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10.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3.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ctrlProps/ctrlProp8.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7.xml" ContentType="application/vnd.openxmlformats-officedocument.drawing+xml"/>
  <Override PartName="/xl/charts/chart1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0.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3.xml" ContentType="application/vnd.openxmlformats-officedocument.drawing+xml"/>
  <Override PartName="/xl/charts/chart21.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2.xml" ContentType="application/vnd.openxmlformats-officedocument.drawingml.chart+xml"/>
  <Override PartName="/xl/drawings/drawing2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7.xml" ContentType="application/vnd.openxmlformats-officedocument.drawing+xml"/>
  <Override PartName="/xl/charts/chart23.xml" ContentType="application/vnd.openxmlformats-officedocument.drawingml.chart+xml"/>
  <Override PartName="/xl/drawings/drawing28.xml" ContentType="application/vnd.openxmlformats-officedocument.drawingml.chartshapes+xml"/>
  <Override PartName="/xl/drawings/drawing29.xml" ContentType="application/vnd.openxmlformats-officedocument.drawing+xml"/>
  <Override PartName="/xl/charts/chart24.xml" ContentType="application/vnd.openxmlformats-officedocument.drawingml.chart+xml"/>
  <Override PartName="/xl/drawings/drawing30.xml" ContentType="application/vnd.openxmlformats-officedocument.drawingml.chartshapes+xml"/>
  <Override PartName="/xl/drawings/drawing31.xml" ContentType="application/vnd.openxmlformats-officedocument.drawing+xml"/>
  <Override PartName="/xl/charts/chart25.xml" ContentType="application/vnd.openxmlformats-officedocument.drawingml.chart+xml"/>
  <Override PartName="/xl/drawings/drawing32.xml" ContentType="application/vnd.openxmlformats-officedocument.drawingml.chartshapes+xml"/>
  <Override PartName="/xl/drawings/drawing3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4.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35.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36.xml" ContentType="application/vnd.openxmlformats-officedocument.drawing+xml"/>
  <Override PartName="/xl/ctrlProps/ctrlProp43.xml" ContentType="application/vnd.ms-excel.controlproperties+xml"/>
  <Override PartName="/xl/drawings/drawing37.xml" ContentType="application/vnd.openxmlformats-officedocument.drawing+xml"/>
  <Override PartName="/xl/drawings/drawing38.xml" ContentType="application/vnd.openxmlformats-officedocument.drawing+xml"/>
  <Override PartName="/xl/activeX/activeX4.xml" ContentType="application/vnd.ms-office.activeX+xml"/>
  <Override PartName="/xl/activeX/activeX4.bin" ContentType="application/vnd.ms-office.activeX"/>
  <Override PartName="/xl/drawings/drawing3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4AD9AB23-4C96-4AD6-A391-0C066CE5FC23}"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matrix" sheetId="101" r:id="rId7"/>
    <sheet name="LG" sheetId="86" r:id="rId8"/>
    <sheet name="LG_Plot" sheetId="87" r:id="rId9"/>
    <sheet name="PHASE DATA" sheetId="89" r:id="rId10"/>
    <sheet name="Phase Status" sheetId="4" r:id="rId11"/>
    <sheet name="GLU#1" sheetId="76" r:id="rId12"/>
    <sheet name="GLU#2" sheetId="77" r:id="rId13"/>
    <sheet name="GLU#3" sheetId="78" r:id="rId14"/>
    <sheet name="GROUP DATA" sheetId="75" r:id="rId15"/>
    <sheet name="Location All" sheetId="23" r:id="rId16"/>
    <sheet name="Location Weekly" sheetId="22" r:id="rId17"/>
    <sheet name="Location Gantt" sheetId="7" r:id="rId18"/>
    <sheet name="Conflict" sheetId="96" r:id="rId19"/>
    <sheet name="Engineer Chart (M)" sheetId="24" r:id="rId20"/>
    <sheet name="Engineer Chart (D)" sheetId="25" r:id="rId21"/>
    <sheet name="Engineer Gantt" sheetId="17" r:id="rId22"/>
    <sheet name="Prime Technician Gantt" sheetId="13" r:id="rId23"/>
    <sheet name="Backup Technician Gantt" sheetId="16" r:id="rId24"/>
    <sheet name="Prime Technician Gantt (Weekly)" sheetId="14" r:id="rId25"/>
    <sheet name="Prime Tech Gantt (Data)" sheetId="12" r:id="rId26"/>
    <sheet name="Backup Tech Gantt (Data)" sheetId="15" r:id="rId27"/>
    <sheet name="TDC Testing" sheetId="83" r:id="rId28"/>
    <sheet name="RT_Schedule" sheetId="92" r:id="rId29"/>
    <sheet name="Report" sheetId="91" r:id="rId30"/>
    <sheet name="Floor Tag" sheetId="85" r:id="rId31"/>
    <sheet name="The List" sheetId="90" r:id="rId32"/>
    <sheet name="dump" sheetId="100" r:id="rId33"/>
    <sheet name="Sheet1" sheetId="98" r:id="rId34"/>
  </sheets>
  <functionGroups builtInGroupCount="19"/>
  <externalReferences>
    <externalReference r:id="rId35"/>
    <externalReference r:id="rId36"/>
  </externalReferences>
  <definedNames>
    <definedName name="_xlnm._FilterDatabase" localSheetId="26" hidden="1">'Backup Tech Gantt (Data)'!$A$1:$L$1040</definedName>
    <definedName name="_xlnm._FilterDatabase" localSheetId="18" hidden="1">Conflict!$A$1:$L$211</definedName>
    <definedName name="_xlnm._FilterDatabase" localSheetId="0" hidden="1">Data!$A$1:$AG$337</definedName>
    <definedName name="_xlnm._FilterDatabase" localSheetId="4" hidden="1">'Data#2'!$A$1:$O$556</definedName>
    <definedName name="_xlnm._FilterDatabase" localSheetId="21" hidden="1">'Engineer Gantt'!$A$1:$H$1040</definedName>
    <definedName name="_xlnm._FilterDatabase" localSheetId="14" hidden="1">'GROUP DATA'!$A$1:$M$731</definedName>
    <definedName name="_xlnm._FilterDatabase" localSheetId="7" hidden="1">LG!$A$1:$O$618</definedName>
    <definedName name="_xlnm._FilterDatabase" localSheetId="17" hidden="1">'Location Gantt'!$A$1:$I$360</definedName>
    <definedName name="_xlnm._FilterDatabase" localSheetId="6" hidden="1">matrix!$A$1:$O$336</definedName>
    <definedName name="_xlnm._FilterDatabase" localSheetId="9" hidden="1">'PHASE DATA'!$A$1:$W$731</definedName>
    <definedName name="_xlnm._FilterDatabase" localSheetId="25" hidden="1">'Prime Tech Gantt (Data)'!$A$1:$L$332</definedName>
    <definedName name="_xlnm._FilterDatabase" localSheetId="29" hidden="1">Report!$A$3:$I$3</definedName>
    <definedName name="_xlnm._FilterDatabase" localSheetId="27" hidden="1">'TDC Testing'!$A$74:$J$74</definedName>
    <definedName name="Conflict_Locations">'The List'!$K$2:$K$5</definedName>
    <definedName name="Duration">OFFSET(LG!$M$1,1,0,COUNTA(LG!$M:$M)-1,1)</definedName>
    <definedName name="Engineers">'[1]The List'!$B$1:$B$48</definedName>
    <definedName name="Equipment" localSheetId="14">[2]List!$E$1:$E$93</definedName>
    <definedName name="Equipment" localSheetId="9">[2]List!$E$1:$E$93</definedName>
    <definedName name="Equipment">#REF!</definedName>
    <definedName name="Floorstatus">#REF!</definedName>
    <definedName name="Locations" localSheetId="14">[2]List!$B$1:$B$30</definedName>
    <definedName name="Locations" localSheetId="9">[2]List!$B$1:$B$30</definedName>
    <definedName name="Locations">#REF!</definedName>
    <definedName name="Phase" localSheetId="14">[2]List!$A$1:$A$7</definedName>
    <definedName name="Phase" localSheetId="9">[2]List!$A$1:$A$7</definedName>
    <definedName name="Phase">#REF!</definedName>
    <definedName name="_xlnm.Print_Area" localSheetId="4">'Data#2'!$A$1:$L$239</definedName>
    <definedName name="_xlnm.Print_Area" localSheetId="30">'Floor Tag'!$A$1:$F$20</definedName>
    <definedName name="_xlnm.Print_Area" localSheetId="1">'Medium Bay'!$A$1:$S$43</definedName>
    <definedName name="_xlnm.Print_Area" localSheetId="27">'TDC Testing'!$A$1:$K$300</definedName>
    <definedName name="_xlnm.Print_Titles" localSheetId="18">Conflict!$1:$1</definedName>
    <definedName name="_xlnm.Print_Titles" localSheetId="0">Data!$1:$1</definedName>
    <definedName name="_xlnm.Print_Titles" localSheetId="4">'Data#2'!$1:$1</definedName>
    <definedName name="_xlnm.Print_Titles" localSheetId="7">LG!$1:$1</definedName>
    <definedName name="Process_Bay_Maps">'The List'!$L$2:$L$5</definedName>
    <definedName name="Special" localSheetId="14">[2]List!$D$1:$D$22</definedName>
    <definedName name="Special" localSheetId="9">[2]List!$D$1:$D$22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30">'[1]The List'!$A$1:$A$16</definedName>
    <definedName name="Technicians" localSheetId="14">[2]List!$C$1:$C$15</definedName>
    <definedName name="Technicians" localSheetId="9">[2]List!$C$1:$C$15</definedName>
    <definedName name="Technicians">#REF!</definedName>
    <definedName name="Title_Range">OFFSET(LG!$C$1,1,0,COUNTA(LG!$C:$C)-1,2)</definedName>
    <definedName name="Y_Names">LG!$A:$A,LG!$C:$D</definedName>
    <definedName name="Y2_Axis" localSheetId="7">OFFSET(LG!$F$1,1,0,COUNTA(LG!$F:$F)-1,0)</definedName>
    <definedName name="Z_1619B33D_F50A_47E9_AB81_FE884D42067A_.wvu.PrintArea" localSheetId="27" hidden="1">'TDC Testing'!$A$1:$M$109</definedName>
  </definedNames>
  <calcPr calcId="179017"/>
  <pivotCaches>
    <pivotCache cacheId="0" r:id="rId37"/>
  </pivotCaches>
</workbook>
</file>

<file path=xl/calcChain.xml><?xml version="1.0" encoding="utf-8"?>
<calcChain xmlns="http://schemas.openxmlformats.org/spreadsheetml/2006/main">
  <c r="A2" i="101" l="1"/>
  <c r="B2" i="101" s="1"/>
  <c r="A335" i="101"/>
  <c r="S335" i="101" s="1"/>
  <c r="A334" i="101"/>
  <c r="A333" i="101"/>
  <c r="U333" i="101" s="1"/>
  <c r="A332" i="101"/>
  <c r="V332" i="101" s="1"/>
  <c r="A331" i="101"/>
  <c r="A330" i="101"/>
  <c r="A329" i="101"/>
  <c r="Y329" i="101" s="1"/>
  <c r="A328" i="101"/>
  <c r="A327" i="101"/>
  <c r="S327" i="101" s="1"/>
  <c r="A326" i="101"/>
  <c r="T326" i="101" s="1"/>
  <c r="A325" i="101"/>
  <c r="A324" i="101"/>
  <c r="V324" i="101" s="1"/>
  <c r="A323" i="101"/>
  <c r="A322" i="101"/>
  <c r="X322" i="101" s="1"/>
  <c r="A321" i="101"/>
  <c r="A320" i="101"/>
  <c r="A319" i="101"/>
  <c r="S319" i="101" s="1"/>
  <c r="A318" i="101"/>
  <c r="T318" i="101" s="1"/>
  <c r="A317" i="101"/>
  <c r="A316" i="101"/>
  <c r="A315" i="101"/>
  <c r="W315" i="101" s="1"/>
  <c r="A314" i="101"/>
  <c r="X314" i="101" s="1"/>
  <c r="A313" i="101"/>
  <c r="A312" i="101"/>
  <c r="R312" i="101" s="1"/>
  <c r="A311" i="101"/>
  <c r="A310" i="101"/>
  <c r="T310" i="101" s="1"/>
  <c r="A309" i="101"/>
  <c r="A308" i="101"/>
  <c r="V308" i="101" s="1"/>
  <c r="A307" i="101"/>
  <c r="A306" i="101"/>
  <c r="X306" i="101" s="1"/>
  <c r="A305" i="101"/>
  <c r="A304" i="101"/>
  <c r="R304" i="101" s="1"/>
  <c r="A303" i="101"/>
  <c r="S303" i="101" s="1"/>
  <c r="A302" i="101"/>
  <c r="T302" i="101" s="1"/>
  <c r="A301" i="101"/>
  <c r="A300" i="101"/>
  <c r="V300" i="101" s="1"/>
  <c r="A299" i="101"/>
  <c r="W299" i="101" s="1"/>
  <c r="A298" i="101"/>
  <c r="X298" i="101" s="1"/>
  <c r="A297" i="101"/>
  <c r="A296" i="101"/>
  <c r="R296" i="101" s="1"/>
  <c r="A295" i="101"/>
  <c r="A294" i="101"/>
  <c r="T294" i="101" s="1"/>
  <c r="A293" i="101"/>
  <c r="A292" i="101"/>
  <c r="V292" i="101" s="1"/>
  <c r="A291" i="101"/>
  <c r="A290" i="101"/>
  <c r="X290" i="101" s="1"/>
  <c r="A289" i="101"/>
  <c r="A288" i="101"/>
  <c r="R288" i="101" s="1"/>
  <c r="A287" i="101"/>
  <c r="S287" i="101" s="1"/>
  <c r="A286" i="101"/>
  <c r="T286" i="101" s="1"/>
  <c r="A285" i="101"/>
  <c r="A284" i="101"/>
  <c r="V284" i="101" s="1"/>
  <c r="A283" i="101"/>
  <c r="W283" i="101" s="1"/>
  <c r="A282" i="101"/>
  <c r="X282" i="101" s="1"/>
  <c r="A281" i="101"/>
  <c r="A280" i="101"/>
  <c r="R280" i="101" s="1"/>
  <c r="A279" i="101"/>
  <c r="A278" i="101"/>
  <c r="T278" i="101" s="1"/>
  <c r="A277" i="101"/>
  <c r="A276" i="101"/>
  <c r="V276" i="101" s="1"/>
  <c r="A275" i="101"/>
  <c r="A274" i="101"/>
  <c r="X274" i="101" s="1"/>
  <c r="A273" i="101"/>
  <c r="A272" i="101"/>
  <c r="A271" i="101"/>
  <c r="A270" i="101"/>
  <c r="V270" i="101" s="1"/>
  <c r="A269" i="101"/>
  <c r="A268" i="101"/>
  <c r="S268" i="101" s="1"/>
  <c r="A267" i="101"/>
  <c r="A266" i="101"/>
  <c r="A265" i="101"/>
  <c r="A264" i="101"/>
  <c r="W264" i="101" s="1"/>
  <c r="A263" i="101"/>
  <c r="T263" i="101" s="1"/>
  <c r="A262" i="101"/>
  <c r="A261" i="101"/>
  <c r="A260" i="101"/>
  <c r="A259" i="101"/>
  <c r="Y259" i="101" s="1"/>
  <c r="A258" i="101"/>
  <c r="V258" i="101" s="1"/>
  <c r="A257" i="101"/>
  <c r="A256" i="101"/>
  <c r="A255" i="101"/>
  <c r="A254" i="101"/>
  <c r="A253" i="101"/>
  <c r="A252" i="101"/>
  <c r="S252" i="101" s="1"/>
  <c r="A251" i="101"/>
  <c r="A250" i="101"/>
  <c r="U250" i="101" s="1"/>
  <c r="A249" i="101"/>
  <c r="A248" i="101"/>
  <c r="A247" i="101"/>
  <c r="U247" i="101" s="1"/>
  <c r="A246" i="101"/>
  <c r="A245" i="101"/>
  <c r="A244" i="101"/>
  <c r="A243" i="101"/>
  <c r="S243" i="101" s="1"/>
  <c r="A242" i="101"/>
  <c r="A241" i="101"/>
  <c r="V241" i="101" s="1"/>
  <c r="A240" i="101"/>
  <c r="W240" i="101" s="1"/>
  <c r="A239" i="101"/>
  <c r="W239" i="101" s="1"/>
  <c r="A238" i="101"/>
  <c r="Q238" i="101" s="1"/>
  <c r="A237" i="101"/>
  <c r="R237" i="101" s="1"/>
  <c r="A236" i="101"/>
  <c r="R236" i="101" s="1"/>
  <c r="A235" i="101"/>
  <c r="A234" i="101"/>
  <c r="A233" i="101"/>
  <c r="V233" i="101" s="1"/>
  <c r="A232" i="101"/>
  <c r="A231" i="101"/>
  <c r="A230" i="101"/>
  <c r="Y230" i="101" s="1"/>
  <c r="A229" i="101"/>
  <c r="Q229" i="101" s="1"/>
  <c r="A228" i="101"/>
  <c r="A227" i="101"/>
  <c r="T227" i="101" s="1"/>
  <c r="A226" i="101"/>
  <c r="U226" i="101" s="1"/>
  <c r="A225" i="101"/>
  <c r="U225" i="101" s="1"/>
  <c r="A224" i="101"/>
  <c r="A223" i="101"/>
  <c r="A222" i="101"/>
  <c r="A221" i="101"/>
  <c r="Y221" i="101" s="1"/>
  <c r="A220" i="101"/>
  <c r="A219" i="101"/>
  <c r="T219" i="101" s="1"/>
  <c r="A218" i="101"/>
  <c r="A217" i="101"/>
  <c r="A216" i="101"/>
  <c r="W216" i="101" s="1"/>
  <c r="A215" i="101"/>
  <c r="A214" i="101"/>
  <c r="X214" i="101" s="1"/>
  <c r="A213" i="101"/>
  <c r="R213" i="101" s="1"/>
  <c r="A212" i="101"/>
  <c r="S212" i="101" s="1"/>
  <c r="A211" i="101"/>
  <c r="A210" i="101"/>
  <c r="A209" i="101"/>
  <c r="V209" i="101" s="1"/>
  <c r="A208" i="101"/>
  <c r="A207" i="101"/>
  <c r="W207" i="101" s="1"/>
  <c r="A206" i="101"/>
  <c r="A205" i="101"/>
  <c r="R205" i="101" s="1"/>
  <c r="A204" i="101"/>
  <c r="A203" i="101"/>
  <c r="A202" i="101"/>
  <c r="U202" i="101" s="1"/>
  <c r="A201" i="101"/>
  <c r="V201" i="101" s="1"/>
  <c r="A200" i="101"/>
  <c r="V200" i="101" s="1"/>
  <c r="A199" i="101"/>
  <c r="A198" i="101"/>
  <c r="Q198" i="101" s="1"/>
  <c r="A197" i="101"/>
  <c r="Q197" i="101" s="1"/>
  <c r="A196" i="101"/>
  <c r="A195" i="101"/>
  <c r="T195" i="101" s="1"/>
  <c r="A194" i="101"/>
  <c r="A193" i="101"/>
  <c r="U193" i="101" s="1"/>
  <c r="A192" i="101"/>
  <c r="A191" i="101"/>
  <c r="X191" i="101" s="1"/>
  <c r="A190" i="101"/>
  <c r="Y190" i="101" s="1"/>
  <c r="A189" i="101"/>
  <c r="Y189" i="101" s="1"/>
  <c r="A188" i="101"/>
  <c r="S188" i="101" s="1"/>
  <c r="A187" i="101"/>
  <c r="A186" i="101"/>
  <c r="T186" i="101" s="1"/>
  <c r="A185" i="101"/>
  <c r="A184" i="101"/>
  <c r="A183" i="101"/>
  <c r="X183" i="101" s="1"/>
  <c r="A182" i="101"/>
  <c r="A181" i="101"/>
  <c r="A180" i="101"/>
  <c r="T180" i="101" s="1"/>
  <c r="A179" i="101"/>
  <c r="S179" i="101" s="1"/>
  <c r="A178" i="101"/>
  <c r="A177" i="101"/>
  <c r="Y177" i="101" s="1"/>
  <c r="A176" i="101"/>
  <c r="A175" i="101"/>
  <c r="A174" i="101"/>
  <c r="U174" i="101" s="1"/>
  <c r="A173" i="101"/>
  <c r="R173" i="101" s="1"/>
  <c r="A172" i="101"/>
  <c r="A171" i="101"/>
  <c r="A170" i="101"/>
  <c r="Y170" i="101" s="1"/>
  <c r="A169" i="101"/>
  <c r="W169" i="101" s="1"/>
  <c r="A168" i="101"/>
  <c r="T168" i="101" s="1"/>
  <c r="A167" i="101"/>
  <c r="A166" i="101"/>
  <c r="A165" i="101"/>
  <c r="Q165" i="101" s="1"/>
  <c r="A164" i="101"/>
  <c r="A163" i="101"/>
  <c r="W163" i="101" s="1"/>
  <c r="A162" i="101"/>
  <c r="A161" i="101"/>
  <c r="U161" i="101" s="1"/>
  <c r="A160" i="101"/>
  <c r="A159" i="101"/>
  <c r="A158" i="101"/>
  <c r="Y158" i="101" s="1"/>
  <c r="A157" i="101"/>
  <c r="A156" i="101"/>
  <c r="A155" i="101"/>
  <c r="U155" i="101" s="1"/>
  <c r="A154" i="101"/>
  <c r="A153" i="101"/>
  <c r="A152" i="101"/>
  <c r="A151" i="101"/>
  <c r="Y151" i="101" s="1"/>
  <c r="A150" i="101"/>
  <c r="A149" i="101"/>
  <c r="A148" i="101"/>
  <c r="V148" i="101" s="1"/>
  <c r="A147" i="101"/>
  <c r="A146" i="101"/>
  <c r="A145" i="101"/>
  <c r="R145" i="101" s="1"/>
  <c r="A144" i="101"/>
  <c r="A143" i="101"/>
  <c r="S195" i="101" s="1"/>
  <c r="A142" i="101"/>
  <c r="A141" i="101"/>
  <c r="U141" i="101" s="1"/>
  <c r="A140" i="101"/>
  <c r="A139" i="101"/>
  <c r="X199" i="101" s="1"/>
  <c r="A138" i="101"/>
  <c r="Q138" i="101" s="1"/>
  <c r="A137" i="101"/>
  <c r="A136" i="101"/>
  <c r="A135" i="101"/>
  <c r="A134" i="101"/>
  <c r="T134" i="101" s="1"/>
  <c r="A133" i="101"/>
  <c r="A132" i="101"/>
  <c r="A131" i="101"/>
  <c r="A130" i="101"/>
  <c r="A129" i="101"/>
  <c r="R129" i="101" s="1"/>
  <c r="A128" i="101"/>
  <c r="A127" i="101"/>
  <c r="T211" i="101" s="1"/>
  <c r="A126" i="101"/>
  <c r="A125" i="101"/>
  <c r="A124" i="101"/>
  <c r="A123" i="101"/>
  <c r="X123" i="101" s="1"/>
  <c r="A122" i="101"/>
  <c r="A121" i="101"/>
  <c r="A120" i="101"/>
  <c r="A119" i="101"/>
  <c r="A118" i="101"/>
  <c r="T118" i="101" s="1"/>
  <c r="A117" i="101"/>
  <c r="A116" i="101"/>
  <c r="A115" i="101"/>
  <c r="W223" i="101" s="1"/>
  <c r="A114" i="101"/>
  <c r="A113" i="101"/>
  <c r="V113" i="101" s="1"/>
  <c r="A112" i="101"/>
  <c r="A111" i="101"/>
  <c r="A110" i="101"/>
  <c r="A109" i="101"/>
  <c r="A108" i="101"/>
  <c r="X108" i="101" s="1"/>
  <c r="A107" i="101"/>
  <c r="A106" i="101"/>
  <c r="A105" i="101"/>
  <c r="A104" i="101"/>
  <c r="A103" i="101"/>
  <c r="T235" i="101" s="1"/>
  <c r="A102" i="101"/>
  <c r="A101" i="101"/>
  <c r="A100" i="101"/>
  <c r="A99" i="101"/>
  <c r="X239" i="101" s="1"/>
  <c r="A98" i="101"/>
  <c r="A97" i="101"/>
  <c r="A96" i="101"/>
  <c r="A95" i="101"/>
  <c r="A94" i="101"/>
  <c r="A93" i="101"/>
  <c r="R245" i="101" s="1"/>
  <c r="A92" i="101"/>
  <c r="A91" i="101"/>
  <c r="A90" i="101"/>
  <c r="A89" i="101"/>
  <c r="A88" i="101"/>
  <c r="A87" i="101"/>
  <c r="A86" i="101"/>
  <c r="Q86" i="101" s="1"/>
  <c r="A85" i="101"/>
  <c r="Y253" i="101" s="1"/>
  <c r="A84" i="101"/>
  <c r="A83" i="101"/>
  <c r="A81" i="101"/>
  <c r="A82" i="101"/>
  <c r="A80" i="101"/>
  <c r="A79" i="101"/>
  <c r="T259" i="101" s="1"/>
  <c r="A78" i="101"/>
  <c r="A77" i="101"/>
  <c r="A76" i="101"/>
  <c r="A75" i="101"/>
  <c r="A74" i="101"/>
  <c r="A73" i="101"/>
  <c r="A72" i="101"/>
  <c r="A71" i="101"/>
  <c r="W267" i="101" s="1"/>
  <c r="A70" i="101"/>
  <c r="A69" i="101"/>
  <c r="U269" i="101" s="1"/>
  <c r="A68" i="101"/>
  <c r="A67" i="101"/>
  <c r="X271" i="101" s="1"/>
  <c r="A66" i="101"/>
  <c r="A65" i="101"/>
  <c r="A64" i="101"/>
  <c r="A63" i="101"/>
  <c r="W63" i="101" s="1"/>
  <c r="A62" i="101"/>
  <c r="A61" i="101"/>
  <c r="A60" i="101"/>
  <c r="A59" i="101"/>
  <c r="S279" i="101" s="1"/>
  <c r="A58" i="101"/>
  <c r="A57" i="101"/>
  <c r="Q281" i="101" s="1"/>
  <c r="A56" i="101"/>
  <c r="A55" i="101"/>
  <c r="S283" i="101" s="1"/>
  <c r="A54" i="101"/>
  <c r="S54" i="101" s="1"/>
  <c r="A53" i="101"/>
  <c r="Q285" i="101" s="1"/>
  <c r="A52" i="101"/>
  <c r="A51" i="101"/>
  <c r="A50" i="101"/>
  <c r="A49" i="101"/>
  <c r="A48" i="101"/>
  <c r="A47" i="101"/>
  <c r="A46" i="101"/>
  <c r="A45" i="101"/>
  <c r="A44" i="101"/>
  <c r="A43" i="101"/>
  <c r="W295" i="101" s="1"/>
  <c r="A42" i="101"/>
  <c r="A41" i="101"/>
  <c r="A40" i="101"/>
  <c r="A39" i="101"/>
  <c r="S299" i="101" s="1"/>
  <c r="A38" i="101"/>
  <c r="A37" i="101"/>
  <c r="Q301" i="101" s="1"/>
  <c r="A36" i="101"/>
  <c r="A35" i="101"/>
  <c r="A34" i="101"/>
  <c r="A33" i="101"/>
  <c r="A32" i="101"/>
  <c r="A31" i="101"/>
  <c r="A30" i="101"/>
  <c r="A29" i="101"/>
  <c r="A28" i="101"/>
  <c r="A27" i="101"/>
  <c r="W311" i="101" s="1"/>
  <c r="A26" i="101"/>
  <c r="A25" i="101"/>
  <c r="U313" i="101" s="1"/>
  <c r="A24" i="101"/>
  <c r="A23" i="101"/>
  <c r="S315" i="101" s="1"/>
  <c r="A22" i="101"/>
  <c r="A21" i="101"/>
  <c r="Q317" i="101" s="1"/>
  <c r="A20" i="101"/>
  <c r="A19" i="101"/>
  <c r="A18" i="101"/>
  <c r="A17" i="101"/>
  <c r="A16" i="101"/>
  <c r="A15" i="101"/>
  <c r="A14" i="101"/>
  <c r="A13" i="101"/>
  <c r="A12" i="101"/>
  <c r="A5" i="101"/>
  <c r="A4" i="101"/>
  <c r="V4" i="101" s="1"/>
  <c r="A10" i="101"/>
  <c r="W10" i="101" s="1"/>
  <c r="A11" i="101"/>
  <c r="A9" i="101"/>
  <c r="A8" i="101"/>
  <c r="Q8" i="101" s="1"/>
  <c r="A7" i="101"/>
  <c r="A6" i="101"/>
  <c r="R6" i="101" s="1"/>
  <c r="A3" i="101"/>
  <c r="T3" i="101" s="1"/>
  <c r="A336" i="101"/>
  <c r="U336" i="101" s="1"/>
  <c r="S265" i="101" l="1"/>
  <c r="S331" i="101"/>
  <c r="U297" i="101"/>
  <c r="Q2" i="101"/>
  <c r="V336" i="101"/>
  <c r="V8" i="101"/>
  <c r="R336" i="101"/>
  <c r="Q329" i="101"/>
  <c r="Q333" i="101"/>
  <c r="T322" i="101"/>
  <c r="X318" i="101"/>
  <c r="T306" i="101"/>
  <c r="X302" i="101"/>
  <c r="T290" i="101"/>
  <c r="X286" i="101"/>
  <c r="T274" i="101"/>
  <c r="Q270" i="101"/>
  <c r="T262" i="101"/>
  <c r="X246" i="101"/>
  <c r="Y222" i="101"/>
  <c r="T218" i="101"/>
  <c r="Y198" i="101"/>
  <c r="U194" i="101"/>
  <c r="R166" i="101"/>
  <c r="T167" i="101"/>
  <c r="X163" i="101"/>
  <c r="X151" i="101"/>
  <c r="T127" i="101"/>
  <c r="W123" i="101"/>
  <c r="Y115" i="101"/>
  <c r="R10" i="101"/>
  <c r="Q9" i="101"/>
  <c r="X7" i="101"/>
  <c r="P3" i="101"/>
  <c r="X223" i="101"/>
  <c r="X215" i="101"/>
  <c r="S211" i="101"/>
  <c r="S127" i="101"/>
  <c r="X71" i="101"/>
  <c r="W327" i="101"/>
  <c r="R154" i="101"/>
  <c r="U10" i="101"/>
  <c r="Y9" i="101"/>
  <c r="Y8" i="101"/>
  <c r="W7" i="101"/>
  <c r="X5" i="101"/>
  <c r="X3" i="101"/>
  <c r="Y336" i="101"/>
  <c r="Q336" i="101"/>
  <c r="W175" i="101"/>
  <c r="T99" i="101"/>
  <c r="W9" i="101"/>
  <c r="T7" i="101"/>
  <c r="T5" i="101"/>
  <c r="W3" i="101"/>
  <c r="R93" i="101"/>
  <c r="T9" i="101"/>
  <c r="P7" i="101"/>
  <c r="P5" i="101"/>
  <c r="T187" i="101"/>
  <c r="T143" i="101"/>
  <c r="T39" i="101"/>
  <c r="B13" i="101"/>
  <c r="R325" i="101"/>
  <c r="V325" i="101"/>
  <c r="S325" i="101"/>
  <c r="W325" i="101"/>
  <c r="X325" i="101"/>
  <c r="T325" i="101"/>
  <c r="B29" i="101"/>
  <c r="R309" i="101"/>
  <c r="V309" i="101"/>
  <c r="S309" i="101"/>
  <c r="W309" i="101"/>
  <c r="X309" i="101"/>
  <c r="T309" i="101"/>
  <c r="B45" i="101"/>
  <c r="R293" i="101"/>
  <c r="V293" i="101"/>
  <c r="S293" i="101"/>
  <c r="W293" i="101"/>
  <c r="X293" i="101"/>
  <c r="T293" i="101"/>
  <c r="B61" i="101"/>
  <c r="R277" i="101"/>
  <c r="V277" i="101"/>
  <c r="S277" i="101"/>
  <c r="W277" i="101"/>
  <c r="X277" i="101"/>
  <c r="T277" i="101"/>
  <c r="B77" i="101"/>
  <c r="T261" i="101"/>
  <c r="X261" i="101"/>
  <c r="S261" i="101"/>
  <c r="Y261" i="101"/>
  <c r="U261" i="101"/>
  <c r="V261" i="101"/>
  <c r="R261" i="101"/>
  <c r="B89" i="101"/>
  <c r="T249" i="101"/>
  <c r="X249" i="101"/>
  <c r="U249" i="101"/>
  <c r="Q249" i="101"/>
  <c r="V249" i="101"/>
  <c r="W249" i="101"/>
  <c r="S249" i="101"/>
  <c r="Y313" i="101"/>
  <c r="U285" i="101"/>
  <c r="W2" i="101"/>
  <c r="S2" i="101"/>
  <c r="X2" i="101"/>
  <c r="R2" i="101"/>
  <c r="U2" i="101"/>
  <c r="P2" i="101"/>
  <c r="E8" i="101"/>
  <c r="Q330" i="101"/>
  <c r="U330" i="101"/>
  <c r="Y330" i="101"/>
  <c r="R330" i="101"/>
  <c r="V330" i="101"/>
  <c r="S330" i="101"/>
  <c r="W330" i="101"/>
  <c r="K4" i="101"/>
  <c r="Q334" i="101"/>
  <c r="U334" i="101"/>
  <c r="Y334" i="101"/>
  <c r="R334" i="101"/>
  <c r="V334" i="101"/>
  <c r="W334" i="101"/>
  <c r="S334" i="101"/>
  <c r="B14" i="101"/>
  <c r="S324" i="101"/>
  <c r="W324" i="101"/>
  <c r="T324" i="101"/>
  <c r="X324" i="101"/>
  <c r="Q324" i="101"/>
  <c r="Y324" i="101"/>
  <c r="U324" i="101"/>
  <c r="B18" i="101"/>
  <c r="S320" i="101"/>
  <c r="W320" i="101"/>
  <c r="T320" i="101"/>
  <c r="X320" i="101"/>
  <c r="U320" i="101"/>
  <c r="Q320" i="101"/>
  <c r="Y320" i="101"/>
  <c r="B22" i="101"/>
  <c r="S316" i="101"/>
  <c r="W316" i="101"/>
  <c r="T316" i="101"/>
  <c r="X316" i="101"/>
  <c r="Q316" i="101"/>
  <c r="Y316" i="101"/>
  <c r="U316" i="101"/>
  <c r="B26" i="101"/>
  <c r="S312" i="101"/>
  <c r="W312" i="101"/>
  <c r="T312" i="101"/>
  <c r="X312" i="101"/>
  <c r="U312" i="101"/>
  <c r="Q312" i="101"/>
  <c r="Y312" i="101"/>
  <c r="B30" i="101"/>
  <c r="S308" i="101"/>
  <c r="W308" i="101"/>
  <c r="T308" i="101"/>
  <c r="X308" i="101"/>
  <c r="Q308" i="101"/>
  <c r="Y308" i="101"/>
  <c r="U308" i="101"/>
  <c r="B34" i="101"/>
  <c r="S304" i="101"/>
  <c r="W304" i="101"/>
  <c r="T304" i="101"/>
  <c r="X304" i="101"/>
  <c r="U304" i="101"/>
  <c r="Q304" i="101"/>
  <c r="Y304" i="101"/>
  <c r="B38" i="101"/>
  <c r="S300" i="101"/>
  <c r="W300" i="101"/>
  <c r="T300" i="101"/>
  <c r="X300" i="101"/>
  <c r="Q300" i="101"/>
  <c r="Y300" i="101"/>
  <c r="U300" i="101"/>
  <c r="B42" i="101"/>
  <c r="S296" i="101"/>
  <c r="W296" i="101"/>
  <c r="T296" i="101"/>
  <c r="X296" i="101"/>
  <c r="U296" i="101"/>
  <c r="Q296" i="101"/>
  <c r="Y296" i="101"/>
  <c r="B46" i="101"/>
  <c r="S292" i="101"/>
  <c r="W292" i="101"/>
  <c r="T292" i="101"/>
  <c r="X292" i="101"/>
  <c r="Q292" i="101"/>
  <c r="Y292" i="101"/>
  <c r="U292" i="101"/>
  <c r="B50" i="101"/>
  <c r="S288" i="101"/>
  <c r="W288" i="101"/>
  <c r="T288" i="101"/>
  <c r="X288" i="101"/>
  <c r="U288" i="101"/>
  <c r="Q288" i="101"/>
  <c r="Y288" i="101"/>
  <c r="B54" i="101"/>
  <c r="S284" i="101"/>
  <c r="W284" i="101"/>
  <c r="T284" i="101"/>
  <c r="X284" i="101"/>
  <c r="Q284" i="101"/>
  <c r="Y284" i="101"/>
  <c r="U284" i="101"/>
  <c r="B58" i="101"/>
  <c r="S280" i="101"/>
  <c r="W280" i="101"/>
  <c r="T280" i="101"/>
  <c r="X280" i="101"/>
  <c r="U280" i="101"/>
  <c r="Q280" i="101"/>
  <c r="Y280" i="101"/>
  <c r="B62" i="101"/>
  <c r="S276" i="101"/>
  <c r="W276" i="101"/>
  <c r="T276" i="101"/>
  <c r="X276" i="101"/>
  <c r="Q276" i="101"/>
  <c r="Y276" i="101"/>
  <c r="U276" i="101"/>
  <c r="B66" i="101"/>
  <c r="Q272" i="101"/>
  <c r="U272" i="101"/>
  <c r="Y272" i="101"/>
  <c r="V272" i="101"/>
  <c r="R272" i="101"/>
  <c r="W272" i="101"/>
  <c r="S272" i="101"/>
  <c r="X272" i="101"/>
  <c r="B70" i="101"/>
  <c r="Q268" i="101"/>
  <c r="U268" i="101"/>
  <c r="Y268" i="101"/>
  <c r="T268" i="101"/>
  <c r="V268" i="101"/>
  <c r="W268" i="101"/>
  <c r="R268" i="101"/>
  <c r="B74" i="101"/>
  <c r="Q264" i="101"/>
  <c r="U264" i="101"/>
  <c r="Y264" i="101"/>
  <c r="S264" i="101"/>
  <c r="X264" i="101"/>
  <c r="T264" i="101"/>
  <c r="V264" i="101"/>
  <c r="B78" i="101"/>
  <c r="Q260" i="101"/>
  <c r="U260" i="101"/>
  <c r="Y260" i="101"/>
  <c r="R260" i="101"/>
  <c r="W260" i="101"/>
  <c r="S260" i="101"/>
  <c r="X260" i="101"/>
  <c r="T260" i="101"/>
  <c r="V260" i="101"/>
  <c r="B81" i="101"/>
  <c r="Q256" i="101"/>
  <c r="U256" i="101"/>
  <c r="Y256" i="101"/>
  <c r="V256" i="101"/>
  <c r="R256" i="101"/>
  <c r="W256" i="101"/>
  <c r="X256" i="101"/>
  <c r="T256" i="101"/>
  <c r="B86" i="101"/>
  <c r="Q252" i="101"/>
  <c r="U252" i="101"/>
  <c r="Y252" i="101"/>
  <c r="T252" i="101"/>
  <c r="V252" i="101"/>
  <c r="R252" i="101"/>
  <c r="W252" i="101"/>
  <c r="B90" i="101"/>
  <c r="Q248" i="101"/>
  <c r="U248" i="101"/>
  <c r="Y248" i="101"/>
  <c r="S248" i="101"/>
  <c r="X248" i="101"/>
  <c r="T248" i="101"/>
  <c r="V248" i="101"/>
  <c r="W248" i="101"/>
  <c r="B94" i="101"/>
  <c r="T244" i="101"/>
  <c r="X244" i="101"/>
  <c r="Q244" i="101"/>
  <c r="U244" i="101"/>
  <c r="Y244" i="101"/>
  <c r="V244" i="101"/>
  <c r="W244" i="101"/>
  <c r="R244" i="101"/>
  <c r="B98" i="101"/>
  <c r="T240" i="101"/>
  <c r="X240" i="101"/>
  <c r="Q240" i="101"/>
  <c r="U240" i="101"/>
  <c r="Y240" i="101"/>
  <c r="R240" i="101"/>
  <c r="S240" i="101"/>
  <c r="V240" i="101"/>
  <c r="B102" i="101"/>
  <c r="T236" i="101"/>
  <c r="X236" i="101"/>
  <c r="Q236" i="101"/>
  <c r="U236" i="101"/>
  <c r="Y236" i="101"/>
  <c r="V236" i="101"/>
  <c r="W236" i="101"/>
  <c r="S236" i="101"/>
  <c r="B106" i="101"/>
  <c r="T232" i="101"/>
  <c r="X232" i="101"/>
  <c r="Q232" i="101"/>
  <c r="U232" i="101"/>
  <c r="Y232" i="101"/>
  <c r="R232" i="101"/>
  <c r="S232" i="101"/>
  <c r="W232" i="101"/>
  <c r="B110" i="101"/>
  <c r="T228" i="101"/>
  <c r="X228" i="101"/>
  <c r="Q228" i="101"/>
  <c r="U228" i="101"/>
  <c r="Y228" i="101"/>
  <c r="V228" i="101"/>
  <c r="W228" i="101"/>
  <c r="R228" i="101"/>
  <c r="S228" i="101"/>
  <c r="B114" i="101"/>
  <c r="T224" i="101"/>
  <c r="X224" i="101"/>
  <c r="Q224" i="101"/>
  <c r="U224" i="101"/>
  <c r="Y224" i="101"/>
  <c r="R224" i="101"/>
  <c r="S224" i="101"/>
  <c r="V224" i="101"/>
  <c r="W224" i="101"/>
  <c r="B118" i="101"/>
  <c r="T220" i="101"/>
  <c r="X220" i="101"/>
  <c r="Q220" i="101"/>
  <c r="U220" i="101"/>
  <c r="Y220" i="101"/>
  <c r="V220" i="101"/>
  <c r="W220" i="101"/>
  <c r="R220" i="101"/>
  <c r="B122" i="101"/>
  <c r="T216" i="101"/>
  <c r="X216" i="101"/>
  <c r="Q216" i="101"/>
  <c r="U216" i="101"/>
  <c r="Y216" i="101"/>
  <c r="R216" i="101"/>
  <c r="S216" i="101"/>
  <c r="V216" i="101"/>
  <c r="B126" i="101"/>
  <c r="T212" i="101"/>
  <c r="X212" i="101"/>
  <c r="Q212" i="101"/>
  <c r="U212" i="101"/>
  <c r="Y212" i="101"/>
  <c r="V212" i="101"/>
  <c r="W212" i="101"/>
  <c r="R212" i="101"/>
  <c r="B130" i="101"/>
  <c r="T208" i="101"/>
  <c r="X208" i="101"/>
  <c r="Q208" i="101"/>
  <c r="U208" i="101"/>
  <c r="Y208" i="101"/>
  <c r="R208" i="101"/>
  <c r="S208" i="101"/>
  <c r="V208" i="101"/>
  <c r="B134" i="101"/>
  <c r="T204" i="101"/>
  <c r="X204" i="101"/>
  <c r="Q204" i="101"/>
  <c r="U204" i="101"/>
  <c r="Y204" i="101"/>
  <c r="V204" i="101"/>
  <c r="W204" i="101"/>
  <c r="S204" i="101"/>
  <c r="B138" i="101"/>
  <c r="T200" i="101"/>
  <c r="X200" i="101"/>
  <c r="Q200" i="101"/>
  <c r="U200" i="101"/>
  <c r="Y200" i="101"/>
  <c r="R200" i="101"/>
  <c r="S200" i="101"/>
  <c r="W200" i="101"/>
  <c r="B142" i="101"/>
  <c r="T196" i="101"/>
  <c r="X196" i="101"/>
  <c r="Q196" i="101"/>
  <c r="U196" i="101"/>
  <c r="Y196" i="101"/>
  <c r="V196" i="101"/>
  <c r="W196" i="101"/>
  <c r="R196" i="101"/>
  <c r="S196" i="101"/>
  <c r="B146" i="101"/>
  <c r="T192" i="101"/>
  <c r="X192" i="101"/>
  <c r="Q192" i="101"/>
  <c r="U192" i="101"/>
  <c r="Y192" i="101"/>
  <c r="R192" i="101"/>
  <c r="S192" i="101"/>
  <c r="V192" i="101"/>
  <c r="W192" i="101"/>
  <c r="B150" i="101"/>
  <c r="T188" i="101"/>
  <c r="X188" i="101"/>
  <c r="Q188" i="101"/>
  <c r="U188" i="101"/>
  <c r="Y188" i="101"/>
  <c r="V188" i="101"/>
  <c r="W188" i="101"/>
  <c r="R188" i="101"/>
  <c r="B154" i="101"/>
  <c r="T184" i="101"/>
  <c r="X184" i="101"/>
  <c r="Q184" i="101"/>
  <c r="U184" i="101"/>
  <c r="Y184" i="101"/>
  <c r="R184" i="101"/>
  <c r="S184" i="101"/>
  <c r="V184" i="101"/>
  <c r="B158" i="101"/>
  <c r="Q180" i="101"/>
  <c r="U180" i="101"/>
  <c r="Y180" i="101"/>
  <c r="V180" i="101"/>
  <c r="R180" i="101"/>
  <c r="W180" i="101"/>
  <c r="X180" i="101"/>
  <c r="S180" i="101"/>
  <c r="B162" i="101"/>
  <c r="Q176" i="101"/>
  <c r="U176" i="101"/>
  <c r="Y176" i="101"/>
  <c r="T176" i="101"/>
  <c r="V176" i="101"/>
  <c r="R176" i="101"/>
  <c r="S176" i="101"/>
  <c r="W176" i="101"/>
  <c r="X176" i="101"/>
  <c r="B166" i="101"/>
  <c r="Q172" i="101"/>
  <c r="U172" i="101"/>
  <c r="Y172" i="101"/>
  <c r="S172" i="101"/>
  <c r="X172" i="101"/>
  <c r="T172" i="101"/>
  <c r="V172" i="101"/>
  <c r="W172" i="101"/>
  <c r="R172" i="101"/>
  <c r="B170" i="101"/>
  <c r="Q168" i="101"/>
  <c r="U168" i="101"/>
  <c r="Y168" i="101"/>
  <c r="R168" i="101"/>
  <c r="W168" i="101"/>
  <c r="S168" i="101"/>
  <c r="X168" i="101"/>
  <c r="V168" i="101"/>
  <c r="B174" i="101"/>
  <c r="Q164" i="101"/>
  <c r="U164" i="101"/>
  <c r="Y164" i="101"/>
  <c r="V164" i="101"/>
  <c r="R164" i="101"/>
  <c r="W164" i="101"/>
  <c r="S164" i="101"/>
  <c r="T164" i="101"/>
  <c r="X164" i="101"/>
  <c r="B178" i="101"/>
  <c r="Q160" i="101"/>
  <c r="U160" i="101"/>
  <c r="Y160" i="101"/>
  <c r="T160" i="101"/>
  <c r="V160" i="101"/>
  <c r="W160" i="101"/>
  <c r="X160" i="101"/>
  <c r="R160" i="101"/>
  <c r="B182" i="101"/>
  <c r="Q156" i="101"/>
  <c r="U156" i="101"/>
  <c r="Y156" i="101"/>
  <c r="S156" i="101"/>
  <c r="X156" i="101"/>
  <c r="T156" i="101"/>
  <c r="R156" i="101"/>
  <c r="V156" i="101"/>
  <c r="B186" i="101"/>
  <c r="Q152" i="101"/>
  <c r="U152" i="101"/>
  <c r="Y152" i="101"/>
  <c r="R152" i="101"/>
  <c r="W152" i="101"/>
  <c r="S152" i="101"/>
  <c r="X152" i="101"/>
  <c r="T152" i="101"/>
  <c r="V152" i="101"/>
  <c r="B190" i="101"/>
  <c r="T148" i="101"/>
  <c r="X148" i="101"/>
  <c r="Q148" i="101"/>
  <c r="U148" i="101"/>
  <c r="Y148" i="101"/>
  <c r="R148" i="101"/>
  <c r="S148" i="101"/>
  <c r="W148" i="101"/>
  <c r="B194" i="101"/>
  <c r="T144" i="101"/>
  <c r="X144" i="101"/>
  <c r="Q144" i="101"/>
  <c r="U144" i="101"/>
  <c r="Y144" i="101"/>
  <c r="V144" i="101"/>
  <c r="W144" i="101"/>
  <c r="R144" i="101"/>
  <c r="S144" i="101"/>
  <c r="B198" i="101"/>
  <c r="T140" i="101"/>
  <c r="X140" i="101"/>
  <c r="Q140" i="101"/>
  <c r="U140" i="101"/>
  <c r="Y140" i="101"/>
  <c r="R140" i="101"/>
  <c r="S140" i="101"/>
  <c r="V140" i="101"/>
  <c r="W140" i="101"/>
  <c r="B202" i="101"/>
  <c r="T136" i="101"/>
  <c r="X136" i="101"/>
  <c r="Q136" i="101"/>
  <c r="U136" i="101"/>
  <c r="Y136" i="101"/>
  <c r="V136" i="101"/>
  <c r="W136" i="101"/>
  <c r="R136" i="101"/>
  <c r="B206" i="101"/>
  <c r="T132" i="101"/>
  <c r="X132" i="101"/>
  <c r="Q132" i="101"/>
  <c r="U132" i="101"/>
  <c r="Y132" i="101"/>
  <c r="R132" i="101"/>
  <c r="S132" i="101"/>
  <c r="V132" i="101"/>
  <c r="W132" i="101"/>
  <c r="B210" i="101"/>
  <c r="T128" i="101"/>
  <c r="X128" i="101"/>
  <c r="Q128" i="101"/>
  <c r="U128" i="101"/>
  <c r="Y128" i="101"/>
  <c r="V128" i="101"/>
  <c r="W128" i="101"/>
  <c r="R128" i="101"/>
  <c r="S128" i="101"/>
  <c r="B214" i="101"/>
  <c r="T124" i="101"/>
  <c r="X124" i="101"/>
  <c r="Q124" i="101"/>
  <c r="U124" i="101"/>
  <c r="Y124" i="101"/>
  <c r="R124" i="101"/>
  <c r="S124" i="101"/>
  <c r="V124" i="101"/>
  <c r="W124" i="101"/>
  <c r="B218" i="101"/>
  <c r="T120" i="101"/>
  <c r="X120" i="101"/>
  <c r="Q120" i="101"/>
  <c r="U120" i="101"/>
  <c r="Y120" i="101"/>
  <c r="V120" i="101"/>
  <c r="W120" i="101"/>
  <c r="R120" i="101"/>
  <c r="S120" i="101"/>
  <c r="B222" i="101"/>
  <c r="Q116" i="101"/>
  <c r="U116" i="101"/>
  <c r="Y116" i="101"/>
  <c r="R116" i="101"/>
  <c r="W116" i="101"/>
  <c r="S116" i="101"/>
  <c r="X116" i="101"/>
  <c r="T116" i="101"/>
  <c r="V116" i="101"/>
  <c r="B226" i="101"/>
  <c r="Q112" i="101"/>
  <c r="U112" i="101"/>
  <c r="Y112" i="101"/>
  <c r="V112" i="101"/>
  <c r="R112" i="101"/>
  <c r="W112" i="101"/>
  <c r="X112" i="101"/>
  <c r="S112" i="101"/>
  <c r="T112" i="101"/>
  <c r="B230" i="101"/>
  <c r="Q108" i="101"/>
  <c r="U108" i="101"/>
  <c r="Y108" i="101"/>
  <c r="T108" i="101"/>
  <c r="V108" i="101"/>
  <c r="R108" i="101"/>
  <c r="S108" i="101"/>
  <c r="W108" i="101"/>
  <c r="B234" i="101"/>
  <c r="Q104" i="101"/>
  <c r="U104" i="101"/>
  <c r="Y104" i="101"/>
  <c r="S104" i="101"/>
  <c r="X104" i="101"/>
  <c r="T104" i="101"/>
  <c r="V104" i="101"/>
  <c r="W104" i="101"/>
  <c r="B238" i="101"/>
  <c r="Q100" i="101"/>
  <c r="U100" i="101"/>
  <c r="Y100" i="101"/>
  <c r="R100" i="101"/>
  <c r="W100" i="101"/>
  <c r="S100" i="101"/>
  <c r="X100" i="101"/>
  <c r="T100" i="101"/>
  <c r="V100" i="101"/>
  <c r="B242" i="101"/>
  <c r="T96" i="101"/>
  <c r="X96" i="101"/>
  <c r="Q96" i="101"/>
  <c r="U96" i="101"/>
  <c r="Y96" i="101"/>
  <c r="R96" i="101"/>
  <c r="S96" i="101"/>
  <c r="V96" i="101"/>
  <c r="W96" i="101"/>
  <c r="B246" i="101"/>
  <c r="T92" i="101"/>
  <c r="X92" i="101"/>
  <c r="Q92" i="101"/>
  <c r="U92" i="101"/>
  <c r="Y92" i="101"/>
  <c r="V92" i="101"/>
  <c r="W92" i="101"/>
  <c r="R92" i="101"/>
  <c r="S92" i="101"/>
  <c r="B250" i="101"/>
  <c r="T88" i="101"/>
  <c r="X88" i="101"/>
  <c r="Q88" i="101"/>
  <c r="U88" i="101"/>
  <c r="Y88" i="101"/>
  <c r="R88" i="101"/>
  <c r="S88" i="101"/>
  <c r="V88" i="101"/>
  <c r="W88" i="101"/>
  <c r="B254" i="101"/>
  <c r="T84" i="101"/>
  <c r="X84" i="101"/>
  <c r="Q84" i="101"/>
  <c r="U84" i="101"/>
  <c r="Y84" i="101"/>
  <c r="V84" i="101"/>
  <c r="W84" i="101"/>
  <c r="R84" i="101"/>
  <c r="S84" i="101"/>
  <c r="B258" i="101"/>
  <c r="T80" i="101"/>
  <c r="X80" i="101"/>
  <c r="Q80" i="101"/>
  <c r="U80" i="101"/>
  <c r="Y80" i="101"/>
  <c r="R80" i="101"/>
  <c r="S80" i="101"/>
  <c r="V80" i="101"/>
  <c r="W80" i="101"/>
  <c r="B262" i="101"/>
  <c r="T76" i="101"/>
  <c r="X76" i="101"/>
  <c r="Q76" i="101"/>
  <c r="U76" i="101"/>
  <c r="Y76" i="101"/>
  <c r="V76" i="101"/>
  <c r="W76" i="101"/>
  <c r="R76" i="101"/>
  <c r="S76" i="101"/>
  <c r="B266" i="101"/>
  <c r="T72" i="101"/>
  <c r="X72" i="101"/>
  <c r="Q72" i="101"/>
  <c r="U72" i="101"/>
  <c r="Y72" i="101"/>
  <c r="R72" i="101"/>
  <c r="S72" i="101"/>
  <c r="V72" i="101"/>
  <c r="W72" i="101"/>
  <c r="B270" i="101"/>
  <c r="T68" i="101"/>
  <c r="X68" i="101"/>
  <c r="Q68" i="101"/>
  <c r="U68" i="101"/>
  <c r="Y68" i="101"/>
  <c r="V68" i="101"/>
  <c r="W68" i="101"/>
  <c r="R68" i="101"/>
  <c r="S68" i="101"/>
  <c r="B274" i="101"/>
  <c r="S64" i="101"/>
  <c r="W64" i="101"/>
  <c r="U64" i="101"/>
  <c r="Q64" i="101"/>
  <c r="V64" i="101"/>
  <c r="R64" i="101"/>
  <c r="T64" i="101"/>
  <c r="X64" i="101"/>
  <c r="Y64" i="101"/>
  <c r="B278" i="101"/>
  <c r="S60" i="101"/>
  <c r="W60" i="101"/>
  <c r="T60" i="101"/>
  <c r="Y60" i="101"/>
  <c r="U60" i="101"/>
  <c r="V60" i="101"/>
  <c r="X60" i="101"/>
  <c r="Q60" i="101"/>
  <c r="R60" i="101"/>
  <c r="B282" i="101"/>
  <c r="S56" i="101"/>
  <c r="W56" i="101"/>
  <c r="R56" i="101"/>
  <c r="X56" i="101"/>
  <c r="T56" i="101"/>
  <c r="Y56" i="101"/>
  <c r="Q56" i="101"/>
  <c r="U56" i="101"/>
  <c r="V56" i="101"/>
  <c r="B286" i="101"/>
  <c r="S52" i="101"/>
  <c r="W52" i="101"/>
  <c r="Q52" i="101"/>
  <c r="V52" i="101"/>
  <c r="R52" i="101"/>
  <c r="X52" i="101"/>
  <c r="T52" i="101"/>
  <c r="U52" i="101"/>
  <c r="Y52" i="101"/>
  <c r="B290" i="101"/>
  <c r="T48" i="101"/>
  <c r="R48" i="101"/>
  <c r="V48" i="101"/>
  <c r="W48" i="101"/>
  <c r="S48" i="101"/>
  <c r="U48" i="101"/>
  <c r="X48" i="101"/>
  <c r="Y48" i="101"/>
  <c r="Q48" i="101"/>
  <c r="B294" i="101"/>
  <c r="T44" i="101"/>
  <c r="X44" i="101"/>
  <c r="R44" i="101"/>
  <c r="V44" i="101"/>
  <c r="S44" i="101"/>
  <c r="W44" i="101"/>
  <c r="Y44" i="101"/>
  <c r="Q44" i="101"/>
  <c r="U44" i="101"/>
  <c r="B298" i="101"/>
  <c r="T40" i="101"/>
  <c r="X40" i="101"/>
  <c r="R40" i="101"/>
  <c r="V40" i="101"/>
  <c r="U40" i="101"/>
  <c r="W40" i="101"/>
  <c r="Q40" i="101"/>
  <c r="S40" i="101"/>
  <c r="Y40" i="101"/>
  <c r="B302" i="101"/>
  <c r="T36" i="101"/>
  <c r="X36" i="101"/>
  <c r="R36" i="101"/>
  <c r="V36" i="101"/>
  <c r="Q36" i="101"/>
  <c r="Y36" i="101"/>
  <c r="S36" i="101"/>
  <c r="U36" i="101"/>
  <c r="W36" i="101"/>
  <c r="B306" i="101"/>
  <c r="T32" i="101"/>
  <c r="X32" i="101"/>
  <c r="R32" i="101"/>
  <c r="V32" i="101"/>
  <c r="U32" i="101"/>
  <c r="W32" i="101"/>
  <c r="Y32" i="101"/>
  <c r="Q32" i="101"/>
  <c r="S32" i="101"/>
  <c r="B310" i="101"/>
  <c r="T28" i="101"/>
  <c r="X28" i="101"/>
  <c r="R28" i="101"/>
  <c r="V28" i="101"/>
  <c r="Q28" i="101"/>
  <c r="Y28" i="101"/>
  <c r="S28" i="101"/>
  <c r="U28" i="101"/>
  <c r="W28" i="101"/>
  <c r="B314" i="101"/>
  <c r="T24" i="101"/>
  <c r="X24" i="101"/>
  <c r="R24" i="101"/>
  <c r="V24" i="101"/>
  <c r="U24" i="101"/>
  <c r="W24" i="101"/>
  <c r="Q24" i="101"/>
  <c r="S24" i="101"/>
  <c r="Y24" i="101"/>
  <c r="B318" i="101"/>
  <c r="T20" i="101"/>
  <c r="X20" i="101"/>
  <c r="R20" i="101"/>
  <c r="V20" i="101"/>
  <c r="Q20" i="101"/>
  <c r="Y20" i="101"/>
  <c r="S20" i="101"/>
  <c r="U20" i="101"/>
  <c r="W20" i="101"/>
  <c r="B322" i="101"/>
  <c r="T16" i="101"/>
  <c r="X16" i="101"/>
  <c r="R16" i="101"/>
  <c r="V16" i="101"/>
  <c r="U16" i="101"/>
  <c r="W16" i="101"/>
  <c r="Y16" i="101"/>
  <c r="Q16" i="101"/>
  <c r="S16" i="101"/>
  <c r="B326" i="101"/>
  <c r="T12" i="101"/>
  <c r="X12" i="101"/>
  <c r="R12" i="101"/>
  <c r="V12" i="101"/>
  <c r="Q12" i="101"/>
  <c r="Y12" i="101"/>
  <c r="S12" i="101"/>
  <c r="U12" i="101"/>
  <c r="W12" i="101"/>
  <c r="B330" i="101"/>
  <c r="P8" i="101"/>
  <c r="T8" i="101"/>
  <c r="X8" i="101"/>
  <c r="U8" i="101"/>
  <c r="R8" i="101"/>
  <c r="W8" i="101"/>
  <c r="B334" i="101"/>
  <c r="S4" i="101"/>
  <c r="W4" i="101"/>
  <c r="P4" i="101"/>
  <c r="T4" i="101"/>
  <c r="X4" i="101"/>
  <c r="Q4" i="101"/>
  <c r="Y4" i="101"/>
  <c r="U4" i="101"/>
  <c r="T2" i="101"/>
  <c r="S8" i="101"/>
  <c r="R4" i="101"/>
  <c r="X334" i="101"/>
  <c r="U329" i="101"/>
  <c r="Y325" i="101"/>
  <c r="R324" i="101"/>
  <c r="V320" i="101"/>
  <c r="Y309" i="101"/>
  <c r="R308" i="101"/>
  <c r="V304" i="101"/>
  <c r="Y293" i="101"/>
  <c r="R292" i="101"/>
  <c r="V288" i="101"/>
  <c r="U281" i="101"/>
  <c r="W279" i="101"/>
  <c r="Y277" i="101"/>
  <c r="R276" i="101"/>
  <c r="T272" i="101"/>
  <c r="S256" i="101"/>
  <c r="X252" i="101"/>
  <c r="Y249" i="101"/>
  <c r="V232" i="101"/>
  <c r="W208" i="101"/>
  <c r="R204" i="101"/>
  <c r="W184" i="101"/>
  <c r="S160" i="101"/>
  <c r="S136" i="101"/>
  <c r="J7" i="101"/>
  <c r="T331" i="101"/>
  <c r="X331" i="101"/>
  <c r="Q331" i="101"/>
  <c r="U331" i="101"/>
  <c r="Y331" i="101"/>
  <c r="R331" i="101"/>
  <c r="V331" i="101"/>
  <c r="B21" i="101"/>
  <c r="R317" i="101"/>
  <c r="V317" i="101"/>
  <c r="S317" i="101"/>
  <c r="W317" i="101"/>
  <c r="X317" i="101"/>
  <c r="T317" i="101"/>
  <c r="B37" i="101"/>
  <c r="R301" i="101"/>
  <c r="V301" i="101"/>
  <c r="S301" i="101"/>
  <c r="W301" i="101"/>
  <c r="X301" i="101"/>
  <c r="T301" i="101"/>
  <c r="B49" i="101"/>
  <c r="R289" i="101"/>
  <c r="V289" i="101"/>
  <c r="S289" i="101"/>
  <c r="W289" i="101"/>
  <c r="T289" i="101"/>
  <c r="X289" i="101"/>
  <c r="B65" i="101"/>
  <c r="R273" i="101"/>
  <c r="V273" i="101"/>
  <c r="S273" i="101"/>
  <c r="W273" i="101"/>
  <c r="T273" i="101"/>
  <c r="X273" i="101"/>
  <c r="B82" i="101"/>
  <c r="T257" i="101"/>
  <c r="X257" i="101"/>
  <c r="R257" i="101"/>
  <c r="W257" i="101"/>
  <c r="S257" i="101"/>
  <c r="Y257" i="101"/>
  <c r="U257" i="101"/>
  <c r="U301" i="101"/>
  <c r="Y281" i="101"/>
  <c r="Q273" i="101"/>
  <c r="Q257" i="101"/>
  <c r="G3" i="101"/>
  <c r="T335" i="101"/>
  <c r="X335" i="101"/>
  <c r="Q335" i="101"/>
  <c r="U335" i="101"/>
  <c r="Y335" i="101"/>
  <c r="V335" i="101"/>
  <c r="R335" i="101"/>
  <c r="B15" i="101"/>
  <c r="T323" i="101"/>
  <c r="X323" i="101"/>
  <c r="Q323" i="101"/>
  <c r="U323" i="101"/>
  <c r="Y323" i="101"/>
  <c r="R323" i="101"/>
  <c r="V323" i="101"/>
  <c r="B27" i="101"/>
  <c r="T311" i="101"/>
  <c r="X311" i="101"/>
  <c r="Q311" i="101"/>
  <c r="U311" i="101"/>
  <c r="Y311" i="101"/>
  <c r="V311" i="101"/>
  <c r="R311" i="101"/>
  <c r="B39" i="101"/>
  <c r="T299" i="101"/>
  <c r="X299" i="101"/>
  <c r="Q299" i="101"/>
  <c r="U299" i="101"/>
  <c r="Y299" i="101"/>
  <c r="R299" i="101"/>
  <c r="V299" i="101"/>
  <c r="B51" i="101"/>
  <c r="T287" i="101"/>
  <c r="X287" i="101"/>
  <c r="Q287" i="101"/>
  <c r="U287" i="101"/>
  <c r="Y287" i="101"/>
  <c r="V287" i="101"/>
  <c r="R287" i="101"/>
  <c r="B63" i="101"/>
  <c r="T275" i="101"/>
  <c r="X275" i="101"/>
  <c r="Q275" i="101"/>
  <c r="U275" i="101"/>
  <c r="Y275" i="101"/>
  <c r="R275" i="101"/>
  <c r="V275" i="101"/>
  <c r="B71" i="101"/>
  <c r="R267" i="101"/>
  <c r="V267" i="101"/>
  <c r="S267" i="101"/>
  <c r="X267" i="101"/>
  <c r="T267" i="101"/>
  <c r="Y267" i="101"/>
  <c r="U267" i="101"/>
  <c r="B83" i="101"/>
  <c r="R255" i="101"/>
  <c r="V255" i="101"/>
  <c r="T255" i="101"/>
  <c r="Y255" i="101"/>
  <c r="U255" i="101"/>
  <c r="W255" i="101"/>
  <c r="X255" i="101"/>
  <c r="Q255" i="101"/>
  <c r="X330" i="101"/>
  <c r="V316" i="101"/>
  <c r="S311" i="101"/>
  <c r="U277" i="101"/>
  <c r="W275" i="101"/>
  <c r="Y273" i="101"/>
  <c r="Q267" i="101"/>
  <c r="W261" i="101"/>
  <c r="R249" i="101"/>
  <c r="B10" i="101"/>
  <c r="S328" i="101"/>
  <c r="W328" i="101"/>
  <c r="T328" i="101"/>
  <c r="X328" i="101"/>
  <c r="U328" i="101"/>
  <c r="Q328" i="101"/>
  <c r="Y328" i="101"/>
  <c r="B17" i="101"/>
  <c r="R321" i="101"/>
  <c r="V321" i="101"/>
  <c r="S321" i="101"/>
  <c r="W321" i="101"/>
  <c r="T321" i="101"/>
  <c r="X321" i="101"/>
  <c r="B25" i="101"/>
  <c r="R313" i="101"/>
  <c r="V313" i="101"/>
  <c r="S313" i="101"/>
  <c r="W313" i="101"/>
  <c r="T313" i="101"/>
  <c r="X313" i="101"/>
  <c r="B33" i="101"/>
  <c r="R305" i="101"/>
  <c r="V305" i="101"/>
  <c r="S305" i="101"/>
  <c r="W305" i="101"/>
  <c r="T305" i="101"/>
  <c r="X305" i="101"/>
  <c r="B41" i="101"/>
  <c r="R297" i="101"/>
  <c r="V297" i="101"/>
  <c r="S297" i="101"/>
  <c r="W297" i="101"/>
  <c r="T297" i="101"/>
  <c r="X297" i="101"/>
  <c r="B53" i="101"/>
  <c r="R285" i="101"/>
  <c r="V285" i="101"/>
  <c r="S285" i="101"/>
  <c r="W285" i="101"/>
  <c r="X285" i="101"/>
  <c r="T285" i="101"/>
  <c r="B57" i="101"/>
  <c r="R281" i="101"/>
  <c r="V281" i="101"/>
  <c r="S281" i="101"/>
  <c r="W281" i="101"/>
  <c r="T281" i="101"/>
  <c r="X281" i="101"/>
  <c r="B69" i="101"/>
  <c r="T269" i="101"/>
  <c r="X269" i="101"/>
  <c r="Q269" i="101"/>
  <c r="V269" i="101"/>
  <c r="R269" i="101"/>
  <c r="W269" i="101"/>
  <c r="Y269" i="101"/>
  <c r="S269" i="101"/>
  <c r="B73" i="101"/>
  <c r="T265" i="101"/>
  <c r="X265" i="101"/>
  <c r="U265" i="101"/>
  <c r="Q265" i="101"/>
  <c r="V265" i="101"/>
  <c r="R265" i="101"/>
  <c r="W265" i="101"/>
  <c r="B85" i="101"/>
  <c r="T253" i="101"/>
  <c r="X253" i="101"/>
  <c r="Q253" i="101"/>
  <c r="V253" i="101"/>
  <c r="R253" i="101"/>
  <c r="W253" i="101"/>
  <c r="S253" i="101"/>
  <c r="U253" i="101"/>
  <c r="B93" i="101"/>
  <c r="S245" i="101"/>
  <c r="W245" i="101"/>
  <c r="T245" i="101"/>
  <c r="X245" i="101"/>
  <c r="U245" i="101"/>
  <c r="V245" i="101"/>
  <c r="Y245" i="101"/>
  <c r="Q245" i="101"/>
  <c r="W331" i="101"/>
  <c r="R328" i="101"/>
  <c r="Q321" i="101"/>
  <c r="U317" i="101"/>
  <c r="Q305" i="101"/>
  <c r="Y297" i="101"/>
  <c r="Q289" i="101"/>
  <c r="Y265" i="101"/>
  <c r="B9" i="101"/>
  <c r="R329" i="101"/>
  <c r="V329" i="101"/>
  <c r="S329" i="101"/>
  <c r="W329" i="101"/>
  <c r="T329" i="101"/>
  <c r="X329" i="101"/>
  <c r="B5" i="101"/>
  <c r="R333" i="101"/>
  <c r="V333" i="101"/>
  <c r="S333" i="101"/>
  <c r="W333" i="101"/>
  <c r="X333" i="101"/>
  <c r="T333" i="101"/>
  <c r="B19" i="101"/>
  <c r="T319" i="101"/>
  <c r="X319" i="101"/>
  <c r="Q319" i="101"/>
  <c r="U319" i="101"/>
  <c r="Y319" i="101"/>
  <c r="V319" i="101"/>
  <c r="R319" i="101"/>
  <c r="B23" i="101"/>
  <c r="T315" i="101"/>
  <c r="X315" i="101"/>
  <c r="Q315" i="101"/>
  <c r="U315" i="101"/>
  <c r="Y315" i="101"/>
  <c r="R315" i="101"/>
  <c r="V315" i="101"/>
  <c r="B31" i="101"/>
  <c r="T307" i="101"/>
  <c r="X307" i="101"/>
  <c r="Q307" i="101"/>
  <c r="U307" i="101"/>
  <c r="Y307" i="101"/>
  <c r="R307" i="101"/>
  <c r="V307" i="101"/>
  <c r="B35" i="101"/>
  <c r="T303" i="101"/>
  <c r="X303" i="101"/>
  <c r="Q303" i="101"/>
  <c r="U303" i="101"/>
  <c r="Y303" i="101"/>
  <c r="V303" i="101"/>
  <c r="R303" i="101"/>
  <c r="B43" i="101"/>
  <c r="T295" i="101"/>
  <c r="X295" i="101"/>
  <c r="Q295" i="101"/>
  <c r="U295" i="101"/>
  <c r="Y295" i="101"/>
  <c r="V295" i="101"/>
  <c r="R295" i="101"/>
  <c r="B47" i="101"/>
  <c r="T291" i="101"/>
  <c r="X291" i="101"/>
  <c r="Q291" i="101"/>
  <c r="U291" i="101"/>
  <c r="Y291" i="101"/>
  <c r="R291" i="101"/>
  <c r="V291" i="101"/>
  <c r="B55" i="101"/>
  <c r="T283" i="101"/>
  <c r="X283" i="101"/>
  <c r="Q283" i="101"/>
  <c r="U283" i="101"/>
  <c r="Y283" i="101"/>
  <c r="R283" i="101"/>
  <c r="V283" i="101"/>
  <c r="B59" i="101"/>
  <c r="T279" i="101"/>
  <c r="X279" i="101"/>
  <c r="Q279" i="101"/>
  <c r="U279" i="101"/>
  <c r="Y279" i="101"/>
  <c r="V279" i="101"/>
  <c r="R279" i="101"/>
  <c r="B67" i="101"/>
  <c r="R271" i="101"/>
  <c r="V271" i="101"/>
  <c r="T271" i="101"/>
  <c r="Y271" i="101"/>
  <c r="U271" i="101"/>
  <c r="Q271" i="101"/>
  <c r="W271" i="101"/>
  <c r="B75" i="101"/>
  <c r="R263" i="101"/>
  <c r="V263" i="101"/>
  <c r="Q263" i="101"/>
  <c r="W263" i="101"/>
  <c r="S263" i="101"/>
  <c r="X263" i="101"/>
  <c r="Y263" i="101"/>
  <c r="U263" i="101"/>
  <c r="B79" i="101"/>
  <c r="R259" i="101"/>
  <c r="V259" i="101"/>
  <c r="U259" i="101"/>
  <c r="Q259" i="101"/>
  <c r="W259" i="101"/>
  <c r="S259" i="101"/>
  <c r="X259" i="101"/>
  <c r="B87" i="101"/>
  <c r="R251" i="101"/>
  <c r="V251" i="101"/>
  <c r="S251" i="101"/>
  <c r="X251" i="101"/>
  <c r="T251" i="101"/>
  <c r="Y251" i="101"/>
  <c r="Q251" i="101"/>
  <c r="W251" i="101"/>
  <c r="V2" i="101"/>
  <c r="T334" i="101"/>
  <c r="U325" i="101"/>
  <c r="W323" i="101"/>
  <c r="Y321" i="101"/>
  <c r="R320" i="101"/>
  <c r="Q313" i="101"/>
  <c r="U309" i="101"/>
  <c r="W307" i="101"/>
  <c r="Y305" i="101"/>
  <c r="Q297" i="101"/>
  <c r="S295" i="101"/>
  <c r="U293" i="101"/>
  <c r="W291" i="101"/>
  <c r="Y289" i="101"/>
  <c r="S255" i="101"/>
  <c r="F6" i="101"/>
  <c r="S332" i="101"/>
  <c r="W332" i="101"/>
  <c r="T332" i="101"/>
  <c r="X332" i="101"/>
  <c r="Q332" i="101"/>
  <c r="Y332" i="101"/>
  <c r="U332" i="101"/>
  <c r="I11" i="101"/>
  <c r="T327" i="101"/>
  <c r="X327" i="101"/>
  <c r="Q327" i="101"/>
  <c r="U327" i="101"/>
  <c r="Y327" i="101"/>
  <c r="V327" i="101"/>
  <c r="R327" i="101"/>
  <c r="B12" i="101"/>
  <c r="Q326" i="101"/>
  <c r="U326" i="101"/>
  <c r="Y326" i="101"/>
  <c r="R326" i="101"/>
  <c r="V326" i="101"/>
  <c r="W326" i="101"/>
  <c r="S326" i="101"/>
  <c r="B16" i="101"/>
  <c r="Q322" i="101"/>
  <c r="U322" i="101"/>
  <c r="Y322" i="101"/>
  <c r="R322" i="101"/>
  <c r="V322" i="101"/>
  <c r="S322" i="101"/>
  <c r="W322" i="101"/>
  <c r="B20" i="101"/>
  <c r="Q318" i="101"/>
  <c r="U318" i="101"/>
  <c r="Y318" i="101"/>
  <c r="R318" i="101"/>
  <c r="V318" i="101"/>
  <c r="W318" i="101"/>
  <c r="S318" i="101"/>
  <c r="B24" i="101"/>
  <c r="Q314" i="101"/>
  <c r="U314" i="101"/>
  <c r="Y314" i="101"/>
  <c r="R314" i="101"/>
  <c r="V314" i="101"/>
  <c r="S314" i="101"/>
  <c r="W314" i="101"/>
  <c r="B28" i="101"/>
  <c r="Q310" i="101"/>
  <c r="U310" i="101"/>
  <c r="Y310" i="101"/>
  <c r="R310" i="101"/>
  <c r="V310" i="101"/>
  <c r="W310" i="101"/>
  <c r="S310" i="101"/>
  <c r="B32" i="101"/>
  <c r="Q306" i="101"/>
  <c r="U306" i="101"/>
  <c r="Y306" i="101"/>
  <c r="R306" i="101"/>
  <c r="V306" i="101"/>
  <c r="S306" i="101"/>
  <c r="W306" i="101"/>
  <c r="B36" i="101"/>
  <c r="Q302" i="101"/>
  <c r="U302" i="101"/>
  <c r="Y302" i="101"/>
  <c r="R302" i="101"/>
  <c r="V302" i="101"/>
  <c r="W302" i="101"/>
  <c r="S302" i="101"/>
  <c r="B40" i="101"/>
  <c r="Q298" i="101"/>
  <c r="U298" i="101"/>
  <c r="Y298" i="101"/>
  <c r="R298" i="101"/>
  <c r="V298" i="101"/>
  <c r="S298" i="101"/>
  <c r="W298" i="101"/>
  <c r="B44" i="101"/>
  <c r="Q294" i="101"/>
  <c r="U294" i="101"/>
  <c r="Y294" i="101"/>
  <c r="R294" i="101"/>
  <c r="V294" i="101"/>
  <c r="W294" i="101"/>
  <c r="S294" i="101"/>
  <c r="B48" i="101"/>
  <c r="Q290" i="101"/>
  <c r="U290" i="101"/>
  <c r="Y290" i="101"/>
  <c r="R290" i="101"/>
  <c r="V290" i="101"/>
  <c r="S290" i="101"/>
  <c r="W290" i="101"/>
  <c r="B52" i="101"/>
  <c r="Q286" i="101"/>
  <c r="U286" i="101"/>
  <c r="Y286" i="101"/>
  <c r="R286" i="101"/>
  <c r="V286" i="101"/>
  <c r="W286" i="101"/>
  <c r="S286" i="101"/>
  <c r="B56" i="101"/>
  <c r="Q282" i="101"/>
  <c r="U282" i="101"/>
  <c r="Y282" i="101"/>
  <c r="R282" i="101"/>
  <c r="V282" i="101"/>
  <c r="S282" i="101"/>
  <c r="W282" i="101"/>
  <c r="B60" i="101"/>
  <c r="Q278" i="101"/>
  <c r="U278" i="101"/>
  <c r="Y278" i="101"/>
  <c r="R278" i="101"/>
  <c r="V278" i="101"/>
  <c r="W278" i="101"/>
  <c r="S278" i="101"/>
  <c r="B64" i="101"/>
  <c r="Q274" i="101"/>
  <c r="U274" i="101"/>
  <c r="Y274" i="101"/>
  <c r="R274" i="101"/>
  <c r="V274" i="101"/>
  <c r="S274" i="101"/>
  <c r="W274" i="101"/>
  <c r="B68" i="101"/>
  <c r="S270" i="101"/>
  <c r="W270" i="101"/>
  <c r="R270" i="101"/>
  <c r="X270" i="101"/>
  <c r="T270" i="101"/>
  <c r="Y270" i="101"/>
  <c r="U270" i="101"/>
  <c r="B72" i="101"/>
  <c r="S266" i="101"/>
  <c r="W266" i="101"/>
  <c r="Q266" i="101"/>
  <c r="V266" i="101"/>
  <c r="R266" i="101"/>
  <c r="X266" i="101"/>
  <c r="T266" i="101"/>
  <c r="Y266" i="101"/>
  <c r="B76" i="101"/>
  <c r="S262" i="101"/>
  <c r="W262" i="101"/>
  <c r="U262" i="101"/>
  <c r="Q262" i="101"/>
  <c r="V262" i="101"/>
  <c r="X262" i="101"/>
  <c r="R262" i="101"/>
  <c r="Y262" i="101"/>
  <c r="B80" i="101"/>
  <c r="S258" i="101"/>
  <c r="W258" i="101"/>
  <c r="T258" i="101"/>
  <c r="Y258" i="101"/>
  <c r="U258" i="101"/>
  <c r="Q258" i="101"/>
  <c r="X258" i="101"/>
  <c r="R258" i="101"/>
  <c r="B84" i="101"/>
  <c r="S254" i="101"/>
  <c r="W254" i="101"/>
  <c r="R254" i="101"/>
  <c r="X254" i="101"/>
  <c r="T254" i="101"/>
  <c r="Y254" i="101"/>
  <c r="U254" i="101"/>
  <c r="Q254" i="101"/>
  <c r="B88" i="101"/>
  <c r="S250" i="101"/>
  <c r="W250" i="101"/>
  <c r="Q250" i="101"/>
  <c r="V250" i="101"/>
  <c r="R250" i="101"/>
  <c r="X250" i="101"/>
  <c r="Y250" i="101"/>
  <c r="T250" i="101"/>
  <c r="B92" i="101"/>
  <c r="R246" i="101"/>
  <c r="V246" i="101"/>
  <c r="S246" i="101"/>
  <c r="W246" i="101"/>
  <c r="T246" i="101"/>
  <c r="U246" i="101"/>
  <c r="Q246" i="101"/>
  <c r="Y246" i="101"/>
  <c r="B96" i="101"/>
  <c r="R242" i="101"/>
  <c r="V242" i="101"/>
  <c r="S242" i="101"/>
  <c r="W242" i="101"/>
  <c r="X242" i="101"/>
  <c r="Q242" i="101"/>
  <c r="Y242" i="101"/>
  <c r="T242" i="101"/>
  <c r="U242" i="101"/>
  <c r="B100" i="101"/>
  <c r="R238" i="101"/>
  <c r="V238" i="101"/>
  <c r="S238" i="101"/>
  <c r="W238" i="101"/>
  <c r="T238" i="101"/>
  <c r="U238" i="101"/>
  <c r="X238" i="101"/>
  <c r="Y238" i="101"/>
  <c r="B104" i="101"/>
  <c r="R234" i="101"/>
  <c r="V234" i="101"/>
  <c r="S234" i="101"/>
  <c r="W234" i="101"/>
  <c r="X234" i="101"/>
  <c r="Q234" i="101"/>
  <c r="Y234" i="101"/>
  <c r="T234" i="101"/>
  <c r="B108" i="101"/>
  <c r="R230" i="101"/>
  <c r="V230" i="101"/>
  <c r="S230" i="101"/>
  <c r="W230" i="101"/>
  <c r="T230" i="101"/>
  <c r="U230" i="101"/>
  <c r="X230" i="101"/>
  <c r="B112" i="101"/>
  <c r="R226" i="101"/>
  <c r="V226" i="101"/>
  <c r="S226" i="101"/>
  <c r="W226" i="101"/>
  <c r="X226" i="101"/>
  <c r="Q226" i="101"/>
  <c r="Y226" i="101"/>
  <c r="T226" i="101"/>
  <c r="B116" i="101"/>
  <c r="R222" i="101"/>
  <c r="V222" i="101"/>
  <c r="S222" i="101"/>
  <c r="W222" i="101"/>
  <c r="T222" i="101"/>
  <c r="U222" i="101"/>
  <c r="X222" i="101"/>
  <c r="Q222" i="101"/>
  <c r="B120" i="101"/>
  <c r="R218" i="101"/>
  <c r="V218" i="101"/>
  <c r="S218" i="101"/>
  <c r="W218" i="101"/>
  <c r="X218" i="101"/>
  <c r="Q218" i="101"/>
  <c r="Y218" i="101"/>
  <c r="U218" i="101"/>
  <c r="B124" i="101"/>
  <c r="R214" i="101"/>
  <c r="V214" i="101"/>
  <c r="S214" i="101"/>
  <c r="W214" i="101"/>
  <c r="T214" i="101"/>
  <c r="U214" i="101"/>
  <c r="Y214" i="101"/>
  <c r="Q214" i="101"/>
  <c r="B128" i="101"/>
  <c r="R210" i="101"/>
  <c r="V210" i="101"/>
  <c r="S210" i="101"/>
  <c r="W210" i="101"/>
  <c r="X210" i="101"/>
  <c r="Q210" i="101"/>
  <c r="Y210" i="101"/>
  <c r="T210" i="101"/>
  <c r="U210" i="101"/>
  <c r="B132" i="101"/>
  <c r="R206" i="101"/>
  <c r="V206" i="101"/>
  <c r="S206" i="101"/>
  <c r="W206" i="101"/>
  <c r="T206" i="101"/>
  <c r="U206" i="101"/>
  <c r="X206" i="101"/>
  <c r="Y206" i="101"/>
  <c r="B136" i="101"/>
  <c r="R202" i="101"/>
  <c r="V202" i="101"/>
  <c r="S202" i="101"/>
  <c r="W202" i="101"/>
  <c r="X202" i="101"/>
  <c r="Q202" i="101"/>
  <c r="Y202" i="101"/>
  <c r="T202" i="101"/>
  <c r="B140" i="101"/>
  <c r="R198" i="101"/>
  <c r="V198" i="101"/>
  <c r="S198" i="101"/>
  <c r="W198" i="101"/>
  <c r="T198" i="101"/>
  <c r="U198" i="101"/>
  <c r="X198" i="101"/>
  <c r="B144" i="101"/>
  <c r="R194" i="101"/>
  <c r="V194" i="101"/>
  <c r="S194" i="101"/>
  <c r="W194" i="101"/>
  <c r="X194" i="101"/>
  <c r="Q194" i="101"/>
  <c r="Y194" i="101"/>
  <c r="T194" i="101"/>
  <c r="B148" i="101"/>
  <c r="R190" i="101"/>
  <c r="V190" i="101"/>
  <c r="S190" i="101"/>
  <c r="W190" i="101"/>
  <c r="T190" i="101"/>
  <c r="U190" i="101"/>
  <c r="X190" i="101"/>
  <c r="Q190" i="101"/>
  <c r="B152" i="101"/>
  <c r="R186" i="101"/>
  <c r="V186" i="101"/>
  <c r="S186" i="101"/>
  <c r="W186" i="101"/>
  <c r="X186" i="101"/>
  <c r="Q186" i="101"/>
  <c r="Y186" i="101"/>
  <c r="U186" i="101"/>
  <c r="B156" i="101"/>
  <c r="S182" i="101"/>
  <c r="W182" i="101"/>
  <c r="T182" i="101"/>
  <c r="Y182" i="101"/>
  <c r="U182" i="101"/>
  <c r="Q182" i="101"/>
  <c r="R182" i="101"/>
  <c r="X182" i="101"/>
  <c r="B160" i="101"/>
  <c r="S178" i="101"/>
  <c r="W178" i="101"/>
  <c r="R178" i="101"/>
  <c r="X178" i="101"/>
  <c r="T178" i="101"/>
  <c r="Y178" i="101"/>
  <c r="U178" i="101"/>
  <c r="V178" i="101"/>
  <c r="Q178" i="101"/>
  <c r="B164" i="101"/>
  <c r="S174" i="101"/>
  <c r="W174" i="101"/>
  <c r="Q174" i="101"/>
  <c r="V174" i="101"/>
  <c r="R174" i="101"/>
  <c r="X174" i="101"/>
  <c r="Y174" i="101"/>
  <c r="T174" i="101"/>
  <c r="B168" i="101"/>
  <c r="S170" i="101"/>
  <c r="W170" i="101"/>
  <c r="U170" i="101"/>
  <c r="Q170" i="101"/>
  <c r="V170" i="101"/>
  <c r="R170" i="101"/>
  <c r="T170" i="101"/>
  <c r="X170" i="101"/>
  <c r="B172" i="101"/>
  <c r="S166" i="101"/>
  <c r="W166" i="101"/>
  <c r="T166" i="101"/>
  <c r="Y166" i="101"/>
  <c r="U166" i="101"/>
  <c r="V166" i="101"/>
  <c r="X166" i="101"/>
  <c r="Q166" i="101"/>
  <c r="B176" i="101"/>
  <c r="S162" i="101"/>
  <c r="W162" i="101"/>
  <c r="R162" i="101"/>
  <c r="X162" i="101"/>
  <c r="T162" i="101"/>
  <c r="Y162" i="101"/>
  <c r="Q162" i="101"/>
  <c r="U162" i="101"/>
  <c r="V162" i="101"/>
  <c r="B180" i="101"/>
  <c r="S158" i="101"/>
  <c r="W158" i="101"/>
  <c r="Q158" i="101"/>
  <c r="V158" i="101"/>
  <c r="R158" i="101"/>
  <c r="X158" i="101"/>
  <c r="T158" i="101"/>
  <c r="U158" i="101"/>
  <c r="B184" i="101"/>
  <c r="S154" i="101"/>
  <c r="W154" i="101"/>
  <c r="U154" i="101"/>
  <c r="Q154" i="101"/>
  <c r="V154" i="101"/>
  <c r="X154" i="101"/>
  <c r="Y154" i="101"/>
  <c r="T154" i="101"/>
  <c r="B188" i="101"/>
  <c r="R150" i="101"/>
  <c r="V150" i="101"/>
  <c r="S150" i="101"/>
  <c r="W150" i="101"/>
  <c r="X150" i="101"/>
  <c r="Q150" i="101"/>
  <c r="Y150" i="101"/>
  <c r="T150" i="101"/>
  <c r="B192" i="101"/>
  <c r="R146" i="101"/>
  <c r="V146" i="101"/>
  <c r="S146" i="101"/>
  <c r="W146" i="101"/>
  <c r="T146" i="101"/>
  <c r="U146" i="101"/>
  <c r="Q146" i="101"/>
  <c r="X146" i="101"/>
  <c r="Y146" i="101"/>
  <c r="B196" i="101"/>
  <c r="R142" i="101"/>
  <c r="V142" i="101"/>
  <c r="S142" i="101"/>
  <c r="W142" i="101"/>
  <c r="X142" i="101"/>
  <c r="Q142" i="101"/>
  <c r="Y142" i="101"/>
  <c r="T142" i="101"/>
  <c r="U142" i="101"/>
  <c r="B200" i="101"/>
  <c r="R138" i="101"/>
  <c r="V138" i="101"/>
  <c r="S138" i="101"/>
  <c r="W138" i="101"/>
  <c r="T138" i="101"/>
  <c r="U138" i="101"/>
  <c r="X138" i="101"/>
  <c r="Y138" i="101"/>
  <c r="B204" i="101"/>
  <c r="R134" i="101"/>
  <c r="V134" i="101"/>
  <c r="S134" i="101"/>
  <c r="W134" i="101"/>
  <c r="X134" i="101"/>
  <c r="Q134" i="101"/>
  <c r="Y134" i="101"/>
  <c r="U134" i="101"/>
  <c r="B208" i="101"/>
  <c r="R130" i="101"/>
  <c r="V130" i="101"/>
  <c r="S130" i="101"/>
  <c r="W130" i="101"/>
  <c r="T130" i="101"/>
  <c r="U130" i="101"/>
  <c r="Q130" i="101"/>
  <c r="X130" i="101"/>
  <c r="B212" i="101"/>
  <c r="R126" i="101"/>
  <c r="V126" i="101"/>
  <c r="S126" i="101"/>
  <c r="W126" i="101"/>
  <c r="X126" i="101"/>
  <c r="Q126" i="101"/>
  <c r="Y126" i="101"/>
  <c r="T126" i="101"/>
  <c r="U126" i="101"/>
  <c r="B216" i="101"/>
  <c r="R122" i="101"/>
  <c r="V122" i="101"/>
  <c r="S122" i="101"/>
  <c r="W122" i="101"/>
  <c r="T122" i="101"/>
  <c r="U122" i="101"/>
  <c r="X122" i="101"/>
  <c r="Y122" i="101"/>
  <c r="B220" i="101"/>
  <c r="S118" i="101"/>
  <c r="W118" i="101"/>
  <c r="U118" i="101"/>
  <c r="Q118" i="101"/>
  <c r="V118" i="101"/>
  <c r="X118" i="101"/>
  <c r="Y118" i="101"/>
  <c r="R118" i="101"/>
  <c r="B224" i="101"/>
  <c r="S114" i="101"/>
  <c r="W114" i="101"/>
  <c r="T114" i="101"/>
  <c r="Y114" i="101"/>
  <c r="U114" i="101"/>
  <c r="Q114" i="101"/>
  <c r="R114" i="101"/>
  <c r="V114" i="101"/>
  <c r="X114" i="101"/>
  <c r="B228" i="101"/>
  <c r="S110" i="101"/>
  <c r="W110" i="101"/>
  <c r="R110" i="101"/>
  <c r="X110" i="101"/>
  <c r="T110" i="101"/>
  <c r="Y110" i="101"/>
  <c r="U110" i="101"/>
  <c r="V110" i="101"/>
  <c r="Q110" i="101"/>
  <c r="B232" i="101"/>
  <c r="S106" i="101"/>
  <c r="W106" i="101"/>
  <c r="Q106" i="101"/>
  <c r="V106" i="101"/>
  <c r="R106" i="101"/>
  <c r="X106" i="101"/>
  <c r="Y106" i="101"/>
  <c r="T106" i="101"/>
  <c r="U106" i="101"/>
  <c r="B236" i="101"/>
  <c r="S102" i="101"/>
  <c r="W102" i="101"/>
  <c r="U102" i="101"/>
  <c r="Q102" i="101"/>
  <c r="V102" i="101"/>
  <c r="R102" i="101"/>
  <c r="T102" i="101"/>
  <c r="X102" i="101"/>
  <c r="Y102" i="101"/>
  <c r="B240" i="101"/>
  <c r="S98" i="101"/>
  <c r="W98" i="101"/>
  <c r="T98" i="101"/>
  <c r="Y98" i="101"/>
  <c r="U98" i="101"/>
  <c r="V98" i="101"/>
  <c r="X98" i="101"/>
  <c r="Q98" i="101"/>
  <c r="R98" i="101"/>
  <c r="B244" i="101"/>
  <c r="R94" i="101"/>
  <c r="V94" i="101"/>
  <c r="S94" i="101"/>
  <c r="W94" i="101"/>
  <c r="T94" i="101"/>
  <c r="U94" i="101"/>
  <c r="Q94" i="101"/>
  <c r="X94" i="101"/>
  <c r="Y94" i="101"/>
  <c r="B248" i="101"/>
  <c r="R90" i="101"/>
  <c r="V90" i="101"/>
  <c r="S90" i="101"/>
  <c r="W90" i="101"/>
  <c r="X90" i="101"/>
  <c r="Q90" i="101"/>
  <c r="Y90" i="101"/>
  <c r="T90" i="101"/>
  <c r="U90" i="101"/>
  <c r="B252" i="101"/>
  <c r="R86" i="101"/>
  <c r="V86" i="101"/>
  <c r="S86" i="101"/>
  <c r="W86" i="101"/>
  <c r="T86" i="101"/>
  <c r="U86" i="101"/>
  <c r="X86" i="101"/>
  <c r="Y86" i="101"/>
  <c r="B256" i="101"/>
  <c r="R82" i="101"/>
  <c r="V82" i="101"/>
  <c r="S82" i="101"/>
  <c r="W82" i="101"/>
  <c r="X82" i="101"/>
  <c r="Q82" i="101"/>
  <c r="Y82" i="101"/>
  <c r="T82" i="101"/>
  <c r="U82" i="101"/>
  <c r="B260" i="101"/>
  <c r="R78" i="101"/>
  <c r="V78" i="101"/>
  <c r="S78" i="101"/>
  <c r="W78" i="101"/>
  <c r="T78" i="101"/>
  <c r="U78" i="101"/>
  <c r="Q78" i="101"/>
  <c r="X78" i="101"/>
  <c r="B264" i="101"/>
  <c r="R74" i="101"/>
  <c r="V74" i="101"/>
  <c r="S74" i="101"/>
  <c r="W74" i="101"/>
  <c r="X74" i="101"/>
  <c r="Q74" i="101"/>
  <c r="Y74" i="101"/>
  <c r="T74" i="101"/>
  <c r="U74" i="101"/>
  <c r="B268" i="101"/>
  <c r="R70" i="101"/>
  <c r="V70" i="101"/>
  <c r="S70" i="101"/>
  <c r="W70" i="101"/>
  <c r="T70" i="101"/>
  <c r="U70" i="101"/>
  <c r="X70" i="101"/>
  <c r="Y70" i="101"/>
  <c r="Q70" i="101"/>
  <c r="B272" i="101"/>
  <c r="Q66" i="101"/>
  <c r="U66" i="101"/>
  <c r="Y66" i="101"/>
  <c r="S66" i="101"/>
  <c r="X66" i="101"/>
  <c r="T66" i="101"/>
  <c r="V66" i="101"/>
  <c r="W66" i="101"/>
  <c r="R66" i="101"/>
  <c r="B276" i="101"/>
  <c r="Q62" i="101"/>
  <c r="U62" i="101"/>
  <c r="Y62" i="101"/>
  <c r="R62" i="101"/>
  <c r="W62" i="101"/>
  <c r="S62" i="101"/>
  <c r="X62" i="101"/>
  <c r="T62" i="101"/>
  <c r="V62" i="101"/>
  <c r="B280" i="101"/>
  <c r="Q58" i="101"/>
  <c r="U58" i="101"/>
  <c r="Y58" i="101"/>
  <c r="V58" i="101"/>
  <c r="R58" i="101"/>
  <c r="W58" i="101"/>
  <c r="S58" i="101"/>
  <c r="T58" i="101"/>
  <c r="X58" i="101"/>
  <c r="B284" i="101"/>
  <c r="Q54" i="101"/>
  <c r="U54" i="101"/>
  <c r="Y54" i="101"/>
  <c r="T54" i="101"/>
  <c r="V54" i="101"/>
  <c r="W54" i="101"/>
  <c r="X54" i="101"/>
  <c r="R54" i="101"/>
  <c r="B288" i="101"/>
  <c r="Q50" i="101"/>
  <c r="U50" i="101"/>
  <c r="Y50" i="101"/>
  <c r="S50" i="101"/>
  <c r="X50" i="101"/>
  <c r="T50" i="101"/>
  <c r="R50" i="101"/>
  <c r="V50" i="101"/>
  <c r="W50" i="101"/>
  <c r="B292" i="101"/>
  <c r="R46" i="101"/>
  <c r="V46" i="101"/>
  <c r="T46" i="101"/>
  <c r="X46" i="101"/>
  <c r="Q46" i="101"/>
  <c r="Y46" i="101"/>
  <c r="S46" i="101"/>
  <c r="U46" i="101"/>
  <c r="W46" i="101"/>
  <c r="B296" i="101"/>
  <c r="R42" i="101"/>
  <c r="V42" i="101"/>
  <c r="T42" i="101"/>
  <c r="X42" i="101"/>
  <c r="S42" i="101"/>
  <c r="U42" i="101"/>
  <c r="Q42" i="101"/>
  <c r="W42" i="101"/>
  <c r="Y42" i="101"/>
  <c r="B300" i="101"/>
  <c r="R38" i="101"/>
  <c r="V38" i="101"/>
  <c r="T38" i="101"/>
  <c r="X38" i="101"/>
  <c r="W38" i="101"/>
  <c r="Q38" i="101"/>
  <c r="Y38" i="101"/>
  <c r="S38" i="101"/>
  <c r="U38" i="101"/>
  <c r="B304" i="101"/>
  <c r="R34" i="101"/>
  <c r="V34" i="101"/>
  <c r="T34" i="101"/>
  <c r="X34" i="101"/>
  <c r="S34" i="101"/>
  <c r="U34" i="101"/>
  <c r="W34" i="101"/>
  <c r="Y34" i="101"/>
  <c r="Q34" i="101"/>
  <c r="B308" i="101"/>
  <c r="R30" i="101"/>
  <c r="V30" i="101"/>
  <c r="T30" i="101"/>
  <c r="X30" i="101"/>
  <c r="W30" i="101"/>
  <c r="Q30" i="101"/>
  <c r="Y30" i="101"/>
  <c r="S30" i="101"/>
  <c r="U30" i="101"/>
  <c r="B312" i="101"/>
  <c r="R26" i="101"/>
  <c r="V26" i="101"/>
  <c r="T26" i="101"/>
  <c r="X26" i="101"/>
  <c r="S26" i="101"/>
  <c r="U26" i="101"/>
  <c r="Q26" i="101"/>
  <c r="W26" i="101"/>
  <c r="Y26" i="101"/>
  <c r="B316" i="101"/>
  <c r="R22" i="101"/>
  <c r="V22" i="101"/>
  <c r="T22" i="101"/>
  <c r="X22" i="101"/>
  <c r="W22" i="101"/>
  <c r="Q22" i="101"/>
  <c r="Y22" i="101"/>
  <c r="S22" i="101"/>
  <c r="U22" i="101"/>
  <c r="B320" i="101"/>
  <c r="R18" i="101"/>
  <c r="V18" i="101"/>
  <c r="T18" i="101"/>
  <c r="X18" i="101"/>
  <c r="S18" i="101"/>
  <c r="U18" i="101"/>
  <c r="W18" i="101"/>
  <c r="Y18" i="101"/>
  <c r="Q18" i="101"/>
  <c r="B324" i="101"/>
  <c r="R14" i="101"/>
  <c r="V14" i="101"/>
  <c r="T14" i="101"/>
  <c r="X14" i="101"/>
  <c r="W14" i="101"/>
  <c r="Q14" i="101"/>
  <c r="Y14" i="101"/>
  <c r="S14" i="101"/>
  <c r="U14" i="101"/>
  <c r="B328" i="101"/>
  <c r="P10" i="101"/>
  <c r="T10" i="101"/>
  <c r="X10" i="101"/>
  <c r="Q10" i="101"/>
  <c r="V10" i="101"/>
  <c r="S10" i="101"/>
  <c r="Y10" i="101"/>
  <c r="B332" i="101"/>
  <c r="S6" i="101"/>
  <c r="W6" i="101"/>
  <c r="P6" i="101"/>
  <c r="T6" i="101"/>
  <c r="X6" i="101"/>
  <c r="U6" i="101"/>
  <c r="Q6" i="101"/>
  <c r="Y6" i="101"/>
  <c r="Y2" i="101"/>
  <c r="V6" i="101"/>
  <c r="W335" i="101"/>
  <c r="Y333" i="101"/>
  <c r="R332" i="101"/>
  <c r="T330" i="101"/>
  <c r="V328" i="101"/>
  <c r="X326" i="101"/>
  <c r="Q325" i="101"/>
  <c r="S323" i="101"/>
  <c r="U321" i="101"/>
  <c r="W319" i="101"/>
  <c r="Y317" i="101"/>
  <c r="R316" i="101"/>
  <c r="T314" i="101"/>
  <c r="V312" i="101"/>
  <c r="X310" i="101"/>
  <c r="Q309" i="101"/>
  <c r="S307" i="101"/>
  <c r="U305" i="101"/>
  <c r="W303" i="101"/>
  <c r="Y301" i="101"/>
  <c r="R300" i="101"/>
  <c r="T298" i="101"/>
  <c r="V296" i="101"/>
  <c r="X294" i="101"/>
  <c r="Q293" i="101"/>
  <c r="S291" i="101"/>
  <c r="U289" i="101"/>
  <c r="W287" i="101"/>
  <c r="Y285" i="101"/>
  <c r="R284" i="101"/>
  <c r="T282" i="101"/>
  <c r="V280" i="101"/>
  <c r="X278" i="101"/>
  <c r="Q277" i="101"/>
  <c r="S275" i="101"/>
  <c r="U273" i="101"/>
  <c r="S271" i="101"/>
  <c r="X268" i="101"/>
  <c r="U266" i="101"/>
  <c r="R264" i="101"/>
  <c r="Q261" i="101"/>
  <c r="V257" i="101"/>
  <c r="V254" i="101"/>
  <c r="U251" i="101"/>
  <c r="R248" i="101"/>
  <c r="S244" i="101"/>
  <c r="U234" i="101"/>
  <c r="Q230" i="101"/>
  <c r="S220" i="101"/>
  <c r="Q206" i="101"/>
  <c r="V182" i="101"/>
  <c r="W156" i="101"/>
  <c r="U150" i="101"/>
  <c r="Y130" i="101"/>
  <c r="Q122" i="101"/>
  <c r="R104" i="101"/>
  <c r="Y78" i="101"/>
  <c r="B97" i="101"/>
  <c r="S241" i="101"/>
  <c r="W241" i="101"/>
  <c r="T241" i="101"/>
  <c r="X241" i="101"/>
  <c r="Q241" i="101"/>
  <c r="Y241" i="101"/>
  <c r="R241" i="101"/>
  <c r="B101" i="101"/>
  <c r="S237" i="101"/>
  <c r="W237" i="101"/>
  <c r="T237" i="101"/>
  <c r="X237" i="101"/>
  <c r="U237" i="101"/>
  <c r="V237" i="101"/>
  <c r="Q237" i="101"/>
  <c r="B105" i="101"/>
  <c r="S233" i="101"/>
  <c r="W233" i="101"/>
  <c r="T233" i="101"/>
  <c r="X233" i="101"/>
  <c r="Q233" i="101"/>
  <c r="Y233" i="101"/>
  <c r="R233" i="101"/>
  <c r="U233" i="101"/>
  <c r="B109" i="101"/>
  <c r="S229" i="101"/>
  <c r="W229" i="101"/>
  <c r="T229" i="101"/>
  <c r="X229" i="101"/>
  <c r="U229" i="101"/>
  <c r="V229" i="101"/>
  <c r="Y229" i="101"/>
  <c r="B113" i="101"/>
  <c r="S225" i="101"/>
  <c r="W225" i="101"/>
  <c r="T225" i="101"/>
  <c r="X225" i="101"/>
  <c r="Q225" i="101"/>
  <c r="Y225" i="101"/>
  <c r="R225" i="101"/>
  <c r="B117" i="101"/>
  <c r="S221" i="101"/>
  <c r="W221" i="101"/>
  <c r="T221" i="101"/>
  <c r="X221" i="101"/>
  <c r="U221" i="101"/>
  <c r="V221" i="101"/>
  <c r="Q221" i="101"/>
  <c r="B121" i="101"/>
  <c r="S217" i="101"/>
  <c r="W217" i="101"/>
  <c r="T217" i="101"/>
  <c r="X217" i="101"/>
  <c r="Q217" i="101"/>
  <c r="Y217" i="101"/>
  <c r="R217" i="101"/>
  <c r="U217" i="101"/>
  <c r="B125" i="101"/>
  <c r="S213" i="101"/>
  <c r="W213" i="101"/>
  <c r="T213" i="101"/>
  <c r="X213" i="101"/>
  <c r="U213" i="101"/>
  <c r="V213" i="101"/>
  <c r="Y213" i="101"/>
  <c r="B129" i="101"/>
  <c r="S209" i="101"/>
  <c r="W209" i="101"/>
  <c r="T209" i="101"/>
  <c r="X209" i="101"/>
  <c r="Q209" i="101"/>
  <c r="Y209" i="101"/>
  <c r="R209" i="101"/>
  <c r="B133" i="101"/>
  <c r="S205" i="101"/>
  <c r="W205" i="101"/>
  <c r="T205" i="101"/>
  <c r="X205" i="101"/>
  <c r="U205" i="101"/>
  <c r="V205" i="101"/>
  <c r="Q205" i="101"/>
  <c r="B137" i="101"/>
  <c r="S201" i="101"/>
  <c r="W201" i="101"/>
  <c r="T201" i="101"/>
  <c r="X201" i="101"/>
  <c r="Q201" i="101"/>
  <c r="Y201" i="101"/>
  <c r="R201" i="101"/>
  <c r="U201" i="101"/>
  <c r="B141" i="101"/>
  <c r="S197" i="101"/>
  <c r="W197" i="101"/>
  <c r="T197" i="101"/>
  <c r="X197" i="101"/>
  <c r="U197" i="101"/>
  <c r="V197" i="101"/>
  <c r="Y197" i="101"/>
  <c r="B145" i="101"/>
  <c r="S193" i="101"/>
  <c r="W193" i="101"/>
  <c r="T193" i="101"/>
  <c r="X193" i="101"/>
  <c r="Q193" i="101"/>
  <c r="Y193" i="101"/>
  <c r="R193" i="101"/>
  <c r="B149" i="101"/>
  <c r="S189" i="101"/>
  <c r="W189" i="101"/>
  <c r="T189" i="101"/>
  <c r="X189" i="101"/>
  <c r="U189" i="101"/>
  <c r="V189" i="101"/>
  <c r="Q189" i="101"/>
  <c r="B153" i="101"/>
  <c r="S185" i="101"/>
  <c r="W185" i="101"/>
  <c r="T185" i="101"/>
  <c r="X185" i="101"/>
  <c r="Q185" i="101"/>
  <c r="Y185" i="101"/>
  <c r="R185" i="101"/>
  <c r="U185" i="101"/>
  <c r="B157" i="101"/>
  <c r="T181" i="101"/>
  <c r="X181" i="101"/>
  <c r="R181" i="101"/>
  <c r="W181" i="101"/>
  <c r="S181" i="101"/>
  <c r="Y181" i="101"/>
  <c r="Q181" i="101"/>
  <c r="U181" i="101"/>
  <c r="B161" i="101"/>
  <c r="T177" i="101"/>
  <c r="X177" i="101"/>
  <c r="Q177" i="101"/>
  <c r="V177" i="101"/>
  <c r="R177" i="101"/>
  <c r="W177" i="101"/>
  <c r="S177" i="101"/>
  <c r="U177" i="101"/>
  <c r="B165" i="101"/>
  <c r="T173" i="101"/>
  <c r="X173" i="101"/>
  <c r="U173" i="101"/>
  <c r="Q173" i="101"/>
  <c r="V173" i="101"/>
  <c r="W173" i="101"/>
  <c r="Y173" i="101"/>
  <c r="B169" i="101"/>
  <c r="T169" i="101"/>
  <c r="X169" i="101"/>
  <c r="S169" i="101"/>
  <c r="Y169" i="101"/>
  <c r="U169" i="101"/>
  <c r="Q169" i="101"/>
  <c r="R169" i="101"/>
  <c r="V169" i="101"/>
  <c r="B173" i="101"/>
  <c r="T165" i="101"/>
  <c r="X165" i="101"/>
  <c r="R165" i="101"/>
  <c r="W165" i="101"/>
  <c r="S165" i="101"/>
  <c r="Y165" i="101"/>
  <c r="U165" i="101"/>
  <c r="V165" i="101"/>
  <c r="B177" i="101"/>
  <c r="T161" i="101"/>
  <c r="X161" i="101"/>
  <c r="Q161" i="101"/>
  <c r="V161" i="101"/>
  <c r="R161" i="101"/>
  <c r="W161" i="101"/>
  <c r="Y161" i="101"/>
  <c r="B181" i="101"/>
  <c r="T157" i="101"/>
  <c r="X157" i="101"/>
  <c r="U157" i="101"/>
  <c r="Q157" i="101"/>
  <c r="V157" i="101"/>
  <c r="R157" i="101"/>
  <c r="S157" i="101"/>
  <c r="W157" i="101"/>
  <c r="B185" i="101"/>
  <c r="T153" i="101"/>
  <c r="X153" i="101"/>
  <c r="S153" i="101"/>
  <c r="Y153" i="101"/>
  <c r="U153" i="101"/>
  <c r="V153" i="101"/>
  <c r="W153" i="101"/>
  <c r="Q153" i="101"/>
  <c r="B189" i="101"/>
  <c r="S149" i="101"/>
  <c r="W149" i="101"/>
  <c r="T149" i="101"/>
  <c r="X149" i="101"/>
  <c r="Q149" i="101"/>
  <c r="Y149" i="101"/>
  <c r="R149" i="101"/>
  <c r="U149" i="101"/>
  <c r="V149" i="101"/>
  <c r="B193" i="101"/>
  <c r="S145" i="101"/>
  <c r="W145" i="101"/>
  <c r="T145" i="101"/>
  <c r="X145" i="101"/>
  <c r="U145" i="101"/>
  <c r="V145" i="101"/>
  <c r="Y145" i="101"/>
  <c r="B197" i="101"/>
  <c r="S141" i="101"/>
  <c r="W141" i="101"/>
  <c r="T141" i="101"/>
  <c r="X141" i="101"/>
  <c r="Q141" i="101"/>
  <c r="Y141" i="101"/>
  <c r="R141" i="101"/>
  <c r="B201" i="101"/>
  <c r="S137" i="101"/>
  <c r="W137" i="101"/>
  <c r="T137" i="101"/>
  <c r="X137" i="101"/>
  <c r="U137" i="101"/>
  <c r="V137" i="101"/>
  <c r="Q137" i="101"/>
  <c r="R137" i="101"/>
  <c r="B205" i="101"/>
  <c r="S133" i="101"/>
  <c r="W133" i="101"/>
  <c r="T133" i="101"/>
  <c r="X133" i="101"/>
  <c r="Q133" i="101"/>
  <c r="Y133" i="101"/>
  <c r="R133" i="101"/>
  <c r="U133" i="101"/>
  <c r="V133" i="101"/>
  <c r="B209" i="101"/>
  <c r="S129" i="101"/>
  <c r="W129" i="101"/>
  <c r="T129" i="101"/>
  <c r="X129" i="101"/>
  <c r="U129" i="101"/>
  <c r="V129" i="101"/>
  <c r="Y129" i="101"/>
  <c r="Q129" i="101"/>
  <c r="B213" i="101"/>
  <c r="S125" i="101"/>
  <c r="W125" i="101"/>
  <c r="T125" i="101"/>
  <c r="X125" i="101"/>
  <c r="Q125" i="101"/>
  <c r="Y125" i="101"/>
  <c r="R125" i="101"/>
  <c r="U125" i="101"/>
  <c r="B217" i="101"/>
  <c r="S121" i="101"/>
  <c r="W121" i="101"/>
  <c r="T121" i="101"/>
  <c r="X121" i="101"/>
  <c r="U121" i="101"/>
  <c r="V121" i="101"/>
  <c r="Q121" i="101"/>
  <c r="R121" i="101"/>
  <c r="Y121" i="101"/>
  <c r="B221" i="101"/>
  <c r="T117" i="101"/>
  <c r="X117" i="101"/>
  <c r="S117" i="101"/>
  <c r="Y117" i="101"/>
  <c r="U117" i="101"/>
  <c r="V117" i="101"/>
  <c r="W117" i="101"/>
  <c r="Q117" i="101"/>
  <c r="R117" i="101"/>
  <c r="B225" i="101"/>
  <c r="T113" i="101"/>
  <c r="X113" i="101"/>
  <c r="R113" i="101"/>
  <c r="W113" i="101"/>
  <c r="S113" i="101"/>
  <c r="Y113" i="101"/>
  <c r="Q113" i="101"/>
  <c r="U113" i="101"/>
  <c r="B229" i="101"/>
  <c r="T109" i="101"/>
  <c r="X109" i="101"/>
  <c r="Q109" i="101"/>
  <c r="V109" i="101"/>
  <c r="R109" i="101"/>
  <c r="W109" i="101"/>
  <c r="S109" i="101"/>
  <c r="U109" i="101"/>
  <c r="Y109" i="101"/>
  <c r="B233" i="101"/>
  <c r="T105" i="101"/>
  <c r="X105" i="101"/>
  <c r="U105" i="101"/>
  <c r="Q105" i="101"/>
  <c r="V105" i="101"/>
  <c r="W105" i="101"/>
  <c r="Y105" i="101"/>
  <c r="R105" i="101"/>
  <c r="S105" i="101"/>
  <c r="B237" i="101"/>
  <c r="T101" i="101"/>
  <c r="X101" i="101"/>
  <c r="S101" i="101"/>
  <c r="Y101" i="101"/>
  <c r="U101" i="101"/>
  <c r="Q101" i="101"/>
  <c r="R101" i="101"/>
  <c r="V101" i="101"/>
  <c r="B241" i="101"/>
  <c r="S97" i="101"/>
  <c r="T97" i="101"/>
  <c r="X97" i="101"/>
  <c r="Q97" i="101"/>
  <c r="W97" i="101"/>
  <c r="R97" i="101"/>
  <c r="Y97" i="101"/>
  <c r="U97" i="101"/>
  <c r="V97" i="101"/>
  <c r="B245" i="101"/>
  <c r="S93" i="101"/>
  <c r="W93" i="101"/>
  <c r="T93" i="101"/>
  <c r="X93" i="101"/>
  <c r="U93" i="101"/>
  <c r="V93" i="101"/>
  <c r="Y93" i="101"/>
  <c r="Q93" i="101"/>
  <c r="B249" i="101"/>
  <c r="S89" i="101"/>
  <c r="W89" i="101"/>
  <c r="T89" i="101"/>
  <c r="X89" i="101"/>
  <c r="Q89" i="101"/>
  <c r="Y89" i="101"/>
  <c r="R89" i="101"/>
  <c r="U89" i="101"/>
  <c r="B253" i="101"/>
  <c r="S85" i="101"/>
  <c r="W85" i="101"/>
  <c r="T85" i="101"/>
  <c r="X85" i="101"/>
  <c r="U85" i="101"/>
  <c r="V85" i="101"/>
  <c r="Q85" i="101"/>
  <c r="R85" i="101"/>
  <c r="Y85" i="101"/>
  <c r="B257" i="101"/>
  <c r="S81" i="101"/>
  <c r="W81" i="101"/>
  <c r="T81" i="101"/>
  <c r="X81" i="101"/>
  <c r="Q81" i="101"/>
  <c r="Y81" i="101"/>
  <c r="R81" i="101"/>
  <c r="U81" i="101"/>
  <c r="V81" i="101"/>
  <c r="B261" i="101"/>
  <c r="S77" i="101"/>
  <c r="W77" i="101"/>
  <c r="T77" i="101"/>
  <c r="X77" i="101"/>
  <c r="U77" i="101"/>
  <c r="V77" i="101"/>
  <c r="Y77" i="101"/>
  <c r="Q77" i="101"/>
  <c r="R77" i="101"/>
  <c r="B265" i="101"/>
  <c r="S73" i="101"/>
  <c r="W73" i="101"/>
  <c r="T73" i="101"/>
  <c r="X73" i="101"/>
  <c r="Q73" i="101"/>
  <c r="Y73" i="101"/>
  <c r="R73" i="101"/>
  <c r="U73" i="101"/>
  <c r="V73" i="101"/>
  <c r="B269" i="101"/>
  <c r="S69" i="101"/>
  <c r="W69" i="101"/>
  <c r="T69" i="101"/>
  <c r="X69" i="101"/>
  <c r="U69" i="101"/>
  <c r="V69" i="101"/>
  <c r="Q69" i="101"/>
  <c r="R69" i="101"/>
  <c r="Y69" i="101"/>
  <c r="B273" i="101"/>
  <c r="R65" i="101"/>
  <c r="V65" i="101"/>
  <c r="Q65" i="101"/>
  <c r="W65" i="101"/>
  <c r="S65" i="101"/>
  <c r="X65" i="101"/>
  <c r="T65" i="101"/>
  <c r="U65" i="101"/>
  <c r="Y65" i="101"/>
  <c r="B277" i="101"/>
  <c r="R61" i="101"/>
  <c r="V61" i="101"/>
  <c r="U61" i="101"/>
  <c r="Q61" i="101"/>
  <c r="W61" i="101"/>
  <c r="X61" i="101"/>
  <c r="Y61" i="101"/>
  <c r="S61" i="101"/>
  <c r="T61" i="101"/>
  <c r="B281" i="101"/>
  <c r="R57" i="101"/>
  <c r="V57" i="101"/>
  <c r="T57" i="101"/>
  <c r="Y57" i="101"/>
  <c r="U57" i="101"/>
  <c r="Q57" i="101"/>
  <c r="S57" i="101"/>
  <c r="W57" i="101"/>
  <c r="X57" i="101"/>
  <c r="B285" i="101"/>
  <c r="R53" i="101"/>
  <c r="V53" i="101"/>
  <c r="S53" i="101"/>
  <c r="X53" i="101"/>
  <c r="T53" i="101"/>
  <c r="Y53" i="101"/>
  <c r="U53" i="101"/>
  <c r="W53" i="101"/>
  <c r="Q53" i="101"/>
  <c r="B289" i="101"/>
  <c r="R49" i="101"/>
  <c r="V49" i="101"/>
  <c r="Q49" i="101"/>
  <c r="W49" i="101"/>
  <c r="S49" i="101"/>
  <c r="X49" i="101"/>
  <c r="Y49" i="101"/>
  <c r="T49" i="101"/>
  <c r="B293" i="101"/>
  <c r="S45" i="101"/>
  <c r="W45" i="101"/>
  <c r="Q45" i="101"/>
  <c r="U45" i="101"/>
  <c r="Y45" i="101"/>
  <c r="R45" i="101"/>
  <c r="X45" i="101"/>
  <c r="T45" i="101"/>
  <c r="V45" i="101"/>
  <c r="B297" i="101"/>
  <c r="S41" i="101"/>
  <c r="W41" i="101"/>
  <c r="Q41" i="101"/>
  <c r="U41" i="101"/>
  <c r="Y41" i="101"/>
  <c r="T41" i="101"/>
  <c r="V41" i="101"/>
  <c r="X41" i="101"/>
  <c r="R41" i="101"/>
  <c r="B301" i="101"/>
  <c r="S37" i="101"/>
  <c r="W37" i="101"/>
  <c r="Q37" i="101"/>
  <c r="U37" i="101"/>
  <c r="Y37" i="101"/>
  <c r="X37" i="101"/>
  <c r="R37" i="101"/>
  <c r="T37" i="101"/>
  <c r="V37" i="101"/>
  <c r="B305" i="101"/>
  <c r="S33" i="101"/>
  <c r="W33" i="101"/>
  <c r="Q33" i="101"/>
  <c r="U33" i="101"/>
  <c r="Y33" i="101"/>
  <c r="T33" i="101"/>
  <c r="V33" i="101"/>
  <c r="R33" i="101"/>
  <c r="X33" i="101"/>
  <c r="B309" i="101"/>
  <c r="S29" i="101"/>
  <c r="W29" i="101"/>
  <c r="Q29" i="101"/>
  <c r="U29" i="101"/>
  <c r="Y29" i="101"/>
  <c r="X29" i="101"/>
  <c r="R29" i="101"/>
  <c r="T29" i="101"/>
  <c r="V29" i="101"/>
  <c r="B313" i="101"/>
  <c r="S25" i="101"/>
  <c r="W25" i="101"/>
  <c r="Q25" i="101"/>
  <c r="U25" i="101"/>
  <c r="Y25" i="101"/>
  <c r="T25" i="101"/>
  <c r="V25" i="101"/>
  <c r="X25" i="101"/>
  <c r="B317" i="101"/>
  <c r="S21" i="101"/>
  <c r="W21" i="101"/>
  <c r="Q21" i="101"/>
  <c r="U21" i="101"/>
  <c r="Y21" i="101"/>
  <c r="X21" i="101"/>
  <c r="R21" i="101"/>
  <c r="T21" i="101"/>
  <c r="V21" i="101"/>
  <c r="B321" i="101"/>
  <c r="S17" i="101"/>
  <c r="W17" i="101"/>
  <c r="Q17" i="101"/>
  <c r="U17" i="101"/>
  <c r="Y17" i="101"/>
  <c r="T17" i="101"/>
  <c r="V17" i="101"/>
  <c r="R17" i="101"/>
  <c r="X17" i="101"/>
  <c r="B325" i="101"/>
  <c r="S13" i="101"/>
  <c r="W13" i="101"/>
  <c r="Q13" i="101"/>
  <c r="U13" i="101"/>
  <c r="Y13" i="101"/>
  <c r="X13" i="101"/>
  <c r="R13" i="101"/>
  <c r="T13" i="101"/>
  <c r="V13" i="101"/>
  <c r="B329" i="101"/>
  <c r="R9" i="101"/>
  <c r="V9" i="101"/>
  <c r="B333" i="101"/>
  <c r="Q5" i="101"/>
  <c r="U5" i="101"/>
  <c r="Y5" i="101"/>
  <c r="R5" i="101"/>
  <c r="V5" i="101"/>
  <c r="X9" i="101"/>
  <c r="S9" i="101"/>
  <c r="S5" i="101"/>
  <c r="Y237" i="101"/>
  <c r="V225" i="101"/>
  <c r="R221" i="101"/>
  <c r="U209" i="101"/>
  <c r="R197" i="101"/>
  <c r="V185" i="101"/>
  <c r="S173" i="101"/>
  <c r="S161" i="101"/>
  <c r="Y157" i="101"/>
  <c r="V141" i="101"/>
  <c r="Y137" i="101"/>
  <c r="U49" i="101"/>
  <c r="B91" i="101"/>
  <c r="R247" i="101"/>
  <c r="V247" i="101"/>
  <c r="Q247" i="101"/>
  <c r="W247" i="101"/>
  <c r="S247" i="101"/>
  <c r="X247" i="101"/>
  <c r="T247" i="101"/>
  <c r="B95" i="101"/>
  <c r="Q243" i="101"/>
  <c r="U243" i="101"/>
  <c r="Y243" i="101"/>
  <c r="R243" i="101"/>
  <c r="V243" i="101"/>
  <c r="W243" i="101"/>
  <c r="X243" i="101"/>
  <c r="B99" i="101"/>
  <c r="Q239" i="101"/>
  <c r="U239" i="101"/>
  <c r="Y239" i="101"/>
  <c r="R239" i="101"/>
  <c r="V239" i="101"/>
  <c r="S239" i="101"/>
  <c r="T239" i="101"/>
  <c r="B103" i="101"/>
  <c r="Q235" i="101"/>
  <c r="U235" i="101"/>
  <c r="Y235" i="101"/>
  <c r="R235" i="101"/>
  <c r="V235" i="101"/>
  <c r="W235" i="101"/>
  <c r="X235" i="101"/>
  <c r="S235" i="101"/>
  <c r="B107" i="101"/>
  <c r="Q231" i="101"/>
  <c r="U231" i="101"/>
  <c r="Y231" i="101"/>
  <c r="R231" i="101"/>
  <c r="V231" i="101"/>
  <c r="S231" i="101"/>
  <c r="T231" i="101"/>
  <c r="W231" i="101"/>
  <c r="B111" i="101"/>
  <c r="Q227" i="101"/>
  <c r="U227" i="101"/>
  <c r="Y227" i="101"/>
  <c r="R227" i="101"/>
  <c r="V227" i="101"/>
  <c r="W227" i="101"/>
  <c r="X227" i="101"/>
  <c r="B115" i="101"/>
  <c r="Q223" i="101"/>
  <c r="U223" i="101"/>
  <c r="Y223" i="101"/>
  <c r="R223" i="101"/>
  <c r="V223" i="101"/>
  <c r="S223" i="101"/>
  <c r="T223" i="101"/>
  <c r="B119" i="101"/>
  <c r="Q219" i="101"/>
  <c r="U219" i="101"/>
  <c r="Y219" i="101"/>
  <c r="R219" i="101"/>
  <c r="V219" i="101"/>
  <c r="W219" i="101"/>
  <c r="X219" i="101"/>
  <c r="S219" i="101"/>
  <c r="B123" i="101"/>
  <c r="Q215" i="101"/>
  <c r="U215" i="101"/>
  <c r="Y215" i="101"/>
  <c r="R215" i="101"/>
  <c r="V215" i="101"/>
  <c r="S215" i="101"/>
  <c r="T215" i="101"/>
  <c r="W215" i="101"/>
  <c r="B127" i="101"/>
  <c r="Q211" i="101"/>
  <c r="U211" i="101"/>
  <c r="Y211" i="101"/>
  <c r="R211" i="101"/>
  <c r="V211" i="101"/>
  <c r="W211" i="101"/>
  <c r="X211" i="101"/>
  <c r="B131" i="101"/>
  <c r="Q207" i="101"/>
  <c r="U207" i="101"/>
  <c r="Y207" i="101"/>
  <c r="R207" i="101"/>
  <c r="V207" i="101"/>
  <c r="S207" i="101"/>
  <c r="T207" i="101"/>
  <c r="B135" i="101"/>
  <c r="Q203" i="101"/>
  <c r="U203" i="101"/>
  <c r="Y203" i="101"/>
  <c r="R203" i="101"/>
  <c r="V203" i="101"/>
  <c r="W203" i="101"/>
  <c r="X203" i="101"/>
  <c r="S203" i="101"/>
  <c r="B139" i="101"/>
  <c r="Q199" i="101"/>
  <c r="U199" i="101"/>
  <c r="Y199" i="101"/>
  <c r="R199" i="101"/>
  <c r="V199" i="101"/>
  <c r="S199" i="101"/>
  <c r="T199" i="101"/>
  <c r="W199" i="101"/>
  <c r="B143" i="101"/>
  <c r="Q195" i="101"/>
  <c r="U195" i="101"/>
  <c r="Y195" i="101"/>
  <c r="R195" i="101"/>
  <c r="V195" i="101"/>
  <c r="W195" i="101"/>
  <c r="X195" i="101"/>
  <c r="B147" i="101"/>
  <c r="Q191" i="101"/>
  <c r="U191" i="101"/>
  <c r="Y191" i="101"/>
  <c r="R191" i="101"/>
  <c r="V191" i="101"/>
  <c r="S191" i="101"/>
  <c r="T191" i="101"/>
  <c r="B151" i="101"/>
  <c r="Q187" i="101"/>
  <c r="U187" i="101"/>
  <c r="Y187" i="101"/>
  <c r="R187" i="101"/>
  <c r="V187" i="101"/>
  <c r="W187" i="101"/>
  <c r="X187" i="101"/>
  <c r="S187" i="101"/>
  <c r="B155" i="101"/>
  <c r="R183" i="101"/>
  <c r="U183" i="101"/>
  <c r="Y183" i="101"/>
  <c r="Q183" i="101"/>
  <c r="V183" i="101"/>
  <c r="S183" i="101"/>
  <c r="T183" i="101"/>
  <c r="W183" i="101"/>
  <c r="B159" i="101"/>
  <c r="R179" i="101"/>
  <c r="V179" i="101"/>
  <c r="T179" i="101"/>
  <c r="Y179" i="101"/>
  <c r="U179" i="101"/>
  <c r="W179" i="101"/>
  <c r="X179" i="101"/>
  <c r="Q179" i="101"/>
  <c r="B163" i="101"/>
  <c r="R175" i="101"/>
  <c r="V175" i="101"/>
  <c r="S175" i="101"/>
  <c r="X175" i="101"/>
  <c r="T175" i="101"/>
  <c r="Y175" i="101"/>
  <c r="Q175" i="101"/>
  <c r="B167" i="101"/>
  <c r="R171" i="101"/>
  <c r="V171" i="101"/>
  <c r="Q171" i="101"/>
  <c r="W171" i="101"/>
  <c r="S171" i="101"/>
  <c r="X171" i="101"/>
  <c r="T171" i="101"/>
  <c r="U171" i="101"/>
  <c r="Y171" i="101"/>
  <c r="B171" i="101"/>
  <c r="R167" i="101"/>
  <c r="V167" i="101"/>
  <c r="U167" i="101"/>
  <c r="Q167" i="101"/>
  <c r="W167" i="101"/>
  <c r="X167" i="101"/>
  <c r="Y167" i="101"/>
  <c r="S167" i="101"/>
  <c r="B175" i="101"/>
  <c r="R163" i="101"/>
  <c r="V163" i="101"/>
  <c r="T163" i="101"/>
  <c r="Y163" i="101"/>
  <c r="U163" i="101"/>
  <c r="Q163" i="101"/>
  <c r="S163" i="101"/>
  <c r="B179" i="101"/>
  <c r="R159" i="101"/>
  <c r="V159" i="101"/>
  <c r="S159" i="101"/>
  <c r="X159" i="101"/>
  <c r="T159" i="101"/>
  <c r="Y159" i="101"/>
  <c r="U159" i="101"/>
  <c r="W159" i="101"/>
  <c r="B183" i="101"/>
  <c r="R155" i="101"/>
  <c r="V155" i="101"/>
  <c r="Q155" i="101"/>
  <c r="W155" i="101"/>
  <c r="S155" i="101"/>
  <c r="X155" i="101"/>
  <c r="Y155" i="101"/>
  <c r="T155" i="101"/>
  <c r="B187" i="101"/>
  <c r="Q151" i="101"/>
  <c r="R151" i="101"/>
  <c r="V151" i="101"/>
  <c r="U151" i="101"/>
  <c r="W151" i="101"/>
  <c r="S151" i="101"/>
  <c r="T151" i="101"/>
  <c r="B191" i="101"/>
  <c r="Q147" i="101"/>
  <c r="U147" i="101"/>
  <c r="Y147" i="101"/>
  <c r="R147" i="101"/>
  <c r="V147" i="101"/>
  <c r="S147" i="101"/>
  <c r="T147" i="101"/>
  <c r="W147" i="101"/>
  <c r="X147" i="101"/>
  <c r="B195" i="101"/>
  <c r="Q143" i="101"/>
  <c r="U143" i="101"/>
  <c r="Y143" i="101"/>
  <c r="R143" i="101"/>
  <c r="V143" i="101"/>
  <c r="W143" i="101"/>
  <c r="X143" i="101"/>
  <c r="S143" i="101"/>
  <c r="B199" i="101"/>
  <c r="Q139" i="101"/>
  <c r="U139" i="101"/>
  <c r="Y139" i="101"/>
  <c r="R139" i="101"/>
  <c r="V139" i="101"/>
  <c r="S139" i="101"/>
  <c r="T139" i="101"/>
  <c r="W139" i="101"/>
  <c r="B203" i="101"/>
  <c r="Q135" i="101"/>
  <c r="U135" i="101"/>
  <c r="Y135" i="101"/>
  <c r="R135" i="101"/>
  <c r="V135" i="101"/>
  <c r="W135" i="101"/>
  <c r="X135" i="101"/>
  <c r="S135" i="101"/>
  <c r="T135" i="101"/>
  <c r="B207" i="101"/>
  <c r="Q131" i="101"/>
  <c r="U131" i="101"/>
  <c r="Y131" i="101"/>
  <c r="R131" i="101"/>
  <c r="V131" i="101"/>
  <c r="S131" i="101"/>
  <c r="T131" i="101"/>
  <c r="W131" i="101"/>
  <c r="X131" i="101"/>
  <c r="B211" i="101"/>
  <c r="Q127" i="101"/>
  <c r="U127" i="101"/>
  <c r="Y127" i="101"/>
  <c r="R127" i="101"/>
  <c r="V127" i="101"/>
  <c r="W127" i="101"/>
  <c r="X127" i="101"/>
  <c r="B215" i="101"/>
  <c r="Q123" i="101"/>
  <c r="U123" i="101"/>
  <c r="Y123" i="101"/>
  <c r="R123" i="101"/>
  <c r="V123" i="101"/>
  <c r="S123" i="101"/>
  <c r="T123" i="101"/>
  <c r="B219" i="101"/>
  <c r="Q119" i="101"/>
  <c r="U119" i="101"/>
  <c r="Y119" i="101"/>
  <c r="R119" i="101"/>
  <c r="V119" i="101"/>
  <c r="W119" i="101"/>
  <c r="X119" i="101"/>
  <c r="S119" i="101"/>
  <c r="T119" i="101"/>
  <c r="B223" i="101"/>
  <c r="R115" i="101"/>
  <c r="V115" i="101"/>
  <c r="U115" i="101"/>
  <c r="Q115" i="101"/>
  <c r="W115" i="101"/>
  <c r="S115" i="101"/>
  <c r="T115" i="101"/>
  <c r="X115" i="101"/>
  <c r="B227" i="101"/>
  <c r="R111" i="101"/>
  <c r="V111" i="101"/>
  <c r="T111" i="101"/>
  <c r="Y111" i="101"/>
  <c r="U111" i="101"/>
  <c r="W111" i="101"/>
  <c r="X111" i="101"/>
  <c r="Q111" i="101"/>
  <c r="B231" i="101"/>
  <c r="R107" i="101"/>
  <c r="V107" i="101"/>
  <c r="S107" i="101"/>
  <c r="X107" i="101"/>
  <c r="T107" i="101"/>
  <c r="Y107" i="101"/>
  <c r="Q107" i="101"/>
  <c r="U107" i="101"/>
  <c r="W107" i="101"/>
  <c r="B235" i="101"/>
  <c r="R103" i="101"/>
  <c r="V103" i="101"/>
  <c r="Q103" i="101"/>
  <c r="W103" i="101"/>
  <c r="S103" i="101"/>
  <c r="X103" i="101"/>
  <c r="T103" i="101"/>
  <c r="U103" i="101"/>
  <c r="Y103" i="101"/>
  <c r="B239" i="101"/>
  <c r="R99" i="101"/>
  <c r="V99" i="101"/>
  <c r="U99" i="101"/>
  <c r="Q99" i="101"/>
  <c r="W99" i="101"/>
  <c r="X99" i="101"/>
  <c r="Y99" i="101"/>
  <c r="S99" i="101"/>
  <c r="B243" i="101"/>
  <c r="Q95" i="101"/>
  <c r="U95" i="101"/>
  <c r="Y95" i="101"/>
  <c r="R95" i="101"/>
  <c r="V95" i="101"/>
  <c r="S95" i="101"/>
  <c r="T95" i="101"/>
  <c r="W95" i="101"/>
  <c r="X95" i="101"/>
  <c r="B247" i="101"/>
  <c r="Q91" i="101"/>
  <c r="U91" i="101"/>
  <c r="Y91" i="101"/>
  <c r="R91" i="101"/>
  <c r="V91" i="101"/>
  <c r="W91" i="101"/>
  <c r="X91" i="101"/>
  <c r="S91" i="101"/>
  <c r="T91" i="101"/>
  <c r="B251" i="101"/>
  <c r="Q87" i="101"/>
  <c r="U87" i="101"/>
  <c r="Y87" i="101"/>
  <c r="R87" i="101"/>
  <c r="V87" i="101"/>
  <c r="S87" i="101"/>
  <c r="T87" i="101"/>
  <c r="W87" i="101"/>
  <c r="X87" i="101"/>
  <c r="B255" i="101"/>
  <c r="Q83" i="101"/>
  <c r="U83" i="101"/>
  <c r="Y83" i="101"/>
  <c r="R83" i="101"/>
  <c r="V83" i="101"/>
  <c r="W83" i="101"/>
  <c r="X83" i="101"/>
  <c r="S83" i="101"/>
  <c r="T83" i="101"/>
  <c r="B259" i="101"/>
  <c r="Q79" i="101"/>
  <c r="U79" i="101"/>
  <c r="Y79" i="101"/>
  <c r="R79" i="101"/>
  <c r="V79" i="101"/>
  <c r="S79" i="101"/>
  <c r="T79" i="101"/>
  <c r="W79" i="101"/>
  <c r="X79" i="101"/>
  <c r="B263" i="101"/>
  <c r="Q75" i="101"/>
  <c r="U75" i="101"/>
  <c r="Y75" i="101"/>
  <c r="R75" i="101"/>
  <c r="V75" i="101"/>
  <c r="W75" i="101"/>
  <c r="X75" i="101"/>
  <c r="S75" i="101"/>
  <c r="B267" i="101"/>
  <c r="Q71" i="101"/>
  <c r="U71" i="101"/>
  <c r="Y71" i="101"/>
  <c r="R71" i="101"/>
  <c r="V71" i="101"/>
  <c r="S71" i="101"/>
  <c r="T71" i="101"/>
  <c r="W71" i="101"/>
  <c r="B271" i="101"/>
  <c r="T67" i="101"/>
  <c r="U67" i="101"/>
  <c r="Y67" i="101"/>
  <c r="Q67" i="101"/>
  <c r="V67" i="101"/>
  <c r="W67" i="101"/>
  <c r="X67" i="101"/>
  <c r="R67" i="101"/>
  <c r="S67" i="101"/>
  <c r="B275" i="101"/>
  <c r="T63" i="101"/>
  <c r="X63" i="101"/>
  <c r="S63" i="101"/>
  <c r="Y63" i="101"/>
  <c r="U63" i="101"/>
  <c r="Q63" i="101"/>
  <c r="R63" i="101"/>
  <c r="V63" i="101"/>
  <c r="B279" i="101"/>
  <c r="T59" i="101"/>
  <c r="X59" i="101"/>
  <c r="R59" i="101"/>
  <c r="W59" i="101"/>
  <c r="S59" i="101"/>
  <c r="Y59" i="101"/>
  <c r="U59" i="101"/>
  <c r="V59" i="101"/>
  <c r="B283" i="101"/>
  <c r="T55" i="101"/>
  <c r="X55" i="101"/>
  <c r="Q55" i="101"/>
  <c r="V55" i="101"/>
  <c r="R55" i="101"/>
  <c r="W55" i="101"/>
  <c r="Y55" i="101"/>
  <c r="S55" i="101"/>
  <c r="U55" i="101"/>
  <c r="B287" i="101"/>
  <c r="T51" i="101"/>
  <c r="X51" i="101"/>
  <c r="U51" i="101"/>
  <c r="Q51" i="101"/>
  <c r="V51" i="101"/>
  <c r="R51" i="101"/>
  <c r="S51" i="101"/>
  <c r="W51" i="101"/>
  <c r="Y51" i="101"/>
  <c r="B291" i="101"/>
  <c r="Q47" i="101"/>
  <c r="U47" i="101"/>
  <c r="Y47" i="101"/>
  <c r="S47" i="101"/>
  <c r="W47" i="101"/>
  <c r="X47" i="101"/>
  <c r="R47" i="101"/>
  <c r="T47" i="101"/>
  <c r="V47" i="101"/>
  <c r="B295" i="101"/>
  <c r="Q43" i="101"/>
  <c r="U43" i="101"/>
  <c r="Y43" i="101"/>
  <c r="S43" i="101"/>
  <c r="W43" i="101"/>
  <c r="R43" i="101"/>
  <c r="T43" i="101"/>
  <c r="V43" i="101"/>
  <c r="X43" i="101"/>
  <c r="B299" i="101"/>
  <c r="Q39" i="101"/>
  <c r="U39" i="101"/>
  <c r="Y39" i="101"/>
  <c r="S39" i="101"/>
  <c r="W39" i="101"/>
  <c r="V39" i="101"/>
  <c r="X39" i="101"/>
  <c r="R39" i="101"/>
  <c r="B303" i="101"/>
  <c r="Q35" i="101"/>
  <c r="U35" i="101"/>
  <c r="Y35" i="101"/>
  <c r="S35" i="101"/>
  <c r="W35" i="101"/>
  <c r="R35" i="101"/>
  <c r="T35" i="101"/>
  <c r="V35" i="101"/>
  <c r="X35" i="101"/>
  <c r="B307" i="101"/>
  <c r="Q31" i="101"/>
  <c r="U31" i="101"/>
  <c r="Y31" i="101"/>
  <c r="S31" i="101"/>
  <c r="W31" i="101"/>
  <c r="V31" i="101"/>
  <c r="X31" i="101"/>
  <c r="R31" i="101"/>
  <c r="T31" i="101"/>
  <c r="B311" i="101"/>
  <c r="Q27" i="101"/>
  <c r="U27" i="101"/>
  <c r="Y27" i="101"/>
  <c r="S27" i="101"/>
  <c r="W27" i="101"/>
  <c r="R27" i="101"/>
  <c r="T27" i="101"/>
  <c r="V27" i="101"/>
  <c r="X27" i="101"/>
  <c r="B315" i="101"/>
  <c r="Q23" i="101"/>
  <c r="U23" i="101"/>
  <c r="Y23" i="101"/>
  <c r="S23" i="101"/>
  <c r="W23" i="101"/>
  <c r="V23" i="101"/>
  <c r="X23" i="101"/>
  <c r="R23" i="101"/>
  <c r="T23" i="101"/>
  <c r="B319" i="101"/>
  <c r="Q19" i="101"/>
  <c r="U19" i="101"/>
  <c r="Y19" i="101"/>
  <c r="S19" i="101"/>
  <c r="W19" i="101"/>
  <c r="R19" i="101"/>
  <c r="T19" i="101"/>
  <c r="V19" i="101"/>
  <c r="X19" i="101"/>
  <c r="B323" i="101"/>
  <c r="Q15" i="101"/>
  <c r="U15" i="101"/>
  <c r="Y15" i="101"/>
  <c r="S15" i="101"/>
  <c r="W15" i="101"/>
  <c r="V15" i="101"/>
  <c r="X15" i="101"/>
  <c r="R15" i="101"/>
  <c r="T15" i="101"/>
  <c r="B327" i="101"/>
  <c r="Q11" i="101"/>
  <c r="U11" i="101"/>
  <c r="Y11" i="101"/>
  <c r="S11" i="101"/>
  <c r="W11" i="101"/>
  <c r="R11" i="101"/>
  <c r="T11" i="101"/>
  <c r="V11" i="101"/>
  <c r="X11" i="101"/>
  <c r="B331" i="101"/>
  <c r="Q7" i="101"/>
  <c r="U7" i="101"/>
  <c r="R7" i="101"/>
  <c r="V7" i="101"/>
  <c r="B335" i="101"/>
  <c r="Q3" i="101"/>
  <c r="U3" i="101"/>
  <c r="Y3" i="101"/>
  <c r="R3" i="101"/>
  <c r="V3" i="101"/>
  <c r="U9" i="101"/>
  <c r="P9" i="101"/>
  <c r="Y7" i="101"/>
  <c r="S7" i="101"/>
  <c r="W5" i="101"/>
  <c r="S3" i="101"/>
  <c r="Y247" i="101"/>
  <c r="T243" i="101"/>
  <c r="U241" i="101"/>
  <c r="X231" i="101"/>
  <c r="R229" i="101"/>
  <c r="S227" i="101"/>
  <c r="V217" i="101"/>
  <c r="Q213" i="101"/>
  <c r="X207" i="101"/>
  <c r="Y205" i="101"/>
  <c r="T203" i="101"/>
  <c r="V193" i="101"/>
  <c r="W191" i="101"/>
  <c r="R189" i="101"/>
  <c r="V181" i="101"/>
  <c r="U175" i="101"/>
  <c r="Q159" i="101"/>
  <c r="R153" i="101"/>
  <c r="Q145" i="101"/>
  <c r="X139" i="101"/>
  <c r="V125" i="101"/>
  <c r="S111" i="101"/>
  <c r="W101" i="101"/>
  <c r="V89" i="101"/>
  <c r="T75" i="101"/>
  <c r="Q59" i="101"/>
  <c r="R25" i="101"/>
  <c r="X336" i="101"/>
  <c r="T336" i="101"/>
  <c r="W336" i="101"/>
  <c r="S336" i="101"/>
  <c r="M2" i="101"/>
  <c r="I2" i="101"/>
  <c r="E2" i="101"/>
  <c r="L3" i="101"/>
  <c r="F3" i="101"/>
  <c r="N9" i="101"/>
  <c r="G9" i="101"/>
  <c r="P336" i="101"/>
  <c r="L2" i="101"/>
  <c r="H2" i="101"/>
  <c r="D2" i="101"/>
  <c r="K3" i="101"/>
  <c r="C3" i="101"/>
  <c r="L9" i="101"/>
  <c r="D9" i="101"/>
  <c r="O2" i="101"/>
  <c r="K2" i="101"/>
  <c r="G2" i="101"/>
  <c r="C2" i="101"/>
  <c r="P335" i="101"/>
  <c r="H3" i="101"/>
  <c r="B3" i="101"/>
  <c r="J9" i="101"/>
  <c r="C9" i="101"/>
  <c r="N2" i="101"/>
  <c r="J2" i="101"/>
  <c r="F2" i="101"/>
  <c r="N3" i="101"/>
  <c r="O9" i="101"/>
  <c r="H9" i="101"/>
  <c r="K6" i="101"/>
  <c r="P333" i="101"/>
  <c r="E7" i="101"/>
  <c r="I8" i="101"/>
  <c r="N11" i="101"/>
  <c r="C11" i="101"/>
  <c r="H10" i="101"/>
  <c r="L4" i="101"/>
  <c r="G6" i="101"/>
  <c r="L7" i="101"/>
  <c r="P332" i="101"/>
  <c r="M11" i="101"/>
  <c r="B11" i="101"/>
  <c r="F10" i="101"/>
  <c r="B8" i="101"/>
  <c r="F8" i="101"/>
  <c r="J8" i="101"/>
  <c r="N8" i="101"/>
  <c r="G8" i="101"/>
  <c r="L8" i="101"/>
  <c r="C8" i="101"/>
  <c r="H8" i="101"/>
  <c r="M8" i="101"/>
  <c r="B4" i="101"/>
  <c r="F4" i="101"/>
  <c r="J4" i="101"/>
  <c r="N4" i="101"/>
  <c r="C4" i="101"/>
  <c r="H4" i="101"/>
  <c r="M4" i="101"/>
  <c r="D4" i="101"/>
  <c r="I4" i="101"/>
  <c r="O4" i="101"/>
  <c r="O8" i="101"/>
  <c r="D8" i="101"/>
  <c r="M10" i="101"/>
  <c r="G4" i="101"/>
  <c r="D6" i="101"/>
  <c r="H6" i="101"/>
  <c r="L6" i="101"/>
  <c r="P334" i="101"/>
  <c r="C6" i="101"/>
  <c r="I6" i="101"/>
  <c r="N6" i="101"/>
  <c r="E6" i="101"/>
  <c r="J6" i="101"/>
  <c r="O6" i="101"/>
  <c r="D11" i="101"/>
  <c r="H11" i="101"/>
  <c r="L11" i="101"/>
  <c r="P330" i="101"/>
  <c r="E11" i="101"/>
  <c r="J11" i="101"/>
  <c r="O11" i="101"/>
  <c r="F11" i="101"/>
  <c r="K11" i="101"/>
  <c r="C7" i="101"/>
  <c r="G7" i="101"/>
  <c r="K7" i="101"/>
  <c r="O7" i="101"/>
  <c r="B7" i="101"/>
  <c r="H7" i="101"/>
  <c r="M7" i="101"/>
  <c r="D7" i="101"/>
  <c r="I7" i="101"/>
  <c r="N7" i="101"/>
  <c r="C10" i="101"/>
  <c r="G10" i="101"/>
  <c r="K10" i="101"/>
  <c r="O10" i="101"/>
  <c r="D10" i="101"/>
  <c r="I10" i="101"/>
  <c r="N10" i="101"/>
  <c r="E10" i="101"/>
  <c r="J10" i="101"/>
  <c r="P329" i="101"/>
  <c r="M6" i="101"/>
  <c r="B6" i="101"/>
  <c r="F7" i="101"/>
  <c r="K8" i="101"/>
  <c r="G11" i="101"/>
  <c r="L10" i="101"/>
  <c r="P328" i="101"/>
  <c r="E4" i="101"/>
  <c r="E3" i="101"/>
  <c r="I3" i="101"/>
  <c r="M3" i="101"/>
  <c r="E9" i="101"/>
  <c r="I9" i="101"/>
  <c r="M9" i="101"/>
  <c r="O3" i="101"/>
  <c r="J3" i="101"/>
  <c r="D3" i="101"/>
  <c r="P331" i="101"/>
  <c r="K9" i="101"/>
  <c r="F9" i="101"/>
  <c r="P212" i="101"/>
  <c r="P319" i="101"/>
  <c r="P314" i="101" l="1"/>
  <c r="P302" i="101"/>
  <c r="P282" i="101"/>
  <c r="P318" i="101"/>
  <c r="P325" i="101"/>
  <c r="P321" i="101"/>
  <c r="P129" i="101"/>
  <c r="P89" i="101"/>
  <c r="P38" i="101"/>
  <c r="P34" i="101"/>
  <c r="C181" i="101"/>
  <c r="P180" i="101"/>
  <c r="C177" i="101"/>
  <c r="P176" i="101"/>
  <c r="C173" i="101"/>
  <c r="P172" i="101"/>
  <c r="O169" i="101"/>
  <c r="P168" i="101"/>
  <c r="C165" i="101"/>
  <c r="P164" i="101"/>
  <c r="C161" i="101"/>
  <c r="P160" i="101"/>
  <c r="C157" i="101"/>
  <c r="P156" i="101"/>
  <c r="C153" i="101"/>
  <c r="P152" i="101"/>
  <c r="C149" i="101"/>
  <c r="P148" i="101"/>
  <c r="C145" i="101"/>
  <c r="P144" i="101"/>
  <c r="C141" i="101"/>
  <c r="P140" i="101"/>
  <c r="O137" i="101"/>
  <c r="P136" i="101"/>
  <c r="C133" i="101"/>
  <c r="P132" i="101"/>
  <c r="C129" i="101"/>
  <c r="P128" i="101"/>
  <c r="C125" i="101"/>
  <c r="P124" i="101"/>
  <c r="C121" i="101"/>
  <c r="P120" i="101"/>
  <c r="C117" i="101"/>
  <c r="P116" i="101"/>
  <c r="C113" i="101"/>
  <c r="P112" i="101"/>
  <c r="C109" i="101"/>
  <c r="P108" i="101"/>
  <c r="O105" i="101"/>
  <c r="P104" i="101"/>
  <c r="C101" i="101"/>
  <c r="P100" i="101"/>
  <c r="C97" i="101"/>
  <c r="P96" i="101"/>
  <c r="C93" i="101"/>
  <c r="P92" i="101"/>
  <c r="C89" i="101"/>
  <c r="P88" i="101"/>
  <c r="C85" i="101"/>
  <c r="P84" i="101"/>
  <c r="C82" i="101"/>
  <c r="P81" i="101"/>
  <c r="C77" i="101"/>
  <c r="P76" i="101"/>
  <c r="C73" i="101"/>
  <c r="P72" i="101"/>
  <c r="C69" i="101"/>
  <c r="P68" i="101"/>
  <c r="C65" i="101"/>
  <c r="P64" i="101"/>
  <c r="D61" i="101"/>
  <c r="P60" i="101"/>
  <c r="C57" i="101"/>
  <c r="P56" i="101"/>
  <c r="C53" i="101"/>
  <c r="P52" i="101"/>
  <c r="C49" i="101"/>
  <c r="P48" i="101"/>
  <c r="O45" i="101"/>
  <c r="P44" i="101"/>
  <c r="C41" i="101"/>
  <c r="P40" i="101"/>
  <c r="C37" i="101"/>
  <c r="P36" i="101"/>
  <c r="C33" i="101"/>
  <c r="P32" i="101"/>
  <c r="C29" i="101"/>
  <c r="P28" i="101"/>
  <c r="C25" i="101"/>
  <c r="P24" i="101"/>
  <c r="C21" i="101"/>
  <c r="P20" i="101"/>
  <c r="C17" i="101"/>
  <c r="P16" i="101"/>
  <c r="C13" i="101"/>
  <c r="P12" i="101"/>
  <c r="O330" i="101"/>
  <c r="C314" i="101"/>
  <c r="P313" i="101"/>
  <c r="O306" i="101"/>
  <c r="P305" i="101"/>
  <c r="O298" i="101"/>
  <c r="P297" i="101"/>
  <c r="O290" i="101"/>
  <c r="P289" i="101"/>
  <c r="C278" i="101"/>
  <c r="P277" i="101"/>
  <c r="C270" i="101"/>
  <c r="P269" i="101"/>
  <c r="C262" i="101"/>
  <c r="P261" i="101"/>
  <c r="O254" i="101"/>
  <c r="P253" i="101"/>
  <c r="C246" i="101"/>
  <c r="P245" i="101"/>
  <c r="O238" i="101"/>
  <c r="P237" i="101"/>
  <c r="O226" i="101"/>
  <c r="P225" i="101"/>
  <c r="O218" i="101"/>
  <c r="P217" i="101"/>
  <c r="O210" i="101"/>
  <c r="P209" i="101"/>
  <c r="O202" i="101"/>
  <c r="P201" i="101"/>
  <c r="O170" i="101"/>
  <c r="P169" i="101"/>
  <c r="O162" i="101"/>
  <c r="P161" i="101"/>
  <c r="C150" i="101"/>
  <c r="P149" i="101"/>
  <c r="C142" i="101"/>
  <c r="P141" i="101"/>
  <c r="O122" i="101"/>
  <c r="P121" i="101"/>
  <c r="O114" i="101"/>
  <c r="P113" i="101"/>
  <c r="O106" i="101"/>
  <c r="P105" i="101"/>
  <c r="O98" i="101"/>
  <c r="P97" i="101"/>
  <c r="O78" i="101"/>
  <c r="P77" i="101"/>
  <c r="O70" i="101"/>
  <c r="P69" i="101"/>
  <c r="O58" i="101"/>
  <c r="P57" i="101"/>
  <c r="O50" i="101"/>
  <c r="P49" i="101"/>
  <c r="C38" i="101"/>
  <c r="P37" i="101"/>
  <c r="J30" i="101"/>
  <c r="P29" i="101"/>
  <c r="C22" i="101"/>
  <c r="P21" i="101"/>
  <c r="M333" i="101"/>
  <c r="C325" i="101"/>
  <c r="P324" i="101"/>
  <c r="M317" i="101"/>
  <c r="P316" i="101"/>
  <c r="C309" i="101"/>
  <c r="P308" i="101"/>
  <c r="C301" i="101"/>
  <c r="P300" i="101"/>
  <c r="C293" i="101"/>
  <c r="P292" i="101"/>
  <c r="C285" i="101"/>
  <c r="P284" i="101"/>
  <c r="C277" i="101"/>
  <c r="P276" i="101"/>
  <c r="C269" i="101"/>
  <c r="P268" i="101"/>
  <c r="C261" i="101"/>
  <c r="P260" i="101"/>
  <c r="C253" i="101"/>
  <c r="P252" i="101"/>
  <c r="C245" i="101"/>
  <c r="P244" i="101"/>
  <c r="C237" i="101"/>
  <c r="P236" i="101"/>
  <c r="C225" i="101"/>
  <c r="P224" i="101"/>
  <c r="C205" i="101"/>
  <c r="P204" i="101"/>
  <c r="C197" i="101"/>
  <c r="P196" i="101"/>
  <c r="C189" i="101"/>
  <c r="P188" i="101"/>
  <c r="O334" i="101"/>
  <c r="C312" i="101"/>
  <c r="P311" i="101"/>
  <c r="C304" i="101"/>
  <c r="P303" i="101"/>
  <c r="C296" i="101"/>
  <c r="P295" i="101"/>
  <c r="C284" i="101"/>
  <c r="P283" i="101"/>
  <c r="C272" i="101"/>
  <c r="P271" i="101"/>
  <c r="C264" i="101"/>
  <c r="P263" i="101"/>
  <c r="C252" i="101"/>
  <c r="P251" i="101"/>
  <c r="C248" i="101"/>
  <c r="P247" i="101"/>
  <c r="C244" i="101"/>
  <c r="P243" i="101"/>
  <c r="C240" i="101"/>
  <c r="P239" i="101"/>
  <c r="C236" i="101"/>
  <c r="P235" i="101"/>
  <c r="C232" i="101"/>
  <c r="P231" i="101"/>
  <c r="C228" i="101"/>
  <c r="P227" i="101"/>
  <c r="C224" i="101"/>
  <c r="P223" i="101"/>
  <c r="C220" i="101"/>
  <c r="P219" i="101"/>
  <c r="C216" i="101"/>
  <c r="P215" i="101"/>
  <c r="C212" i="101"/>
  <c r="P211" i="101"/>
  <c r="C208" i="101"/>
  <c r="P207" i="101"/>
  <c r="C204" i="101"/>
  <c r="P203" i="101"/>
  <c r="C200" i="101"/>
  <c r="P199" i="101"/>
  <c r="C196" i="101"/>
  <c r="P195" i="101"/>
  <c r="C192" i="101"/>
  <c r="P191" i="101"/>
  <c r="C188" i="101"/>
  <c r="P187" i="101"/>
  <c r="C184" i="101"/>
  <c r="P183" i="101"/>
  <c r="C180" i="101"/>
  <c r="P179" i="101"/>
  <c r="C176" i="101"/>
  <c r="P175" i="101"/>
  <c r="C172" i="101"/>
  <c r="P171" i="101"/>
  <c r="C168" i="101"/>
  <c r="P167" i="101"/>
  <c r="C164" i="101"/>
  <c r="P163" i="101"/>
  <c r="C160" i="101"/>
  <c r="P159" i="101"/>
  <c r="C156" i="101"/>
  <c r="P155" i="101"/>
  <c r="C152" i="101"/>
  <c r="P151" i="101"/>
  <c r="C148" i="101"/>
  <c r="P147" i="101"/>
  <c r="C144" i="101"/>
  <c r="P143" i="101"/>
  <c r="C140" i="101"/>
  <c r="P139" i="101"/>
  <c r="C136" i="101"/>
  <c r="P135" i="101"/>
  <c r="C132" i="101"/>
  <c r="P131" i="101"/>
  <c r="C128" i="101"/>
  <c r="P127" i="101"/>
  <c r="C124" i="101"/>
  <c r="P123" i="101"/>
  <c r="C120" i="101"/>
  <c r="P119" i="101"/>
  <c r="C116" i="101"/>
  <c r="P115" i="101"/>
  <c r="C112" i="101"/>
  <c r="P111" i="101"/>
  <c r="C108" i="101"/>
  <c r="P107" i="101"/>
  <c r="C104" i="101"/>
  <c r="P103" i="101"/>
  <c r="C100" i="101"/>
  <c r="P99" i="101"/>
  <c r="C96" i="101"/>
  <c r="P95" i="101"/>
  <c r="C92" i="101"/>
  <c r="P91" i="101"/>
  <c r="C88" i="101"/>
  <c r="P87" i="101"/>
  <c r="C84" i="101"/>
  <c r="P83" i="101"/>
  <c r="C80" i="101"/>
  <c r="P79" i="101"/>
  <c r="C76" i="101"/>
  <c r="P75" i="101"/>
  <c r="D72" i="101"/>
  <c r="P71" i="101"/>
  <c r="C68" i="101"/>
  <c r="P67" i="101"/>
  <c r="C64" i="101"/>
  <c r="P63" i="101"/>
  <c r="C60" i="101"/>
  <c r="P59" i="101"/>
  <c r="C56" i="101"/>
  <c r="P55" i="101"/>
  <c r="C52" i="101"/>
  <c r="P51" i="101"/>
  <c r="C48" i="101"/>
  <c r="P47" i="101"/>
  <c r="C44" i="101"/>
  <c r="P43" i="101"/>
  <c r="C40" i="101"/>
  <c r="P39" i="101"/>
  <c r="C36" i="101"/>
  <c r="P35" i="101"/>
  <c r="C32" i="101"/>
  <c r="P31" i="101"/>
  <c r="C28" i="101"/>
  <c r="P27" i="101"/>
  <c r="C24" i="101"/>
  <c r="P23" i="101"/>
  <c r="C20" i="101"/>
  <c r="P19" i="101"/>
  <c r="C16" i="101"/>
  <c r="P15" i="101"/>
  <c r="C12" i="101"/>
  <c r="P11" i="101"/>
  <c r="C5" i="101"/>
  <c r="C335" i="101"/>
  <c r="C318" i="101"/>
  <c r="P317" i="101"/>
  <c r="C310" i="101"/>
  <c r="P309" i="101"/>
  <c r="C302" i="101"/>
  <c r="P301" i="101"/>
  <c r="C294" i="101"/>
  <c r="P293" i="101"/>
  <c r="C286" i="101"/>
  <c r="P285" i="101"/>
  <c r="O282" i="101"/>
  <c r="P281" i="101"/>
  <c r="O274" i="101"/>
  <c r="P273" i="101"/>
  <c r="O266" i="101"/>
  <c r="P265" i="101"/>
  <c r="O258" i="101"/>
  <c r="P257" i="101"/>
  <c r="O250" i="101"/>
  <c r="P249" i="101"/>
  <c r="O242" i="101"/>
  <c r="P241" i="101"/>
  <c r="O234" i="101"/>
  <c r="P233" i="101"/>
  <c r="C230" i="101"/>
  <c r="P229" i="101"/>
  <c r="C222" i="101"/>
  <c r="P221" i="101"/>
  <c r="C214" i="101"/>
  <c r="P213" i="101"/>
  <c r="C206" i="101"/>
  <c r="P205" i="101"/>
  <c r="C198" i="101"/>
  <c r="P197" i="101"/>
  <c r="O194" i="101"/>
  <c r="P193" i="101"/>
  <c r="C190" i="101"/>
  <c r="P189" i="101"/>
  <c r="O186" i="101"/>
  <c r="P185" i="101"/>
  <c r="C182" i="101"/>
  <c r="P181" i="101"/>
  <c r="O178" i="101"/>
  <c r="P177" i="101"/>
  <c r="C174" i="101"/>
  <c r="P173" i="101"/>
  <c r="C166" i="101"/>
  <c r="P165" i="101"/>
  <c r="C158" i="101"/>
  <c r="P157" i="101"/>
  <c r="O154" i="101"/>
  <c r="P153" i="101"/>
  <c r="O146" i="101"/>
  <c r="P145" i="101"/>
  <c r="O138" i="101"/>
  <c r="P137" i="101"/>
  <c r="O134" i="101"/>
  <c r="P133" i="101"/>
  <c r="O126" i="101"/>
  <c r="P125" i="101"/>
  <c r="O118" i="101"/>
  <c r="P117" i="101"/>
  <c r="O110" i="101"/>
  <c r="P109" i="101"/>
  <c r="O102" i="101"/>
  <c r="P101" i="101"/>
  <c r="O94" i="101"/>
  <c r="P93" i="101"/>
  <c r="O86" i="101"/>
  <c r="P85" i="101"/>
  <c r="O81" i="101"/>
  <c r="P80" i="101"/>
  <c r="O74" i="101"/>
  <c r="P73" i="101"/>
  <c r="O66" i="101"/>
  <c r="P65" i="101"/>
  <c r="C62" i="101"/>
  <c r="P61" i="101"/>
  <c r="O54" i="101"/>
  <c r="P53" i="101"/>
  <c r="O46" i="101"/>
  <c r="P45" i="101"/>
  <c r="O42" i="101"/>
  <c r="P41" i="101"/>
  <c r="L34" i="101"/>
  <c r="P33" i="101"/>
  <c r="C26" i="101"/>
  <c r="P25" i="101"/>
  <c r="L18" i="101"/>
  <c r="P17" i="101"/>
  <c r="J14" i="101"/>
  <c r="P13" i="101"/>
  <c r="O329" i="101"/>
  <c r="C321" i="101"/>
  <c r="P320" i="101"/>
  <c r="O313" i="101"/>
  <c r="P312" i="101"/>
  <c r="C305" i="101"/>
  <c r="P304" i="101"/>
  <c r="O297" i="101"/>
  <c r="P296" i="101"/>
  <c r="C289" i="101"/>
  <c r="P288" i="101"/>
  <c r="C281" i="101"/>
  <c r="P280" i="101"/>
  <c r="C273" i="101"/>
  <c r="P272" i="101"/>
  <c r="C265" i="101"/>
  <c r="P264" i="101"/>
  <c r="C257" i="101"/>
  <c r="P256" i="101"/>
  <c r="C249" i="101"/>
  <c r="P248" i="101"/>
  <c r="C241" i="101"/>
  <c r="P240" i="101"/>
  <c r="O233" i="101"/>
  <c r="P232" i="101"/>
  <c r="C229" i="101"/>
  <c r="P228" i="101"/>
  <c r="C221" i="101"/>
  <c r="P220" i="101"/>
  <c r="C217" i="101"/>
  <c r="P216" i="101"/>
  <c r="C209" i="101"/>
  <c r="P208" i="101"/>
  <c r="C201" i="101"/>
  <c r="P200" i="101"/>
  <c r="C193" i="101"/>
  <c r="P192" i="101"/>
  <c r="C185" i="101"/>
  <c r="P184" i="101"/>
  <c r="M332" i="101"/>
  <c r="C328" i="101"/>
  <c r="P327" i="101"/>
  <c r="O324" i="101"/>
  <c r="P323" i="101"/>
  <c r="C316" i="101"/>
  <c r="P315" i="101"/>
  <c r="C308" i="101"/>
  <c r="P307" i="101"/>
  <c r="C300" i="101"/>
  <c r="P299" i="101"/>
  <c r="C292" i="101"/>
  <c r="P291" i="101"/>
  <c r="C288" i="101"/>
  <c r="P287" i="101"/>
  <c r="C280" i="101"/>
  <c r="P279" i="101"/>
  <c r="C276" i="101"/>
  <c r="P275" i="101"/>
  <c r="C268" i="101"/>
  <c r="P267" i="101"/>
  <c r="C260" i="101"/>
  <c r="P259" i="101"/>
  <c r="C256" i="101"/>
  <c r="P255" i="101"/>
  <c r="O336" i="101"/>
  <c r="C331" i="101"/>
  <c r="D327" i="101"/>
  <c r="P326" i="101"/>
  <c r="C323" i="101"/>
  <c r="P322" i="101"/>
  <c r="C311" i="101"/>
  <c r="P310" i="101"/>
  <c r="C307" i="101"/>
  <c r="P306" i="101"/>
  <c r="O299" i="101"/>
  <c r="P298" i="101"/>
  <c r="O295" i="101"/>
  <c r="P294" i="101"/>
  <c r="C291" i="101"/>
  <c r="P290" i="101"/>
  <c r="O287" i="101"/>
  <c r="P286" i="101"/>
  <c r="O279" i="101"/>
  <c r="P278" i="101"/>
  <c r="C275" i="101"/>
  <c r="P274" i="101"/>
  <c r="O271" i="101"/>
  <c r="P270" i="101"/>
  <c r="O267" i="101"/>
  <c r="P266" i="101"/>
  <c r="O263" i="101"/>
  <c r="P262" i="101"/>
  <c r="C259" i="101"/>
  <c r="P258" i="101"/>
  <c r="O255" i="101"/>
  <c r="P254" i="101"/>
  <c r="O251" i="101"/>
  <c r="P250" i="101"/>
  <c r="O247" i="101"/>
  <c r="P246" i="101"/>
  <c r="C243" i="101"/>
  <c r="P242" i="101"/>
  <c r="O239" i="101"/>
  <c r="P238" i="101"/>
  <c r="O235" i="101"/>
  <c r="P234" i="101"/>
  <c r="C231" i="101"/>
  <c r="P230" i="101"/>
  <c r="C227" i="101"/>
  <c r="P226" i="101"/>
  <c r="C223" i="101"/>
  <c r="P222" i="101"/>
  <c r="C219" i="101"/>
  <c r="P218" i="101"/>
  <c r="C215" i="101"/>
  <c r="P214" i="101"/>
  <c r="C211" i="101"/>
  <c r="P210" i="101"/>
  <c r="C207" i="101"/>
  <c r="P206" i="101"/>
  <c r="C203" i="101"/>
  <c r="P202" i="101"/>
  <c r="C199" i="101"/>
  <c r="P198" i="101"/>
  <c r="C195" i="101"/>
  <c r="P194" i="101"/>
  <c r="C191" i="101"/>
  <c r="P190" i="101"/>
  <c r="C187" i="101"/>
  <c r="P186" i="101"/>
  <c r="C183" i="101"/>
  <c r="P182" i="101"/>
  <c r="C179" i="101"/>
  <c r="P178" i="101"/>
  <c r="C175" i="101"/>
  <c r="P174" i="101"/>
  <c r="C171" i="101"/>
  <c r="P170" i="101"/>
  <c r="C167" i="101"/>
  <c r="P166" i="101"/>
  <c r="C163" i="101"/>
  <c r="P162" i="101"/>
  <c r="C159" i="101"/>
  <c r="P158" i="101"/>
  <c r="C155" i="101"/>
  <c r="P154" i="101"/>
  <c r="C151" i="101"/>
  <c r="P150" i="101"/>
  <c r="C147" i="101"/>
  <c r="P146" i="101"/>
  <c r="C143" i="101"/>
  <c r="P142" i="101"/>
  <c r="C139" i="101"/>
  <c r="P138" i="101"/>
  <c r="C135" i="101"/>
  <c r="P134" i="101"/>
  <c r="C131" i="101"/>
  <c r="P130" i="101"/>
  <c r="C127" i="101"/>
  <c r="P126" i="101"/>
  <c r="C123" i="101"/>
  <c r="P122" i="101"/>
  <c r="C119" i="101"/>
  <c r="P118" i="101"/>
  <c r="C115" i="101"/>
  <c r="P114" i="101"/>
  <c r="C111" i="101"/>
  <c r="P110" i="101"/>
  <c r="C107" i="101"/>
  <c r="P106" i="101"/>
  <c r="C103" i="101"/>
  <c r="P102" i="101"/>
  <c r="C99" i="101"/>
  <c r="P98" i="101"/>
  <c r="C95" i="101"/>
  <c r="P94" i="101"/>
  <c r="C91" i="101"/>
  <c r="P90" i="101"/>
  <c r="C87" i="101"/>
  <c r="P86" i="101"/>
  <c r="C83" i="101"/>
  <c r="P82" i="101"/>
  <c r="C79" i="101"/>
  <c r="P78" i="101"/>
  <c r="C75" i="101"/>
  <c r="P74" i="101"/>
  <c r="M71" i="101"/>
  <c r="P70" i="101"/>
  <c r="M67" i="101"/>
  <c r="P66" i="101"/>
  <c r="C63" i="101"/>
  <c r="P62" i="101"/>
  <c r="C59" i="101"/>
  <c r="P58" i="101"/>
  <c r="M55" i="101"/>
  <c r="P54" i="101"/>
  <c r="M51" i="101"/>
  <c r="P50" i="101"/>
  <c r="C47" i="101"/>
  <c r="P46" i="101"/>
  <c r="C43" i="101"/>
  <c r="P42" i="101"/>
  <c r="C31" i="101"/>
  <c r="P30" i="101"/>
  <c r="C27" i="101"/>
  <c r="P26" i="101"/>
  <c r="M23" i="101"/>
  <c r="P22" i="101"/>
  <c r="M19" i="101"/>
  <c r="P18" i="101"/>
  <c r="C15" i="101"/>
  <c r="P14" i="101"/>
  <c r="O201" i="101"/>
  <c r="O332" i="101"/>
  <c r="C51" i="101"/>
  <c r="O331" i="101"/>
  <c r="C263" i="101"/>
  <c r="C279" i="101"/>
  <c r="O13" i="101"/>
  <c r="C71" i="101"/>
  <c r="O23" i="101"/>
  <c r="C19" i="101"/>
  <c r="C324" i="101"/>
  <c r="C247" i="101"/>
  <c r="C295" i="101"/>
  <c r="O322" i="101"/>
  <c r="D322" i="101"/>
  <c r="O130" i="101"/>
  <c r="C130" i="101"/>
  <c r="C330" i="101"/>
  <c r="C18" i="101"/>
  <c r="C34" i="101"/>
  <c r="C81" i="101"/>
  <c r="C50" i="101"/>
  <c r="C114" i="101"/>
  <c r="C162" i="101"/>
  <c r="C178" i="101"/>
  <c r="C210" i="101"/>
  <c r="C226" i="101"/>
  <c r="C258" i="101"/>
  <c r="C274" i="101"/>
  <c r="C290" i="101"/>
  <c r="C306" i="101"/>
  <c r="C317" i="101"/>
  <c r="C336" i="101"/>
  <c r="O77" i="101"/>
  <c r="O265" i="101"/>
  <c r="C14" i="101"/>
  <c r="C271" i="101"/>
  <c r="C30" i="101"/>
  <c r="C105" i="101"/>
  <c r="C66" i="101"/>
  <c r="C78" i="101"/>
  <c r="C86" i="101"/>
  <c r="C110" i="101"/>
  <c r="C126" i="101"/>
  <c r="C137" i="101"/>
  <c r="C169" i="101"/>
  <c r="C233" i="101"/>
  <c r="C238" i="101"/>
  <c r="C254" i="101"/>
  <c r="C282" i="101"/>
  <c r="C297" i="101"/>
  <c r="C313" i="101"/>
  <c r="D70" i="101"/>
  <c r="C322" i="101"/>
  <c r="C332" i="101"/>
  <c r="O34" i="101"/>
  <c r="O333" i="101"/>
  <c r="C45" i="101"/>
  <c r="C42" i="101"/>
  <c r="C23" i="101"/>
  <c r="C74" i="101"/>
  <c r="C106" i="101"/>
  <c r="C122" i="101"/>
  <c r="C46" i="101"/>
  <c r="C138" i="101"/>
  <c r="C154" i="101"/>
  <c r="C170" i="101"/>
  <c r="C186" i="101"/>
  <c r="C202" i="101"/>
  <c r="C218" i="101"/>
  <c r="C234" i="101"/>
  <c r="C239" i="101"/>
  <c r="C250" i="101"/>
  <c r="C255" i="101"/>
  <c r="C266" i="101"/>
  <c r="C194" i="101"/>
  <c r="C55" i="101"/>
  <c r="C67" i="101"/>
  <c r="C287" i="101"/>
  <c r="C298" i="101"/>
  <c r="M335" i="101"/>
  <c r="O335" i="101"/>
  <c r="C326" i="101"/>
  <c r="D326" i="101"/>
  <c r="O90" i="101"/>
  <c r="C90" i="101"/>
  <c r="C98" i="101"/>
  <c r="C242" i="101"/>
  <c r="O303" i="101"/>
  <c r="C303" i="101"/>
  <c r="O283" i="101"/>
  <c r="C283" i="101"/>
  <c r="M39" i="101"/>
  <c r="C39" i="101"/>
  <c r="M35" i="101"/>
  <c r="C35" i="101"/>
  <c r="C329" i="101"/>
  <c r="C333" i="101"/>
  <c r="O55" i="101"/>
  <c r="C54" i="101"/>
  <c r="C102" i="101"/>
  <c r="C118" i="101"/>
  <c r="C134" i="101"/>
  <c r="C235" i="101"/>
  <c r="C146" i="101"/>
  <c r="C251" i="101"/>
  <c r="C267" i="101"/>
  <c r="C94" i="101"/>
  <c r="C299" i="101"/>
  <c r="C58" i="101"/>
  <c r="D150" i="101"/>
  <c r="M320" i="101"/>
  <c r="O320" i="101"/>
  <c r="M308" i="101"/>
  <c r="O308" i="101"/>
  <c r="O300" i="101"/>
  <c r="O292" i="101"/>
  <c r="O284" i="101"/>
  <c r="M280" i="101"/>
  <c r="O280" i="101"/>
  <c r="M272" i="101"/>
  <c r="O272" i="101"/>
  <c r="M264" i="101"/>
  <c r="O264" i="101"/>
  <c r="M252" i="101"/>
  <c r="O252" i="101"/>
  <c r="M248" i="101"/>
  <c r="O248" i="101"/>
  <c r="M236" i="101"/>
  <c r="O236" i="101"/>
  <c r="M228" i="101"/>
  <c r="O228" i="101"/>
  <c r="M220" i="101"/>
  <c r="O220" i="101"/>
  <c r="M212" i="101"/>
  <c r="O212" i="101"/>
  <c r="M204" i="101"/>
  <c r="O204" i="101"/>
  <c r="M196" i="101"/>
  <c r="O196" i="101"/>
  <c r="M188" i="101"/>
  <c r="O188" i="101"/>
  <c r="M176" i="101"/>
  <c r="O176" i="101"/>
  <c r="M172" i="101"/>
  <c r="O172" i="101"/>
  <c r="M160" i="101"/>
  <c r="O160" i="101"/>
  <c r="M156" i="101"/>
  <c r="O156" i="101"/>
  <c r="M144" i="101"/>
  <c r="O144" i="101"/>
  <c r="M136" i="101"/>
  <c r="O136" i="101"/>
  <c r="M128" i="101"/>
  <c r="O128" i="101"/>
  <c r="M120" i="101"/>
  <c r="O120" i="101"/>
  <c r="M112" i="101"/>
  <c r="O112" i="101"/>
  <c r="M104" i="101"/>
  <c r="O104" i="101"/>
  <c r="M96" i="101"/>
  <c r="O96" i="101"/>
  <c r="M88" i="101"/>
  <c r="O88" i="101"/>
  <c r="M80" i="101"/>
  <c r="O80" i="101"/>
  <c r="M72" i="101"/>
  <c r="O72" i="101"/>
  <c r="M64" i="101"/>
  <c r="O64" i="101"/>
  <c r="M56" i="101"/>
  <c r="O56" i="101"/>
  <c r="M48" i="101"/>
  <c r="O48" i="101"/>
  <c r="M40" i="101"/>
  <c r="O40" i="101"/>
  <c r="M32" i="101"/>
  <c r="O32" i="101"/>
  <c r="M24" i="101"/>
  <c r="O24" i="101"/>
  <c r="M16" i="101"/>
  <c r="O16" i="101"/>
  <c r="M5" i="101"/>
  <c r="O5" i="101"/>
  <c r="M323" i="101"/>
  <c r="O323" i="101"/>
  <c r="O319" i="101"/>
  <c r="C319" i="101"/>
  <c r="M307" i="101"/>
  <c r="O307" i="101"/>
  <c r="M259" i="101"/>
  <c r="O259" i="101"/>
  <c r="M227" i="101"/>
  <c r="O227" i="101"/>
  <c r="M223" i="101"/>
  <c r="O223" i="101"/>
  <c r="M215" i="101"/>
  <c r="O215" i="101"/>
  <c r="M207" i="101"/>
  <c r="O207" i="101"/>
  <c r="M199" i="101"/>
  <c r="O199" i="101"/>
  <c r="M191" i="101"/>
  <c r="O191" i="101"/>
  <c r="M179" i="101"/>
  <c r="O179" i="101"/>
  <c r="M175" i="101"/>
  <c r="O175" i="101"/>
  <c r="M163" i="101"/>
  <c r="O163" i="101"/>
  <c r="M159" i="101"/>
  <c r="O159" i="101"/>
  <c r="M147" i="101"/>
  <c r="O147" i="101"/>
  <c r="O314" i="101"/>
  <c r="M302" i="101"/>
  <c r="O302" i="101"/>
  <c r="M294" i="101"/>
  <c r="O294" i="101"/>
  <c r="M262" i="101"/>
  <c r="O262" i="101"/>
  <c r="M246" i="101"/>
  <c r="O246" i="101"/>
  <c r="M230" i="101"/>
  <c r="O230" i="101"/>
  <c r="M222" i="101"/>
  <c r="O222" i="101"/>
  <c r="M214" i="101"/>
  <c r="O214" i="101"/>
  <c r="M206" i="101"/>
  <c r="O206" i="101"/>
  <c r="M198" i="101"/>
  <c r="O198" i="101"/>
  <c r="M142" i="101"/>
  <c r="O142" i="101"/>
  <c r="M325" i="101"/>
  <c r="O325" i="101"/>
  <c r="G321" i="101"/>
  <c r="O321" i="101"/>
  <c r="M309" i="101"/>
  <c r="O309" i="101"/>
  <c r="G305" i="101"/>
  <c r="O305" i="101"/>
  <c r="M301" i="101"/>
  <c r="M293" i="101"/>
  <c r="O293" i="101"/>
  <c r="G289" i="101"/>
  <c r="O289" i="101"/>
  <c r="M285" i="101"/>
  <c r="M277" i="101"/>
  <c r="O277" i="101"/>
  <c r="G273" i="101"/>
  <c r="O273" i="101"/>
  <c r="M269" i="101"/>
  <c r="M261" i="101"/>
  <c r="O261" i="101"/>
  <c r="G257" i="101"/>
  <c r="O257" i="101"/>
  <c r="M253" i="101"/>
  <c r="G249" i="101"/>
  <c r="M245" i="101"/>
  <c r="O245" i="101"/>
  <c r="L241" i="101"/>
  <c r="O241" i="101"/>
  <c r="M237" i="101"/>
  <c r="G233" i="101"/>
  <c r="K229" i="101"/>
  <c r="O229" i="101"/>
  <c r="G225" i="101"/>
  <c r="O225" i="101"/>
  <c r="M221" i="101"/>
  <c r="G217" i="101"/>
  <c r="M213" i="101"/>
  <c r="O213" i="101"/>
  <c r="C213" i="101"/>
  <c r="G209" i="101"/>
  <c r="O209" i="101"/>
  <c r="K205" i="101"/>
  <c r="G201" i="101"/>
  <c r="M197" i="101"/>
  <c r="O197" i="101"/>
  <c r="G193" i="101"/>
  <c r="O193" i="101"/>
  <c r="M189" i="101"/>
  <c r="G185" i="101"/>
  <c r="K181" i="101"/>
  <c r="O181" i="101"/>
  <c r="G177" i="101"/>
  <c r="O177" i="101"/>
  <c r="K173" i="101"/>
  <c r="G169" i="101"/>
  <c r="K165" i="101"/>
  <c r="O165" i="101"/>
  <c r="G161" i="101"/>
  <c r="O161" i="101"/>
  <c r="M157" i="101"/>
  <c r="G153" i="101"/>
  <c r="M149" i="101"/>
  <c r="O149" i="101"/>
  <c r="G145" i="101"/>
  <c r="O145" i="101"/>
  <c r="K141" i="101"/>
  <c r="M137" i="101"/>
  <c r="M133" i="101"/>
  <c r="O133" i="101"/>
  <c r="G129" i="101"/>
  <c r="O129" i="101"/>
  <c r="M125" i="101"/>
  <c r="M121" i="101"/>
  <c r="K117" i="101"/>
  <c r="O117" i="101"/>
  <c r="G113" i="101"/>
  <c r="O113" i="101"/>
  <c r="M109" i="101"/>
  <c r="M105" i="101"/>
  <c r="K101" i="101"/>
  <c r="O101" i="101"/>
  <c r="G97" i="101"/>
  <c r="O97" i="101"/>
  <c r="M93" i="101"/>
  <c r="M89" i="101"/>
  <c r="K85" i="101"/>
  <c r="O85" i="101"/>
  <c r="G82" i="101"/>
  <c r="O82" i="101"/>
  <c r="M77" i="101"/>
  <c r="M73" i="101"/>
  <c r="K69" i="101"/>
  <c r="O69" i="101"/>
  <c r="G65" i="101"/>
  <c r="O65" i="101"/>
  <c r="K61" i="101"/>
  <c r="C61" i="101"/>
  <c r="M57" i="101"/>
  <c r="K53" i="101"/>
  <c r="O53" i="101"/>
  <c r="G49" i="101"/>
  <c r="O49" i="101"/>
  <c r="K45" i="101"/>
  <c r="M41" i="101"/>
  <c r="K37" i="101"/>
  <c r="O37" i="101"/>
  <c r="G33" i="101"/>
  <c r="O33" i="101"/>
  <c r="K29" i="101"/>
  <c r="M25" i="101"/>
  <c r="K21" i="101"/>
  <c r="O21" i="101"/>
  <c r="G17" i="101"/>
  <c r="O17" i="101"/>
  <c r="K13" i="101"/>
  <c r="C70" i="101"/>
  <c r="O19" i="101"/>
  <c r="O30" i="101"/>
  <c r="O41" i="101"/>
  <c r="O51" i="101"/>
  <c r="O62" i="101"/>
  <c r="O73" i="101"/>
  <c r="O93" i="101"/>
  <c r="O125" i="101"/>
  <c r="O157" i="101"/>
  <c r="O189" i="101"/>
  <c r="O221" i="101"/>
  <c r="O253" i="101"/>
  <c r="O285" i="101"/>
  <c r="O317" i="101"/>
  <c r="M316" i="101"/>
  <c r="O316" i="101"/>
  <c r="M304" i="101"/>
  <c r="O304" i="101"/>
  <c r="M288" i="101"/>
  <c r="O288" i="101"/>
  <c r="M268" i="101"/>
  <c r="O268" i="101"/>
  <c r="M256" i="101"/>
  <c r="O256" i="101"/>
  <c r="M240" i="101"/>
  <c r="O240" i="101"/>
  <c r="M224" i="101"/>
  <c r="O224" i="101"/>
  <c r="M208" i="101"/>
  <c r="O208" i="101"/>
  <c r="M192" i="101"/>
  <c r="O192" i="101"/>
  <c r="M180" i="101"/>
  <c r="O180" i="101"/>
  <c r="M164" i="101"/>
  <c r="O164" i="101"/>
  <c r="M148" i="101"/>
  <c r="O148" i="101"/>
  <c r="M132" i="101"/>
  <c r="O132" i="101"/>
  <c r="M116" i="101"/>
  <c r="O116" i="101"/>
  <c r="M100" i="101"/>
  <c r="O100" i="101"/>
  <c r="M84" i="101"/>
  <c r="O84" i="101"/>
  <c r="M68" i="101"/>
  <c r="O68" i="101"/>
  <c r="M52" i="101"/>
  <c r="O52" i="101"/>
  <c r="M36" i="101"/>
  <c r="O36" i="101"/>
  <c r="M20" i="101"/>
  <c r="O20" i="101"/>
  <c r="O311" i="101"/>
  <c r="M291" i="101"/>
  <c r="O291" i="101"/>
  <c r="M219" i="101"/>
  <c r="O219" i="101"/>
  <c r="M203" i="101"/>
  <c r="O203" i="101"/>
  <c r="M187" i="101"/>
  <c r="O187" i="101"/>
  <c r="M171" i="101"/>
  <c r="O171" i="101"/>
  <c r="M155" i="101"/>
  <c r="O155" i="101"/>
  <c r="M143" i="101"/>
  <c r="O143" i="101"/>
  <c r="M139" i="101"/>
  <c r="O139" i="101"/>
  <c r="M135" i="101"/>
  <c r="O135" i="101"/>
  <c r="M131" i="101"/>
  <c r="O131" i="101"/>
  <c r="M127" i="101"/>
  <c r="O127" i="101"/>
  <c r="M123" i="101"/>
  <c r="O123" i="101"/>
  <c r="M119" i="101"/>
  <c r="O119" i="101"/>
  <c r="M115" i="101"/>
  <c r="O115" i="101"/>
  <c r="M111" i="101"/>
  <c r="O111" i="101"/>
  <c r="M107" i="101"/>
  <c r="O107" i="101"/>
  <c r="M103" i="101"/>
  <c r="O103" i="101"/>
  <c r="M99" i="101"/>
  <c r="O99" i="101"/>
  <c r="M95" i="101"/>
  <c r="O95" i="101"/>
  <c r="M91" i="101"/>
  <c r="O91" i="101"/>
  <c r="M87" i="101"/>
  <c r="O87" i="101"/>
  <c r="M83" i="101"/>
  <c r="O83" i="101"/>
  <c r="M79" i="101"/>
  <c r="O79" i="101"/>
  <c r="M75" i="101"/>
  <c r="O75" i="101"/>
  <c r="M63" i="101"/>
  <c r="O63" i="101"/>
  <c r="M59" i="101"/>
  <c r="O59" i="101"/>
  <c r="M47" i="101"/>
  <c r="O47" i="101"/>
  <c r="M43" i="101"/>
  <c r="O43" i="101"/>
  <c r="M31" i="101"/>
  <c r="O31" i="101"/>
  <c r="M27" i="101"/>
  <c r="O27" i="101"/>
  <c r="M15" i="101"/>
  <c r="O15" i="101"/>
  <c r="C72" i="101"/>
  <c r="O14" i="101"/>
  <c r="O25" i="101"/>
  <c r="O35" i="101"/>
  <c r="O57" i="101"/>
  <c r="O67" i="101"/>
  <c r="O109" i="101"/>
  <c r="O141" i="101"/>
  <c r="O173" i="101"/>
  <c r="O205" i="101"/>
  <c r="O237" i="101"/>
  <c r="O269" i="101"/>
  <c r="O301" i="101"/>
  <c r="M328" i="101"/>
  <c r="O328" i="101"/>
  <c r="M312" i="101"/>
  <c r="O312" i="101"/>
  <c r="M296" i="101"/>
  <c r="O296" i="101"/>
  <c r="M276" i="101"/>
  <c r="O276" i="101"/>
  <c r="M260" i="101"/>
  <c r="O260" i="101"/>
  <c r="M244" i="101"/>
  <c r="O244" i="101"/>
  <c r="M232" i="101"/>
  <c r="O232" i="101"/>
  <c r="M216" i="101"/>
  <c r="O216" i="101"/>
  <c r="M200" i="101"/>
  <c r="O200" i="101"/>
  <c r="M184" i="101"/>
  <c r="O184" i="101"/>
  <c r="M168" i="101"/>
  <c r="O168" i="101"/>
  <c r="M152" i="101"/>
  <c r="O152" i="101"/>
  <c r="M140" i="101"/>
  <c r="O140" i="101"/>
  <c r="M124" i="101"/>
  <c r="O124" i="101"/>
  <c r="M108" i="101"/>
  <c r="O108" i="101"/>
  <c r="M92" i="101"/>
  <c r="O92" i="101"/>
  <c r="M76" i="101"/>
  <c r="O76" i="101"/>
  <c r="M60" i="101"/>
  <c r="O60" i="101"/>
  <c r="M44" i="101"/>
  <c r="O44" i="101"/>
  <c r="M28" i="101"/>
  <c r="O28" i="101"/>
  <c r="M12" i="101"/>
  <c r="O12" i="101"/>
  <c r="O327" i="101"/>
  <c r="C327" i="101"/>
  <c r="O315" i="101"/>
  <c r="C315" i="101"/>
  <c r="M275" i="101"/>
  <c r="O275" i="101"/>
  <c r="M243" i="101"/>
  <c r="O243" i="101"/>
  <c r="M231" i="101"/>
  <c r="O231" i="101"/>
  <c r="M211" i="101"/>
  <c r="O211" i="101"/>
  <c r="M195" i="101"/>
  <c r="O195" i="101"/>
  <c r="M183" i="101"/>
  <c r="O183" i="101"/>
  <c r="M167" i="101"/>
  <c r="O167" i="101"/>
  <c r="M151" i="101"/>
  <c r="O151" i="101"/>
  <c r="M326" i="101"/>
  <c r="O326" i="101"/>
  <c r="M318" i="101"/>
  <c r="O318" i="101"/>
  <c r="O310" i="101"/>
  <c r="M286" i="101"/>
  <c r="O286" i="101"/>
  <c r="M278" i="101"/>
  <c r="O278" i="101"/>
  <c r="M270" i="101"/>
  <c r="O270" i="101"/>
  <c r="M190" i="101"/>
  <c r="O190" i="101"/>
  <c r="M182" i="101"/>
  <c r="O182" i="101"/>
  <c r="M174" i="101"/>
  <c r="O174" i="101"/>
  <c r="M166" i="101"/>
  <c r="O166" i="101"/>
  <c r="M158" i="101"/>
  <c r="O158" i="101"/>
  <c r="M150" i="101"/>
  <c r="O150" i="101"/>
  <c r="G38" i="101"/>
  <c r="O38" i="101"/>
  <c r="L26" i="101"/>
  <c r="O26" i="101"/>
  <c r="G22" i="101"/>
  <c r="O22" i="101"/>
  <c r="C320" i="101"/>
  <c r="O18" i="101"/>
  <c r="O29" i="101"/>
  <c r="O39" i="101"/>
  <c r="O61" i="101"/>
  <c r="O71" i="101"/>
  <c r="O89" i="101"/>
  <c r="O121" i="101"/>
  <c r="O153" i="101"/>
  <c r="O185" i="101"/>
  <c r="O217" i="101"/>
  <c r="O249" i="101"/>
  <c r="O281" i="101"/>
  <c r="G69" i="101"/>
  <c r="G133" i="101"/>
  <c r="G195" i="101"/>
  <c r="G307" i="101"/>
  <c r="N13" i="101"/>
  <c r="I33" i="101"/>
  <c r="K55" i="101"/>
  <c r="K89" i="101"/>
  <c r="N131" i="101"/>
  <c r="K213" i="101"/>
  <c r="M21" i="101"/>
  <c r="M65" i="101"/>
  <c r="M129" i="101"/>
  <c r="M193" i="101"/>
  <c r="G21" i="101"/>
  <c r="G85" i="101"/>
  <c r="G147" i="101"/>
  <c r="G211" i="101"/>
  <c r="I17" i="101"/>
  <c r="K39" i="101"/>
  <c r="N61" i="101"/>
  <c r="N99" i="101"/>
  <c r="K149" i="101"/>
  <c r="M29" i="101"/>
  <c r="M82" i="101"/>
  <c r="M145" i="101"/>
  <c r="M209" i="101"/>
  <c r="G37" i="101"/>
  <c r="G101" i="101"/>
  <c r="G163" i="101"/>
  <c r="G227" i="101"/>
  <c r="K23" i="101"/>
  <c r="N45" i="101"/>
  <c r="N67" i="101"/>
  <c r="I111" i="101"/>
  <c r="I171" i="101"/>
  <c r="M37" i="101"/>
  <c r="M97" i="101"/>
  <c r="M161" i="101"/>
  <c r="M225" i="101"/>
  <c r="G53" i="101"/>
  <c r="G117" i="101"/>
  <c r="G179" i="101"/>
  <c r="G243" i="101"/>
  <c r="N29" i="101"/>
  <c r="I49" i="101"/>
  <c r="I79" i="101"/>
  <c r="K121" i="101"/>
  <c r="N191" i="101"/>
  <c r="M13" i="101"/>
  <c r="M49" i="101"/>
  <c r="M113" i="101"/>
  <c r="M177" i="101"/>
  <c r="M241" i="101"/>
  <c r="H292" i="101"/>
  <c r="M292" i="101"/>
  <c r="G329" i="101"/>
  <c r="M329" i="101"/>
  <c r="G313" i="101"/>
  <c r="M313" i="101"/>
  <c r="G297" i="101"/>
  <c r="M297" i="101"/>
  <c r="J297" i="101"/>
  <c r="G281" i="101"/>
  <c r="M281" i="101"/>
  <c r="G265" i="101"/>
  <c r="M265" i="101"/>
  <c r="G291" i="101"/>
  <c r="M273" i="101"/>
  <c r="H300" i="101"/>
  <c r="M300" i="101"/>
  <c r="H284" i="101"/>
  <c r="M284" i="101"/>
  <c r="H324" i="101"/>
  <c r="M324" i="101"/>
  <c r="M336" i="101"/>
  <c r="G336" i="101"/>
  <c r="M327" i="101"/>
  <c r="G327" i="101"/>
  <c r="M319" i="101"/>
  <c r="G319" i="101"/>
  <c r="M315" i="101"/>
  <c r="G315" i="101"/>
  <c r="M311" i="101"/>
  <c r="G311" i="101"/>
  <c r="M303" i="101"/>
  <c r="G303" i="101"/>
  <c r="M299" i="101"/>
  <c r="G299" i="101"/>
  <c r="M295" i="101"/>
  <c r="G295" i="101"/>
  <c r="M287" i="101"/>
  <c r="G287" i="101"/>
  <c r="M283" i="101"/>
  <c r="G283" i="101"/>
  <c r="M279" i="101"/>
  <c r="G279" i="101"/>
  <c r="M271" i="101"/>
  <c r="G271" i="101"/>
  <c r="M267" i="101"/>
  <c r="G267" i="101"/>
  <c r="M263" i="101"/>
  <c r="J263" i="101"/>
  <c r="G263" i="101"/>
  <c r="M255" i="101"/>
  <c r="G255" i="101"/>
  <c r="M251" i="101"/>
  <c r="G251" i="101"/>
  <c r="M247" i="101"/>
  <c r="G247" i="101"/>
  <c r="M239" i="101"/>
  <c r="G239" i="101"/>
  <c r="M235" i="101"/>
  <c r="G235" i="101"/>
  <c r="G259" i="101"/>
  <c r="G323" i="101"/>
  <c r="M305" i="101"/>
  <c r="N334" i="101"/>
  <c r="M334" i="101"/>
  <c r="M289" i="101"/>
  <c r="M331" i="101"/>
  <c r="G331" i="101"/>
  <c r="H330" i="101"/>
  <c r="M330" i="101"/>
  <c r="H322" i="101"/>
  <c r="M322" i="101"/>
  <c r="H314" i="101"/>
  <c r="M314" i="101"/>
  <c r="K310" i="101"/>
  <c r="M310" i="101"/>
  <c r="H306" i="101"/>
  <c r="M306" i="101"/>
  <c r="H298" i="101"/>
  <c r="M298" i="101"/>
  <c r="H290" i="101"/>
  <c r="M290" i="101"/>
  <c r="H282" i="101"/>
  <c r="M282" i="101"/>
  <c r="H274" i="101"/>
  <c r="M274" i="101"/>
  <c r="I266" i="101"/>
  <c r="M266" i="101"/>
  <c r="H258" i="101"/>
  <c r="M258" i="101"/>
  <c r="G275" i="101"/>
  <c r="L257" i="101"/>
  <c r="M257" i="101"/>
  <c r="M321" i="101"/>
  <c r="G23" i="101"/>
  <c r="G39" i="101"/>
  <c r="G55" i="101"/>
  <c r="G71" i="101"/>
  <c r="G87" i="101"/>
  <c r="G103" i="101"/>
  <c r="G119" i="101"/>
  <c r="G135" i="101"/>
  <c r="G151" i="101"/>
  <c r="G167" i="101"/>
  <c r="G183" i="101"/>
  <c r="G199" i="101"/>
  <c r="G215" i="101"/>
  <c r="G231" i="101"/>
  <c r="I13" i="101"/>
  <c r="K19" i="101"/>
  <c r="N25" i="101"/>
  <c r="I29" i="101"/>
  <c r="K35" i="101"/>
  <c r="N41" i="101"/>
  <c r="I45" i="101"/>
  <c r="K51" i="101"/>
  <c r="N57" i="101"/>
  <c r="I61" i="101"/>
  <c r="I71" i="101"/>
  <c r="K82" i="101"/>
  <c r="N91" i="101"/>
  <c r="I103" i="101"/>
  <c r="K113" i="101"/>
  <c r="N123" i="101"/>
  <c r="K133" i="101"/>
  <c r="I155" i="101"/>
  <c r="N175" i="101"/>
  <c r="K197" i="101"/>
  <c r="I219" i="101"/>
  <c r="M14" i="101"/>
  <c r="M22" i="101"/>
  <c r="M30" i="101"/>
  <c r="M38" i="101"/>
  <c r="M53" i="101"/>
  <c r="M69" i="101"/>
  <c r="M85" i="101"/>
  <c r="M101" i="101"/>
  <c r="M117" i="101"/>
  <c r="M165" i="101"/>
  <c r="M181" i="101"/>
  <c r="M229" i="101"/>
  <c r="N254" i="101"/>
  <c r="M254" i="101"/>
  <c r="I250" i="101"/>
  <c r="M250" i="101"/>
  <c r="H242" i="101"/>
  <c r="M242" i="101"/>
  <c r="N238" i="101"/>
  <c r="M238" i="101"/>
  <c r="H234" i="101"/>
  <c r="M234" i="101"/>
  <c r="H226" i="101"/>
  <c r="M226" i="101"/>
  <c r="L218" i="101"/>
  <c r="M218" i="101"/>
  <c r="L210" i="101"/>
  <c r="M210" i="101"/>
  <c r="H202" i="101"/>
  <c r="M202" i="101"/>
  <c r="H194" i="101"/>
  <c r="M194" i="101"/>
  <c r="L186" i="101"/>
  <c r="M186" i="101"/>
  <c r="L178" i="101"/>
  <c r="M178" i="101"/>
  <c r="H170" i="101"/>
  <c r="M170" i="101"/>
  <c r="H162" i="101"/>
  <c r="M162" i="101"/>
  <c r="L154" i="101"/>
  <c r="M154" i="101"/>
  <c r="L146" i="101"/>
  <c r="M146" i="101"/>
  <c r="H138" i="101"/>
  <c r="M138" i="101"/>
  <c r="G134" i="101"/>
  <c r="M134" i="101"/>
  <c r="L130" i="101"/>
  <c r="M130" i="101"/>
  <c r="L126" i="101"/>
  <c r="M126" i="101"/>
  <c r="H122" i="101"/>
  <c r="M122" i="101"/>
  <c r="G118" i="101"/>
  <c r="M118" i="101"/>
  <c r="L114" i="101"/>
  <c r="M114" i="101"/>
  <c r="L110" i="101"/>
  <c r="M110" i="101"/>
  <c r="H106" i="101"/>
  <c r="M106" i="101"/>
  <c r="G102" i="101"/>
  <c r="M102" i="101"/>
  <c r="L98" i="101"/>
  <c r="M98" i="101"/>
  <c r="L94" i="101"/>
  <c r="M94" i="101"/>
  <c r="H90" i="101"/>
  <c r="M90" i="101"/>
  <c r="G86" i="101"/>
  <c r="M86" i="101"/>
  <c r="L81" i="101"/>
  <c r="M81" i="101"/>
  <c r="L78" i="101"/>
  <c r="M78" i="101"/>
  <c r="H74" i="101"/>
  <c r="M74" i="101"/>
  <c r="G70" i="101"/>
  <c r="M70" i="101"/>
  <c r="L66" i="101"/>
  <c r="M66" i="101"/>
  <c r="I62" i="101"/>
  <c r="M62" i="101"/>
  <c r="L58" i="101"/>
  <c r="M58" i="101"/>
  <c r="G54" i="101"/>
  <c r="M54" i="101"/>
  <c r="L50" i="101"/>
  <c r="M50" i="101"/>
  <c r="J46" i="101"/>
  <c r="M46" i="101"/>
  <c r="L42" i="101"/>
  <c r="M42" i="101"/>
  <c r="G13" i="101"/>
  <c r="G29" i="101"/>
  <c r="G45" i="101"/>
  <c r="G61" i="101"/>
  <c r="G77" i="101"/>
  <c r="G93" i="101"/>
  <c r="G109" i="101"/>
  <c r="G125" i="101"/>
  <c r="G141" i="101"/>
  <c r="G155" i="101"/>
  <c r="G171" i="101"/>
  <c r="G187" i="101"/>
  <c r="G203" i="101"/>
  <c r="G219" i="101"/>
  <c r="K15" i="101"/>
  <c r="N21" i="101"/>
  <c r="I25" i="101"/>
  <c r="K31" i="101"/>
  <c r="N37" i="101"/>
  <c r="I41" i="101"/>
  <c r="K47" i="101"/>
  <c r="N53" i="101"/>
  <c r="I57" i="101"/>
  <c r="I63" i="101"/>
  <c r="K73" i="101"/>
  <c r="N83" i="101"/>
  <c r="I95" i="101"/>
  <c r="K105" i="101"/>
  <c r="N115" i="101"/>
  <c r="I127" i="101"/>
  <c r="I139" i="101"/>
  <c r="N159" i="101"/>
  <c r="I203" i="101"/>
  <c r="N223" i="101"/>
  <c r="M17" i="101"/>
  <c r="M33" i="101"/>
  <c r="M153" i="101"/>
  <c r="M169" i="101"/>
  <c r="M185" i="101"/>
  <c r="M201" i="101"/>
  <c r="M217" i="101"/>
  <c r="M233" i="101"/>
  <c r="M249" i="101"/>
  <c r="G15" i="101"/>
  <c r="G31" i="101"/>
  <c r="G47" i="101"/>
  <c r="G63" i="101"/>
  <c r="G79" i="101"/>
  <c r="G95" i="101"/>
  <c r="G111" i="101"/>
  <c r="G127" i="101"/>
  <c r="G143" i="101"/>
  <c r="G159" i="101"/>
  <c r="G175" i="101"/>
  <c r="G191" i="101"/>
  <c r="G207" i="101"/>
  <c r="G223" i="101"/>
  <c r="N17" i="101"/>
  <c r="I21" i="101"/>
  <c r="K27" i="101"/>
  <c r="N33" i="101"/>
  <c r="I37" i="101"/>
  <c r="K43" i="101"/>
  <c r="N49" i="101"/>
  <c r="I53" i="101"/>
  <c r="K59" i="101"/>
  <c r="K65" i="101"/>
  <c r="N75" i="101"/>
  <c r="I87" i="101"/>
  <c r="K97" i="101"/>
  <c r="N107" i="101"/>
  <c r="I119" i="101"/>
  <c r="K129" i="101"/>
  <c r="N143" i="101"/>
  <c r="I187" i="101"/>
  <c r="N207" i="101"/>
  <c r="M18" i="101"/>
  <c r="M26" i="101"/>
  <c r="M34" i="101"/>
  <c r="M45" i="101"/>
  <c r="M61" i="101"/>
  <c r="M141" i="101"/>
  <c r="M173" i="101"/>
  <c r="M205" i="101"/>
  <c r="J332" i="101"/>
  <c r="K332" i="101"/>
  <c r="L332" i="101"/>
  <c r="N332" i="101"/>
  <c r="I332" i="101"/>
  <c r="G332" i="101"/>
  <c r="J328" i="101"/>
  <c r="K328" i="101"/>
  <c r="L328" i="101"/>
  <c r="I328" i="101"/>
  <c r="N328" i="101"/>
  <c r="G328" i="101"/>
  <c r="J316" i="101"/>
  <c r="K316" i="101"/>
  <c r="L316" i="101"/>
  <c r="N316" i="101"/>
  <c r="G316" i="101"/>
  <c r="J308" i="101"/>
  <c r="K308" i="101"/>
  <c r="L308" i="101"/>
  <c r="N308" i="101"/>
  <c r="I308" i="101"/>
  <c r="G308" i="101"/>
  <c r="J304" i="101"/>
  <c r="K304" i="101"/>
  <c r="L304" i="101"/>
  <c r="I304" i="101"/>
  <c r="G304" i="101"/>
  <c r="J296" i="101"/>
  <c r="K296" i="101"/>
  <c r="L296" i="101"/>
  <c r="I296" i="101"/>
  <c r="N296" i="101"/>
  <c r="G296" i="101"/>
  <c r="J288" i="101"/>
  <c r="K288" i="101"/>
  <c r="L288" i="101"/>
  <c r="I288" i="101"/>
  <c r="N288" i="101"/>
  <c r="G288" i="101"/>
  <c r="J276" i="101"/>
  <c r="K276" i="101"/>
  <c r="L276" i="101"/>
  <c r="N276" i="101"/>
  <c r="I276" i="101"/>
  <c r="G276" i="101"/>
  <c r="J268" i="101"/>
  <c r="K268" i="101"/>
  <c r="L268" i="101"/>
  <c r="N268" i="101"/>
  <c r="I268" i="101"/>
  <c r="G268" i="101"/>
  <c r="L260" i="101"/>
  <c r="J260" i="101"/>
  <c r="N260" i="101"/>
  <c r="I260" i="101"/>
  <c r="G260" i="101"/>
  <c r="L252" i="101"/>
  <c r="J252" i="101"/>
  <c r="N252" i="101"/>
  <c r="I252" i="101"/>
  <c r="K252" i="101"/>
  <c r="G252" i="101"/>
  <c r="L244" i="101"/>
  <c r="J244" i="101"/>
  <c r="N244" i="101"/>
  <c r="I244" i="101"/>
  <c r="G244" i="101"/>
  <c r="L236" i="101"/>
  <c r="J236" i="101"/>
  <c r="N236" i="101"/>
  <c r="I236" i="101"/>
  <c r="K236" i="101"/>
  <c r="G236" i="101"/>
  <c r="K228" i="101"/>
  <c r="I228" i="101"/>
  <c r="N228" i="101"/>
  <c r="L228" i="101"/>
  <c r="J228" i="101"/>
  <c r="G228" i="101"/>
  <c r="K224" i="101"/>
  <c r="I224" i="101"/>
  <c r="N224" i="101"/>
  <c r="L224" i="101"/>
  <c r="G224" i="101"/>
  <c r="K220" i="101"/>
  <c r="I220" i="101"/>
  <c r="N220" i="101"/>
  <c r="L220" i="101"/>
  <c r="J220" i="101"/>
  <c r="G220" i="101"/>
  <c r="K216" i="101"/>
  <c r="I216" i="101"/>
  <c r="N216" i="101"/>
  <c r="L216" i="101"/>
  <c r="G216" i="101"/>
  <c r="K212" i="101"/>
  <c r="I212" i="101"/>
  <c r="N212" i="101"/>
  <c r="L212" i="101"/>
  <c r="J212" i="101"/>
  <c r="G212" i="101"/>
  <c r="E208" i="101"/>
  <c r="K208" i="101"/>
  <c r="I208" i="101"/>
  <c r="N208" i="101"/>
  <c r="L208" i="101"/>
  <c r="G208" i="101"/>
  <c r="K204" i="101"/>
  <c r="I204" i="101"/>
  <c r="N204" i="101"/>
  <c r="L204" i="101"/>
  <c r="J204" i="101"/>
  <c r="G204" i="101"/>
  <c r="K200" i="101"/>
  <c r="I200" i="101"/>
  <c r="N200" i="101"/>
  <c r="L200" i="101"/>
  <c r="G200" i="101"/>
  <c r="K196" i="101"/>
  <c r="I196" i="101"/>
  <c r="N196" i="101"/>
  <c r="L196" i="101"/>
  <c r="J196" i="101"/>
  <c r="G196" i="101"/>
  <c r="K192" i="101"/>
  <c r="I192" i="101"/>
  <c r="N192" i="101"/>
  <c r="L192" i="101"/>
  <c r="G192" i="101"/>
  <c r="K188" i="101"/>
  <c r="I188" i="101"/>
  <c r="N188" i="101"/>
  <c r="L188" i="101"/>
  <c r="J188" i="101"/>
  <c r="G188" i="101"/>
  <c r="K184" i="101"/>
  <c r="I184" i="101"/>
  <c r="N184" i="101"/>
  <c r="L184" i="101"/>
  <c r="G184" i="101"/>
  <c r="K180" i="101"/>
  <c r="I180" i="101"/>
  <c r="N180" i="101"/>
  <c r="L180" i="101"/>
  <c r="J180" i="101"/>
  <c r="G180" i="101"/>
  <c r="K176" i="101"/>
  <c r="I176" i="101"/>
  <c r="N176" i="101"/>
  <c r="L176" i="101"/>
  <c r="G176" i="101"/>
  <c r="D172" i="101"/>
  <c r="K172" i="101"/>
  <c r="I172" i="101"/>
  <c r="N172" i="101"/>
  <c r="L172" i="101"/>
  <c r="J172" i="101"/>
  <c r="G172" i="101"/>
  <c r="K168" i="101"/>
  <c r="I168" i="101"/>
  <c r="N168" i="101"/>
  <c r="L168" i="101"/>
  <c r="G168" i="101"/>
  <c r="K164" i="101"/>
  <c r="I164" i="101"/>
  <c r="N164" i="101"/>
  <c r="L164" i="101"/>
  <c r="J164" i="101"/>
  <c r="G164" i="101"/>
  <c r="K160" i="101"/>
  <c r="I160" i="101"/>
  <c r="N160" i="101"/>
  <c r="L160" i="101"/>
  <c r="G160" i="101"/>
  <c r="D156" i="101"/>
  <c r="K156" i="101"/>
  <c r="I156" i="101"/>
  <c r="N156" i="101"/>
  <c r="L156" i="101"/>
  <c r="J156" i="101"/>
  <c r="G156" i="101"/>
  <c r="K152" i="101"/>
  <c r="I152" i="101"/>
  <c r="N152" i="101"/>
  <c r="L152" i="101"/>
  <c r="G152" i="101"/>
  <c r="K148" i="101"/>
  <c r="I148" i="101"/>
  <c r="N148" i="101"/>
  <c r="L148" i="101"/>
  <c r="J148" i="101"/>
  <c r="G148" i="101"/>
  <c r="E144" i="101"/>
  <c r="K144" i="101"/>
  <c r="I144" i="101"/>
  <c r="N144" i="101"/>
  <c r="L144" i="101"/>
  <c r="G144" i="101"/>
  <c r="K140" i="101"/>
  <c r="I140" i="101"/>
  <c r="N140" i="101"/>
  <c r="L140" i="101"/>
  <c r="J140" i="101"/>
  <c r="G140" i="101"/>
  <c r="K136" i="101"/>
  <c r="I136" i="101"/>
  <c r="N136" i="101"/>
  <c r="L136" i="101"/>
  <c r="G136" i="101"/>
  <c r="K132" i="101"/>
  <c r="I132" i="101"/>
  <c r="N132" i="101"/>
  <c r="L132" i="101"/>
  <c r="J132" i="101"/>
  <c r="G132" i="101"/>
  <c r="K128" i="101"/>
  <c r="I128" i="101"/>
  <c r="N128" i="101"/>
  <c r="L128" i="101"/>
  <c r="G128" i="101"/>
  <c r="D124" i="101"/>
  <c r="K124" i="101"/>
  <c r="I124" i="101"/>
  <c r="N124" i="101"/>
  <c r="L124" i="101"/>
  <c r="G124" i="101"/>
  <c r="K120" i="101"/>
  <c r="I120" i="101"/>
  <c r="N120" i="101"/>
  <c r="L120" i="101"/>
  <c r="G120" i="101"/>
  <c r="K116" i="101"/>
  <c r="I116" i="101"/>
  <c r="N116" i="101"/>
  <c r="L116" i="101"/>
  <c r="G116" i="101"/>
  <c r="E112" i="101"/>
  <c r="K112" i="101"/>
  <c r="I112" i="101"/>
  <c r="N112" i="101"/>
  <c r="L112" i="101"/>
  <c r="G112" i="101"/>
  <c r="D108" i="101"/>
  <c r="K108" i="101"/>
  <c r="I108" i="101"/>
  <c r="N108" i="101"/>
  <c r="L108" i="101"/>
  <c r="G108" i="101"/>
  <c r="K104" i="101"/>
  <c r="I104" i="101"/>
  <c r="N104" i="101"/>
  <c r="L104" i="101"/>
  <c r="G104" i="101"/>
  <c r="K100" i="101"/>
  <c r="I100" i="101"/>
  <c r="N100" i="101"/>
  <c r="L100" i="101"/>
  <c r="G100" i="101"/>
  <c r="K96" i="101"/>
  <c r="I96" i="101"/>
  <c r="N96" i="101"/>
  <c r="L96" i="101"/>
  <c r="G96" i="101"/>
  <c r="K92" i="101"/>
  <c r="I92" i="101"/>
  <c r="N92" i="101"/>
  <c r="L92" i="101"/>
  <c r="G92" i="101"/>
  <c r="K88" i="101"/>
  <c r="I88" i="101"/>
  <c r="N88" i="101"/>
  <c r="L88" i="101"/>
  <c r="G88" i="101"/>
  <c r="K84" i="101"/>
  <c r="I84" i="101"/>
  <c r="N84" i="101"/>
  <c r="L84" i="101"/>
  <c r="G84" i="101"/>
  <c r="K80" i="101"/>
  <c r="I80" i="101"/>
  <c r="N80" i="101"/>
  <c r="L80" i="101"/>
  <c r="G80" i="101"/>
  <c r="K76" i="101"/>
  <c r="I76" i="101"/>
  <c r="N76" i="101"/>
  <c r="L76" i="101"/>
  <c r="G76" i="101"/>
  <c r="K72" i="101"/>
  <c r="I72" i="101"/>
  <c r="N72" i="101"/>
  <c r="L72" i="101"/>
  <c r="G72" i="101"/>
  <c r="K68" i="101"/>
  <c r="I68" i="101"/>
  <c r="N68" i="101"/>
  <c r="L68" i="101"/>
  <c r="G68" i="101"/>
  <c r="K64" i="101"/>
  <c r="I64" i="101"/>
  <c r="N64" i="101"/>
  <c r="L64" i="101"/>
  <c r="G64" i="101"/>
  <c r="D60" i="101"/>
  <c r="I60" i="101"/>
  <c r="N60" i="101"/>
  <c r="K60" i="101"/>
  <c r="G60" i="101"/>
  <c r="I56" i="101"/>
  <c r="N56" i="101"/>
  <c r="K56" i="101"/>
  <c r="G56" i="101"/>
  <c r="I52" i="101"/>
  <c r="N52" i="101"/>
  <c r="K52" i="101"/>
  <c r="G52" i="101"/>
  <c r="I48" i="101"/>
  <c r="N48" i="101"/>
  <c r="K48" i="101"/>
  <c r="G48" i="101"/>
  <c r="D44" i="101"/>
  <c r="I44" i="101"/>
  <c r="N44" i="101"/>
  <c r="K44" i="101"/>
  <c r="G44" i="101"/>
  <c r="I40" i="101"/>
  <c r="N40" i="101"/>
  <c r="K40" i="101"/>
  <c r="G40" i="101"/>
  <c r="I36" i="101"/>
  <c r="N36" i="101"/>
  <c r="K36" i="101"/>
  <c r="G36" i="101"/>
  <c r="I32" i="101"/>
  <c r="N32" i="101"/>
  <c r="K32" i="101"/>
  <c r="G32" i="101"/>
  <c r="I28" i="101"/>
  <c r="N28" i="101"/>
  <c r="K28" i="101"/>
  <c r="G28" i="101"/>
  <c r="I24" i="101"/>
  <c r="N24" i="101"/>
  <c r="K24" i="101"/>
  <c r="G24" i="101"/>
  <c r="I20" i="101"/>
  <c r="N20" i="101"/>
  <c r="K20" i="101"/>
  <c r="G20" i="101"/>
  <c r="I16" i="101"/>
  <c r="N16" i="101"/>
  <c r="K16" i="101"/>
  <c r="G16" i="101"/>
  <c r="I12" i="101"/>
  <c r="N12" i="101"/>
  <c r="K12" i="101"/>
  <c r="G12" i="101"/>
  <c r="I5" i="101"/>
  <c r="N5" i="101"/>
  <c r="K5" i="101"/>
  <c r="G5" i="101"/>
  <c r="G26" i="101"/>
  <c r="G42" i="101"/>
  <c r="G58" i="101"/>
  <c r="G74" i="101"/>
  <c r="G90" i="101"/>
  <c r="G106" i="101"/>
  <c r="G122" i="101"/>
  <c r="G138" i="101"/>
  <c r="H18" i="101"/>
  <c r="H26" i="101"/>
  <c r="H34" i="101"/>
  <c r="H42" i="101"/>
  <c r="H50" i="101"/>
  <c r="H58" i="101"/>
  <c r="H66" i="101"/>
  <c r="H81" i="101"/>
  <c r="H98" i="101"/>
  <c r="H114" i="101"/>
  <c r="H130" i="101"/>
  <c r="H146" i="101"/>
  <c r="H154" i="101"/>
  <c r="H178" i="101"/>
  <c r="H186" i="101"/>
  <c r="H210" i="101"/>
  <c r="H218" i="101"/>
  <c r="H250" i="101"/>
  <c r="H266" i="101"/>
  <c r="K334" i="101"/>
  <c r="L5" i="101"/>
  <c r="L16" i="101"/>
  <c r="J22" i="101"/>
  <c r="L24" i="101"/>
  <c r="L32" i="101"/>
  <c r="J38" i="101"/>
  <c r="L40" i="101"/>
  <c r="L48" i="101"/>
  <c r="J54" i="101"/>
  <c r="L56" i="101"/>
  <c r="J68" i="101"/>
  <c r="J84" i="101"/>
  <c r="J100" i="101"/>
  <c r="J116" i="101"/>
  <c r="J152" i="101"/>
  <c r="J184" i="101"/>
  <c r="J216" i="101"/>
  <c r="I284" i="101"/>
  <c r="I336" i="101"/>
  <c r="N336" i="101"/>
  <c r="J336" i="101"/>
  <c r="K336" i="101"/>
  <c r="L336" i="101"/>
  <c r="H336" i="101"/>
  <c r="I331" i="101"/>
  <c r="N331" i="101"/>
  <c r="J331" i="101"/>
  <c r="K331" i="101"/>
  <c r="L331" i="101"/>
  <c r="H331" i="101"/>
  <c r="I327" i="101"/>
  <c r="N327" i="101"/>
  <c r="J327" i="101"/>
  <c r="K327" i="101"/>
  <c r="L327" i="101"/>
  <c r="H327" i="101"/>
  <c r="I323" i="101"/>
  <c r="N323" i="101"/>
  <c r="J323" i="101"/>
  <c r="K323" i="101"/>
  <c r="H323" i="101"/>
  <c r="I319" i="101"/>
  <c r="N319" i="101"/>
  <c r="J319" i="101"/>
  <c r="K319" i="101"/>
  <c r="L319" i="101"/>
  <c r="H319" i="101"/>
  <c r="I315" i="101"/>
  <c r="N315" i="101"/>
  <c r="J315" i="101"/>
  <c r="K315" i="101"/>
  <c r="L315" i="101"/>
  <c r="H315" i="101"/>
  <c r="I311" i="101"/>
  <c r="N311" i="101"/>
  <c r="J311" i="101"/>
  <c r="K311" i="101"/>
  <c r="L311" i="101"/>
  <c r="H311" i="101"/>
  <c r="I307" i="101"/>
  <c r="N307" i="101"/>
  <c r="J307" i="101"/>
  <c r="K307" i="101"/>
  <c r="L307" i="101"/>
  <c r="H307" i="101"/>
  <c r="I303" i="101"/>
  <c r="N303" i="101"/>
  <c r="J303" i="101"/>
  <c r="K303" i="101"/>
  <c r="L303" i="101"/>
  <c r="H303" i="101"/>
  <c r="I299" i="101"/>
  <c r="N299" i="101"/>
  <c r="J299" i="101"/>
  <c r="K299" i="101"/>
  <c r="L299" i="101"/>
  <c r="H299" i="101"/>
  <c r="I295" i="101"/>
  <c r="N295" i="101"/>
  <c r="J295" i="101"/>
  <c r="K295" i="101"/>
  <c r="L295" i="101"/>
  <c r="H295" i="101"/>
  <c r="I291" i="101"/>
  <c r="N291" i="101"/>
  <c r="J291" i="101"/>
  <c r="K291" i="101"/>
  <c r="H291" i="101"/>
  <c r="I287" i="101"/>
  <c r="N287" i="101"/>
  <c r="J287" i="101"/>
  <c r="K287" i="101"/>
  <c r="L287" i="101"/>
  <c r="H287" i="101"/>
  <c r="I283" i="101"/>
  <c r="N283" i="101"/>
  <c r="J283" i="101"/>
  <c r="K283" i="101"/>
  <c r="L283" i="101"/>
  <c r="H283" i="101"/>
  <c r="I279" i="101"/>
  <c r="N279" i="101"/>
  <c r="J279" i="101"/>
  <c r="K279" i="101"/>
  <c r="L279" i="101"/>
  <c r="H279" i="101"/>
  <c r="I275" i="101"/>
  <c r="N275" i="101"/>
  <c r="J275" i="101"/>
  <c r="K275" i="101"/>
  <c r="L275" i="101"/>
  <c r="H275" i="101"/>
  <c r="I271" i="101"/>
  <c r="N271" i="101"/>
  <c r="J271" i="101"/>
  <c r="K271" i="101"/>
  <c r="L271" i="101"/>
  <c r="H271" i="101"/>
  <c r="K267" i="101"/>
  <c r="I267" i="101"/>
  <c r="N267" i="101"/>
  <c r="L267" i="101"/>
  <c r="J267" i="101"/>
  <c r="H267" i="101"/>
  <c r="F263" i="101"/>
  <c r="K263" i="101"/>
  <c r="I263" i="101"/>
  <c r="N263" i="101"/>
  <c r="L263" i="101"/>
  <c r="H263" i="101"/>
  <c r="K259" i="101"/>
  <c r="I259" i="101"/>
  <c r="N259" i="101"/>
  <c r="L259" i="101"/>
  <c r="J259" i="101"/>
  <c r="H259" i="101"/>
  <c r="K255" i="101"/>
  <c r="I255" i="101"/>
  <c r="N255" i="101"/>
  <c r="L255" i="101"/>
  <c r="J255" i="101"/>
  <c r="H255" i="101"/>
  <c r="K251" i="101"/>
  <c r="I251" i="101"/>
  <c r="N251" i="101"/>
  <c r="L251" i="101"/>
  <c r="J251" i="101"/>
  <c r="H251" i="101"/>
  <c r="K247" i="101"/>
  <c r="I247" i="101"/>
  <c r="N247" i="101"/>
  <c r="L247" i="101"/>
  <c r="H247" i="101"/>
  <c r="K243" i="101"/>
  <c r="I243" i="101"/>
  <c r="N243" i="101"/>
  <c r="L243" i="101"/>
  <c r="J243" i="101"/>
  <c r="H243" i="101"/>
  <c r="K239" i="101"/>
  <c r="I239" i="101"/>
  <c r="N239" i="101"/>
  <c r="L239" i="101"/>
  <c r="J239" i="101"/>
  <c r="H239" i="101"/>
  <c r="K235" i="101"/>
  <c r="I235" i="101"/>
  <c r="N235" i="101"/>
  <c r="L235" i="101"/>
  <c r="J235" i="101"/>
  <c r="H235" i="101"/>
  <c r="J231" i="101"/>
  <c r="L231" i="101"/>
  <c r="K231" i="101"/>
  <c r="I231" i="101"/>
  <c r="H231" i="101"/>
  <c r="J227" i="101"/>
  <c r="L227" i="101"/>
  <c r="K227" i="101"/>
  <c r="N227" i="101"/>
  <c r="H227" i="101"/>
  <c r="J223" i="101"/>
  <c r="L223" i="101"/>
  <c r="K223" i="101"/>
  <c r="I223" i="101"/>
  <c r="H223" i="101"/>
  <c r="J219" i="101"/>
  <c r="L219" i="101"/>
  <c r="K219" i="101"/>
  <c r="N219" i="101"/>
  <c r="H219" i="101"/>
  <c r="J215" i="101"/>
  <c r="L215" i="101"/>
  <c r="K215" i="101"/>
  <c r="I215" i="101"/>
  <c r="H215" i="101"/>
  <c r="J211" i="101"/>
  <c r="L211" i="101"/>
  <c r="K211" i="101"/>
  <c r="N211" i="101"/>
  <c r="H211" i="101"/>
  <c r="J207" i="101"/>
  <c r="L207" i="101"/>
  <c r="K207" i="101"/>
  <c r="I207" i="101"/>
  <c r="H207" i="101"/>
  <c r="J203" i="101"/>
  <c r="L203" i="101"/>
  <c r="K203" i="101"/>
  <c r="N203" i="101"/>
  <c r="H203" i="101"/>
  <c r="F199" i="101"/>
  <c r="J199" i="101"/>
  <c r="L199" i="101"/>
  <c r="K199" i="101"/>
  <c r="I199" i="101"/>
  <c r="H199" i="101"/>
  <c r="J195" i="101"/>
  <c r="L195" i="101"/>
  <c r="K195" i="101"/>
  <c r="N195" i="101"/>
  <c r="H195" i="101"/>
  <c r="J191" i="101"/>
  <c r="L191" i="101"/>
  <c r="K191" i="101"/>
  <c r="I191" i="101"/>
  <c r="H191" i="101"/>
  <c r="J187" i="101"/>
  <c r="L187" i="101"/>
  <c r="K187" i="101"/>
  <c r="N187" i="101"/>
  <c r="H187" i="101"/>
  <c r="J183" i="101"/>
  <c r="L183" i="101"/>
  <c r="K183" i="101"/>
  <c r="I183" i="101"/>
  <c r="H183" i="101"/>
  <c r="J179" i="101"/>
  <c r="L179" i="101"/>
  <c r="K179" i="101"/>
  <c r="N179" i="101"/>
  <c r="H179" i="101"/>
  <c r="J175" i="101"/>
  <c r="L175" i="101"/>
  <c r="K175" i="101"/>
  <c r="I175" i="101"/>
  <c r="H175" i="101"/>
  <c r="J171" i="101"/>
  <c r="L171" i="101"/>
  <c r="K171" i="101"/>
  <c r="N171" i="101"/>
  <c r="H171" i="101"/>
  <c r="D167" i="101"/>
  <c r="J167" i="101"/>
  <c r="L167" i="101"/>
  <c r="K167" i="101"/>
  <c r="I167" i="101"/>
  <c r="H167" i="101"/>
  <c r="J163" i="101"/>
  <c r="L163" i="101"/>
  <c r="K163" i="101"/>
  <c r="N163" i="101"/>
  <c r="H163" i="101"/>
  <c r="J159" i="101"/>
  <c r="L159" i="101"/>
  <c r="K159" i="101"/>
  <c r="I159" i="101"/>
  <c r="H159" i="101"/>
  <c r="J155" i="101"/>
  <c r="L155" i="101"/>
  <c r="K155" i="101"/>
  <c r="N155" i="101"/>
  <c r="H155" i="101"/>
  <c r="D151" i="101"/>
  <c r="J151" i="101"/>
  <c r="L151" i="101"/>
  <c r="K151" i="101"/>
  <c r="I151" i="101"/>
  <c r="H151" i="101"/>
  <c r="J147" i="101"/>
  <c r="L147" i="101"/>
  <c r="K147" i="101"/>
  <c r="N147" i="101"/>
  <c r="H147" i="101"/>
  <c r="J143" i="101"/>
  <c r="L143" i="101"/>
  <c r="K143" i="101"/>
  <c r="I143" i="101"/>
  <c r="H143" i="101"/>
  <c r="J139" i="101"/>
  <c r="L139" i="101"/>
  <c r="K139" i="101"/>
  <c r="N139" i="101"/>
  <c r="H139" i="101"/>
  <c r="F135" i="101"/>
  <c r="J135" i="101"/>
  <c r="L135" i="101"/>
  <c r="K135" i="101"/>
  <c r="I135" i="101"/>
  <c r="H135" i="101"/>
  <c r="J131" i="101"/>
  <c r="L131" i="101"/>
  <c r="K131" i="101"/>
  <c r="H131" i="101"/>
  <c r="J127" i="101"/>
  <c r="L127" i="101"/>
  <c r="K127" i="101"/>
  <c r="H127" i="101"/>
  <c r="J123" i="101"/>
  <c r="L123" i="101"/>
  <c r="K123" i="101"/>
  <c r="H123" i="101"/>
  <c r="J119" i="101"/>
  <c r="L119" i="101"/>
  <c r="K119" i="101"/>
  <c r="H119" i="101"/>
  <c r="J115" i="101"/>
  <c r="L115" i="101"/>
  <c r="K115" i="101"/>
  <c r="H115" i="101"/>
  <c r="J111" i="101"/>
  <c r="L111" i="101"/>
  <c r="K111" i="101"/>
  <c r="H111" i="101"/>
  <c r="J107" i="101"/>
  <c r="L107" i="101"/>
  <c r="K107" i="101"/>
  <c r="H107" i="101"/>
  <c r="D103" i="101"/>
  <c r="J103" i="101"/>
  <c r="L103" i="101"/>
  <c r="K103" i="101"/>
  <c r="H103" i="101"/>
  <c r="J99" i="101"/>
  <c r="L99" i="101"/>
  <c r="K99" i="101"/>
  <c r="H99" i="101"/>
  <c r="J95" i="101"/>
  <c r="L95" i="101"/>
  <c r="K95" i="101"/>
  <c r="H95" i="101"/>
  <c r="J91" i="101"/>
  <c r="L91" i="101"/>
  <c r="K91" i="101"/>
  <c r="H91" i="101"/>
  <c r="D87" i="101"/>
  <c r="J87" i="101"/>
  <c r="L87" i="101"/>
  <c r="K87" i="101"/>
  <c r="H87" i="101"/>
  <c r="J83" i="101"/>
  <c r="L83" i="101"/>
  <c r="K83" i="101"/>
  <c r="H83" i="101"/>
  <c r="J79" i="101"/>
  <c r="L79" i="101"/>
  <c r="K79" i="101"/>
  <c r="H79" i="101"/>
  <c r="J75" i="101"/>
  <c r="L75" i="101"/>
  <c r="K75" i="101"/>
  <c r="H75" i="101"/>
  <c r="D71" i="101"/>
  <c r="J71" i="101"/>
  <c r="L71" i="101"/>
  <c r="K71" i="101"/>
  <c r="H71" i="101"/>
  <c r="J67" i="101"/>
  <c r="L67" i="101"/>
  <c r="K67" i="101"/>
  <c r="H67" i="101"/>
  <c r="L63" i="101"/>
  <c r="J63" i="101"/>
  <c r="N63" i="101"/>
  <c r="H63" i="101"/>
  <c r="L59" i="101"/>
  <c r="J59" i="101"/>
  <c r="H59" i="101"/>
  <c r="L55" i="101"/>
  <c r="J55" i="101"/>
  <c r="H55" i="101"/>
  <c r="L51" i="101"/>
  <c r="J51" i="101"/>
  <c r="H51" i="101"/>
  <c r="L47" i="101"/>
  <c r="J47" i="101"/>
  <c r="H47" i="101"/>
  <c r="L43" i="101"/>
  <c r="J43" i="101"/>
  <c r="H43" i="101"/>
  <c r="D39" i="101"/>
  <c r="L39" i="101"/>
  <c r="J39" i="101"/>
  <c r="H39" i="101"/>
  <c r="L35" i="101"/>
  <c r="J35" i="101"/>
  <c r="H35" i="101"/>
  <c r="L31" i="101"/>
  <c r="J31" i="101"/>
  <c r="H31" i="101"/>
  <c r="L27" i="101"/>
  <c r="J27" i="101"/>
  <c r="H27" i="101"/>
  <c r="D23" i="101"/>
  <c r="L23" i="101"/>
  <c r="J23" i="101"/>
  <c r="H23" i="101"/>
  <c r="L19" i="101"/>
  <c r="J19" i="101"/>
  <c r="H19" i="101"/>
  <c r="L15" i="101"/>
  <c r="J15" i="101"/>
  <c r="H15" i="101"/>
  <c r="G334" i="101"/>
  <c r="G27" i="101"/>
  <c r="G43" i="101"/>
  <c r="G59" i="101"/>
  <c r="G75" i="101"/>
  <c r="G91" i="101"/>
  <c r="G107" i="101"/>
  <c r="G123" i="101"/>
  <c r="G139" i="101"/>
  <c r="G241" i="101"/>
  <c r="H12" i="101"/>
  <c r="H20" i="101"/>
  <c r="H28" i="101"/>
  <c r="H36" i="101"/>
  <c r="H44" i="101"/>
  <c r="H52" i="101"/>
  <c r="H60" i="101"/>
  <c r="H68" i="101"/>
  <c r="H76" i="101"/>
  <c r="H84" i="101"/>
  <c r="H92" i="101"/>
  <c r="H100" i="101"/>
  <c r="H108" i="101"/>
  <c r="H116" i="101"/>
  <c r="H124" i="101"/>
  <c r="H132" i="101"/>
  <c r="H140" i="101"/>
  <c r="H148" i="101"/>
  <c r="H156" i="101"/>
  <c r="H164" i="101"/>
  <c r="H172" i="101"/>
  <c r="H180" i="101"/>
  <c r="H188" i="101"/>
  <c r="H196" i="101"/>
  <c r="H204" i="101"/>
  <c r="H212" i="101"/>
  <c r="H220" i="101"/>
  <c r="H228" i="101"/>
  <c r="H236" i="101"/>
  <c r="H244" i="101"/>
  <c r="H252" i="101"/>
  <c r="H260" i="101"/>
  <c r="H268" i="101"/>
  <c r="H276" i="101"/>
  <c r="H308" i="101"/>
  <c r="H316" i="101"/>
  <c r="H332" i="101"/>
  <c r="J5" i="101"/>
  <c r="N15" i="101"/>
  <c r="J16" i="101"/>
  <c r="I19" i="101"/>
  <c r="N23" i="101"/>
  <c r="J24" i="101"/>
  <c r="I27" i="101"/>
  <c r="N31" i="101"/>
  <c r="J32" i="101"/>
  <c r="I35" i="101"/>
  <c r="N39" i="101"/>
  <c r="J40" i="101"/>
  <c r="I43" i="101"/>
  <c r="N47" i="101"/>
  <c r="J48" i="101"/>
  <c r="I51" i="101"/>
  <c r="N55" i="101"/>
  <c r="J56" i="101"/>
  <c r="I59" i="101"/>
  <c r="K63" i="101"/>
  <c r="J72" i="101"/>
  <c r="I75" i="101"/>
  <c r="N79" i="101"/>
  <c r="J88" i="101"/>
  <c r="I91" i="101"/>
  <c r="N95" i="101"/>
  <c r="J104" i="101"/>
  <c r="I107" i="101"/>
  <c r="N111" i="101"/>
  <c r="J120" i="101"/>
  <c r="I123" i="101"/>
  <c r="N127" i="101"/>
  <c r="N135" i="101"/>
  <c r="I147" i="101"/>
  <c r="J160" i="101"/>
  <c r="N167" i="101"/>
  <c r="I179" i="101"/>
  <c r="J192" i="101"/>
  <c r="N199" i="101"/>
  <c r="I211" i="101"/>
  <c r="J224" i="101"/>
  <c r="N231" i="101"/>
  <c r="L291" i="101"/>
  <c r="I316" i="101"/>
  <c r="C334" i="101"/>
  <c r="J334" i="101"/>
  <c r="L334" i="101"/>
  <c r="H334" i="101"/>
  <c r="J324" i="101"/>
  <c r="K324" i="101"/>
  <c r="L324" i="101"/>
  <c r="N324" i="101"/>
  <c r="I324" i="101"/>
  <c r="G324" i="101"/>
  <c r="J320" i="101"/>
  <c r="K320" i="101"/>
  <c r="L320" i="101"/>
  <c r="I320" i="101"/>
  <c r="N320" i="101"/>
  <c r="G320" i="101"/>
  <c r="J312" i="101"/>
  <c r="K312" i="101"/>
  <c r="L312" i="101"/>
  <c r="I312" i="101"/>
  <c r="N312" i="101"/>
  <c r="G312" i="101"/>
  <c r="J300" i="101"/>
  <c r="K300" i="101"/>
  <c r="L300" i="101"/>
  <c r="N300" i="101"/>
  <c r="I300" i="101"/>
  <c r="G300" i="101"/>
  <c r="J292" i="101"/>
  <c r="K292" i="101"/>
  <c r="L292" i="101"/>
  <c r="N292" i="101"/>
  <c r="I292" i="101"/>
  <c r="G292" i="101"/>
  <c r="J284" i="101"/>
  <c r="K284" i="101"/>
  <c r="L284" i="101"/>
  <c r="N284" i="101"/>
  <c r="G284" i="101"/>
  <c r="J280" i="101"/>
  <c r="K280" i="101"/>
  <c r="L280" i="101"/>
  <c r="I280" i="101"/>
  <c r="N280" i="101"/>
  <c r="G280" i="101"/>
  <c r="J272" i="101"/>
  <c r="K272" i="101"/>
  <c r="L272" i="101"/>
  <c r="I272" i="101"/>
  <c r="G272" i="101"/>
  <c r="L264" i="101"/>
  <c r="J264" i="101"/>
  <c r="I264" i="101"/>
  <c r="N264" i="101"/>
  <c r="K264" i="101"/>
  <c r="G264" i="101"/>
  <c r="L256" i="101"/>
  <c r="J256" i="101"/>
  <c r="I256" i="101"/>
  <c r="N256" i="101"/>
  <c r="K256" i="101"/>
  <c r="G256" i="101"/>
  <c r="L248" i="101"/>
  <c r="J248" i="101"/>
  <c r="I248" i="101"/>
  <c r="N248" i="101"/>
  <c r="K248" i="101"/>
  <c r="G248" i="101"/>
  <c r="E240" i="101"/>
  <c r="L240" i="101"/>
  <c r="J240" i="101"/>
  <c r="I240" i="101"/>
  <c r="N240" i="101"/>
  <c r="K240" i="101"/>
  <c r="G240" i="101"/>
  <c r="K232" i="101"/>
  <c r="I232" i="101"/>
  <c r="N232" i="101"/>
  <c r="L232" i="101"/>
  <c r="G232" i="101"/>
  <c r="L335" i="101"/>
  <c r="I335" i="101"/>
  <c r="N335" i="101"/>
  <c r="J335" i="101"/>
  <c r="K335" i="101"/>
  <c r="G335" i="101"/>
  <c r="L330" i="101"/>
  <c r="I330" i="101"/>
  <c r="N330" i="101"/>
  <c r="J330" i="101"/>
  <c r="K330" i="101"/>
  <c r="G330" i="101"/>
  <c r="L326" i="101"/>
  <c r="I326" i="101"/>
  <c r="N326" i="101"/>
  <c r="J326" i="101"/>
  <c r="G326" i="101"/>
  <c r="K326" i="101"/>
  <c r="L322" i="101"/>
  <c r="I322" i="101"/>
  <c r="N322" i="101"/>
  <c r="J322" i="101"/>
  <c r="K322" i="101"/>
  <c r="G322" i="101"/>
  <c r="L318" i="101"/>
  <c r="I318" i="101"/>
  <c r="N318" i="101"/>
  <c r="J318" i="101"/>
  <c r="K318" i="101"/>
  <c r="G318" i="101"/>
  <c r="L314" i="101"/>
  <c r="I314" i="101"/>
  <c r="N314" i="101"/>
  <c r="J314" i="101"/>
  <c r="K314" i="101"/>
  <c r="G314" i="101"/>
  <c r="L310" i="101"/>
  <c r="I310" i="101"/>
  <c r="N310" i="101"/>
  <c r="J310" i="101"/>
  <c r="G310" i="101"/>
  <c r="F306" i="101"/>
  <c r="L306" i="101"/>
  <c r="I306" i="101"/>
  <c r="N306" i="101"/>
  <c r="J306" i="101"/>
  <c r="K306" i="101"/>
  <c r="G306" i="101"/>
  <c r="L302" i="101"/>
  <c r="I302" i="101"/>
  <c r="N302" i="101"/>
  <c r="J302" i="101"/>
  <c r="K302" i="101"/>
  <c r="G302" i="101"/>
  <c r="L298" i="101"/>
  <c r="I298" i="101"/>
  <c r="N298" i="101"/>
  <c r="J298" i="101"/>
  <c r="K298" i="101"/>
  <c r="G298" i="101"/>
  <c r="L294" i="101"/>
  <c r="I294" i="101"/>
  <c r="N294" i="101"/>
  <c r="J294" i="101"/>
  <c r="K294" i="101"/>
  <c r="G294" i="101"/>
  <c r="D290" i="101"/>
  <c r="L290" i="101"/>
  <c r="I290" i="101"/>
  <c r="N290" i="101"/>
  <c r="J290" i="101"/>
  <c r="K290" i="101"/>
  <c r="G290" i="101"/>
  <c r="L286" i="101"/>
  <c r="I286" i="101"/>
  <c r="N286" i="101"/>
  <c r="J286" i="101"/>
  <c r="K286" i="101"/>
  <c r="G286" i="101"/>
  <c r="L282" i="101"/>
  <c r="I282" i="101"/>
  <c r="N282" i="101"/>
  <c r="J282" i="101"/>
  <c r="K282" i="101"/>
  <c r="G282" i="101"/>
  <c r="L278" i="101"/>
  <c r="I278" i="101"/>
  <c r="N278" i="101"/>
  <c r="J278" i="101"/>
  <c r="G278" i="101"/>
  <c r="L274" i="101"/>
  <c r="I274" i="101"/>
  <c r="N274" i="101"/>
  <c r="J274" i="101"/>
  <c r="K274" i="101"/>
  <c r="G274" i="101"/>
  <c r="L270" i="101"/>
  <c r="I270" i="101"/>
  <c r="N270" i="101"/>
  <c r="J270" i="101"/>
  <c r="K270" i="101"/>
  <c r="G270" i="101"/>
  <c r="J266" i="101"/>
  <c r="L266" i="101"/>
  <c r="K266" i="101"/>
  <c r="N266" i="101"/>
  <c r="G266" i="101"/>
  <c r="J262" i="101"/>
  <c r="L262" i="101"/>
  <c r="K262" i="101"/>
  <c r="I262" i="101"/>
  <c r="N262" i="101"/>
  <c r="G262" i="101"/>
  <c r="J258" i="101"/>
  <c r="L258" i="101"/>
  <c r="K258" i="101"/>
  <c r="N258" i="101"/>
  <c r="G258" i="101"/>
  <c r="I258" i="101"/>
  <c r="J254" i="101"/>
  <c r="L254" i="101"/>
  <c r="K254" i="101"/>
  <c r="I254" i="101"/>
  <c r="G254" i="101"/>
  <c r="E250" i="101"/>
  <c r="J250" i="101"/>
  <c r="L250" i="101"/>
  <c r="K250" i="101"/>
  <c r="N250" i="101"/>
  <c r="G250" i="101"/>
  <c r="J246" i="101"/>
  <c r="L246" i="101"/>
  <c r="K246" i="101"/>
  <c r="I246" i="101"/>
  <c r="G246" i="101"/>
  <c r="N246" i="101"/>
  <c r="J242" i="101"/>
  <c r="L242" i="101"/>
  <c r="K242" i="101"/>
  <c r="N242" i="101"/>
  <c r="I242" i="101"/>
  <c r="G242" i="101"/>
  <c r="J238" i="101"/>
  <c r="L238" i="101"/>
  <c r="K238" i="101"/>
  <c r="I238" i="101"/>
  <c r="G238" i="101"/>
  <c r="J234" i="101"/>
  <c r="L234" i="101"/>
  <c r="K234" i="101"/>
  <c r="N234" i="101"/>
  <c r="G234" i="101"/>
  <c r="I230" i="101"/>
  <c r="N230" i="101"/>
  <c r="K230" i="101"/>
  <c r="J230" i="101"/>
  <c r="G230" i="101"/>
  <c r="L230" i="101"/>
  <c r="I226" i="101"/>
  <c r="N226" i="101"/>
  <c r="K226" i="101"/>
  <c r="J226" i="101"/>
  <c r="G226" i="101"/>
  <c r="I222" i="101"/>
  <c r="N222" i="101"/>
  <c r="K222" i="101"/>
  <c r="J222" i="101"/>
  <c r="L222" i="101"/>
  <c r="G222" i="101"/>
  <c r="I218" i="101"/>
  <c r="N218" i="101"/>
  <c r="K218" i="101"/>
  <c r="J218" i="101"/>
  <c r="G218" i="101"/>
  <c r="I214" i="101"/>
  <c r="N214" i="101"/>
  <c r="K214" i="101"/>
  <c r="J214" i="101"/>
  <c r="G214" i="101"/>
  <c r="L214" i="101"/>
  <c r="I210" i="101"/>
  <c r="N210" i="101"/>
  <c r="K210" i="101"/>
  <c r="J210" i="101"/>
  <c r="G210" i="101"/>
  <c r="I206" i="101"/>
  <c r="N206" i="101"/>
  <c r="K206" i="101"/>
  <c r="J206" i="101"/>
  <c r="L206" i="101"/>
  <c r="G206" i="101"/>
  <c r="I202" i="101"/>
  <c r="N202" i="101"/>
  <c r="K202" i="101"/>
  <c r="J202" i="101"/>
  <c r="G202" i="101"/>
  <c r="I198" i="101"/>
  <c r="N198" i="101"/>
  <c r="K198" i="101"/>
  <c r="J198" i="101"/>
  <c r="G198" i="101"/>
  <c r="L198" i="101"/>
  <c r="D194" i="101"/>
  <c r="I194" i="101"/>
  <c r="N194" i="101"/>
  <c r="K194" i="101"/>
  <c r="J194" i="101"/>
  <c r="G194" i="101"/>
  <c r="I190" i="101"/>
  <c r="N190" i="101"/>
  <c r="K190" i="101"/>
  <c r="J190" i="101"/>
  <c r="L190" i="101"/>
  <c r="G190" i="101"/>
  <c r="E186" i="101"/>
  <c r="I186" i="101"/>
  <c r="N186" i="101"/>
  <c r="K186" i="101"/>
  <c r="J186" i="101"/>
  <c r="G186" i="101"/>
  <c r="I182" i="101"/>
  <c r="N182" i="101"/>
  <c r="K182" i="101"/>
  <c r="J182" i="101"/>
  <c r="G182" i="101"/>
  <c r="L182" i="101"/>
  <c r="I178" i="101"/>
  <c r="N178" i="101"/>
  <c r="K178" i="101"/>
  <c r="J178" i="101"/>
  <c r="G178" i="101"/>
  <c r="I174" i="101"/>
  <c r="N174" i="101"/>
  <c r="K174" i="101"/>
  <c r="J174" i="101"/>
  <c r="L174" i="101"/>
  <c r="G174" i="101"/>
  <c r="I170" i="101"/>
  <c r="N170" i="101"/>
  <c r="K170" i="101"/>
  <c r="J170" i="101"/>
  <c r="G170" i="101"/>
  <c r="I166" i="101"/>
  <c r="N166" i="101"/>
  <c r="K166" i="101"/>
  <c r="J166" i="101"/>
  <c r="G166" i="101"/>
  <c r="L166" i="101"/>
  <c r="I162" i="101"/>
  <c r="N162" i="101"/>
  <c r="K162" i="101"/>
  <c r="J162" i="101"/>
  <c r="G162" i="101"/>
  <c r="I158" i="101"/>
  <c r="N158" i="101"/>
  <c r="K158" i="101"/>
  <c r="J158" i="101"/>
  <c r="L158" i="101"/>
  <c r="G158" i="101"/>
  <c r="I154" i="101"/>
  <c r="N154" i="101"/>
  <c r="K154" i="101"/>
  <c r="J154" i="101"/>
  <c r="G154" i="101"/>
  <c r="I150" i="101"/>
  <c r="N150" i="101"/>
  <c r="K150" i="101"/>
  <c r="J150" i="101"/>
  <c r="G150" i="101"/>
  <c r="L150" i="101"/>
  <c r="I146" i="101"/>
  <c r="N146" i="101"/>
  <c r="K146" i="101"/>
  <c r="J146" i="101"/>
  <c r="G146" i="101"/>
  <c r="I142" i="101"/>
  <c r="N142" i="101"/>
  <c r="K142" i="101"/>
  <c r="J142" i="101"/>
  <c r="L142" i="101"/>
  <c r="I138" i="101"/>
  <c r="N138" i="101"/>
  <c r="K138" i="101"/>
  <c r="J138" i="101"/>
  <c r="I134" i="101"/>
  <c r="N134" i="101"/>
  <c r="K134" i="101"/>
  <c r="J134" i="101"/>
  <c r="L134" i="101"/>
  <c r="I130" i="101"/>
  <c r="N130" i="101"/>
  <c r="K130" i="101"/>
  <c r="J130" i="101"/>
  <c r="I126" i="101"/>
  <c r="N126" i="101"/>
  <c r="K126" i="101"/>
  <c r="J126" i="101"/>
  <c r="I122" i="101"/>
  <c r="N122" i="101"/>
  <c r="K122" i="101"/>
  <c r="J122" i="101"/>
  <c r="I118" i="101"/>
  <c r="N118" i="101"/>
  <c r="K118" i="101"/>
  <c r="J118" i="101"/>
  <c r="I114" i="101"/>
  <c r="N114" i="101"/>
  <c r="K114" i="101"/>
  <c r="J114" i="101"/>
  <c r="I110" i="101"/>
  <c r="N110" i="101"/>
  <c r="K110" i="101"/>
  <c r="J110" i="101"/>
  <c r="I106" i="101"/>
  <c r="N106" i="101"/>
  <c r="K106" i="101"/>
  <c r="J106" i="101"/>
  <c r="I102" i="101"/>
  <c r="N102" i="101"/>
  <c r="K102" i="101"/>
  <c r="J102" i="101"/>
  <c r="I98" i="101"/>
  <c r="N98" i="101"/>
  <c r="K98" i="101"/>
  <c r="J98" i="101"/>
  <c r="I94" i="101"/>
  <c r="N94" i="101"/>
  <c r="K94" i="101"/>
  <c r="J94" i="101"/>
  <c r="I90" i="101"/>
  <c r="N90" i="101"/>
  <c r="K90" i="101"/>
  <c r="J90" i="101"/>
  <c r="I86" i="101"/>
  <c r="N86" i="101"/>
  <c r="K86" i="101"/>
  <c r="J86" i="101"/>
  <c r="I81" i="101"/>
  <c r="N81" i="101"/>
  <c r="K81" i="101"/>
  <c r="J81" i="101"/>
  <c r="I78" i="101"/>
  <c r="N78" i="101"/>
  <c r="K78" i="101"/>
  <c r="J78" i="101"/>
  <c r="I74" i="101"/>
  <c r="N74" i="101"/>
  <c r="K74" i="101"/>
  <c r="J74" i="101"/>
  <c r="I70" i="101"/>
  <c r="N70" i="101"/>
  <c r="K70" i="101"/>
  <c r="J70" i="101"/>
  <c r="I66" i="101"/>
  <c r="N66" i="101"/>
  <c r="K66" i="101"/>
  <c r="J66" i="101"/>
  <c r="K62" i="101"/>
  <c r="J62" i="101"/>
  <c r="N62" i="101"/>
  <c r="K58" i="101"/>
  <c r="I58" i="101"/>
  <c r="N58" i="101"/>
  <c r="K54" i="101"/>
  <c r="I54" i="101"/>
  <c r="N54" i="101"/>
  <c r="E50" i="101"/>
  <c r="K50" i="101"/>
  <c r="I50" i="101"/>
  <c r="N50" i="101"/>
  <c r="K46" i="101"/>
  <c r="I46" i="101"/>
  <c r="N46" i="101"/>
  <c r="K42" i="101"/>
  <c r="I42" i="101"/>
  <c r="N42" i="101"/>
  <c r="K38" i="101"/>
  <c r="I38" i="101"/>
  <c r="N38" i="101"/>
  <c r="K34" i="101"/>
  <c r="I34" i="101"/>
  <c r="N34" i="101"/>
  <c r="K30" i="101"/>
  <c r="I30" i="101"/>
  <c r="N30" i="101"/>
  <c r="E26" i="101"/>
  <c r="K26" i="101"/>
  <c r="I26" i="101"/>
  <c r="N26" i="101"/>
  <c r="K22" i="101"/>
  <c r="I22" i="101"/>
  <c r="N22" i="101"/>
  <c r="K18" i="101"/>
  <c r="I18" i="101"/>
  <c r="N18" i="101"/>
  <c r="K14" i="101"/>
  <c r="I14" i="101"/>
  <c r="N14" i="101"/>
  <c r="G18" i="101"/>
  <c r="G34" i="101"/>
  <c r="G50" i="101"/>
  <c r="G66" i="101"/>
  <c r="G81" i="101"/>
  <c r="G98" i="101"/>
  <c r="G114" i="101"/>
  <c r="G130" i="101"/>
  <c r="H14" i="101"/>
  <c r="H22" i="101"/>
  <c r="H30" i="101"/>
  <c r="H38" i="101"/>
  <c r="H46" i="101"/>
  <c r="H54" i="101"/>
  <c r="H62" i="101"/>
  <c r="H70" i="101"/>
  <c r="H78" i="101"/>
  <c r="H86" i="101"/>
  <c r="H94" i="101"/>
  <c r="H102" i="101"/>
  <c r="H110" i="101"/>
  <c r="H118" i="101"/>
  <c r="H126" i="101"/>
  <c r="H134" i="101"/>
  <c r="H142" i="101"/>
  <c r="H150" i="101"/>
  <c r="H158" i="101"/>
  <c r="H166" i="101"/>
  <c r="H174" i="101"/>
  <c r="H182" i="101"/>
  <c r="H190" i="101"/>
  <c r="H198" i="101"/>
  <c r="H206" i="101"/>
  <c r="H214" i="101"/>
  <c r="H222" i="101"/>
  <c r="H230" i="101"/>
  <c r="H238" i="101"/>
  <c r="H246" i="101"/>
  <c r="H254" i="101"/>
  <c r="H262" i="101"/>
  <c r="H270" i="101"/>
  <c r="H278" i="101"/>
  <c r="H286" i="101"/>
  <c r="H294" i="101"/>
  <c r="H302" i="101"/>
  <c r="H310" i="101"/>
  <c r="H318" i="101"/>
  <c r="H326" i="101"/>
  <c r="H335" i="101"/>
  <c r="L12" i="101"/>
  <c r="J18" i="101"/>
  <c r="L20" i="101"/>
  <c r="J26" i="101"/>
  <c r="L28" i="101"/>
  <c r="J34" i="101"/>
  <c r="L36" i="101"/>
  <c r="J42" i="101"/>
  <c r="L44" i="101"/>
  <c r="J50" i="101"/>
  <c r="L52" i="101"/>
  <c r="J58" i="101"/>
  <c r="L60" i="101"/>
  <c r="L70" i="101"/>
  <c r="J76" i="101"/>
  <c r="L86" i="101"/>
  <c r="J92" i="101"/>
  <c r="L102" i="101"/>
  <c r="J108" i="101"/>
  <c r="L118" i="101"/>
  <c r="J124" i="101"/>
  <c r="J136" i="101"/>
  <c r="L162" i="101"/>
  <c r="J168" i="101"/>
  <c r="L194" i="101"/>
  <c r="J200" i="101"/>
  <c r="L226" i="101"/>
  <c r="J232" i="101"/>
  <c r="K244" i="101"/>
  <c r="N272" i="101"/>
  <c r="L323" i="101"/>
  <c r="K333" i="101"/>
  <c r="L333" i="101"/>
  <c r="I333" i="101"/>
  <c r="N333" i="101"/>
  <c r="J333" i="101"/>
  <c r="H333" i="101"/>
  <c r="K329" i="101"/>
  <c r="L329" i="101"/>
  <c r="N329" i="101"/>
  <c r="I329" i="101"/>
  <c r="H329" i="101"/>
  <c r="K325" i="101"/>
  <c r="L325" i="101"/>
  <c r="I325" i="101"/>
  <c r="N325" i="101"/>
  <c r="J325" i="101"/>
  <c r="H325" i="101"/>
  <c r="K321" i="101"/>
  <c r="L321" i="101"/>
  <c r="N321" i="101"/>
  <c r="I321" i="101"/>
  <c r="J321" i="101"/>
  <c r="H321" i="101"/>
  <c r="K317" i="101"/>
  <c r="L317" i="101"/>
  <c r="I317" i="101"/>
  <c r="N317" i="101"/>
  <c r="J317" i="101"/>
  <c r="H317" i="101"/>
  <c r="K313" i="101"/>
  <c r="L313" i="101"/>
  <c r="N313" i="101"/>
  <c r="I313" i="101"/>
  <c r="H313" i="101"/>
  <c r="J313" i="101"/>
  <c r="K309" i="101"/>
  <c r="L309" i="101"/>
  <c r="I309" i="101"/>
  <c r="N309" i="101"/>
  <c r="J309" i="101"/>
  <c r="H309" i="101"/>
  <c r="K305" i="101"/>
  <c r="L305" i="101"/>
  <c r="N305" i="101"/>
  <c r="I305" i="101"/>
  <c r="J305" i="101"/>
  <c r="H305" i="101"/>
  <c r="K301" i="101"/>
  <c r="L301" i="101"/>
  <c r="I301" i="101"/>
  <c r="N301" i="101"/>
  <c r="J301" i="101"/>
  <c r="H301" i="101"/>
  <c r="K297" i="101"/>
  <c r="L297" i="101"/>
  <c r="N297" i="101"/>
  <c r="I297" i="101"/>
  <c r="H297" i="101"/>
  <c r="K293" i="101"/>
  <c r="L293" i="101"/>
  <c r="I293" i="101"/>
  <c r="N293" i="101"/>
  <c r="J293" i="101"/>
  <c r="H293" i="101"/>
  <c r="K289" i="101"/>
  <c r="L289" i="101"/>
  <c r="N289" i="101"/>
  <c r="I289" i="101"/>
  <c r="J289" i="101"/>
  <c r="H289" i="101"/>
  <c r="K285" i="101"/>
  <c r="L285" i="101"/>
  <c r="I285" i="101"/>
  <c r="N285" i="101"/>
  <c r="J285" i="101"/>
  <c r="H285" i="101"/>
  <c r="E281" i="101"/>
  <c r="K281" i="101"/>
  <c r="L281" i="101"/>
  <c r="N281" i="101"/>
  <c r="I281" i="101"/>
  <c r="J281" i="101"/>
  <c r="H281" i="101"/>
  <c r="K277" i="101"/>
  <c r="L277" i="101"/>
  <c r="I277" i="101"/>
  <c r="N277" i="101"/>
  <c r="J277" i="101"/>
  <c r="H277" i="101"/>
  <c r="K273" i="101"/>
  <c r="L273" i="101"/>
  <c r="N273" i="101"/>
  <c r="I273" i="101"/>
  <c r="J273" i="101"/>
  <c r="H273" i="101"/>
  <c r="K269" i="101"/>
  <c r="L269" i="101"/>
  <c r="I269" i="101"/>
  <c r="N269" i="101"/>
  <c r="J269" i="101"/>
  <c r="H269" i="101"/>
  <c r="I265" i="101"/>
  <c r="N265" i="101"/>
  <c r="K265" i="101"/>
  <c r="J265" i="101"/>
  <c r="H265" i="101"/>
  <c r="L265" i="101"/>
  <c r="I261" i="101"/>
  <c r="N261" i="101"/>
  <c r="K261" i="101"/>
  <c r="J261" i="101"/>
  <c r="L261" i="101"/>
  <c r="H261" i="101"/>
  <c r="I257" i="101"/>
  <c r="N257" i="101"/>
  <c r="K257" i="101"/>
  <c r="J257" i="101"/>
  <c r="H257" i="101"/>
  <c r="I253" i="101"/>
  <c r="N253" i="101"/>
  <c r="K253" i="101"/>
  <c r="J253" i="101"/>
  <c r="L253" i="101"/>
  <c r="H253" i="101"/>
  <c r="I249" i="101"/>
  <c r="N249" i="101"/>
  <c r="K249" i="101"/>
  <c r="J249" i="101"/>
  <c r="L249" i="101"/>
  <c r="H249" i="101"/>
  <c r="I245" i="101"/>
  <c r="N245" i="101"/>
  <c r="K245" i="101"/>
  <c r="J245" i="101"/>
  <c r="L245" i="101"/>
  <c r="H245" i="101"/>
  <c r="I241" i="101"/>
  <c r="N241" i="101"/>
  <c r="K241" i="101"/>
  <c r="J241" i="101"/>
  <c r="H241" i="101"/>
  <c r="I237" i="101"/>
  <c r="N237" i="101"/>
  <c r="K237" i="101"/>
  <c r="J237" i="101"/>
  <c r="L237" i="101"/>
  <c r="H237" i="101"/>
  <c r="I233" i="101"/>
  <c r="L233" i="101"/>
  <c r="J233" i="101"/>
  <c r="N233" i="101"/>
  <c r="H233" i="101"/>
  <c r="K233" i="101"/>
  <c r="E229" i="101"/>
  <c r="L229" i="101"/>
  <c r="J229" i="101"/>
  <c r="N229" i="101"/>
  <c r="I229" i="101"/>
  <c r="H229" i="101"/>
  <c r="L225" i="101"/>
  <c r="J225" i="101"/>
  <c r="I225" i="101"/>
  <c r="N225" i="101"/>
  <c r="K225" i="101"/>
  <c r="H225" i="101"/>
  <c r="F221" i="101"/>
  <c r="L221" i="101"/>
  <c r="J221" i="101"/>
  <c r="N221" i="101"/>
  <c r="I221" i="101"/>
  <c r="H221" i="101"/>
  <c r="L217" i="101"/>
  <c r="J217" i="101"/>
  <c r="I217" i="101"/>
  <c r="N217" i="101"/>
  <c r="H217" i="101"/>
  <c r="K217" i="101"/>
  <c r="L213" i="101"/>
  <c r="J213" i="101"/>
  <c r="N213" i="101"/>
  <c r="I213" i="101"/>
  <c r="H213" i="101"/>
  <c r="L209" i="101"/>
  <c r="J209" i="101"/>
  <c r="I209" i="101"/>
  <c r="N209" i="101"/>
  <c r="K209" i="101"/>
  <c r="H209" i="101"/>
  <c r="L205" i="101"/>
  <c r="J205" i="101"/>
  <c r="N205" i="101"/>
  <c r="I205" i="101"/>
  <c r="H205" i="101"/>
  <c r="L201" i="101"/>
  <c r="J201" i="101"/>
  <c r="I201" i="101"/>
  <c r="N201" i="101"/>
  <c r="H201" i="101"/>
  <c r="K201" i="101"/>
  <c r="L197" i="101"/>
  <c r="J197" i="101"/>
  <c r="N197" i="101"/>
  <c r="I197" i="101"/>
  <c r="H197" i="101"/>
  <c r="L193" i="101"/>
  <c r="J193" i="101"/>
  <c r="I193" i="101"/>
  <c r="N193" i="101"/>
  <c r="K193" i="101"/>
  <c r="H193" i="101"/>
  <c r="L189" i="101"/>
  <c r="J189" i="101"/>
  <c r="N189" i="101"/>
  <c r="I189" i="101"/>
  <c r="H189" i="101"/>
  <c r="L185" i="101"/>
  <c r="J185" i="101"/>
  <c r="I185" i="101"/>
  <c r="N185" i="101"/>
  <c r="H185" i="101"/>
  <c r="K185" i="101"/>
  <c r="L181" i="101"/>
  <c r="J181" i="101"/>
  <c r="N181" i="101"/>
  <c r="I181" i="101"/>
  <c r="H181" i="101"/>
  <c r="L177" i="101"/>
  <c r="J177" i="101"/>
  <c r="I177" i="101"/>
  <c r="N177" i="101"/>
  <c r="K177" i="101"/>
  <c r="H177" i="101"/>
  <c r="L173" i="101"/>
  <c r="J173" i="101"/>
  <c r="N173" i="101"/>
  <c r="I173" i="101"/>
  <c r="H173" i="101"/>
  <c r="L169" i="101"/>
  <c r="J169" i="101"/>
  <c r="I169" i="101"/>
  <c r="N169" i="101"/>
  <c r="H169" i="101"/>
  <c r="K169" i="101"/>
  <c r="E165" i="101"/>
  <c r="L165" i="101"/>
  <c r="J165" i="101"/>
  <c r="N165" i="101"/>
  <c r="I165" i="101"/>
  <c r="H165" i="101"/>
  <c r="L161" i="101"/>
  <c r="J161" i="101"/>
  <c r="I161" i="101"/>
  <c r="N161" i="101"/>
  <c r="K161" i="101"/>
  <c r="H161" i="101"/>
  <c r="L157" i="101"/>
  <c r="J157" i="101"/>
  <c r="N157" i="101"/>
  <c r="I157" i="101"/>
  <c r="H157" i="101"/>
  <c r="L153" i="101"/>
  <c r="J153" i="101"/>
  <c r="I153" i="101"/>
  <c r="N153" i="101"/>
  <c r="H153" i="101"/>
  <c r="K153" i="101"/>
  <c r="L149" i="101"/>
  <c r="J149" i="101"/>
  <c r="N149" i="101"/>
  <c r="I149" i="101"/>
  <c r="H149" i="101"/>
  <c r="L145" i="101"/>
  <c r="J145" i="101"/>
  <c r="I145" i="101"/>
  <c r="N145" i="101"/>
  <c r="K145" i="101"/>
  <c r="H145" i="101"/>
  <c r="L141" i="101"/>
  <c r="J141" i="101"/>
  <c r="N141" i="101"/>
  <c r="I141" i="101"/>
  <c r="H141" i="101"/>
  <c r="L137" i="101"/>
  <c r="J137" i="101"/>
  <c r="I137" i="101"/>
  <c r="N137" i="101"/>
  <c r="H137" i="101"/>
  <c r="K137" i="101"/>
  <c r="L133" i="101"/>
  <c r="J133" i="101"/>
  <c r="N133" i="101"/>
  <c r="I133" i="101"/>
  <c r="H133" i="101"/>
  <c r="L129" i="101"/>
  <c r="J129" i="101"/>
  <c r="N129" i="101"/>
  <c r="H129" i="101"/>
  <c r="I129" i="101"/>
  <c r="L125" i="101"/>
  <c r="J125" i="101"/>
  <c r="I125" i="101"/>
  <c r="H125" i="101"/>
  <c r="N125" i="101"/>
  <c r="L121" i="101"/>
  <c r="J121" i="101"/>
  <c r="N121" i="101"/>
  <c r="H121" i="101"/>
  <c r="I121" i="101"/>
  <c r="L117" i="101"/>
  <c r="J117" i="101"/>
  <c r="I117" i="101"/>
  <c r="H117" i="101"/>
  <c r="N117" i="101"/>
  <c r="L113" i="101"/>
  <c r="J113" i="101"/>
  <c r="N113" i="101"/>
  <c r="H113" i="101"/>
  <c r="I113" i="101"/>
  <c r="L109" i="101"/>
  <c r="J109" i="101"/>
  <c r="I109" i="101"/>
  <c r="H109" i="101"/>
  <c r="N109" i="101"/>
  <c r="L105" i="101"/>
  <c r="J105" i="101"/>
  <c r="N105" i="101"/>
  <c r="H105" i="101"/>
  <c r="I105" i="101"/>
  <c r="E101" i="101"/>
  <c r="L101" i="101"/>
  <c r="J101" i="101"/>
  <c r="I101" i="101"/>
  <c r="H101" i="101"/>
  <c r="N101" i="101"/>
  <c r="L97" i="101"/>
  <c r="J97" i="101"/>
  <c r="N97" i="101"/>
  <c r="H97" i="101"/>
  <c r="I97" i="101"/>
  <c r="F93" i="101"/>
  <c r="L93" i="101"/>
  <c r="J93" i="101"/>
  <c r="I93" i="101"/>
  <c r="H93" i="101"/>
  <c r="N93" i="101"/>
  <c r="L89" i="101"/>
  <c r="J89" i="101"/>
  <c r="N89" i="101"/>
  <c r="H89" i="101"/>
  <c r="I89" i="101"/>
  <c r="L85" i="101"/>
  <c r="J85" i="101"/>
  <c r="I85" i="101"/>
  <c r="H85" i="101"/>
  <c r="N85" i="101"/>
  <c r="L82" i="101"/>
  <c r="J82" i="101"/>
  <c r="N82" i="101"/>
  <c r="H82" i="101"/>
  <c r="I82" i="101"/>
  <c r="L77" i="101"/>
  <c r="J77" i="101"/>
  <c r="I77" i="101"/>
  <c r="H77" i="101"/>
  <c r="N77" i="101"/>
  <c r="L73" i="101"/>
  <c r="J73" i="101"/>
  <c r="N73" i="101"/>
  <c r="H73" i="101"/>
  <c r="I73" i="101"/>
  <c r="L69" i="101"/>
  <c r="J69" i="101"/>
  <c r="I69" i="101"/>
  <c r="H69" i="101"/>
  <c r="N69" i="101"/>
  <c r="D65" i="101"/>
  <c r="L65" i="101"/>
  <c r="J65" i="101"/>
  <c r="N65" i="101"/>
  <c r="H65" i="101"/>
  <c r="I65" i="101"/>
  <c r="J61" i="101"/>
  <c r="H61" i="101"/>
  <c r="L61" i="101"/>
  <c r="J57" i="101"/>
  <c r="H57" i="101"/>
  <c r="L57" i="101"/>
  <c r="J53" i="101"/>
  <c r="H53" i="101"/>
  <c r="L53" i="101"/>
  <c r="J49" i="101"/>
  <c r="H49" i="101"/>
  <c r="L49" i="101"/>
  <c r="J45" i="101"/>
  <c r="H45" i="101"/>
  <c r="L45" i="101"/>
  <c r="J41" i="101"/>
  <c r="H41" i="101"/>
  <c r="L41" i="101"/>
  <c r="J37" i="101"/>
  <c r="H37" i="101"/>
  <c r="L37" i="101"/>
  <c r="J33" i="101"/>
  <c r="H33" i="101"/>
  <c r="L33" i="101"/>
  <c r="F29" i="101"/>
  <c r="J29" i="101"/>
  <c r="H29" i="101"/>
  <c r="L29" i="101"/>
  <c r="J25" i="101"/>
  <c r="H25" i="101"/>
  <c r="L25" i="101"/>
  <c r="J21" i="101"/>
  <c r="H21" i="101"/>
  <c r="L21" i="101"/>
  <c r="J17" i="101"/>
  <c r="H17" i="101"/>
  <c r="L17" i="101"/>
  <c r="J13" i="101"/>
  <c r="H13" i="101"/>
  <c r="L13" i="101"/>
  <c r="G14" i="101"/>
  <c r="G19" i="101"/>
  <c r="G25" i="101"/>
  <c r="G30" i="101"/>
  <c r="G35" i="101"/>
  <c r="G41" i="101"/>
  <c r="G46" i="101"/>
  <c r="G51" i="101"/>
  <c r="G57" i="101"/>
  <c r="G62" i="101"/>
  <c r="G67" i="101"/>
  <c r="G73" i="101"/>
  <c r="G78" i="101"/>
  <c r="G83" i="101"/>
  <c r="G89" i="101"/>
  <c r="G94" i="101"/>
  <c r="G99" i="101"/>
  <c r="G105" i="101"/>
  <c r="G110" i="101"/>
  <c r="G115" i="101"/>
  <c r="G121" i="101"/>
  <c r="G126" i="101"/>
  <c r="G131" i="101"/>
  <c r="G137" i="101"/>
  <c r="G142" i="101"/>
  <c r="G149" i="101"/>
  <c r="G157" i="101"/>
  <c r="G165" i="101"/>
  <c r="G173" i="101"/>
  <c r="G181" i="101"/>
  <c r="G189" i="101"/>
  <c r="G197" i="101"/>
  <c r="G205" i="101"/>
  <c r="G213" i="101"/>
  <c r="G221" i="101"/>
  <c r="G229" i="101"/>
  <c r="G237" i="101"/>
  <c r="G245" i="101"/>
  <c r="G253" i="101"/>
  <c r="G261" i="101"/>
  <c r="G269" i="101"/>
  <c r="G277" i="101"/>
  <c r="G285" i="101"/>
  <c r="G293" i="101"/>
  <c r="G301" i="101"/>
  <c r="G309" i="101"/>
  <c r="G317" i="101"/>
  <c r="G325" i="101"/>
  <c r="G333" i="101"/>
  <c r="H5" i="101"/>
  <c r="H16" i="101"/>
  <c r="H24" i="101"/>
  <c r="H32" i="101"/>
  <c r="H40" i="101"/>
  <c r="H48" i="101"/>
  <c r="H56" i="101"/>
  <c r="H64" i="101"/>
  <c r="H72" i="101"/>
  <c r="H80" i="101"/>
  <c r="H88" i="101"/>
  <c r="H96" i="101"/>
  <c r="H104" i="101"/>
  <c r="H112" i="101"/>
  <c r="H120" i="101"/>
  <c r="H128" i="101"/>
  <c r="H136" i="101"/>
  <c r="H144" i="101"/>
  <c r="H152" i="101"/>
  <c r="H160" i="101"/>
  <c r="H168" i="101"/>
  <c r="H176" i="101"/>
  <c r="H184" i="101"/>
  <c r="H192" i="101"/>
  <c r="H200" i="101"/>
  <c r="H208" i="101"/>
  <c r="H216" i="101"/>
  <c r="H224" i="101"/>
  <c r="H232" i="101"/>
  <c r="H240" i="101"/>
  <c r="H248" i="101"/>
  <c r="H256" i="101"/>
  <c r="H264" i="101"/>
  <c r="H272" i="101"/>
  <c r="H280" i="101"/>
  <c r="H288" i="101"/>
  <c r="H296" i="101"/>
  <c r="H304" i="101"/>
  <c r="H312" i="101"/>
  <c r="H320" i="101"/>
  <c r="H328" i="101"/>
  <c r="I334" i="101"/>
  <c r="J12" i="101"/>
  <c r="L14" i="101"/>
  <c r="I15" i="101"/>
  <c r="K17" i="101"/>
  <c r="N19" i="101"/>
  <c r="J20" i="101"/>
  <c r="L22" i="101"/>
  <c r="I23" i="101"/>
  <c r="K25" i="101"/>
  <c r="N27" i="101"/>
  <c r="J28" i="101"/>
  <c r="L30" i="101"/>
  <c r="I31" i="101"/>
  <c r="K33" i="101"/>
  <c r="N35" i="101"/>
  <c r="J36" i="101"/>
  <c r="L38" i="101"/>
  <c r="I39" i="101"/>
  <c r="K41" i="101"/>
  <c r="N43" i="101"/>
  <c r="J44" i="101"/>
  <c r="L46" i="101"/>
  <c r="I47" i="101"/>
  <c r="K49" i="101"/>
  <c r="N51" i="101"/>
  <c r="J52" i="101"/>
  <c r="L54" i="101"/>
  <c r="I55" i="101"/>
  <c r="K57" i="101"/>
  <c r="N59" i="101"/>
  <c r="J60" i="101"/>
  <c r="L62" i="101"/>
  <c r="J64" i="101"/>
  <c r="I67" i="101"/>
  <c r="N71" i="101"/>
  <c r="L74" i="101"/>
  <c r="K77" i="101"/>
  <c r="J80" i="101"/>
  <c r="I83" i="101"/>
  <c r="N87" i="101"/>
  <c r="L90" i="101"/>
  <c r="K93" i="101"/>
  <c r="J96" i="101"/>
  <c r="I99" i="101"/>
  <c r="N103" i="101"/>
  <c r="L106" i="101"/>
  <c r="K109" i="101"/>
  <c r="J112" i="101"/>
  <c r="I115" i="101"/>
  <c r="N119" i="101"/>
  <c r="L122" i="101"/>
  <c r="K125" i="101"/>
  <c r="J128" i="101"/>
  <c r="I131" i="101"/>
  <c r="L138" i="101"/>
  <c r="J144" i="101"/>
  <c r="N151" i="101"/>
  <c r="K157" i="101"/>
  <c r="I163" i="101"/>
  <c r="L170" i="101"/>
  <c r="J176" i="101"/>
  <c r="N183" i="101"/>
  <c r="K189" i="101"/>
  <c r="I195" i="101"/>
  <c r="L202" i="101"/>
  <c r="J208" i="101"/>
  <c r="N215" i="101"/>
  <c r="K221" i="101"/>
  <c r="I227" i="101"/>
  <c r="I234" i="101"/>
  <c r="J247" i="101"/>
  <c r="K260" i="101"/>
  <c r="K278" i="101"/>
  <c r="N304" i="101"/>
  <c r="J329" i="101"/>
  <c r="D13" i="101"/>
  <c r="E69" i="101"/>
  <c r="E37" i="101"/>
  <c r="E16" i="101"/>
  <c r="E310" i="101"/>
  <c r="F310" i="101"/>
  <c r="D310" i="101"/>
  <c r="E298" i="101"/>
  <c r="F298" i="101"/>
  <c r="E282" i="101"/>
  <c r="F282" i="101"/>
  <c r="F270" i="101"/>
  <c r="E270" i="101"/>
  <c r="D270" i="101"/>
  <c r="E258" i="101"/>
  <c r="F258" i="101"/>
  <c r="E242" i="101"/>
  <c r="F226" i="101"/>
  <c r="E226" i="101"/>
  <c r="D214" i="101"/>
  <c r="E214" i="101"/>
  <c r="F214" i="101"/>
  <c r="F198" i="101"/>
  <c r="E198" i="101"/>
  <c r="D198" i="101"/>
  <c r="E178" i="101"/>
  <c r="F162" i="101"/>
  <c r="E162" i="101"/>
  <c r="E146" i="101"/>
  <c r="F146" i="101"/>
  <c r="F134" i="101"/>
  <c r="E134" i="101"/>
  <c r="D134" i="101"/>
  <c r="F126" i="101"/>
  <c r="E126" i="101"/>
  <c r="D126" i="101"/>
  <c r="F122" i="101"/>
  <c r="D122" i="101"/>
  <c r="F118" i="101"/>
  <c r="D118" i="101"/>
  <c r="E118" i="101"/>
  <c r="E114" i="101"/>
  <c r="F110" i="101"/>
  <c r="E110" i="101"/>
  <c r="D110" i="101"/>
  <c r="F106" i="101"/>
  <c r="E106" i="101"/>
  <c r="D106" i="101"/>
  <c r="F102" i="101"/>
  <c r="E102" i="101"/>
  <c r="D102" i="101"/>
  <c r="F98" i="101"/>
  <c r="E98" i="101"/>
  <c r="F94" i="101"/>
  <c r="E94" i="101"/>
  <c r="D94" i="101"/>
  <c r="F90" i="101"/>
  <c r="D90" i="101"/>
  <c r="E86" i="101"/>
  <c r="D86" i="101"/>
  <c r="F86" i="101"/>
  <c r="E81" i="101"/>
  <c r="F81" i="101"/>
  <c r="F78" i="101"/>
  <c r="E78" i="101"/>
  <c r="D78" i="101"/>
  <c r="F74" i="101"/>
  <c r="E74" i="101"/>
  <c r="D74" i="101"/>
  <c r="F70" i="101"/>
  <c r="E70" i="101"/>
  <c r="F66" i="101"/>
  <c r="E66" i="101"/>
  <c r="F62" i="101"/>
  <c r="E62" i="101"/>
  <c r="D62" i="101"/>
  <c r="F58" i="101"/>
  <c r="D58" i="101"/>
  <c r="F54" i="101"/>
  <c r="D54" i="101"/>
  <c r="E54" i="101"/>
  <c r="F46" i="101"/>
  <c r="E46" i="101"/>
  <c r="D46" i="101"/>
  <c r="F42" i="101"/>
  <c r="E42" i="101"/>
  <c r="D42" i="101"/>
  <c r="F38" i="101"/>
  <c r="E38" i="101"/>
  <c r="D38" i="101"/>
  <c r="F34" i="101"/>
  <c r="E34" i="101"/>
  <c r="F30" i="101"/>
  <c r="E30" i="101"/>
  <c r="D30" i="101"/>
  <c r="F26" i="101"/>
  <c r="D26" i="101"/>
  <c r="F22" i="101"/>
  <c r="E22" i="101"/>
  <c r="D22" i="101"/>
  <c r="E18" i="101"/>
  <c r="F18" i="101"/>
  <c r="F14" i="101"/>
  <c r="E14" i="101"/>
  <c r="D18" i="101"/>
  <c r="D81" i="101"/>
  <c r="D146" i="101"/>
  <c r="D226" i="101"/>
  <c r="D258" i="101"/>
  <c r="E58" i="101"/>
  <c r="F178" i="101"/>
  <c r="E314" i="101"/>
  <c r="F314" i="101"/>
  <c r="F302" i="101"/>
  <c r="E302" i="101"/>
  <c r="D302" i="101"/>
  <c r="F286" i="101"/>
  <c r="E286" i="101"/>
  <c r="D286" i="101"/>
  <c r="E274" i="101"/>
  <c r="F274" i="101"/>
  <c r="F254" i="101"/>
  <c r="E254" i="101"/>
  <c r="D254" i="101"/>
  <c r="F238" i="101"/>
  <c r="E238" i="101"/>
  <c r="D238" i="101"/>
  <c r="F222" i="101"/>
  <c r="E222" i="101"/>
  <c r="D222" i="101"/>
  <c r="E210" i="101"/>
  <c r="F210" i="101"/>
  <c r="F194" i="101"/>
  <c r="E194" i="101"/>
  <c r="F182" i="101"/>
  <c r="D182" i="101"/>
  <c r="E182" i="101"/>
  <c r="F166" i="101"/>
  <c r="E166" i="101"/>
  <c r="D166" i="101"/>
  <c r="F154" i="101"/>
  <c r="D154" i="101"/>
  <c r="F138" i="101"/>
  <c r="E138" i="101"/>
  <c r="D138" i="101"/>
  <c r="F333" i="101"/>
  <c r="E333" i="101"/>
  <c r="D333" i="101"/>
  <c r="D321" i="101"/>
  <c r="E321" i="101"/>
  <c r="F321" i="101"/>
  <c r="F313" i="101"/>
  <c r="D313" i="101"/>
  <c r="F301" i="101"/>
  <c r="E301" i="101"/>
  <c r="D301" i="101"/>
  <c r="D289" i="101"/>
  <c r="F289" i="101"/>
  <c r="E289" i="101"/>
  <c r="F281" i="101"/>
  <c r="D281" i="101"/>
  <c r="F269" i="101"/>
  <c r="E269" i="101"/>
  <c r="D269" i="101"/>
  <c r="D257" i="101"/>
  <c r="E257" i="101"/>
  <c r="F257" i="101"/>
  <c r="F245" i="101"/>
  <c r="D245" i="101"/>
  <c r="E245" i="101"/>
  <c r="F237" i="101"/>
  <c r="E237" i="101"/>
  <c r="D237" i="101"/>
  <c r="D225" i="101"/>
  <c r="F225" i="101"/>
  <c r="E225" i="101"/>
  <c r="F213" i="101"/>
  <c r="D213" i="101"/>
  <c r="E213" i="101"/>
  <c r="F205" i="101"/>
  <c r="E205" i="101"/>
  <c r="D205" i="101"/>
  <c r="F197" i="101"/>
  <c r="D197" i="101"/>
  <c r="E189" i="101"/>
  <c r="D189" i="101"/>
  <c r="F189" i="101"/>
  <c r="F181" i="101"/>
  <c r="D181" i="101"/>
  <c r="E181" i="101"/>
  <c r="F169" i="101"/>
  <c r="E169" i="101"/>
  <c r="D169" i="101"/>
  <c r="E157" i="101"/>
  <c r="D157" i="101"/>
  <c r="F236" i="101"/>
  <c r="D236" i="101"/>
  <c r="E236" i="101"/>
  <c r="F224" i="101"/>
  <c r="D224" i="101"/>
  <c r="E224" i="101"/>
  <c r="F212" i="101"/>
  <c r="D212" i="101"/>
  <c r="E212" i="101"/>
  <c r="F204" i="101"/>
  <c r="D204" i="101"/>
  <c r="E204" i="101"/>
  <c r="F192" i="101"/>
  <c r="D192" i="101"/>
  <c r="E192" i="101"/>
  <c r="F180" i="101"/>
  <c r="D180" i="101"/>
  <c r="E180" i="101"/>
  <c r="F168" i="101"/>
  <c r="E168" i="101"/>
  <c r="D168" i="101"/>
  <c r="F160" i="101"/>
  <c r="E160" i="101"/>
  <c r="D160" i="101"/>
  <c r="F148" i="101"/>
  <c r="E148" i="101"/>
  <c r="D148" i="101"/>
  <c r="F136" i="101"/>
  <c r="E136" i="101"/>
  <c r="D136" i="101"/>
  <c r="F124" i="101"/>
  <c r="E124" i="101"/>
  <c r="F112" i="101"/>
  <c r="D112" i="101"/>
  <c r="F100" i="101"/>
  <c r="E100" i="101"/>
  <c r="D100" i="101"/>
  <c r="F96" i="101"/>
  <c r="E96" i="101"/>
  <c r="D96" i="101"/>
  <c r="F92" i="101"/>
  <c r="E92" i="101"/>
  <c r="F88" i="101"/>
  <c r="E88" i="101"/>
  <c r="D88" i="101"/>
  <c r="F84" i="101"/>
  <c r="E84" i="101"/>
  <c r="D84" i="101"/>
  <c r="F80" i="101"/>
  <c r="D80" i="101"/>
  <c r="F76" i="101"/>
  <c r="E76" i="101"/>
  <c r="F72" i="101"/>
  <c r="E72" i="101"/>
  <c r="F68" i="101"/>
  <c r="E68" i="101"/>
  <c r="D68" i="101"/>
  <c r="F64" i="101"/>
  <c r="E64" i="101"/>
  <c r="D64" i="101"/>
  <c r="F60" i="101"/>
  <c r="E60" i="101"/>
  <c r="F56" i="101"/>
  <c r="E56" i="101"/>
  <c r="D56" i="101"/>
  <c r="F52" i="101"/>
  <c r="E52" i="101"/>
  <c r="D52" i="101"/>
  <c r="F48" i="101"/>
  <c r="D48" i="101"/>
  <c r="F44" i="101"/>
  <c r="E44" i="101"/>
  <c r="F40" i="101"/>
  <c r="E40" i="101"/>
  <c r="D40" i="101"/>
  <c r="F36" i="101"/>
  <c r="E36" i="101"/>
  <c r="D36" i="101"/>
  <c r="F32" i="101"/>
  <c r="E32" i="101"/>
  <c r="D32" i="101"/>
  <c r="F28" i="101"/>
  <c r="E28" i="101"/>
  <c r="F24" i="101"/>
  <c r="E24" i="101"/>
  <c r="D24" i="101"/>
  <c r="F20" i="101"/>
  <c r="E20" i="101"/>
  <c r="D20" i="101"/>
  <c r="F16" i="101"/>
  <c r="D16" i="101"/>
  <c r="F12" i="101"/>
  <c r="D12" i="101"/>
  <c r="E12" i="101"/>
  <c r="F5" i="101"/>
  <c r="E5" i="101"/>
  <c r="D5" i="101"/>
  <c r="D28" i="101"/>
  <c r="D50" i="101"/>
  <c r="D92" i="101"/>
  <c r="D114" i="101"/>
  <c r="D135" i="101"/>
  <c r="D178" i="101"/>
  <c r="D210" i="101"/>
  <c r="D242" i="101"/>
  <c r="D274" i="101"/>
  <c r="D306" i="101"/>
  <c r="E80" i="101"/>
  <c r="E122" i="101"/>
  <c r="E313" i="101"/>
  <c r="F50" i="101"/>
  <c r="F335" i="101"/>
  <c r="E335" i="101"/>
  <c r="D335" i="101"/>
  <c r="E330" i="101"/>
  <c r="F330" i="101"/>
  <c r="E326" i="101"/>
  <c r="F326" i="101"/>
  <c r="E322" i="101"/>
  <c r="F322" i="101"/>
  <c r="F318" i="101"/>
  <c r="E318" i="101"/>
  <c r="D318" i="101"/>
  <c r="E306" i="101"/>
  <c r="E294" i="101"/>
  <c r="F294" i="101"/>
  <c r="D294" i="101"/>
  <c r="E290" i="101"/>
  <c r="F290" i="101"/>
  <c r="E278" i="101"/>
  <c r="D278" i="101"/>
  <c r="F278" i="101"/>
  <c r="E266" i="101"/>
  <c r="F266" i="101"/>
  <c r="E262" i="101"/>
  <c r="F262" i="101"/>
  <c r="D262" i="101"/>
  <c r="F250" i="101"/>
  <c r="F246" i="101"/>
  <c r="D246" i="101"/>
  <c r="E246" i="101"/>
  <c r="F234" i="101"/>
  <c r="E234" i="101"/>
  <c r="F230" i="101"/>
  <c r="E230" i="101"/>
  <c r="D230" i="101"/>
  <c r="F218" i="101"/>
  <c r="F206" i="101"/>
  <c r="E206" i="101"/>
  <c r="D206" i="101"/>
  <c r="F202" i="101"/>
  <c r="E202" i="101"/>
  <c r="F190" i="101"/>
  <c r="E190" i="101"/>
  <c r="D190" i="101"/>
  <c r="F186" i="101"/>
  <c r="F174" i="101"/>
  <c r="E174" i="101"/>
  <c r="D174" i="101"/>
  <c r="F170" i="101"/>
  <c r="E170" i="101"/>
  <c r="D170" i="101"/>
  <c r="F158" i="101"/>
  <c r="E158" i="101"/>
  <c r="D158" i="101"/>
  <c r="F150" i="101"/>
  <c r="E150" i="101"/>
  <c r="F142" i="101"/>
  <c r="E142" i="101"/>
  <c r="D142" i="101"/>
  <c r="F130" i="101"/>
  <c r="E130" i="101"/>
  <c r="F329" i="101"/>
  <c r="D329" i="101"/>
  <c r="F325" i="101"/>
  <c r="E325" i="101"/>
  <c r="D325" i="101"/>
  <c r="E317" i="101"/>
  <c r="D317" i="101"/>
  <c r="F317" i="101"/>
  <c r="F309" i="101"/>
  <c r="E309" i="101"/>
  <c r="D309" i="101"/>
  <c r="F305" i="101"/>
  <c r="D305" i="101"/>
  <c r="E305" i="101"/>
  <c r="F297" i="101"/>
  <c r="D297" i="101"/>
  <c r="F293" i="101"/>
  <c r="E293" i="101"/>
  <c r="D293" i="101"/>
  <c r="E285" i="101"/>
  <c r="D285" i="101"/>
  <c r="F277" i="101"/>
  <c r="E277" i="101"/>
  <c r="D277" i="101"/>
  <c r="F273" i="101"/>
  <c r="D273" i="101"/>
  <c r="E273" i="101"/>
  <c r="F265" i="101"/>
  <c r="D265" i="101"/>
  <c r="F261" i="101"/>
  <c r="E261" i="101"/>
  <c r="D261" i="101"/>
  <c r="E253" i="101"/>
  <c r="D253" i="101"/>
  <c r="F253" i="101"/>
  <c r="F249" i="101"/>
  <c r="E249" i="101"/>
  <c r="D249" i="101"/>
  <c r="F241" i="101"/>
  <c r="D241" i="101"/>
  <c r="E241" i="101"/>
  <c r="F233" i="101"/>
  <c r="E233" i="101"/>
  <c r="D233" i="101"/>
  <c r="F229" i="101"/>
  <c r="D229" i="101"/>
  <c r="E221" i="101"/>
  <c r="D221" i="101"/>
  <c r="F217" i="101"/>
  <c r="E217" i="101"/>
  <c r="D217" i="101"/>
  <c r="F209" i="101"/>
  <c r="D209" i="101"/>
  <c r="E209" i="101"/>
  <c r="F201" i="101"/>
  <c r="E201" i="101"/>
  <c r="D201" i="101"/>
  <c r="D193" i="101"/>
  <c r="F193" i="101"/>
  <c r="E193" i="101"/>
  <c r="F185" i="101"/>
  <c r="E185" i="101"/>
  <c r="D185" i="101"/>
  <c r="F177" i="101"/>
  <c r="D177" i="101"/>
  <c r="E177" i="101"/>
  <c r="F173" i="101"/>
  <c r="E173" i="101"/>
  <c r="D173" i="101"/>
  <c r="F165" i="101"/>
  <c r="D165" i="101"/>
  <c r="D161" i="101"/>
  <c r="F161" i="101"/>
  <c r="E161" i="101"/>
  <c r="F153" i="101"/>
  <c r="E153" i="101"/>
  <c r="D153" i="101"/>
  <c r="F149" i="101"/>
  <c r="D149" i="101"/>
  <c r="E149" i="101"/>
  <c r="F145" i="101"/>
  <c r="D145" i="101"/>
  <c r="E145" i="101"/>
  <c r="F141" i="101"/>
  <c r="E141" i="101"/>
  <c r="D141" i="101"/>
  <c r="F137" i="101"/>
  <c r="E137" i="101"/>
  <c r="D137" i="101"/>
  <c r="F133" i="101"/>
  <c r="D133" i="101"/>
  <c r="D129" i="101"/>
  <c r="E129" i="101"/>
  <c r="F129" i="101"/>
  <c r="E125" i="101"/>
  <c r="D125" i="101"/>
  <c r="F125" i="101"/>
  <c r="F121" i="101"/>
  <c r="E121" i="101"/>
  <c r="D121" i="101"/>
  <c r="F117" i="101"/>
  <c r="D117" i="101"/>
  <c r="E117" i="101"/>
  <c r="F113" i="101"/>
  <c r="D113" i="101"/>
  <c r="E113" i="101"/>
  <c r="F109" i="101"/>
  <c r="E109" i="101"/>
  <c r="D109" i="101"/>
  <c r="F105" i="101"/>
  <c r="E105" i="101"/>
  <c r="D105" i="101"/>
  <c r="F101" i="101"/>
  <c r="D101" i="101"/>
  <c r="D97" i="101"/>
  <c r="F97" i="101"/>
  <c r="E97" i="101"/>
  <c r="E93" i="101"/>
  <c r="D93" i="101"/>
  <c r="D66" i="101"/>
  <c r="D130" i="101"/>
  <c r="D202" i="101"/>
  <c r="D234" i="101"/>
  <c r="D266" i="101"/>
  <c r="D298" i="101"/>
  <c r="D330" i="101"/>
  <c r="E154" i="101"/>
  <c r="E197" i="101"/>
  <c r="E297" i="101"/>
  <c r="F114" i="101"/>
  <c r="F285" i="101"/>
  <c r="E334" i="101"/>
  <c r="F334" i="101"/>
  <c r="D334" i="101"/>
  <c r="F332" i="101"/>
  <c r="D332" i="101"/>
  <c r="E332" i="101"/>
  <c r="F328" i="101"/>
  <c r="D328" i="101"/>
  <c r="E328" i="101"/>
  <c r="F324" i="101"/>
  <c r="D324" i="101"/>
  <c r="E324" i="101"/>
  <c r="F320" i="101"/>
  <c r="D320" i="101"/>
  <c r="E320" i="101"/>
  <c r="F316" i="101"/>
  <c r="D316" i="101"/>
  <c r="E316" i="101"/>
  <c r="F312" i="101"/>
  <c r="D312" i="101"/>
  <c r="E312" i="101"/>
  <c r="F308" i="101"/>
  <c r="D308" i="101"/>
  <c r="E308" i="101"/>
  <c r="F304" i="101"/>
  <c r="D304" i="101"/>
  <c r="E304" i="101"/>
  <c r="F300" i="101"/>
  <c r="D300" i="101"/>
  <c r="E300" i="101"/>
  <c r="F296" i="101"/>
  <c r="D296" i="101"/>
  <c r="E296" i="101"/>
  <c r="F292" i="101"/>
  <c r="D292" i="101"/>
  <c r="E292" i="101"/>
  <c r="F288" i="101"/>
  <c r="D288" i="101"/>
  <c r="E288" i="101"/>
  <c r="F284" i="101"/>
  <c r="D284" i="101"/>
  <c r="E284" i="101"/>
  <c r="F280" i="101"/>
  <c r="D280" i="101"/>
  <c r="E280" i="101"/>
  <c r="F276" i="101"/>
  <c r="D276" i="101"/>
  <c r="E276" i="101"/>
  <c r="F272" i="101"/>
  <c r="D272" i="101"/>
  <c r="E272" i="101"/>
  <c r="F268" i="101"/>
  <c r="D268" i="101"/>
  <c r="E268" i="101"/>
  <c r="F264" i="101"/>
  <c r="D264" i="101"/>
  <c r="E264" i="101"/>
  <c r="F260" i="101"/>
  <c r="D260" i="101"/>
  <c r="E260" i="101"/>
  <c r="F256" i="101"/>
  <c r="D256" i="101"/>
  <c r="E256" i="101"/>
  <c r="F252" i="101"/>
  <c r="D252" i="101"/>
  <c r="E252" i="101"/>
  <c r="F248" i="101"/>
  <c r="E248" i="101"/>
  <c r="D248" i="101"/>
  <c r="F244" i="101"/>
  <c r="D244" i="101"/>
  <c r="E244" i="101"/>
  <c r="F240" i="101"/>
  <c r="D240" i="101"/>
  <c r="F232" i="101"/>
  <c r="E232" i="101"/>
  <c r="D232" i="101"/>
  <c r="F228" i="101"/>
  <c r="D228" i="101"/>
  <c r="E228" i="101"/>
  <c r="F220" i="101"/>
  <c r="D220" i="101"/>
  <c r="E220" i="101"/>
  <c r="F216" i="101"/>
  <c r="E216" i="101"/>
  <c r="D216" i="101"/>
  <c r="F208" i="101"/>
  <c r="D208" i="101"/>
  <c r="F200" i="101"/>
  <c r="E200" i="101"/>
  <c r="D200" i="101"/>
  <c r="F196" i="101"/>
  <c r="D196" i="101"/>
  <c r="E196" i="101"/>
  <c r="F188" i="101"/>
  <c r="D188" i="101"/>
  <c r="E188" i="101"/>
  <c r="F184" i="101"/>
  <c r="E184" i="101"/>
  <c r="D184" i="101"/>
  <c r="F176" i="101"/>
  <c r="D176" i="101"/>
  <c r="F172" i="101"/>
  <c r="E172" i="101"/>
  <c r="F164" i="101"/>
  <c r="E164" i="101"/>
  <c r="D164" i="101"/>
  <c r="F156" i="101"/>
  <c r="E156" i="101"/>
  <c r="F152" i="101"/>
  <c r="E152" i="101"/>
  <c r="D152" i="101"/>
  <c r="F144" i="101"/>
  <c r="D144" i="101"/>
  <c r="F140" i="101"/>
  <c r="E140" i="101"/>
  <c r="F132" i="101"/>
  <c r="E132" i="101"/>
  <c r="D132" i="101"/>
  <c r="F128" i="101"/>
  <c r="E128" i="101"/>
  <c r="D128" i="101"/>
  <c r="F120" i="101"/>
  <c r="E120" i="101"/>
  <c r="D120" i="101"/>
  <c r="F116" i="101"/>
  <c r="E116" i="101"/>
  <c r="D116" i="101"/>
  <c r="F108" i="101"/>
  <c r="E108" i="101"/>
  <c r="F104" i="101"/>
  <c r="E104" i="101"/>
  <c r="D104" i="101"/>
  <c r="F336" i="101"/>
  <c r="E336" i="101"/>
  <c r="B336" i="101"/>
  <c r="D336" i="101"/>
  <c r="E331" i="101"/>
  <c r="F331" i="101"/>
  <c r="D331" i="101"/>
  <c r="E327" i="101"/>
  <c r="F323" i="101"/>
  <c r="E323" i="101"/>
  <c r="D323" i="101"/>
  <c r="F319" i="101"/>
  <c r="E319" i="101"/>
  <c r="D319" i="101"/>
  <c r="E315" i="101"/>
  <c r="F315" i="101"/>
  <c r="D315" i="101"/>
  <c r="E311" i="101"/>
  <c r="F311" i="101"/>
  <c r="D311" i="101"/>
  <c r="F307" i="101"/>
  <c r="E307" i="101"/>
  <c r="D307" i="101"/>
  <c r="F303" i="101"/>
  <c r="E303" i="101"/>
  <c r="D303" i="101"/>
  <c r="E299" i="101"/>
  <c r="D299" i="101"/>
  <c r="F299" i="101"/>
  <c r="E295" i="101"/>
  <c r="F295" i="101"/>
  <c r="D295" i="101"/>
  <c r="F291" i="101"/>
  <c r="E291" i="101"/>
  <c r="D291" i="101"/>
  <c r="F287" i="101"/>
  <c r="E287" i="101"/>
  <c r="D287" i="101"/>
  <c r="E283" i="101"/>
  <c r="F283" i="101"/>
  <c r="D283" i="101"/>
  <c r="E279" i="101"/>
  <c r="F279" i="101"/>
  <c r="D279" i="101"/>
  <c r="F275" i="101"/>
  <c r="E275" i="101"/>
  <c r="D275" i="101"/>
  <c r="F271" i="101"/>
  <c r="E271" i="101"/>
  <c r="D271" i="101"/>
  <c r="E267" i="101"/>
  <c r="F267" i="101"/>
  <c r="D267" i="101"/>
  <c r="E263" i="101"/>
  <c r="D263" i="101"/>
  <c r="F259" i="101"/>
  <c r="E259" i="101"/>
  <c r="D259" i="101"/>
  <c r="F255" i="101"/>
  <c r="E255" i="101"/>
  <c r="D255" i="101"/>
  <c r="E251" i="101"/>
  <c r="F251" i="101"/>
  <c r="D251" i="101"/>
  <c r="E247" i="101"/>
  <c r="F247" i="101"/>
  <c r="D247" i="101"/>
  <c r="F243" i="101"/>
  <c r="E243" i="101"/>
  <c r="D243" i="101"/>
  <c r="F239" i="101"/>
  <c r="E239" i="101"/>
  <c r="D239" i="101"/>
  <c r="E235" i="101"/>
  <c r="D235" i="101"/>
  <c r="F235" i="101"/>
  <c r="E231" i="101"/>
  <c r="F231" i="101"/>
  <c r="D231" i="101"/>
  <c r="F227" i="101"/>
  <c r="E227" i="101"/>
  <c r="D227" i="101"/>
  <c r="F223" i="101"/>
  <c r="E223" i="101"/>
  <c r="D223" i="101"/>
  <c r="E219" i="101"/>
  <c r="F219" i="101"/>
  <c r="D219" i="101"/>
  <c r="E215" i="101"/>
  <c r="F215" i="101"/>
  <c r="D215" i="101"/>
  <c r="F211" i="101"/>
  <c r="E211" i="101"/>
  <c r="D211" i="101"/>
  <c r="F207" i="101"/>
  <c r="E207" i="101"/>
  <c r="D207" i="101"/>
  <c r="E203" i="101"/>
  <c r="F203" i="101"/>
  <c r="D203" i="101"/>
  <c r="E199" i="101"/>
  <c r="D199" i="101"/>
  <c r="F195" i="101"/>
  <c r="E195" i="101"/>
  <c r="D195" i="101"/>
  <c r="F191" i="101"/>
  <c r="E191" i="101"/>
  <c r="D191" i="101"/>
  <c r="E187" i="101"/>
  <c r="F187" i="101"/>
  <c r="D187" i="101"/>
  <c r="E183" i="101"/>
  <c r="F183" i="101"/>
  <c r="D183" i="101"/>
  <c r="F179" i="101"/>
  <c r="E179" i="101"/>
  <c r="D179" i="101"/>
  <c r="F175" i="101"/>
  <c r="E175" i="101"/>
  <c r="D175" i="101"/>
  <c r="E171" i="101"/>
  <c r="D171" i="101"/>
  <c r="F171" i="101"/>
  <c r="E167" i="101"/>
  <c r="F167" i="101"/>
  <c r="F163" i="101"/>
  <c r="E163" i="101"/>
  <c r="D163" i="101"/>
  <c r="F159" i="101"/>
  <c r="E159" i="101"/>
  <c r="D159" i="101"/>
  <c r="E155" i="101"/>
  <c r="F155" i="101"/>
  <c r="D155" i="101"/>
  <c r="E151" i="101"/>
  <c r="F151" i="101"/>
  <c r="F147" i="101"/>
  <c r="E147" i="101"/>
  <c r="D147" i="101"/>
  <c r="F143" i="101"/>
  <c r="E143" i="101"/>
  <c r="D143" i="101"/>
  <c r="E139" i="101"/>
  <c r="F139" i="101"/>
  <c r="D139" i="101"/>
  <c r="E135" i="101"/>
  <c r="F131" i="101"/>
  <c r="E131" i="101"/>
  <c r="D131" i="101"/>
  <c r="F127" i="101"/>
  <c r="E127" i="101"/>
  <c r="D127" i="101"/>
  <c r="E123" i="101"/>
  <c r="F123" i="101"/>
  <c r="D123" i="101"/>
  <c r="E119" i="101"/>
  <c r="F119" i="101"/>
  <c r="F115" i="101"/>
  <c r="E115" i="101"/>
  <c r="D115" i="101"/>
  <c r="F111" i="101"/>
  <c r="E111" i="101"/>
  <c r="D111" i="101"/>
  <c r="E107" i="101"/>
  <c r="F107" i="101"/>
  <c r="D107" i="101"/>
  <c r="E103" i="101"/>
  <c r="F103" i="101"/>
  <c r="F99" i="101"/>
  <c r="E99" i="101"/>
  <c r="D99" i="101"/>
  <c r="F95" i="101"/>
  <c r="E95" i="101"/>
  <c r="D95" i="101"/>
  <c r="E91" i="101"/>
  <c r="F91" i="101"/>
  <c r="D91" i="101"/>
  <c r="E87" i="101"/>
  <c r="F87" i="101"/>
  <c r="F83" i="101"/>
  <c r="E83" i="101"/>
  <c r="D83" i="101"/>
  <c r="F79" i="101"/>
  <c r="E79" i="101"/>
  <c r="D79" i="101"/>
  <c r="E75" i="101"/>
  <c r="F75" i="101"/>
  <c r="D75" i="101"/>
  <c r="E71" i="101"/>
  <c r="F67" i="101"/>
  <c r="E67" i="101"/>
  <c r="D67" i="101"/>
  <c r="F63" i="101"/>
  <c r="E63" i="101"/>
  <c r="D63" i="101"/>
  <c r="E59" i="101"/>
  <c r="F59" i="101"/>
  <c r="D59" i="101"/>
  <c r="E55" i="101"/>
  <c r="F55" i="101"/>
  <c r="F51" i="101"/>
  <c r="E51" i="101"/>
  <c r="D51" i="101"/>
  <c r="F47" i="101"/>
  <c r="E47" i="101"/>
  <c r="D47" i="101"/>
  <c r="E43" i="101"/>
  <c r="D43" i="101"/>
  <c r="F43" i="101"/>
  <c r="E39" i="101"/>
  <c r="F39" i="101"/>
  <c r="F35" i="101"/>
  <c r="E35" i="101"/>
  <c r="D35" i="101"/>
  <c r="F31" i="101"/>
  <c r="E31" i="101"/>
  <c r="D31" i="101"/>
  <c r="E27" i="101"/>
  <c r="F27" i="101"/>
  <c r="D27" i="101"/>
  <c r="E23" i="101"/>
  <c r="F23" i="101"/>
  <c r="F19" i="101"/>
  <c r="E19" i="101"/>
  <c r="D19" i="101"/>
  <c r="F15" i="101"/>
  <c r="E15" i="101"/>
  <c r="D15" i="101"/>
  <c r="D14" i="101"/>
  <c r="D34" i="101"/>
  <c r="D55" i="101"/>
  <c r="D76" i="101"/>
  <c r="D98" i="101"/>
  <c r="D119" i="101"/>
  <c r="D140" i="101"/>
  <c r="D162" i="101"/>
  <c r="D186" i="101"/>
  <c r="D218" i="101"/>
  <c r="D250" i="101"/>
  <c r="D282" i="101"/>
  <c r="D314" i="101"/>
  <c r="E48" i="101"/>
  <c r="E90" i="101"/>
  <c r="E133" i="101"/>
  <c r="E176" i="101"/>
  <c r="E218" i="101"/>
  <c r="E265" i="101"/>
  <c r="E329" i="101"/>
  <c r="F71" i="101"/>
  <c r="F157" i="101"/>
  <c r="F242" i="101"/>
  <c r="F327" i="101"/>
  <c r="F89" i="101"/>
  <c r="E89" i="101"/>
  <c r="D89" i="101"/>
  <c r="F85" i="101"/>
  <c r="D85" i="101"/>
  <c r="E85" i="101"/>
  <c r="F82" i="101"/>
  <c r="D82" i="101"/>
  <c r="E82" i="101"/>
  <c r="F77" i="101"/>
  <c r="E77" i="101"/>
  <c r="D77" i="101"/>
  <c r="F73" i="101"/>
  <c r="E73" i="101"/>
  <c r="D73" i="101"/>
  <c r="F69" i="101"/>
  <c r="D69" i="101"/>
  <c r="E61" i="101"/>
  <c r="F61" i="101"/>
  <c r="F57" i="101"/>
  <c r="E57" i="101"/>
  <c r="D57" i="101"/>
  <c r="F53" i="101"/>
  <c r="D53" i="101"/>
  <c r="E53" i="101"/>
  <c r="F49" i="101"/>
  <c r="D49" i="101"/>
  <c r="E49" i="101"/>
  <c r="F45" i="101"/>
  <c r="E45" i="101"/>
  <c r="D45" i="101"/>
  <c r="F41" i="101"/>
  <c r="E41" i="101"/>
  <c r="D41" i="101"/>
  <c r="F37" i="101"/>
  <c r="D37" i="101"/>
  <c r="D33" i="101"/>
  <c r="F33" i="101"/>
  <c r="E29" i="101"/>
  <c r="D29" i="101"/>
  <c r="F25" i="101"/>
  <c r="E25" i="101"/>
  <c r="D25" i="101"/>
  <c r="F21" i="101"/>
  <c r="D21" i="101"/>
  <c r="E21" i="101"/>
  <c r="F17" i="101"/>
  <c r="E17" i="101"/>
  <c r="F13" i="101"/>
  <c r="E13" i="101"/>
  <c r="D17" i="101"/>
  <c r="E33" i="101"/>
  <c r="E65" i="101"/>
  <c r="F65" i="101"/>
  <c r="A342" i="88"/>
  <c r="I342" i="88" s="1"/>
  <c r="H342" i="88" l="1"/>
  <c r="O342" i="88"/>
  <c r="G342" i="88"/>
  <c r="N342" i="88"/>
  <c r="F342" i="88"/>
  <c r="E342" i="88"/>
  <c r="L342" i="88"/>
  <c r="D342" i="88"/>
  <c r="B342" i="88"/>
  <c r="K342" i="88"/>
  <c r="C342" i="88"/>
  <c r="J342" i="88"/>
  <c r="M342" i="88" s="1"/>
  <c r="A341" i="88"/>
  <c r="B341" i="88" s="1"/>
  <c r="A340" i="88"/>
  <c r="B340" i="88" s="1"/>
  <c r="A339" i="88"/>
  <c r="E339" i="88" s="1"/>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M341" i="88" l="1"/>
  <c r="M340" i="88"/>
  <c r="M339" i="88"/>
  <c r="I338" i="88"/>
  <c r="H338" i="88"/>
  <c r="O338" i="88"/>
  <c r="G338" i="88"/>
  <c r="N338" i="88"/>
  <c r="F338" i="88"/>
  <c r="E338" i="88"/>
  <c r="L338" i="88"/>
  <c r="D338" i="88"/>
  <c r="K338" i="88"/>
  <c r="C338" i="88"/>
  <c r="J338" i="88"/>
  <c r="A337" i="88"/>
  <c r="B337" i="88" s="1"/>
  <c r="M338" i="88" l="1"/>
  <c r="I337" i="88"/>
  <c r="H337" i="88"/>
  <c r="O337" i="88"/>
  <c r="G337" i="88"/>
  <c r="N337" i="88"/>
  <c r="F337" i="88"/>
  <c r="E337" i="88"/>
  <c r="L337" i="88"/>
  <c r="D337" i="88"/>
  <c r="K337" i="88"/>
  <c r="C337" i="88"/>
  <c r="J337" i="88"/>
  <c r="A336" i="88"/>
  <c r="B336" i="88" s="1"/>
  <c r="A335" i="88"/>
  <c r="B335" i="88" s="1"/>
  <c r="A334" i="88"/>
  <c r="B334" i="88" s="1"/>
  <c r="A333" i="88"/>
  <c r="E333" i="88" s="1"/>
  <c r="A332" i="88"/>
  <c r="I332" i="88" s="1"/>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F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<sst xmlns="http://schemas.openxmlformats.org/spreadsheetml/2006/main" count="5499" uniqueCount="777">
  <si>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</si>
  <si>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</si>
  <si>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</si>
  <si>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</si>
  <si>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</si>
  <si>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</si>
  <si>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</si>
  <si>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</si>
  <si>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</si>
  <si>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</si>
  <si>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</si>
  <si>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</si>
  <si>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</si>
  <si>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</si>
  <si>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</si>
  <si>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</si>
  <si>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</si>
  <si>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</si>
  <si>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</si>
  <si>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</si>
  <si>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</si>
  <si>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</si>
  <si>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</si>
  <si>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</si>
  <si>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</si>
  <si>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</si>
  <si>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</si>
  <si>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</si>
  <si>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</si>
  <si>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</si>
  <si>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</si>
  <si>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</si>
  <si>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</si>
  <si>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</si>
  <si>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</si>
  <si>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</si>
  <si>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</si>
  <si>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</si>
  <si>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</si>
  <si>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</si>
  <si>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</si>
  <si>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</si>
  <si>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</si>
  <si>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</si>
  <si>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</si>
  <si>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</si>
  <si>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</si>
  <si>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</si>
  <si>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</si>
  <si>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</si>
  <si>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</si>
  <si>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</si>
  <si>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</si>
  <si>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</si>
  <si>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</si>
  <si>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</si>
  <si>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</si>
  <si>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</si>
  <si>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</si>
  <si>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</si>
  <si>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</si>
  <si>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</si>
  <si>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</si>
  <si>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</si>
  <si>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</si>
  <si>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</si>
  <si>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</si>
  <si>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</si>
  <si>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</si>
  <si>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</si>
  <si>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</si>
  <si>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</si>
  <si>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</si>
  <si>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</si>
  <si>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</si>
  <si>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</si>
  <si>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</si>
  <si>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</si>
  <si>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</si>
  <si>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</si>
  <si>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</si>
  <si>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</si>
  <si>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</si>
  <si>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</si>
  <si>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</si>
  <si>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</si>
  <si>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</si>
  <si>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</si>
  <si>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</si>
  <si>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</si>
  <si>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</si>
  <si>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</si>
  <si>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</si>
  <si>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</si>
  <si>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</si>
  <si>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</si>
  <si>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</si>
  <si>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</si>
  <si>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</si>
  <si>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</si>
  <si>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</si>
  <si>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</si>
  <si>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</si>
  <si>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</si>
  <si>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</si>
  <si>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</si>
  <si>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</si>
  <si>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</si>
  <si>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</si>
  <si>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</si>
  <si>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</si>
  <si>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</si>
  <si>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</si>
  <si>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</si>
  <si>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</si>
  <si>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</si>
  <si>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</si>
  <si>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</si>
  <si>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</si>
  <si>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</si>
  <si>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</si>
  <si>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</si>
  <si>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</si>
  <si>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</si>
  <si>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</si>
  <si>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</si>
  <si>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</si>
  <si>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</si>
  <si>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</si>
  <si>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</si>
  <si>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</si>
  <si>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</si>
  <si>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</si>
  <si>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</si>
  <si>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</si>
  <si>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</si>
  <si>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</si>
  <si>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</si>
  <si>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</si>
  <si>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</si>
  <si>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</si>
  <si>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</si>
  <si>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</si>
  <si>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</si>
  <si>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</si>
  <si>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</si>
  <si>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</si>
  <si>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</si>
  <si>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</si>
  <si>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</si>
  <si>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</si>
  <si>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</si>
  <si>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</si>
  <si>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</si>
  <si>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</si>
  <si>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</si>
  <si>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</si>
  <si>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</si>
  <si>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</si>
  <si>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</si>
  <si>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</si>
  <si>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</si>
  <si>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</si>
  <si>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</si>
  <si>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</si>
  <si>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</si>
  <si>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</si>
  <si>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</si>
  <si>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</si>
  <si>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</si>
  <si>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</si>
  <si>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</si>
  <si>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</si>
  <si>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</si>
  <si>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</si>
  <si>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</si>
  <si>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</si>
  <si>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</si>
  <si>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</si>
  <si>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</si>
  <si>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</si>
  <si>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</si>
  <si>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</si>
  <si>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</si>
  <si>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</si>
  <si>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</si>
  <si>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</si>
  <si>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</si>
  <si>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</si>
  <si>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</si>
  <si>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</si>
  <si>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</si>
  <si>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</si>
  <si>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</si>
  <si>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</si>
  <si>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</si>
  <si>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</si>
  <si>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</si>
  <si>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</si>
  <si>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</si>
  <si>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</si>
  <si>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</si>
  <si>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</si>
  <si>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</si>
  <si>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</si>
  <si>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</si>
  <si>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</si>
  <si>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</si>
  <si>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</si>
  <si>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</si>
  <si>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</si>
  <si>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</si>
  <si>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</si>
  <si>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</si>
  <si>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</si>
  <si>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</si>
  <si>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</si>
  <si>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</si>
  <si>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</si>
  <si>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</si>
  <si>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</si>
  <si>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</si>
  <si>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</si>
  <si>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</si>
  <si>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</si>
  <si>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</si>
  <si>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</si>
  <si>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</si>
  <si>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</si>
  <si>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</si>
  <si>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</si>
  <si>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</si>
  <si>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</si>
  <si>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</si>
  <si>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</si>
  <si>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</si>
  <si>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</si>
  <si>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</si>
  <si>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</si>
  <si>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</si>
  <si>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</si>
  <si>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</si>
  <si>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</si>
  <si>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</si>
  <si>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</si>
  <si>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</si>
  <si>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</si>
  <si>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</si>
  <si>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</si>
  <si>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</si>
  <si>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</si>
  <si>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</si>
  <si>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</si>
  <si>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</si>
  <si>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</si>
  <si>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</si>
  <si>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</si>
  <si>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</si>
  <si>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</si>
  <si>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</si>
  <si>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</si>
  <si>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</si>
  <si>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</si>
  <si>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</si>
  <si>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</si>
  <si>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</si>
  <si>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</si>
  <si>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</si>
  <si>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</si>
  <si>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</si>
  <si>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</si>
  <si>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</si>
  <si>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</si>
  <si>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</si>
  <si>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</si>
  <si>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</si>
  <si>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</si>
  <si>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</si>
  <si>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</si>
  <si>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</si>
  <si>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</si>
  <si>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</si>
  <si>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</si>
  <si>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</si>
  <si>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</si>
  <si>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</si>
  <si>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</si>
  <si>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</si>
  <si>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</si>
  <si>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</si>
  <si>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</si>
  <si>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</si>
  <si>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</si>
  <si>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</si>
  <si>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</si>
  <si>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</si>
  <si>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</si>
  <si>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</si>
  <si>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</si>
  <si>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</si>
  <si>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</si>
  <si>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</si>
  <si>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</si>
  <si>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</si>
  <si>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</si>
  <si>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</si>
  <si>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</si>
  <si>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</si>
  <si>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</si>
  <si>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</si>
  <si>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</si>
  <si>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</si>
  <si>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</si>
  <si>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</si>
  <si>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</si>
  <si>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</si>
  <si>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</si>
  <si>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</si>
  <si>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</si>
  <si>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</si>
  <si>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</si>
  <si>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</si>
  <si>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</si>
  <si>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</si>
  <si>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</si>
  <si>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</si>
  <si>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</si>
  <si>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</si>
  <si>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</si>
  <si>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</si>
  <si>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</si>
  <si>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</si>
  <si>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</si>
  <si>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</si>
  <si>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</si>
  <si>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</si>
  <si>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</si>
  <si>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</si>
  <si>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</si>
  <si>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</si>
  <si>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</si>
  <si>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</si>
  <si>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</si>
  <si>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</si>
  <si>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</si>
  <si>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</si>
  <si>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</si>
  <si>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</si>
  <si>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</si>
  <si>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</si>
  <si>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</si>
  <si>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</si>
  <si>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</si>
  <si>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</si>
  <si>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</si>
  <si>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</si>
  <si>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</si>
  <si>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</si>
  <si>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</si>
  <si>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</si>
  <si>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</si>
  <si>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</si>
  <si>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</si>
  <si>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</si>
  <si>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</si>
  <si>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</si>
  <si>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</si>
  <si>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</si>
  <si>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</si>
  <si>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</si>
  <si>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</si>
  <si>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</si>
  <si>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</si>
  <si>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</si>
  <si>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</si>
  <si>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</si>
  <si>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</si>
  <si>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</si>
  <si>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</si>
  <si>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</si>
  <si>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</si>
  <si>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</si>
  <si>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</si>
  <si>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</si>
  <si>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</si>
  <si>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</si>
  <si>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</si>
  <si>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</si>
  <si>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</si>
  <si>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</si>
  <si>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</si>
  <si>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</si>
  <si>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</si>
  <si>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</si>
  <si>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</si>
  <si>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</si>
  <si>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</si>
  <si>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</si>
  <si>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</si>
  <si>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</si>
  <si>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</si>
  <si>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</si>
  <si>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</si>
  <si>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</si>
  <si>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</si>
  <si>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</si>
  <si>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</si>
  <si>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</si>
  <si>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</si>
  <si>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</si>
  <si>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</si>
  <si>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</si>
  <si>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</si>
  <si>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</si>
  <si>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</si>
  <si>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</si>
  <si>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</si>
  <si>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</si>
  <si>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</si>
  <si>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</si>
  <si>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</si>
  <si>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</si>
  <si>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</si>
  <si>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</si>
  <si>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</si>
  <si>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</si>
  <si>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</si>
  <si>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</si>
  <si>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</si>
  <si>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</si>
  <si>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</si>
  <si>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</si>
  <si>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</si>
  <si>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</si>
  <si>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</si>
  <si>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</si>
  <si>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</si>
  <si>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</si>
  <si>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</si>
  <si>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</si>
  <si>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</si>
  <si>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</si>
  <si>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</si>
  <si>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</si>
  <si>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</si>
  <si>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</si>
  <si>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</si>
  <si>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</si>
  <si>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</si>
  <si>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</si>
  <si>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</si>
  <si>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</si>
  <si>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</si>
  <si>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</si>
  <si>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</si>
  <si>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</si>
  <si>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</si>
  <si>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</si>
  <si>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</si>
  <si>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</si>
  <si>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</si>
  <si>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</si>
  <si>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</si>
  <si>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</si>
  <si>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</si>
  <si>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</si>
  <si>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</si>
  <si>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</si>
  <si>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</si>
  <si>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</si>
  <si>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</si>
  <si>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</si>
  <si>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</si>
  <si>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</si>
  <si>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</si>
  <si>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</si>
  <si>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</si>
  <si>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</si>
  <si>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</si>
  <si>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</si>
  <si>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</si>
  <si>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</si>
  <si>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</si>
  <si>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</si>
  <si>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</si>
  <si>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</si>
  <si>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</si>
  <si>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</si>
  <si>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</si>
  <si>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</si>
  <si>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</si>
  <si>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</si>
  <si>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</si>
  <si>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</si>
  <si>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</si>
  <si>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</si>
  <si>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</si>
  <si>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</si>
  <si>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</si>
  <si>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</si>
  <si>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</si>
  <si>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</si>
  <si>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</si>
  <si>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</si>
  <si>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</si>
  <si>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</si>
  <si>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</si>
  <si>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</si>
  <si>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</si>
  <si>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</si>
  <si>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</si>
  <si>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</si>
  <si>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</si>
  <si>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</si>
  <si>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</si>
  <si>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</si>
  <si>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</si>
  <si>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</si>
  <si>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</si>
  <si>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</si>
  <si>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</si>
  <si>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</si>
  <si>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</si>
  <si>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</si>
  <si>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</si>
  <si>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</si>
  <si>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</si>
  <si>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</si>
  <si>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</si>
  <si>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</si>
  <si>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</si>
  <si>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</si>
  <si>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</si>
  <si>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</si>
  <si>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</si>
  <si>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</si>
  <si>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</si>
  <si>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</si>
  <si>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</si>
  <si>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</si>
  <si>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</si>
  <si>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</si>
  <si>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</si>
  <si>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</si>
  <si>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</si>
  <si>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</si>
  <si>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</si>
  <si>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</si>
  <si>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</si>
  <si>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</si>
  <si>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</si>
  <si>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</si>
  <si>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</si>
  <si>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</si>
  <si>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</si>
  <si>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</si>
  <si>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</si>
  <si>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</si>
  <si>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</si>
  <si>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</si>
  <si>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</si>
  <si>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</si>
  <si>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</si>
  <si>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</si>
  <si>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</si>
  <si>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</si>
  <si>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</si>
  <si>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</si>
  <si>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</si>
  <si>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</si>
  <si>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</si>
  <si>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</si>
  <si>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</si>
  <si>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</si>
  <si>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</si>
  <si>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</si>
  <si>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</si>
  <si>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</si>
  <si>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</si>
  <si>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</si>
  <si>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</si>
  <si>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</si>
  <si>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</si>
  <si>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</si>
  <si>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</si>
  <si>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</si>
  <si>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</si>
  <si>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</si>
  <si>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</si>
  <si>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</si>
  <si>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</si>
  <si>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</si>
  <si>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</si>
  <si>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</si>
  <si>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</si>
  <si>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</si>
  <si>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</si>
  <si>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</si>
  <si>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</si>
  <si>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</si>
  <si>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</si>
  <si>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</si>
  <si>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</si>
  <si>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</si>
  <si>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</si>
  <si>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</si>
  <si>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</si>
  <si>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</si>
  <si>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</si>
  <si>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</si>
  <si>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</si>
  <si>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</si>
  <si>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</si>
  <si>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</si>
  <si>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</si>
  <si>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</si>
  <si>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</si>
  <si>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</si>
  <si>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</si>
  <si>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</si>
  <si>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</si>
  <si>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</si>
  <si>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</si>
  <si>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</si>
  <si>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</si>
  <si>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</si>
  <si>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</si>
  <si>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</si>
  <si>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</si>
  <si>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</si>
  <si>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</si>
  <si>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</si>
  <si>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</si>
  <si>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</si>
  <si>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</si>
  <si>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</si>
  <si>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</si>
  <si>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</si>
  <si>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</si>
  <si>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</si>
  <si>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</si>
  <si>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</si>
  <si>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</si>
  <si>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</si>
  <si>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</si>
  <si>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</si>
  <si>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</si>
  <si>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</si>
  <si>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</si>
  <si>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</si>
  <si>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</si>
  <si>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</si>
  <si>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</si>
  <si>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</si>
  <si>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</si>
  <si>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</si>
  <si>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</si>
  <si>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</si>
  <si>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</si>
  <si>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</si>
  <si>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</si>
  <si>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</si>
  <si>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</si>
  <si>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</si>
  <si>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</si>
  <si>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</si>
  <si>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</si>
  <si>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</si>
  <si>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</si>
  <si>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</si>
  <si>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</si>
  <si>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</si>
  <si>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</si>
  <si>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</si>
  <si>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</si>
  <si>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</si>
  <si>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</si>
  <si>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</si>
  <si>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</si>
  <si>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</si>
  <si>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</si>
  <si>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</si>
  <si>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</si>
  <si>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</si>
  <si>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</si>
  <si>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</si>
  <si>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</si>
  <si>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</si>
  <si>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</si>
  <si>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</si>
  <si>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</si>
  <si>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</si>
  <si>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</si>
  <si>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</si>
  <si>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</si>
  <si>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</si>
  <si>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</si>
  <si>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</si>
  <si>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</si>
  <si>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</si>
  <si>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</si>
  <si>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</si>
  <si>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</si>
  <si>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</si>
  <si>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</si>
  <si>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</si>
  <si>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</si>
  <si>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400-18</t>
  </si>
  <si>
    <t>450-18</t>
  </si>
  <si>
    <t>425-18</t>
  </si>
  <si>
    <t>475-18</t>
  </si>
  <si>
    <t>Void</t>
  </si>
  <si>
    <t>600-18</t>
  </si>
  <si>
    <t>2018-11-29</t>
  </si>
  <si>
    <t>2018-09-24</t>
  </si>
  <si>
    <t>2018-10-12</t>
  </si>
  <si>
    <t>AMA</t>
  </si>
  <si>
    <t>PM</t>
  </si>
  <si>
    <t>TRR</t>
  </si>
  <si>
    <t>START</t>
  </si>
  <si>
    <t>ASSY</t>
  </si>
  <si>
    <t>DISASSY</t>
  </si>
  <si>
    <t>TEST COMPLETE</t>
  </si>
  <si>
    <t>CLOSE OUT</t>
  </si>
  <si>
    <t>COMPLETE</t>
  </si>
  <si>
    <t>NEED DATE</t>
  </si>
  <si>
    <t>PHASE</t>
  </si>
  <si>
    <t>LAST UPDATE</t>
  </si>
  <si>
    <t>2018-03-16</t>
  </si>
  <si>
    <t>2018-03-01</t>
  </si>
  <si>
    <t>TEST BAY</t>
  </si>
  <si>
    <t>2018-02-28</t>
  </si>
  <si>
    <t>2018-03-14</t>
  </si>
  <si>
    <t>2018-02-02</t>
  </si>
  <si>
    <t>2018-01-08</t>
  </si>
  <si>
    <t>2018-03-02</t>
  </si>
  <si>
    <t>2018-02-26</t>
  </si>
  <si>
    <t>2018-02-05</t>
  </si>
  <si>
    <t>2018-03-06</t>
  </si>
  <si>
    <t>2018-06-01</t>
  </si>
  <si>
    <t>2018-03-12</t>
  </si>
  <si>
    <t>2018-07-19</t>
  </si>
  <si>
    <t>2018-06-11</t>
  </si>
  <si>
    <t>2018-10-01</t>
  </si>
  <si>
    <t>2020-06-01</t>
  </si>
  <si>
    <t>2020-08-01</t>
  </si>
  <si>
    <t>False</t>
  </si>
  <si>
    <t>AMA_Status</t>
  </si>
  <si>
    <t>Final</t>
  </si>
  <si>
    <t>AMA Status</t>
  </si>
  <si>
    <t>Not Final</t>
  </si>
  <si>
    <t>AMA_STATUS</t>
  </si>
  <si>
    <t>2018-11-16</t>
  </si>
  <si>
    <t>2018-11-23</t>
  </si>
  <si>
    <t>2018-11-12</t>
  </si>
  <si>
    <t>2018-11-14</t>
  </si>
  <si>
    <t>2018-11-05</t>
  </si>
  <si>
    <t>2018-10-29</t>
  </si>
  <si>
    <t>2018-11-07</t>
  </si>
  <si>
    <t>2018-11-30</t>
  </si>
  <si>
    <t>2018-09-05</t>
  </si>
  <si>
    <t>2019-02-18</t>
  </si>
  <si>
    <t>2018-10-17</t>
  </si>
  <si>
    <t>2018-11-13</t>
  </si>
  <si>
    <t>2019-03-01</t>
  </si>
  <si>
    <t>True</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</si>
  <si>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VALUES('650-18','1111111','22222222','Todays Test','Vinayak Vazhavalappil Achath','Subsea Systems','Jim','2018-12-03','CELL14','N/A','2018-12-10','2019-01-31','Dale Pomeroy','Bo Cheatham','3333333','NYS','N/A','55555555','TBD',52,'DAQ Software','2019-02-08','2018-11-30','2018-12-03','2018-12-08','2018-12-12','2019-01-27','Medium Bay','TBD','2019-01-29','2019-01-30')</t>
  </si>
  <si>
    <t>650-18</t>
  </si>
  <si>
    <t>Pull_Status</t>
  </si>
  <si>
    <t>TRR_Staus</t>
  </si>
  <si>
    <t>Start_Status</t>
  </si>
  <si>
    <t>ASSY_Status</t>
  </si>
  <si>
    <t>Disassy_Status</t>
  </si>
  <si>
    <t>Testing_Status</t>
  </si>
  <si>
    <t>Close_Status</t>
  </si>
  <si>
    <t>Complete_Status</t>
  </si>
  <si>
    <t>Need_Date_Status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</si>
</sst>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7"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
      <b/>
      <sz val="14"/>
      <color theme="0"/>
      <name val="Calibri"/>
      <family val="2"/>
      <scheme val="minor"/>
    </font>
    <font>
      <sz val="14"/>
      <color theme="1"/>
      <name val="Calibri"/>
      <family val="2"/>
      <scheme val="minor"/>
    </font>
    <font>
      <b/>
      <sz val="20"/>
      <color theme="0"/>
      <name val="Calibri"/>
      <family val="2"/>
      <scheme val="minor"/>
    </font>
  </fonts>
  <fills count="29">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indexed="55"/>
        <bgColor indexed="64"/>
      </patternFill>
    </fill>
    <fill>
      <patternFill patternType="solid">
        <fgColor indexed="11"/>
        <bgColor indexed="64"/>
      </patternFill>
    </fill>
    <fill>
      <patternFill patternType="solid">
        <fgColor indexed="22"/>
        <bgColor indexed="64"/>
      </patternFill>
    </fill>
    <fill>
      <patternFill patternType="solid">
        <fgColor indexed="10"/>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70">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29" fillId="17" borderId="1" xfId="0" applyFont="1" applyFill="1" applyBorder="1" applyAlignment="1">
      <alignment horizontal="center" vertical="center"/>
    </xf>
    <xf numFmtId="0" fontId="29" fillId="17" borderId="1" xfId="0" applyFont="1" applyFill="1" applyBorder="1" applyAlignment="1">
      <alignment horizontal="center" vertical="center" wrapText="1"/>
    </xf>
    <xf numFmtId="0" fontId="29"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38"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4"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7" fillId="0" borderId="0" xfId="0" applyFont="1" applyBorder="1"/>
    <xf numFmtId="0" fontId="15" fillId="0" borderId="0" xfId="0" applyFont="1"/>
    <xf numFmtId="0" fontId="29" fillId="4" borderId="0" xfId="0" applyFont="1" applyFill="1" applyAlignment="1">
      <alignment horizontal="center" vertical="center" wrapText="1"/>
    </xf>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70" fillId="0" borderId="72" xfId="0" applyFont="1" applyBorder="1" applyAlignment="1">
      <alignment horizontal="center" vertical="center"/>
    </xf>
    <xf numFmtId="14" fontId="70" fillId="0" borderId="72" xfId="0" applyNumberFormat="1" applyFont="1" applyBorder="1" applyAlignment="1">
      <alignment horizontal="center" vertical="center"/>
    </xf>
    <xf numFmtId="14" fontId="70" fillId="0" borderId="73"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5" xfId="0" applyFont="1" applyBorder="1" applyAlignment="1">
      <alignment horizontal="center" vertical="center"/>
    </xf>
    <xf numFmtId="0" fontId="70" fillId="0" borderId="39" xfId="0" applyFont="1" applyBorder="1" applyAlignment="1">
      <alignment horizontal="center" vertical="center"/>
    </xf>
    <xf numFmtId="0" fontId="70" fillId="0" borderId="13" xfId="0" applyFont="1" applyBorder="1" applyAlignment="1">
      <alignment horizontal="center" vertical="center"/>
    </xf>
    <xf numFmtId="14" fontId="70" fillId="0" borderId="13" xfId="0" applyNumberFormat="1" applyFont="1" applyBorder="1" applyAlignment="1">
      <alignment horizontal="center" vertical="center"/>
    </xf>
    <xf numFmtId="14" fontId="70" fillId="0" borderId="37" xfId="0" applyNumberFormat="1" applyFont="1" applyBorder="1" applyAlignment="1">
      <alignment horizontal="center" vertical="center"/>
    </xf>
    <xf numFmtId="0" fontId="70" fillId="0" borderId="72" xfId="0" applyFont="1" applyBorder="1"/>
    <xf numFmtId="14" fontId="70" fillId="0" borderId="72" xfId="0" applyNumberFormat="1" applyFont="1" applyBorder="1"/>
    <xf numFmtId="14" fontId="70" fillId="0" borderId="73" xfId="0" applyNumberFormat="1" applyFont="1" applyBorder="1"/>
    <xf numFmtId="0" fontId="70"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0" xfId="2" applyFont="1" applyFill="1" applyBorder="1" applyAlignment="1" applyProtection="1">
      <alignment wrapText="1"/>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1" fillId="0" borderId="1" xfId="2" applyFont="1" applyFill="1" applyBorder="1" applyAlignment="1">
      <alignment horizontal="center" vertical="center"/>
    </xf>
    <xf numFmtId="0" fontId="71" fillId="0" borderId="33" xfId="2" applyFont="1" applyFill="1" applyBorder="1" applyAlignment="1">
      <alignment horizontal="center" vertical="center"/>
    </xf>
    <xf numFmtId="0" fontId="71" fillId="0" borderId="1" xfId="2" applyFont="1" applyBorder="1" applyAlignment="1">
      <alignment horizontal="center" vertical="center"/>
    </xf>
    <xf numFmtId="0" fontId="71"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7" fillId="0" borderId="0" xfId="0" applyFont="1" applyAlignment="1">
      <alignment horizontal="center" vertical="center" wrapText="1"/>
    </xf>
    <xf numFmtId="0" fontId="67" fillId="2" borderId="0" xfId="0" applyFont="1" applyFill="1"/>
    <xf numFmtId="0" fontId="78"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1"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12" fillId="21" borderId="0" xfId="0" applyFont="1" applyFill="1" applyBorder="1" applyAlignment="1" applyProtection="1">
      <alignment horizontal="center" vertical="center" wrapText="1"/>
      <protection locked="0"/>
    </xf>
    <xf numFmtId="0" fontId="12" fillId="21" borderId="0" xfId="0" applyFont="1" applyFill="1" applyBorder="1" applyAlignment="1" applyProtection="1">
      <alignment horizontal="left" vertical="top" wrapText="1"/>
      <protection locked="0"/>
    </xf>
    <xf numFmtId="0" fontId="66" fillId="21" borderId="0" xfId="0" applyFont="1" applyFill="1" applyBorder="1" applyAlignment="1" applyProtection="1">
      <alignment horizontal="center" vertical="center" wrapText="1"/>
      <protection locked="0"/>
    </xf>
    <xf numFmtId="14" fontId="66" fillId="21" borderId="0" xfId="0" applyNumberFormat="1" applyFont="1" applyFill="1" applyBorder="1" applyAlignment="1" applyProtection="1">
      <alignment horizontal="center" vertical="center" wrapText="1"/>
      <protection locked="0"/>
    </xf>
    <xf numFmtId="14" fontId="12" fillId="21" borderId="0" xfId="0" applyNumberFormat="1" applyFont="1" applyFill="1" applyBorder="1" applyAlignment="1" applyProtection="1">
      <alignment horizontal="center" vertical="center" wrapText="1"/>
      <protection locked="0"/>
    </xf>
    <xf numFmtId="164" fontId="12" fillId="21" borderId="0" xfId="0" applyNumberFormat="1" applyFont="1" applyFill="1" applyBorder="1" applyAlignment="1" applyProtection="1">
      <alignment horizontal="center" vertical="center" wrapText="1"/>
      <protection locked="0"/>
    </xf>
    <xf numFmtId="0" fontId="15" fillId="21" borderId="0" xfId="0" applyFont="1" applyFill="1" applyBorder="1" applyAlignment="1">
      <alignment horizontal="center" vertical="center"/>
    </xf>
    <xf numFmtId="0" fontId="15" fillId="21" borderId="0" xfId="0" applyFont="1" applyFill="1" applyBorder="1" applyAlignment="1">
      <alignment horizontal="center" vertical="center" wrapText="1"/>
    </xf>
    <xf numFmtId="14" fontId="15" fillId="21" borderId="0" xfId="0" applyNumberFormat="1" applyFont="1" applyFill="1" applyBorder="1" applyAlignment="1">
      <alignment horizontal="center" vertical="center" wrapText="1"/>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2" fillId="0" borderId="39" xfId="2" applyNumberFormat="1" applyFont="1" applyFill="1" applyBorder="1" applyAlignment="1" applyProtection="1">
      <alignment horizontal="center" vertical="center" wrapText="1"/>
      <protection locked="0"/>
    </xf>
    <xf numFmtId="14" fontId="72" fillId="0" borderId="13" xfId="2" applyNumberFormat="1" applyFont="1" applyFill="1" applyBorder="1" applyAlignment="1" applyProtection="1">
      <alignment horizontal="center" vertical="center" wrapText="1"/>
      <protection locked="0"/>
    </xf>
    <xf numFmtId="14" fontId="72"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70"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3" fillId="0" borderId="0" xfId="0" applyFont="1" applyFill="1" applyBorder="1"/>
    <xf numFmtId="0" fontId="83" fillId="0" borderId="0" xfId="0" applyFont="1" applyFill="1" applyBorder="1" applyAlignment="1">
      <alignment horizontal="center" vertical="center"/>
    </xf>
    <xf numFmtId="0" fontId="83" fillId="0" borderId="0" xfId="0" applyFont="1" applyFill="1" applyBorder="1" applyAlignment="1">
      <alignment vertical="center"/>
    </xf>
    <xf numFmtId="0" fontId="81" fillId="21" borderId="0" xfId="0" applyFont="1" applyFill="1" applyBorder="1" applyAlignment="1">
      <alignment horizontal="center" vertical="center" wrapText="1"/>
    </xf>
    <xf numFmtId="0" fontId="82" fillId="21" borderId="0" xfId="0" applyFont="1" applyFill="1" applyBorder="1" applyAlignment="1">
      <alignment horizontal="center" vertical="center" wrapText="1"/>
    </xf>
    <xf numFmtId="0" fontId="82" fillId="21" borderId="0" xfId="0" applyFont="1" applyFill="1" applyBorder="1"/>
    <xf numFmtId="0" fontId="81" fillId="21" borderId="0" xfId="0" applyFont="1" applyFill="1" applyBorder="1" applyAlignment="1">
      <alignment vertical="center" wrapText="1"/>
    </xf>
    <xf numFmtId="0" fontId="81" fillId="21" borderId="0" xfId="0" applyFont="1" applyFill="1" applyBorder="1" applyAlignment="1">
      <alignment horizontal="center" vertical="center"/>
    </xf>
    <xf numFmtId="0" fontId="81" fillId="21" borderId="0" xfId="0" applyFont="1" applyFill="1" applyBorder="1" applyAlignment="1"/>
    <xf numFmtId="0" fontId="81" fillId="21" borderId="0" xfId="0" applyFont="1" applyFill="1" applyBorder="1" applyAlignment="1">
      <alignment vertical="center"/>
    </xf>
    <xf numFmtId="0" fontId="83"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14" fontId="15" fillId="21" borderId="0" xfId="0" applyNumberFormat="1" applyFont="1" applyFill="1" applyBorder="1" applyAlignment="1">
      <alignment horizontal="center" vertical="center"/>
    </xf>
    <xf numFmtId="0" fontId="84" fillId="18" borderId="33" xfId="0" applyFont="1" applyFill="1" applyBorder="1" applyAlignment="1">
      <alignment horizontal="center" vertical="center" wrapText="1"/>
    </xf>
    <xf numFmtId="0" fontId="85" fillId="0" borderId="0" xfId="0" applyFont="1"/>
    <xf numFmtId="0" fontId="35" fillId="0" borderId="1" xfId="0" applyFont="1" applyBorder="1" applyAlignment="1">
      <alignment horizontal="center" vertical="center"/>
    </xf>
    <xf numFmtId="49" fontId="0" fillId="0" borderId="0" xfId="0" applyNumberFormat="1" applyAlignment="1">
      <alignment horizontal="center" vertical="center"/>
    </xf>
    <xf numFmtId="49" fontId="2" fillId="0" borderId="0" xfId="2" applyNumberFormat="1" applyFont="1" applyFill="1" applyBorder="1" applyAlignment="1" applyProtection="1">
      <alignment wrapText="1"/>
      <protection locked="0"/>
    </xf>
    <xf numFmtId="0" fontId="37" fillId="0" borderId="2" xfId="2" applyNumberFormat="1" applyFont="1" applyFill="1" applyBorder="1" applyAlignment="1" applyProtection="1">
      <alignment horizontal="center" vertical="center" wrapText="1"/>
      <protection locked="0"/>
    </xf>
    <xf numFmtId="0" fontId="37" fillId="0" borderId="27" xfId="2" applyNumberFormat="1" applyFont="1" applyFill="1" applyBorder="1" applyAlignment="1" applyProtection="1">
      <alignment horizontal="center" vertical="center" wrapText="1"/>
      <protection locked="0"/>
    </xf>
    <xf numFmtId="0" fontId="15" fillId="21" borderId="0" xfId="0" applyFont="1" applyFill="1" applyBorder="1"/>
    <xf numFmtId="0" fontId="1" fillId="21" borderId="0" xfId="0" applyFont="1" applyFill="1" applyBorder="1"/>
    <xf numFmtId="0" fontId="84" fillId="18" borderId="0" xfId="0" applyFont="1" applyFill="1" applyBorder="1" applyAlignment="1">
      <alignment horizontal="center" vertical="center" wrapText="1"/>
    </xf>
    <xf numFmtId="0" fontId="0" fillId="25" borderId="0" xfId="0" applyFill="1" applyAlignment="1">
      <alignment horizontal="center" vertical="center"/>
    </xf>
    <xf numFmtId="0" fontId="0" fillId="26" borderId="0" xfId="0" applyFill="1" applyAlignment="1">
      <alignment horizontal="center" vertical="center"/>
    </xf>
    <xf numFmtId="0" fontId="84" fillId="18" borderId="34" xfId="0" applyFont="1" applyFill="1" applyBorder="1" applyAlignment="1">
      <alignment horizontal="center" vertical="center" wrapText="1"/>
    </xf>
    <xf numFmtId="0" fontId="37" fillId="24" borderId="32" xfId="0" applyFont="1" applyFill="1" applyBorder="1" applyAlignment="1">
      <alignment horizontal="center" vertical="center" wrapText="1"/>
    </xf>
    <xf numFmtId="0" fontId="84" fillId="18" borderId="38" xfId="0" applyFont="1" applyFill="1" applyBorder="1" applyAlignment="1">
      <alignment horizontal="center" vertical="center" wrapText="1"/>
    </xf>
    <xf numFmtId="0" fontId="0" fillId="25" borderId="4" xfId="0" applyFill="1" applyBorder="1" applyAlignment="1">
      <alignment horizontal="center" vertical="center"/>
    </xf>
    <xf numFmtId="0" fontId="0" fillId="26" borderId="4" xfId="0" applyFill="1" applyBorder="1" applyAlignment="1">
      <alignment horizontal="center" vertical="center"/>
    </xf>
    <xf numFmtId="0" fontId="0" fillId="0" borderId="4" xfId="0" applyBorder="1" applyAlignment="1">
      <alignment horizontal="center" vertical="center"/>
    </xf>
    <xf numFmtId="0" fontId="0" fillId="28" borderId="4" xfId="0" applyFill="1" applyBorder="1" applyAlignment="1">
      <alignment horizontal="center" vertical="center"/>
    </xf>
    <xf numFmtId="0" fontId="0" fillId="28" borderId="0" xfId="0" applyFill="1" applyAlignment="1">
      <alignment horizontal="center" vertical="center"/>
    </xf>
    <xf numFmtId="0" fontId="0" fillId="24" borderId="0" xfId="0" applyNumberFormat="1" applyFill="1" applyBorder="1" applyAlignment="1">
      <alignment horizontal="center" vertical="center"/>
    </xf>
    <xf numFmtId="0" fontId="0" fillId="24" borderId="0" xfId="0" applyFill="1" applyBorder="1" applyAlignment="1">
      <alignment horizontal="center" vertical="center"/>
    </xf>
    <xf numFmtId="0" fontId="0" fillId="0" borderId="0" xfId="0" applyNumberFormat="1" applyBorder="1" applyAlignment="1">
      <alignment horizontal="center" vertical="center"/>
    </xf>
    <xf numFmtId="0" fontId="0" fillId="21" borderId="0" xfId="0" applyFill="1" applyBorder="1"/>
    <xf numFmtId="14" fontId="0" fillId="25" borderId="0" xfId="0" applyNumberFormat="1" applyFill="1" applyAlignment="1">
      <alignment horizontal="center" vertical="center"/>
    </xf>
    <xf numFmtId="14" fontId="0" fillId="26" borderId="0" xfId="0" applyNumberFormat="1" applyFill="1" applyAlignment="1">
      <alignment horizontal="center" vertical="center"/>
    </xf>
    <xf numFmtId="0" fontId="0" fillId="25" borderId="0" xfId="0" applyNumberFormat="1" applyFill="1" applyAlignment="1">
      <alignment horizontal="center" vertical="center"/>
    </xf>
    <xf numFmtId="0" fontId="0" fillId="26" borderId="0" xfId="0" applyNumberFormat="1" applyFill="1" applyAlignment="1">
      <alignment horizontal="center" vertical="center"/>
    </xf>
    <xf numFmtId="0" fontId="84" fillId="18" borderId="35" xfId="0" applyFont="1" applyFill="1" applyBorder="1" applyAlignment="1">
      <alignment horizontal="center" vertical="center" wrapText="1"/>
    </xf>
    <xf numFmtId="0" fontId="84" fillId="18" borderId="37" xfId="0" applyFont="1" applyFill="1" applyBorder="1" applyAlignment="1">
      <alignment horizontal="center" vertical="center" wrapText="1"/>
    </xf>
    <xf numFmtId="0" fontId="0" fillId="25" borderId="8" xfId="0" applyNumberFormat="1" applyFill="1" applyBorder="1" applyAlignment="1">
      <alignment horizontal="center" vertical="center"/>
    </xf>
    <xf numFmtId="0" fontId="0" fillId="27" borderId="8" xfId="0" applyNumberFormat="1" applyFill="1" applyBorder="1" applyAlignment="1">
      <alignment horizontal="center" vertical="center"/>
    </xf>
    <xf numFmtId="0" fontId="0" fillId="25" borderId="8" xfId="0" applyFill="1" applyBorder="1" applyAlignment="1">
      <alignment horizontal="center" vertical="center"/>
    </xf>
    <xf numFmtId="0" fontId="0" fillId="26" borderId="8" xfId="0" applyNumberFormat="1" applyFill="1" applyBorder="1" applyAlignment="1">
      <alignment horizontal="center" vertical="center"/>
    </xf>
    <xf numFmtId="0" fontId="0" fillId="27" borderId="8" xfId="0" applyFill="1" applyBorder="1" applyAlignment="1">
      <alignment horizontal="center" vertical="center"/>
    </xf>
    <xf numFmtId="0" fontId="0" fillId="0" borderId="8" xfId="0" applyBorder="1" applyAlignment="1">
      <alignment horizontal="center" vertical="center"/>
    </xf>
    <xf numFmtId="14" fontId="0" fillId="28" borderId="0" xfId="0" applyNumberFormat="1" applyFill="1" applyAlignment="1">
      <alignment horizontal="center" vertical="center"/>
    </xf>
    <xf numFmtId="0" fontId="0" fillId="28" borderId="0" xfId="0" applyNumberFormat="1" applyFill="1" applyAlignment="1">
      <alignment horizontal="center" vertical="center"/>
    </xf>
    <xf numFmtId="0" fontId="0" fillId="28" borderId="8" xfId="0" applyNumberFormat="1" applyFill="1" applyBorder="1" applyAlignment="1">
      <alignment horizontal="center" vertical="center"/>
    </xf>
    <xf numFmtId="0" fontId="0" fillId="28" borderId="8" xfId="0" applyFill="1" applyBorder="1" applyAlignment="1">
      <alignment horizontal="center" vertical="center"/>
    </xf>
    <xf numFmtId="0" fontId="0" fillId="0" borderId="0" xfId="0" applyNumberFormat="1" applyAlignment="1">
      <alignment horizontal="center" vertical="center" wrapText="1"/>
    </xf>
    <xf numFmtId="0" fontId="85" fillId="4" borderId="0" xfId="0" applyFont="1" applyFill="1"/>
    <xf numFmtId="0" fontId="86" fillId="4" borderId="0" xfId="0" applyFont="1" applyFill="1" applyAlignment="1">
      <alignment horizontal="center" vertical="center"/>
    </xf>
    <xf numFmtId="49" fontId="85" fillId="5" borderId="0" xfId="0" applyNumberFormat="1" applyFont="1" applyFill="1" applyAlignment="1">
      <alignment horizontal="center" vertical="center"/>
    </xf>
    <xf numFmtId="0" fontId="0" fillId="26" borderId="8" xfId="0" applyFill="1" applyBorder="1" applyAlignment="1">
      <alignment horizontal="center" vertical="center"/>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14" fontId="12" fillId="0" borderId="0" xfId="2" applyNumberFormat="1" applyFont="1" applyFill="1" applyBorder="1" applyAlignment="1" applyProtection="1">
      <alignment horizontal="center" vertical="center" wrapText="1"/>
      <protection locked="0"/>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64" fontId="12" fillId="16" borderId="3" xfId="2" applyNumberFormat="1" applyFont="1" applyFill="1" applyBorder="1" applyAlignment="1" applyProtection="1">
      <alignment horizontal="center"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xf numFmtId="0" fontId="0" fillId="26" borderId="36" xfId="0" applyFill="1" applyBorder="1" applyAlignment="1">
      <alignment horizontal="center" vertical="center"/>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6">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ill>
        <patternFill>
          <bgColor rgb="FF00B0F0"/>
        </patternFill>
      </fill>
    </dxf>
    <dxf>
      <fill>
        <patternFill>
          <bgColor rgb="FFFFFF00"/>
        </patternFill>
      </fill>
    </dxf>
    <dxf>
      <font>
        <b/>
        <i val="0"/>
        <color rgb="FFFF0000"/>
      </font>
    </dxf>
    <dxf>
      <font>
        <color theme="0" tint="-0.24994659260841701"/>
      </font>
      <fill>
        <patternFill>
          <bgColor theme="1"/>
        </patternFill>
      </fill>
    </dxf>
    <dxf>
      <font>
        <b/>
        <i val="0"/>
        <color theme="1"/>
      </font>
      <fill>
        <patternFill>
          <bgColor rgb="FF66FF33"/>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FFFF00"/>
      <color rgb="FF00CCFF"/>
      <color rgb="FF00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4.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22.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3.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21.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hartsheet" Target="chartsheets/sheet6.xml"/><Relationship Id="rId20" Type="http://schemas.openxmlformats.org/officeDocument/2006/relationships/chartsheet" Target="chartsheets/sheet8.xml"/><Relationship Id="rId29" Type="http://schemas.openxmlformats.org/officeDocument/2006/relationships/worksheet" Target="worksheets/sheet17.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24" Type="http://schemas.openxmlformats.org/officeDocument/2006/relationships/chartsheet" Target="chartsheets/sheet11.xml"/><Relationship Id="rId32" Type="http://schemas.openxmlformats.org/officeDocument/2006/relationships/worksheet" Target="worksheets/sheet20.xml"/><Relationship Id="rId37" Type="http://schemas.openxmlformats.org/officeDocument/2006/relationships/pivotCacheDefinition" Target="pivotCache/pivotCacheDefinition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0.xml"/><Relationship Id="rId23" Type="http://schemas.openxmlformats.org/officeDocument/2006/relationships/chartsheet" Target="chartsheets/sheet10.xml"/><Relationship Id="rId28" Type="http://schemas.openxmlformats.org/officeDocument/2006/relationships/worksheet" Target="worksheets/sheet16.xml"/><Relationship Id="rId36" Type="http://schemas.openxmlformats.org/officeDocument/2006/relationships/externalLink" Target="externalLinks/externalLink2.xml"/><Relationship Id="rId10" Type="http://schemas.openxmlformats.org/officeDocument/2006/relationships/worksheet" Target="worksheets/sheet9.xml"/><Relationship Id="rId19" Type="http://schemas.openxmlformats.org/officeDocument/2006/relationships/worksheet" Target="worksheets/sheet12.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hartsheet" Target="chartsheets/sheet5.xml"/><Relationship Id="rId22" Type="http://schemas.openxmlformats.org/officeDocument/2006/relationships/worksheet" Target="worksheets/sheet13.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val>
            <c:numRef>
              <c:f>Data!#REF!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Data!#REF!</c15:sqref>
                        </c15:formulaRef>
                      </c:ext>
                    </c:extLst>
                  </c:multiLvlStrRef>
                </c15:cat>
              </c15:filteredCategoryTitle>
            </c:ex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Gantt'!$A$2:$B$336</c:f>
              <c:multiLvlStrCache>
                <c:ptCount val="101"/>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pt idx="100">
                    <c:v>PIT5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pt idx="100">
                    <c:v>203-17</c:v>
                  </c:pt>
                </c:lvl>
              </c:multiLvlStrCache>
            </c:multiLvlStrRef>
          </c:cat>
          <c:val>
            <c:numRef>
              <c:f>'Location Gantt'!$C$2:$C$336</c:f>
              <c:numCache>
                <c:formatCode>m/d/yyyy</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30"/>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lvl>
              </c:multiLvlStrCache>
            </c:multiLvlStrRef>
          </c:cat>
          <c:val>
            <c:numRef>
              <c:f>'Location Gantt'!$G$2:$G$336</c:f>
              <c:numCache>
                <c:formatCode>General</c:formatCode>
                <c:ptCount val="101"/>
                <c:pt idx="0">
                  <c:v>15</c:v>
                </c:pt>
                <c:pt idx="1">
                  <c:v>15</c:v>
                </c:pt>
                <c:pt idx="2">
                  <c:v>14</c:v>
                </c:pt>
                <c:pt idx="3">
                  <c:v>25</c:v>
                </c:pt>
                <c:pt idx="4">
                  <c:v>15</c:v>
                </c:pt>
                <c:pt idx="5">
                  <c:v>15</c:v>
                </c:pt>
                <c:pt idx="6">
                  <c:v>14</c:v>
                </c:pt>
                <c:pt idx="7">
                  <c:v>25</c:v>
                </c:pt>
                <c:pt idx="8">
                  <c:v>4</c:v>
                </c:pt>
                <c:pt idx="9">
                  <c:v>15</c:v>
                </c:pt>
                <c:pt idx="10">
                  <c:v>15</c:v>
                </c:pt>
                <c:pt idx="11">
                  <c:v>14</c:v>
                </c:pt>
                <c:pt idx="12">
                  <c:v>25</c:v>
                </c:pt>
                <c:pt idx="13">
                  <c:v>15</c:v>
                </c:pt>
                <c:pt idx="14">
                  <c:v>15</c:v>
                </c:pt>
                <c:pt idx="15">
                  <c:v>14</c:v>
                </c:pt>
                <c:pt idx="16">
                  <c:v>15</c:v>
                </c:pt>
                <c:pt idx="17">
                  <c:v>15</c:v>
                </c:pt>
                <c:pt idx="18">
                  <c:v>14</c:v>
                </c:pt>
                <c:pt idx="19">
                  <c:v>25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14</c:v>
                </c:pt>
                <c:pt idx="40">
                  <c:v>15</c:v>
                </c:pt>
                <c:pt idx="41">
                  <c:v>15</c:v>
                </c:pt>
                <c:pt idx="42">
                  <c:v>14</c:v>
                </c:pt>
                <c:pt idx="43">
                  <c:v>25</c:v>
                </c:pt>
                <c:pt idx="44">
                  <c:v>4</c:v>
                </c:pt>
                <c:pt idx="45">
                  <c:v>29</c:v>
                </c:pt>
                <c:pt idx="46">
                  <c:v>15</c:v>
                </c:pt>
                <c:pt idx="47">
                  <c:v>14</c:v>
                </c:pt>
                <c:pt idx="48">
                  <c:v>15</c:v>
                </c:pt>
                <c:pt idx="49">
                  <c:v>14</c:v>
                </c:pt>
                <c:pt idx="50">
                  <c:v>25</c:v>
                </c:pt>
                <c:pt idx="51">
                  <c:v>4</c:v>
                </c:pt>
                <c:pt idx="52">
                  <c:v>29</c:v>
                </c:pt>
                <c:pt idx="53">
                  <c:v>81</c:v>
                </c:pt>
                <c:pt idx="54">
                  <c:v>38</c:v>
                </c:pt>
                <c:pt idx="55">
                  <c:v>18</c:v>
                </c:pt>
                <c:pt idx="56">
                  <c:v>18</c:v>
                </c:pt>
                <c:pt idx="57">
                  <c:v>18</c:v>
                </c:pt>
                <c:pt idx="58">
                  <c:v>18</c:v>
                </c:pt>
                <c:pt idx="59">
                  <c:v>18</c:v>
                </c:pt>
                <c:pt idx="60">
                  <c:v>18</c:v>
                </c:pt>
                <c:pt idx="61">
                  <c:v>61</c:v>
                </c:pt>
                <c:pt idx="62">
                  <c:v>0</c:v>
                </c:pt>
                <c:pt idx="63">
                  <c:v>18</c:v>
                </c:pt>
                <c:pt idx="64">
                  <c:v>18</c:v>
                </c:pt>
                <c:pt idx="65">
                  <c:v>61</c:v>
                </c:pt>
                <c:pt idx="66">
                  <c:v>0</c:v>
                </c:pt>
                <c:pt idx="67">
                  <c:v>18</c:v>
                </c:pt>
                <c:pt idx="68">
                  <c:v>61</c:v>
                </c:pt>
                <c:pt idx="69">
                  <c:v>18</c:v>
                </c:pt>
                <c:pt idx="70">
                  <c:v>18</c:v>
                </c:pt>
                <c:pt idx="71">
                  <c:v>61</c:v>
                </c:pt>
                <c:pt idx="72">
                  <c:v>18</c:v>
                </c:pt>
                <c:pt idx="73">
                  <c:v>61</c:v>
                </c:pt>
                <c:pt idx="74">
                  <c:v>0</c:v>
                </c:pt>
                <c:pt idx="75">
                  <c:v>61</c:v>
                </c:pt>
                <c:pt idx="76">
                  <c:v>0</c:v>
                </c:pt>
                <c:pt idx="77">
                  <c:v>61</c:v>
                </c:pt>
                <c:pt idx="78">
                  <c:v>0</c:v>
                </c:pt>
                <c:pt idx="79">
                  <c:v>18</c:v>
                </c:pt>
                <c:pt idx="80">
                  <c:v>61</c:v>
                </c:pt>
                <c:pt idx="81">
                  <c:v>0</c:v>
                </c:pt>
                <c:pt idx="82">
                  <c:v>18</c:v>
                </c:pt>
                <c:pt idx="83">
                  <c:v>61</c:v>
                </c:pt>
                <c:pt idx="84">
                  <c:v>0</c:v>
                </c:pt>
                <c:pt idx="85">
                  <c:v>18</c:v>
                </c:pt>
                <c:pt idx="86">
                  <c:v>61</c:v>
                </c:pt>
                <c:pt idx="87">
                  <c:v>0</c:v>
                </c:pt>
                <c:pt idx="88">
                  <c:v>18</c:v>
                </c:pt>
                <c:pt idx="89">
                  <c:v>18</c:v>
                </c:pt>
                <c:pt idx="90">
                  <c:v>61</c:v>
                </c:pt>
                <c:pt idx="91">
                  <c:v>0</c:v>
                </c:pt>
                <c:pt idx="92">
                  <c:v>61</c:v>
                </c:pt>
                <c:pt idx="93">
                  <c:v>18</c:v>
                </c:pt>
                <c:pt idx="94">
                  <c:v>18</c:v>
                </c:pt>
                <c:pt idx="95">
                  <c:v>61</c:v>
                </c:pt>
                <c:pt idx="96">
                  <c:v>0</c:v>
                </c:pt>
                <c:pt idx="97">
                  <c:v>61</c:v>
                </c:pt>
                <c:pt idx="98">
                  <c:v>0</c:v>
                </c:pt>
                <c:pt idx="99">
                  <c:v>18</c:v>
                </c:pt>
                <c:pt idx="100">
                  <c:v>61</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8"/>
          <c:min val="43438"/>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Gantt'!$A$2:$B$336</c:f>
              <c:multiLvlStrCache>
                <c:ptCount val="101"/>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pt idx="100">
                    <c:v>PIT5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pt idx="100">
                    <c:v>203-17</c:v>
                  </c:pt>
                </c:lvl>
              </c:multiLvlStrCache>
            </c:multiLvlStrRef>
          </c:cat>
          <c:val>
            <c:numRef>
              <c:f>'Location Gantt'!$C$2:$C$336</c:f>
              <c:numCache>
                <c:formatCode>m/d/yyyy</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101"/>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pt idx="100">
                    <c:v>PIT5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pt idx="100">
                    <c:v>203-17</c:v>
                  </c:pt>
                </c:lvl>
              </c:multiLvlStrCache>
            </c:multiLvlStrRef>
          </c:cat>
          <c:val>
            <c:numRef>
              <c:f>'Location Gantt'!$G$2:$G$336</c:f>
              <c:numCache>
                <c:formatCode>General</c:formatCode>
                <c:ptCount val="101"/>
                <c:pt idx="0">
                  <c:v>15</c:v>
                </c:pt>
                <c:pt idx="1">
                  <c:v>15</c:v>
                </c:pt>
                <c:pt idx="2">
                  <c:v>14</c:v>
                </c:pt>
                <c:pt idx="3">
                  <c:v>25</c:v>
                </c:pt>
                <c:pt idx="4">
                  <c:v>15</c:v>
                </c:pt>
                <c:pt idx="5">
                  <c:v>15</c:v>
                </c:pt>
                <c:pt idx="6">
                  <c:v>14</c:v>
                </c:pt>
                <c:pt idx="7">
                  <c:v>25</c:v>
                </c:pt>
                <c:pt idx="8">
                  <c:v>4</c:v>
                </c:pt>
                <c:pt idx="9">
                  <c:v>15</c:v>
                </c:pt>
                <c:pt idx="10">
                  <c:v>15</c:v>
                </c:pt>
                <c:pt idx="11">
                  <c:v>14</c:v>
                </c:pt>
                <c:pt idx="12">
                  <c:v>25</c:v>
                </c:pt>
                <c:pt idx="13">
                  <c:v>15</c:v>
                </c:pt>
                <c:pt idx="14">
                  <c:v>15</c:v>
                </c:pt>
                <c:pt idx="15">
                  <c:v>14</c:v>
                </c:pt>
                <c:pt idx="16">
                  <c:v>15</c:v>
                </c:pt>
                <c:pt idx="17">
                  <c:v>15</c:v>
                </c:pt>
                <c:pt idx="18">
                  <c:v>14</c:v>
                </c:pt>
                <c:pt idx="19">
                  <c:v>25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14</c:v>
                </c:pt>
                <c:pt idx="40">
                  <c:v>15</c:v>
                </c:pt>
                <c:pt idx="41">
                  <c:v>15</c:v>
                </c:pt>
                <c:pt idx="42">
                  <c:v>14</c:v>
                </c:pt>
                <c:pt idx="43">
                  <c:v>25</c:v>
                </c:pt>
                <c:pt idx="44">
                  <c:v>4</c:v>
                </c:pt>
                <c:pt idx="45">
                  <c:v>29</c:v>
                </c:pt>
                <c:pt idx="46">
                  <c:v>15</c:v>
                </c:pt>
                <c:pt idx="47">
                  <c:v>14</c:v>
                </c:pt>
                <c:pt idx="48">
                  <c:v>15</c:v>
                </c:pt>
                <c:pt idx="49">
                  <c:v>14</c:v>
                </c:pt>
                <c:pt idx="50">
                  <c:v>25</c:v>
                </c:pt>
                <c:pt idx="51">
                  <c:v>4</c:v>
                </c:pt>
                <c:pt idx="52">
                  <c:v>29</c:v>
                </c:pt>
                <c:pt idx="53">
                  <c:v>81</c:v>
                </c:pt>
                <c:pt idx="54">
                  <c:v>38</c:v>
                </c:pt>
                <c:pt idx="55">
                  <c:v>18</c:v>
                </c:pt>
                <c:pt idx="56">
                  <c:v>18</c:v>
                </c:pt>
                <c:pt idx="57">
                  <c:v>18</c:v>
                </c:pt>
                <c:pt idx="58">
                  <c:v>18</c:v>
                </c:pt>
                <c:pt idx="59">
                  <c:v>18</c:v>
                </c:pt>
                <c:pt idx="60">
                  <c:v>18</c:v>
                </c:pt>
                <c:pt idx="61">
                  <c:v>61</c:v>
                </c:pt>
                <c:pt idx="62">
                  <c:v>0</c:v>
                </c:pt>
                <c:pt idx="63">
                  <c:v>18</c:v>
                </c:pt>
                <c:pt idx="64">
                  <c:v>18</c:v>
                </c:pt>
                <c:pt idx="65">
                  <c:v>61</c:v>
                </c:pt>
                <c:pt idx="66">
                  <c:v>0</c:v>
                </c:pt>
                <c:pt idx="67">
                  <c:v>18</c:v>
                </c:pt>
                <c:pt idx="68">
                  <c:v>61</c:v>
                </c:pt>
                <c:pt idx="69">
                  <c:v>18</c:v>
                </c:pt>
                <c:pt idx="70">
                  <c:v>18</c:v>
                </c:pt>
                <c:pt idx="71">
                  <c:v>61</c:v>
                </c:pt>
                <c:pt idx="72">
                  <c:v>18</c:v>
                </c:pt>
                <c:pt idx="73">
                  <c:v>61</c:v>
                </c:pt>
                <c:pt idx="74">
                  <c:v>0</c:v>
                </c:pt>
                <c:pt idx="75">
                  <c:v>61</c:v>
                </c:pt>
                <c:pt idx="76">
                  <c:v>0</c:v>
                </c:pt>
                <c:pt idx="77">
                  <c:v>61</c:v>
                </c:pt>
                <c:pt idx="78">
                  <c:v>0</c:v>
                </c:pt>
                <c:pt idx="79">
                  <c:v>18</c:v>
                </c:pt>
                <c:pt idx="80">
                  <c:v>61</c:v>
                </c:pt>
                <c:pt idx="81">
                  <c:v>0</c:v>
                </c:pt>
                <c:pt idx="82">
                  <c:v>18</c:v>
                </c:pt>
                <c:pt idx="83">
                  <c:v>61</c:v>
                </c:pt>
                <c:pt idx="84">
                  <c:v>0</c:v>
                </c:pt>
                <c:pt idx="85">
                  <c:v>18</c:v>
                </c:pt>
                <c:pt idx="86">
                  <c:v>61</c:v>
                </c:pt>
                <c:pt idx="87">
                  <c:v>0</c:v>
                </c:pt>
                <c:pt idx="88">
                  <c:v>18</c:v>
                </c:pt>
                <c:pt idx="89">
                  <c:v>18</c:v>
                </c:pt>
                <c:pt idx="90">
                  <c:v>61</c:v>
                </c:pt>
                <c:pt idx="91">
                  <c:v>0</c:v>
                </c:pt>
                <c:pt idx="92">
                  <c:v>61</c:v>
                </c:pt>
                <c:pt idx="93">
                  <c:v>18</c:v>
                </c:pt>
                <c:pt idx="94">
                  <c:v>18</c:v>
                </c:pt>
                <c:pt idx="95">
                  <c:v>61</c:v>
                </c:pt>
                <c:pt idx="96">
                  <c:v>0</c:v>
                </c:pt>
                <c:pt idx="97">
                  <c:v>61</c:v>
                </c:pt>
                <c:pt idx="98">
                  <c:v>0</c:v>
                </c:pt>
                <c:pt idx="99">
                  <c:v>18</c:v>
                </c:pt>
                <c:pt idx="100">
                  <c:v>61</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3"/>
          <c:min val="43433"/>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330"/>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lvl>
              </c:multiLvlStrCache>
            </c:multiLvlStrRef>
          </c:cat>
          <c:val>
            <c:numRef>
              <c:f>'Prime Tech Gantt (Data)'!$C$2:$C$331</c:f>
              <c:numCache>
                <c:formatCode>m/d/yyyy</c:formatCode>
                <c:ptCount val="330"/>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(Data)'!$F$2:$F$331</c:f>
              <c:numCache>
                <c:formatCode>General</c:formatCode>
                <c:ptCount val="330"/>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5"/>
          <c:min val="43433"/>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20"/>
          <c:min val="43438"/>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119"/>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8"/>
          <c:min val="43438"/>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0.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7.xml"/><Relationship Id="rId1" Type="http://schemas.openxmlformats.org/officeDocument/2006/relationships/printerSettings" Target="../printerSettings/printerSettings23.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9.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1.xml"/><Relationship Id="rId1" Type="http://schemas.openxmlformats.org/officeDocument/2006/relationships/printerSettings" Target="../printerSettings/printerSettings25.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xdr:twoCellAnchor>
    <xdr:from>
      <xdr:col>27</xdr:col>
      <xdr:colOff>68035</xdr:colOff>
      <xdr:row>0</xdr:row>
      <xdr:rowOff>0</xdr:rowOff>
    </xdr:from>
    <xdr:to>
      <xdr:col>27</xdr:col>
      <xdr:colOff>653143</xdr:colOff>
      <xdr:row>1</xdr:row>
      <xdr:rowOff>0</xdr:rowOff>
    </xdr:to>
    <xdr:sp macro="[0]!To_Weekly_Schedule" textlink="">
      <xdr:nvSpPr>
        <xdr:cNvPr id="2" name="Oval 1">
          <a:extLst>
            <a:ext uri="{FF2B5EF4-FFF2-40B4-BE49-F238E27FC236}">
              <a16:creationId xmlns:a16="http://schemas.microsoft.com/office/drawing/2014/main" id="{00000000-0008-0000-0600-000002000000}"/>
            </a:ext>
          </a:extLst>
        </xdr:cNvPr>
        <xdr:cNvSpPr/>
      </xdr:nvSpPr>
      <xdr:spPr>
        <a:xfrm>
          <a:off x="17403535" y="0"/>
          <a:ext cx="585108" cy="4898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171450</xdr:rowOff>
        </xdr:from>
        <xdr:to>
          <xdr:col>19</xdr:col>
          <xdr:colOff>542925</xdr:colOff>
          <xdr:row>0</xdr:row>
          <xdr:rowOff>495300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11353800" cy="741997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1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1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1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1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1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1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2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2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2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5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5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5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9.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1.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9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9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9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A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A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B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B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B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B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B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B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B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B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B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B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B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B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B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B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B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7</xdr:row>
          <xdr:rowOff>247650</xdr:rowOff>
        </xdr:from>
        <xdr:to>
          <xdr:col>14</xdr:col>
          <xdr:colOff>38100</xdr:colOff>
          <xdr:row>9</xdr:row>
          <xdr:rowOff>85725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1B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Visual</a:t>
              </a:r>
            </a:p>
            <a:p>
              <a:pPr algn="ctr" rtl="0">
                <a:defRPr sz="1000"/>
              </a:pPr>
              <a:r>
                <a:rPr lang="en-US" sz="800" b="0" i="0" u="none" strike="noStrike" baseline="0">
                  <a:solidFill>
                    <a:srgbClr val="000000"/>
                  </a:solidFill>
                  <a:latin typeface="Calibri"/>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19050</xdr:rowOff>
        </xdr:from>
        <xdr:to>
          <xdr:col>14</xdr:col>
          <xdr:colOff>38100</xdr:colOff>
          <xdr:row>7</xdr:row>
          <xdr:rowOff>142875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1B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Data Refresh</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C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D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D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D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E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E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E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xdr:from>
      <xdr:col>8</xdr:col>
      <xdr:colOff>400050</xdr:colOff>
      <xdr:row>12</xdr:row>
      <xdr:rowOff>161925</xdr:rowOff>
    </xdr:from>
    <xdr:to>
      <xdr:col>8</xdr:col>
      <xdr:colOff>400051</xdr:colOff>
      <xdr:row>14</xdr:row>
      <xdr:rowOff>95250</xdr:rowOff>
    </xdr:to>
    <xdr:cxnSp macro="">
      <xdr:nvCxnSpPr>
        <xdr:cNvPr id="3" name="Straight Arrow Connector 2">
          <a:extLst>
            <a:ext uri="{FF2B5EF4-FFF2-40B4-BE49-F238E27FC236}">
              <a16:creationId xmlns:a16="http://schemas.microsoft.com/office/drawing/2014/main" id="{00000000-0008-0000-2000-000003000000}"/>
            </a:ext>
          </a:extLst>
        </xdr:cNvPr>
        <xdr:cNvCxnSpPr/>
      </xdr:nvCxnSpPr>
      <xdr:spPr>
        <a:xfrm flipH="1" flipV="1">
          <a:off x="5276850" y="3209925"/>
          <a:ext cx="1"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21.xml"/><Relationship Id="rId1" Type="http://schemas.openxmlformats.org/officeDocument/2006/relationships/printerSettings" Target="../printerSettings/printerSettings18.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2.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3.xml"/><Relationship Id="rId1" Type="http://schemas.openxmlformats.org/officeDocument/2006/relationships/printerSettings" Target="../printerSettings/printerSettings26.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4.xml"/><Relationship Id="rId1" Type="http://schemas.openxmlformats.org/officeDocument/2006/relationships/printerSettings" Target="../printerSettings/printerSettings2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19.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35.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28.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20.v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6.xml"/><Relationship Id="rId1" Type="http://schemas.openxmlformats.org/officeDocument/2006/relationships/printerSettings" Target="../printerSettings/printerSettings29.bin"/><Relationship Id="rId4" Type="http://schemas.openxmlformats.org/officeDocument/2006/relationships/ctrlProp" Target="../ctrlProps/ctrlProp4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8.xml"/><Relationship Id="rId1" Type="http://schemas.openxmlformats.org/officeDocument/2006/relationships/printerSettings" Target="../printerSettings/printerSettings31.bin"/><Relationship Id="rId5" Type="http://schemas.openxmlformats.org/officeDocument/2006/relationships/image" Target="../media/image5.emf"/><Relationship Id="rId4" Type="http://schemas.openxmlformats.org/officeDocument/2006/relationships/control" Target="../activeX/activeX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XFC337"/>
  <sheetViews>
    <sheetView tabSelected="1" zoomScale="70" zoomScaleNormal="70" workbookViewId="0">
      <selection activeCell="A2" sqref="A2:AQ337"/>
    </sheetView>
  </sheetViews>
  <sheetFormatPr defaultColWidth="0" defaultRowHeight="15" x14ac:dyDescent="0.25"/>
  <cols>
    <col min="1" max="1" width="16.28515625" style="53" customWidth="1"/>
    <col min="2" max="2" width="16.28515625" style="54" customWidth="1"/>
    <col min="3" max="3" width="15.28515625" style="53" customWidth="1"/>
    <col min="4" max="4" width="55.42578125" style="27" customWidth="1"/>
    <col min="5" max="7" width="18.7109375" style="55" customWidth="1"/>
    <col min="8" max="8" width="18.7109375" style="56" customWidth="1"/>
    <col min="9" max="9" width="19.42578125" style="53" customWidth="1"/>
    <col min="10" max="10" width="15.28515625" style="53" customWidth="1"/>
    <col min="11" max="11" width="15.42578125" style="269" customWidth="1"/>
    <col min="12" max="12" width="14.140625" style="269" customWidth="1"/>
    <col min="13" max="14" width="16" style="27" customWidth="1"/>
    <col min="15" max="15" width="15.140625" style="53" customWidth="1"/>
    <col min="16" max="16" width="15.140625" style="27" customWidth="1"/>
    <col min="17" max="17" width="9.140625" style="27" customWidth="1"/>
    <col min="18" max="18" width="14.42578125" style="52"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551" customWidth="1"/>
    <col min="31" max="32" width="14.7109375" style="550" customWidth="1"/>
    <col min="33" max="33" width="17" style="549" customWidth="1"/>
    <col min="34" max="34" width="15.28515625" style="27" customWidth="1"/>
    <col min="35" max="35" width="16.42578125" style="27" customWidth="1"/>
    <col min="36" max="36" width="17.7109375" style="27" customWidth="1"/>
    <col min="37" max="37" width="16.85546875" style="27" customWidth="1"/>
    <col min="38" max="38" width="17.28515625" style="27" customWidth="1"/>
    <col min="39" max="39" width="19" style="27" customWidth="1"/>
    <col min="40" max="40" width="21" style="27" customWidth="1"/>
    <col min="41" max="41" width="19.5703125" style="27" customWidth="1"/>
    <col min="42" max="42" width="22.42578125" style="27" customWidth="1"/>
    <col min="43" max="43" width="24" style="27" customWidth="1"/>
    <col min="44" max="16383" width="9.140625" style="27" hidden="1"/>
    <col min="16384" max="16384" width="6.140625" style="27" hidden="1"/>
  </cols>
  <sheetData>
    <row r="1" spans="1:43" s="137" customFormat="1" ht="52.5" customHeight="1" x14ac:dyDescent="0.25">
      <c r="A1" s="472" t="s">
        <v>635</v>
      </c>
      <c r="B1" s="472" t="s">
        <v>63</v>
      </c>
      <c r="C1" s="472" t="s">
        <v>636</v>
      </c>
      <c r="D1" s="472" t="s">
        <v>637</v>
      </c>
      <c r="E1" s="472" t="s">
        <v>4</v>
      </c>
      <c r="F1" s="472" t="s">
        <v>676</v>
      </c>
      <c r="G1" s="473" t="s">
        <v>638</v>
      </c>
      <c r="H1" s="473" t="s">
        <v>639</v>
      </c>
      <c r="I1" s="472" t="s">
        <v>640</v>
      </c>
      <c r="J1" s="472" t="s">
        <v>641</v>
      </c>
      <c r="K1" s="472" t="s">
        <v>0</v>
      </c>
      <c r="L1" s="474" t="s">
        <v>6</v>
      </c>
      <c r="M1" s="474" t="s">
        <v>642</v>
      </c>
      <c r="N1" s="474" t="s">
        <v>643</v>
      </c>
      <c r="O1" s="472" t="s">
        <v>644</v>
      </c>
      <c r="P1" s="472" t="s">
        <v>20</v>
      </c>
      <c r="Q1" s="472" t="s">
        <v>645</v>
      </c>
      <c r="R1" s="472" t="s">
        <v>646</v>
      </c>
      <c r="S1" s="472" t="s">
        <v>647</v>
      </c>
      <c r="T1" s="475" t="s">
        <v>648</v>
      </c>
      <c r="U1" s="475" t="s">
        <v>37</v>
      </c>
      <c r="V1" s="475" t="s">
        <v>632</v>
      </c>
      <c r="W1" s="476" t="s">
        <v>651</v>
      </c>
      <c r="X1" s="476" t="s">
        <v>649</v>
      </c>
      <c r="Y1" s="477" t="s">
        <v>650</v>
      </c>
      <c r="Z1" s="477" t="s">
        <v>655</v>
      </c>
      <c r="AA1" s="477" t="s">
        <v>132</v>
      </c>
      <c r="AB1" s="475" t="s">
        <v>652</v>
      </c>
      <c r="AC1" s="472" t="s">
        <v>155</v>
      </c>
      <c r="AD1" s="477" t="s">
        <v>653</v>
      </c>
      <c r="AE1" s="477" t="s">
        <v>133</v>
      </c>
      <c r="AF1" s="477" t="s">
        <v>654</v>
      </c>
      <c r="AG1" s="477" t="s">
        <v>677</v>
      </c>
      <c r="AH1" s="477" t="s">
        <v>747</v>
      </c>
      <c r="AI1" s="477" t="s">
        <v>768</v>
      </c>
      <c r="AJ1" s="477" t="s">
        <v>769</v>
      </c>
      <c r="AK1" s="477" t="s">
        <v>770</v>
      </c>
      <c r="AL1" s="477" t="s">
        <v>771</v>
      </c>
      <c r="AM1" s="477" t="s">
        <v>773</v>
      </c>
      <c r="AN1" s="477" t="s">
        <v>772</v>
      </c>
      <c r="AO1" s="477" t="s">
        <v>774</v>
      </c>
      <c r="AP1" s="477" t="s">
        <v>775</v>
      </c>
      <c r="AQ1" s="477" t="s">
        <v>776</v>
      </c>
    </row>
    <row r="2" spans="1:43" s="318" customFormat="1" ht="24.95" customHeight="1" x14ac:dyDescent="0.2">
      <c r="A2" s="463"/>
      <c r="B2" s="463"/>
      <c r="C2" s="463"/>
      <c r="D2" s="464"/>
      <c r="E2" s="463"/>
      <c r="F2" s="463"/>
      <c r="G2" s="465"/>
      <c r="H2" s="466"/>
      <c r="I2" s="463"/>
      <c r="J2" s="463"/>
      <c r="K2" s="467"/>
      <c r="L2" s="467"/>
      <c r="M2" s="468"/>
      <c r="N2" s="468"/>
      <c r="O2" s="463"/>
      <c r="P2" s="463"/>
      <c r="Q2" s="463"/>
      <c r="R2" s="463"/>
      <c r="S2" s="463"/>
      <c r="T2" s="469"/>
      <c r="U2" s="470"/>
      <c r="V2" s="470"/>
      <c r="W2" s="471"/>
      <c r="X2" s="469"/>
      <c r="Y2" s="470"/>
      <c r="Z2" s="470"/>
      <c r="AA2" s="471"/>
      <c r="AB2" s="470"/>
      <c r="AC2" s="463"/>
      <c r="AD2" s="463"/>
      <c r="AE2" s="552"/>
      <c r="AF2" s="552"/>
      <c r="AG2" s="553"/>
      <c r="AH2" s="573"/>
      <c r="AI2" s="573"/>
      <c r="AJ2" s="573"/>
      <c r="AK2" s="573"/>
      <c r="AL2" s="573"/>
      <c r="AM2" s="573"/>
      <c r="AN2" s="573"/>
      <c r="AO2" s="573"/>
      <c r="AP2" s="573"/>
      <c r="AQ2" s="573"/>
    </row>
    <row r="3" spans="1:43" s="318" customFormat="1" ht="24.95" customHeight="1" x14ac:dyDescent="0.2">
      <c r="A3" s="463"/>
      <c r="B3" s="463"/>
      <c r="C3" s="463"/>
      <c r="D3" s="464"/>
      <c r="E3" s="463"/>
      <c r="F3" s="463"/>
      <c r="G3" s="465"/>
      <c r="H3" s="466"/>
      <c r="I3" s="463"/>
      <c r="J3" s="463"/>
      <c r="K3" s="467"/>
      <c r="L3" s="467"/>
      <c r="M3" s="468"/>
      <c r="N3" s="468"/>
      <c r="O3" s="463"/>
      <c r="P3" s="463"/>
      <c r="Q3" s="463"/>
      <c r="R3" s="463"/>
      <c r="S3" s="463"/>
      <c r="T3" s="469"/>
      <c r="U3" s="470"/>
      <c r="V3" s="470"/>
      <c r="W3" s="471"/>
      <c r="X3" s="469"/>
      <c r="Y3" s="470"/>
      <c r="Z3" s="470"/>
      <c r="AA3" s="471"/>
      <c r="AB3" s="470"/>
      <c r="AC3" s="463"/>
      <c r="AD3" s="463"/>
      <c r="AE3" s="552"/>
      <c r="AF3" s="552"/>
      <c r="AG3" s="553"/>
      <c r="AH3" s="573"/>
      <c r="AI3" s="573"/>
      <c r="AJ3" s="573"/>
      <c r="AK3" s="573"/>
      <c r="AL3" s="573"/>
      <c r="AM3" s="573"/>
      <c r="AN3" s="573"/>
      <c r="AO3" s="573"/>
      <c r="AP3" s="573"/>
      <c r="AQ3" s="573"/>
    </row>
    <row r="4" spans="1:43" s="318" customFormat="1" ht="24.95" customHeight="1" x14ac:dyDescent="0.2">
      <c r="A4" s="463"/>
      <c r="B4" s="463"/>
      <c r="C4" s="463"/>
      <c r="D4" s="464"/>
      <c r="E4" s="463"/>
      <c r="F4" s="463"/>
      <c r="G4" s="465"/>
      <c r="H4" s="466"/>
      <c r="I4" s="463"/>
      <c r="J4" s="463"/>
      <c r="K4" s="467"/>
      <c r="L4" s="467"/>
      <c r="M4" s="468"/>
      <c r="N4" s="468"/>
      <c r="O4" s="463"/>
      <c r="P4" s="463"/>
      <c r="Q4" s="463"/>
      <c r="R4" s="463"/>
      <c r="S4" s="463"/>
      <c r="T4" s="469"/>
      <c r="U4" s="470"/>
      <c r="V4" s="470"/>
      <c r="W4" s="471"/>
      <c r="X4" s="469"/>
      <c r="Y4" s="470"/>
      <c r="Z4" s="470"/>
      <c r="AA4" s="471"/>
      <c r="AB4" s="470"/>
      <c r="AC4" s="463"/>
      <c r="AD4" s="463"/>
      <c r="AE4" s="552"/>
      <c r="AF4" s="552"/>
      <c r="AG4" s="553"/>
      <c r="AH4" s="573"/>
      <c r="AI4" s="573"/>
      <c r="AJ4" s="573"/>
      <c r="AK4" s="573"/>
      <c r="AL4" s="573"/>
      <c r="AM4" s="573"/>
      <c r="AN4" s="573"/>
      <c r="AO4" s="573"/>
      <c r="AP4" s="573"/>
      <c r="AQ4" s="573"/>
    </row>
    <row r="5" spans="1:43" s="318" customFormat="1" ht="21.6" customHeight="1" x14ac:dyDescent="0.2">
      <c r="A5" s="463"/>
      <c r="B5" s="463"/>
      <c r="C5" s="463"/>
      <c r="D5" s="464"/>
      <c r="E5" s="463"/>
      <c r="F5" s="463"/>
      <c r="G5" s="465"/>
      <c r="H5" s="466"/>
      <c r="I5" s="463"/>
      <c r="J5" s="463"/>
      <c r="K5" s="467"/>
      <c r="L5" s="467"/>
      <c r="M5" s="468"/>
      <c r="N5" s="468"/>
      <c r="O5" s="463"/>
      <c r="P5" s="463"/>
      <c r="Q5" s="463"/>
      <c r="R5" s="463"/>
      <c r="S5" s="463"/>
      <c r="T5" s="469"/>
      <c r="U5" s="470"/>
      <c r="V5" s="470"/>
      <c r="W5" s="471"/>
      <c r="X5" s="469"/>
      <c r="Y5" s="470"/>
      <c r="Z5" s="470"/>
      <c r="AA5" s="471"/>
      <c r="AB5" s="470"/>
      <c r="AC5" s="463"/>
      <c r="AD5" s="463"/>
      <c r="AE5" s="552"/>
      <c r="AF5" s="552"/>
      <c r="AG5" s="553"/>
      <c r="AH5" s="573"/>
      <c r="AI5" s="573"/>
      <c r="AJ5" s="573"/>
      <c r="AK5" s="573"/>
      <c r="AL5" s="573"/>
      <c r="AM5" s="573"/>
      <c r="AN5" s="573"/>
      <c r="AO5" s="573"/>
      <c r="AP5" s="573"/>
      <c r="AQ5" s="573"/>
    </row>
    <row r="6" spans="1:43" s="318" customFormat="1" ht="24.95" customHeight="1" x14ac:dyDescent="0.2">
      <c r="A6" s="463"/>
      <c r="B6" s="463"/>
      <c r="C6" s="463"/>
      <c r="D6" s="464"/>
      <c r="E6" s="463"/>
      <c r="F6" s="463"/>
      <c r="G6" s="465"/>
      <c r="H6" s="466"/>
      <c r="I6" s="463"/>
      <c r="J6" s="463"/>
      <c r="K6" s="467"/>
      <c r="L6" s="467"/>
      <c r="M6" s="468"/>
      <c r="N6" s="468"/>
      <c r="O6" s="463"/>
      <c r="P6" s="463"/>
      <c r="Q6" s="463"/>
      <c r="R6" s="463"/>
      <c r="S6" s="463"/>
      <c r="T6" s="469"/>
      <c r="U6" s="470"/>
      <c r="V6" s="470"/>
      <c r="W6" s="471"/>
      <c r="X6" s="469"/>
      <c r="Y6" s="470"/>
      <c r="Z6" s="470"/>
      <c r="AA6" s="471"/>
      <c r="AB6" s="470"/>
      <c r="AC6" s="463"/>
      <c r="AD6" s="463"/>
      <c r="AE6" s="552"/>
      <c r="AF6" s="552"/>
      <c r="AG6" s="553"/>
      <c r="AH6" s="573"/>
      <c r="AI6" s="573"/>
      <c r="AJ6" s="573"/>
      <c r="AK6" s="573"/>
      <c r="AL6" s="573"/>
      <c r="AM6" s="573"/>
      <c r="AN6" s="573"/>
      <c r="AO6" s="573"/>
      <c r="AP6" s="573"/>
      <c r="AQ6" s="573"/>
    </row>
    <row r="7" spans="1:43" s="318" customFormat="1" ht="24.95" customHeight="1" x14ac:dyDescent="0.2">
      <c r="A7" s="463"/>
      <c r="B7" s="463"/>
      <c r="C7" s="463"/>
      <c r="D7" s="464"/>
      <c r="E7" s="463"/>
      <c r="F7" s="463"/>
      <c r="G7" s="465"/>
      <c r="H7" s="466"/>
      <c r="I7" s="463"/>
      <c r="J7" s="463"/>
      <c r="K7" s="467"/>
      <c r="L7" s="467"/>
      <c r="M7" s="468"/>
      <c r="N7" s="468"/>
      <c r="O7" s="463"/>
      <c r="P7" s="463"/>
      <c r="Q7" s="463"/>
      <c r="R7" s="463"/>
      <c r="S7" s="463"/>
      <c r="T7" s="469"/>
      <c r="U7" s="470"/>
      <c r="V7" s="470"/>
      <c r="W7" s="471"/>
      <c r="X7" s="469"/>
      <c r="Y7" s="470"/>
      <c r="Z7" s="470"/>
      <c r="AA7" s="471"/>
      <c r="AB7" s="470"/>
      <c r="AC7" s="463"/>
      <c r="AD7" s="463"/>
      <c r="AE7" s="552"/>
      <c r="AF7" s="552"/>
      <c r="AG7" s="553"/>
      <c r="AH7" s="573"/>
      <c r="AI7" s="573"/>
      <c r="AJ7" s="573"/>
      <c r="AK7" s="573"/>
      <c r="AL7" s="573"/>
      <c r="AM7" s="573"/>
      <c r="AN7" s="573"/>
      <c r="AO7" s="573"/>
      <c r="AP7" s="573"/>
      <c r="AQ7" s="573"/>
    </row>
    <row r="8" spans="1:43" s="318" customFormat="1" ht="24.95" customHeight="1" x14ac:dyDescent="0.2">
      <c r="A8" s="463"/>
      <c r="B8" s="463"/>
      <c r="C8" s="463"/>
      <c r="D8" s="464"/>
      <c r="E8" s="463"/>
      <c r="F8" s="463"/>
      <c r="G8" s="465"/>
      <c r="H8" s="466"/>
      <c r="I8" s="463"/>
      <c r="J8" s="463"/>
      <c r="K8" s="467"/>
      <c r="L8" s="467"/>
      <c r="M8" s="468"/>
      <c r="N8" s="468"/>
      <c r="O8" s="463"/>
      <c r="P8" s="463"/>
      <c r="Q8" s="463"/>
      <c r="R8" s="463"/>
      <c r="S8" s="463"/>
      <c r="T8" s="469"/>
      <c r="U8" s="470"/>
      <c r="V8" s="470"/>
      <c r="W8" s="471"/>
      <c r="X8" s="469"/>
      <c r="Y8" s="470"/>
      <c r="Z8" s="470"/>
      <c r="AA8" s="471"/>
      <c r="AB8" s="470"/>
      <c r="AC8" s="463"/>
      <c r="AD8" s="463"/>
      <c r="AE8" s="552"/>
      <c r="AF8" s="552"/>
      <c r="AG8" s="553"/>
      <c r="AH8" s="573"/>
      <c r="AI8" s="573"/>
      <c r="AJ8" s="573"/>
      <c r="AK8" s="573"/>
      <c r="AL8" s="573"/>
      <c r="AM8" s="573"/>
      <c r="AN8" s="573"/>
      <c r="AO8" s="573"/>
      <c r="AP8" s="573"/>
      <c r="AQ8" s="573"/>
    </row>
    <row r="9" spans="1:43" s="318" customFormat="1" ht="21.6" customHeight="1" x14ac:dyDescent="0.2">
      <c r="A9" s="463"/>
      <c r="B9" s="463"/>
      <c r="C9" s="463"/>
      <c r="D9" s="464"/>
      <c r="E9" s="463"/>
      <c r="F9" s="463"/>
      <c r="G9" s="465"/>
      <c r="H9" s="466"/>
      <c r="I9" s="463"/>
      <c r="J9" s="463"/>
      <c r="K9" s="467"/>
      <c r="L9" s="467"/>
      <c r="M9" s="468"/>
      <c r="N9" s="468"/>
      <c r="O9" s="463"/>
      <c r="P9" s="463"/>
      <c r="Q9" s="463"/>
      <c r="R9" s="463"/>
      <c r="S9" s="463"/>
      <c r="T9" s="469"/>
      <c r="U9" s="470"/>
      <c r="V9" s="470"/>
      <c r="W9" s="471"/>
      <c r="X9" s="469"/>
      <c r="Y9" s="470"/>
      <c r="Z9" s="470"/>
      <c r="AA9" s="471"/>
      <c r="AB9" s="470"/>
      <c r="AC9" s="463"/>
      <c r="AD9" s="463"/>
      <c r="AE9" s="552"/>
      <c r="AF9" s="552"/>
      <c r="AG9" s="553"/>
      <c r="AH9" s="573"/>
      <c r="AI9" s="573"/>
      <c r="AJ9" s="573"/>
      <c r="AK9" s="573"/>
      <c r="AL9" s="573"/>
      <c r="AM9" s="573"/>
      <c r="AN9" s="573"/>
      <c r="AO9" s="573"/>
      <c r="AP9" s="573"/>
      <c r="AQ9" s="573"/>
    </row>
    <row r="10" spans="1:43" s="318" customFormat="1" ht="21.6" customHeight="1" x14ac:dyDescent="0.2">
      <c r="A10" s="463"/>
      <c r="B10" s="463"/>
      <c r="C10" s="463"/>
      <c r="D10" s="464"/>
      <c r="E10" s="463"/>
      <c r="F10" s="463"/>
      <c r="G10" s="465"/>
      <c r="H10" s="466"/>
      <c r="I10" s="463"/>
      <c r="J10" s="463"/>
      <c r="K10" s="467"/>
      <c r="L10" s="467"/>
      <c r="M10" s="468"/>
      <c r="N10" s="468"/>
      <c r="O10" s="463"/>
      <c r="P10" s="463"/>
      <c r="Q10" s="463"/>
      <c r="R10" s="463"/>
      <c r="S10" s="463"/>
      <c r="T10" s="469"/>
      <c r="U10" s="470"/>
      <c r="V10" s="470"/>
      <c r="W10" s="471"/>
      <c r="X10" s="469"/>
      <c r="Y10" s="470"/>
      <c r="Z10" s="470"/>
      <c r="AA10" s="471"/>
      <c r="AB10" s="470"/>
      <c r="AC10" s="463"/>
      <c r="AD10" s="463"/>
      <c r="AE10" s="552"/>
      <c r="AF10" s="552"/>
      <c r="AG10" s="553"/>
      <c r="AH10" s="573"/>
      <c r="AI10" s="573"/>
      <c r="AJ10" s="573"/>
      <c r="AK10" s="573"/>
      <c r="AL10" s="573"/>
      <c r="AM10" s="573"/>
      <c r="AN10" s="573"/>
      <c r="AO10" s="573"/>
      <c r="AP10" s="573"/>
      <c r="AQ10" s="573"/>
    </row>
    <row r="11" spans="1:43" s="318" customFormat="1" ht="21.6" customHeight="1" x14ac:dyDescent="0.2">
      <c r="A11" s="463"/>
      <c r="B11" s="463"/>
      <c r="C11" s="463"/>
      <c r="D11" s="464"/>
      <c r="E11" s="463"/>
      <c r="F11" s="463"/>
      <c r="G11" s="465"/>
      <c r="H11" s="466"/>
      <c r="I11" s="463"/>
      <c r="J11" s="463"/>
      <c r="K11" s="467"/>
      <c r="L11" s="467"/>
      <c r="M11" s="468"/>
      <c r="N11" s="468"/>
      <c r="O11" s="463"/>
      <c r="P11" s="463"/>
      <c r="Q11" s="463"/>
      <c r="R11" s="463"/>
      <c r="S11" s="463"/>
      <c r="T11" s="469"/>
      <c r="U11" s="470"/>
      <c r="V11" s="470"/>
      <c r="W11" s="471"/>
      <c r="X11" s="469"/>
      <c r="Y11" s="470"/>
      <c r="Z11" s="470"/>
      <c r="AA11" s="471"/>
      <c r="AB11" s="470"/>
      <c r="AC11" s="463"/>
      <c r="AD11" s="463"/>
      <c r="AE11" s="552"/>
      <c r="AF11" s="552"/>
      <c r="AG11" s="553"/>
      <c r="AH11" s="573"/>
      <c r="AI11" s="573"/>
      <c r="AJ11" s="573"/>
      <c r="AK11" s="573"/>
      <c r="AL11" s="573"/>
      <c r="AM11" s="573"/>
      <c r="AN11" s="573"/>
      <c r="AO11" s="573"/>
      <c r="AP11" s="573"/>
      <c r="AQ11" s="573"/>
    </row>
    <row r="12" spans="1:43" s="318" customFormat="1" ht="21.6" customHeight="1" x14ac:dyDescent="0.2">
      <c r="A12" s="463"/>
      <c r="B12" s="463"/>
      <c r="C12" s="463"/>
      <c r="D12" s="464"/>
      <c r="E12" s="463"/>
      <c r="F12" s="463"/>
      <c r="G12" s="465"/>
      <c r="H12" s="466"/>
      <c r="I12" s="463"/>
      <c r="J12" s="463"/>
      <c r="K12" s="467"/>
      <c r="L12" s="467"/>
      <c r="M12" s="468"/>
      <c r="N12" s="468"/>
      <c r="O12" s="463"/>
      <c r="P12" s="463"/>
      <c r="Q12" s="463"/>
      <c r="R12" s="463"/>
      <c r="S12" s="463"/>
      <c r="T12" s="469"/>
      <c r="U12" s="470"/>
      <c r="V12" s="470"/>
      <c r="W12" s="471"/>
      <c r="X12" s="469"/>
      <c r="Y12" s="470"/>
      <c r="Z12" s="470"/>
      <c r="AA12" s="471"/>
      <c r="AB12" s="470"/>
      <c r="AC12" s="463"/>
      <c r="AD12" s="463"/>
      <c r="AE12" s="552"/>
      <c r="AF12" s="552"/>
      <c r="AG12" s="553"/>
      <c r="AH12" s="573"/>
      <c r="AI12" s="573"/>
      <c r="AJ12" s="573"/>
      <c r="AK12" s="573"/>
      <c r="AL12" s="573"/>
      <c r="AM12" s="573"/>
      <c r="AN12" s="573"/>
      <c r="AO12" s="573"/>
      <c r="AP12" s="573"/>
      <c r="AQ12" s="573"/>
    </row>
    <row r="13" spans="1:43" s="318" customFormat="1" ht="21.6" customHeight="1" x14ac:dyDescent="0.2">
      <c r="A13" s="463"/>
      <c r="B13" s="463"/>
      <c r="C13" s="463"/>
      <c r="D13" s="464"/>
      <c r="E13" s="463"/>
      <c r="F13" s="463"/>
      <c r="G13" s="465"/>
      <c r="H13" s="466"/>
      <c r="I13" s="463"/>
      <c r="J13" s="463"/>
      <c r="K13" s="467"/>
      <c r="L13" s="467"/>
      <c r="M13" s="468"/>
      <c r="N13" s="468"/>
      <c r="O13" s="463"/>
      <c r="P13" s="463"/>
      <c r="Q13" s="463"/>
      <c r="R13" s="463"/>
      <c r="S13" s="463"/>
      <c r="T13" s="469"/>
      <c r="U13" s="470"/>
      <c r="V13" s="470"/>
      <c r="W13" s="471"/>
      <c r="X13" s="469"/>
      <c r="Y13" s="470"/>
      <c r="Z13" s="470"/>
      <c r="AA13" s="471"/>
      <c r="AB13" s="470"/>
      <c r="AC13" s="463"/>
      <c r="AD13" s="463"/>
      <c r="AE13" s="552"/>
      <c r="AF13" s="552"/>
      <c r="AG13" s="553"/>
      <c r="AH13" s="573"/>
      <c r="AI13" s="573"/>
      <c r="AJ13" s="573"/>
      <c r="AK13" s="573"/>
      <c r="AL13" s="573"/>
      <c r="AM13" s="573"/>
      <c r="AN13" s="573"/>
      <c r="AO13" s="573"/>
      <c r="AP13" s="573"/>
      <c r="AQ13" s="573"/>
    </row>
    <row r="14" spans="1:43" s="318" customFormat="1" ht="21.6" customHeight="1" x14ac:dyDescent="0.2">
      <c r="A14" s="463"/>
      <c r="B14" s="463"/>
      <c r="C14" s="463"/>
      <c r="D14" s="464"/>
      <c r="E14" s="463"/>
      <c r="F14" s="463"/>
      <c r="G14" s="465"/>
      <c r="H14" s="466"/>
      <c r="I14" s="463"/>
      <c r="J14" s="463"/>
      <c r="K14" s="467"/>
      <c r="L14" s="467"/>
      <c r="M14" s="468"/>
      <c r="N14" s="468"/>
      <c r="O14" s="463"/>
      <c r="P14" s="463"/>
      <c r="Q14" s="463"/>
      <c r="R14" s="463"/>
      <c r="S14" s="463"/>
      <c r="T14" s="469"/>
      <c r="U14" s="470"/>
      <c r="V14" s="470"/>
      <c r="W14" s="471"/>
      <c r="X14" s="469"/>
      <c r="Y14" s="470"/>
      <c r="Z14" s="470"/>
      <c r="AA14" s="471"/>
      <c r="AB14" s="470"/>
      <c r="AC14" s="463"/>
      <c r="AD14" s="463"/>
      <c r="AE14" s="552"/>
      <c r="AF14" s="552"/>
      <c r="AG14" s="554"/>
      <c r="AH14" s="573"/>
      <c r="AI14" s="573"/>
      <c r="AJ14" s="573"/>
      <c r="AK14" s="573"/>
      <c r="AL14" s="573"/>
      <c r="AM14" s="573"/>
      <c r="AN14" s="573"/>
      <c r="AO14" s="573"/>
      <c r="AP14" s="573"/>
      <c r="AQ14" s="573"/>
    </row>
    <row r="15" spans="1:43" s="318" customFormat="1" ht="21.6" customHeight="1" x14ac:dyDescent="0.2">
      <c r="A15" s="463"/>
      <c r="B15" s="463"/>
      <c r="C15" s="463"/>
      <c r="D15" s="464"/>
      <c r="E15" s="463"/>
      <c r="F15" s="463"/>
      <c r="G15" s="465"/>
      <c r="H15" s="466"/>
      <c r="I15" s="463"/>
      <c r="J15" s="463"/>
      <c r="K15" s="467"/>
      <c r="L15" s="467"/>
      <c r="M15" s="468"/>
      <c r="N15" s="468"/>
      <c r="O15" s="463"/>
      <c r="P15" s="463"/>
      <c r="Q15" s="463"/>
      <c r="R15" s="463"/>
      <c r="S15" s="463"/>
      <c r="T15" s="469"/>
      <c r="U15" s="470"/>
      <c r="V15" s="470"/>
      <c r="W15" s="471"/>
      <c r="X15" s="469"/>
      <c r="Y15" s="470"/>
      <c r="Z15" s="470"/>
      <c r="AA15" s="471"/>
      <c r="AB15" s="470"/>
      <c r="AC15" s="463"/>
      <c r="AD15" s="463"/>
      <c r="AE15" s="552"/>
      <c r="AF15" s="552"/>
      <c r="AG15" s="554"/>
      <c r="AH15" s="573"/>
      <c r="AI15" s="573"/>
      <c r="AJ15" s="573"/>
      <c r="AK15" s="573"/>
      <c r="AL15" s="573"/>
      <c r="AM15" s="573"/>
      <c r="AN15" s="573"/>
      <c r="AO15" s="573"/>
      <c r="AP15" s="573"/>
      <c r="AQ15" s="573"/>
    </row>
    <row r="16" spans="1:43" s="318" customFormat="1" ht="21.6" customHeight="1" x14ac:dyDescent="0.2">
      <c r="A16" s="463"/>
      <c r="B16" s="463"/>
      <c r="C16" s="463"/>
      <c r="D16" s="464"/>
      <c r="E16" s="463"/>
      <c r="F16" s="463"/>
      <c r="G16" s="465"/>
      <c r="H16" s="466"/>
      <c r="I16" s="463"/>
      <c r="J16" s="463"/>
      <c r="K16" s="467"/>
      <c r="L16" s="467"/>
      <c r="M16" s="468"/>
      <c r="N16" s="468"/>
      <c r="O16" s="463"/>
      <c r="P16" s="463"/>
      <c r="Q16" s="463"/>
      <c r="R16" s="463"/>
      <c r="S16" s="463"/>
      <c r="T16" s="469"/>
      <c r="U16" s="470"/>
      <c r="V16" s="470"/>
      <c r="W16" s="471"/>
      <c r="X16" s="469"/>
      <c r="Y16" s="470"/>
      <c r="Z16" s="470"/>
      <c r="AA16" s="471"/>
      <c r="AB16" s="470"/>
      <c r="AC16" s="463"/>
      <c r="AD16" s="463"/>
      <c r="AE16" s="552"/>
      <c r="AF16" s="552"/>
      <c r="AG16" s="555"/>
      <c r="AH16" s="573"/>
      <c r="AI16" s="573"/>
      <c r="AJ16" s="573"/>
      <c r="AK16" s="573"/>
      <c r="AL16" s="573"/>
      <c r="AM16" s="573"/>
      <c r="AN16" s="573"/>
      <c r="AO16" s="573"/>
      <c r="AP16" s="573"/>
      <c r="AQ16" s="573"/>
    </row>
    <row r="17" spans="1:43" s="318" customFormat="1" ht="21.6" customHeight="1" x14ac:dyDescent="0.2">
      <c r="A17" s="463"/>
      <c r="B17" s="463"/>
      <c r="C17" s="463"/>
      <c r="D17" s="464"/>
      <c r="E17" s="463"/>
      <c r="F17" s="463"/>
      <c r="G17" s="465"/>
      <c r="H17" s="466"/>
      <c r="I17" s="463"/>
      <c r="J17" s="463"/>
      <c r="K17" s="467"/>
      <c r="L17" s="467"/>
      <c r="M17" s="468"/>
      <c r="N17" s="468"/>
      <c r="O17" s="463"/>
      <c r="P17" s="463"/>
      <c r="Q17" s="463"/>
      <c r="R17" s="463"/>
      <c r="S17" s="463"/>
      <c r="T17" s="469"/>
      <c r="U17" s="470"/>
      <c r="V17" s="470"/>
      <c r="W17" s="471"/>
      <c r="X17" s="469"/>
      <c r="Y17" s="470"/>
      <c r="Z17" s="470"/>
      <c r="AA17" s="471"/>
      <c r="AB17" s="470"/>
      <c r="AC17" s="463"/>
      <c r="AD17" s="463"/>
      <c r="AE17" s="552"/>
      <c r="AF17" s="552"/>
      <c r="AG17" s="552"/>
      <c r="AH17" s="573"/>
      <c r="AI17" s="573"/>
      <c r="AJ17" s="573"/>
      <c r="AK17" s="573"/>
      <c r="AL17" s="573"/>
      <c r="AM17" s="573"/>
      <c r="AN17" s="573"/>
      <c r="AO17" s="573"/>
      <c r="AP17" s="573"/>
      <c r="AQ17" s="573"/>
    </row>
    <row r="18" spans="1:43" s="318" customFormat="1" ht="24.95" customHeight="1" x14ac:dyDescent="0.2">
      <c r="A18" s="463"/>
      <c r="B18" s="463"/>
      <c r="C18" s="463"/>
      <c r="D18" s="464"/>
      <c r="E18" s="463"/>
      <c r="F18" s="463"/>
      <c r="G18" s="465"/>
      <c r="H18" s="466"/>
      <c r="I18" s="463"/>
      <c r="J18" s="463"/>
      <c r="K18" s="467"/>
      <c r="L18" s="467"/>
      <c r="M18" s="468"/>
      <c r="N18" s="468"/>
      <c r="O18" s="463"/>
      <c r="P18" s="463"/>
      <c r="Q18" s="463"/>
      <c r="R18" s="463"/>
      <c r="S18" s="463"/>
      <c r="T18" s="469"/>
      <c r="U18" s="470"/>
      <c r="V18" s="470"/>
      <c r="W18" s="471"/>
      <c r="X18" s="469"/>
      <c r="Y18" s="470"/>
      <c r="Z18" s="470"/>
      <c r="AA18" s="471"/>
      <c r="AB18" s="470"/>
      <c r="AC18" s="463"/>
      <c r="AD18" s="463"/>
      <c r="AE18" s="552"/>
      <c r="AF18" s="552"/>
      <c r="AG18" s="556"/>
      <c r="AH18" s="573"/>
      <c r="AI18" s="573"/>
      <c r="AJ18" s="573"/>
      <c r="AK18" s="573"/>
      <c r="AL18" s="573"/>
      <c r="AM18" s="573"/>
      <c r="AN18" s="573"/>
      <c r="AO18" s="573"/>
      <c r="AP18" s="573"/>
      <c r="AQ18" s="573"/>
    </row>
    <row r="19" spans="1:43" s="318" customFormat="1" ht="24.95" customHeight="1" x14ac:dyDescent="0.2">
      <c r="A19" s="463"/>
      <c r="B19" s="463"/>
      <c r="C19" s="463"/>
      <c r="D19" s="464"/>
      <c r="E19" s="463"/>
      <c r="F19" s="463"/>
      <c r="G19" s="465"/>
      <c r="H19" s="466"/>
      <c r="I19" s="463"/>
      <c r="J19" s="463"/>
      <c r="K19" s="467"/>
      <c r="L19" s="467"/>
      <c r="M19" s="468"/>
      <c r="N19" s="468"/>
      <c r="O19" s="463"/>
      <c r="P19" s="463"/>
      <c r="Q19" s="463"/>
      <c r="R19" s="463"/>
      <c r="S19" s="463"/>
      <c r="T19" s="469"/>
      <c r="U19" s="470"/>
      <c r="V19" s="470"/>
      <c r="W19" s="471"/>
      <c r="X19" s="469"/>
      <c r="Y19" s="470"/>
      <c r="Z19" s="470"/>
      <c r="AA19" s="471"/>
      <c r="AB19" s="470"/>
      <c r="AC19" s="463"/>
      <c r="AD19" s="463"/>
      <c r="AE19" s="552"/>
      <c r="AF19" s="552"/>
      <c r="AG19" s="554"/>
      <c r="AH19" s="573"/>
      <c r="AI19" s="573"/>
      <c r="AJ19" s="573"/>
      <c r="AK19" s="573"/>
      <c r="AL19" s="573"/>
      <c r="AM19" s="573"/>
      <c r="AN19" s="573"/>
      <c r="AO19" s="573"/>
      <c r="AP19" s="573"/>
      <c r="AQ19" s="573"/>
    </row>
    <row r="20" spans="1:43" s="318" customFormat="1" ht="24.95" customHeight="1" x14ac:dyDescent="0.2">
      <c r="A20" s="463"/>
      <c r="B20" s="463"/>
      <c r="C20" s="463"/>
      <c r="D20" s="464"/>
      <c r="E20" s="463"/>
      <c r="F20" s="463"/>
      <c r="G20" s="465"/>
      <c r="H20" s="466"/>
      <c r="I20" s="463"/>
      <c r="J20" s="463"/>
      <c r="K20" s="467"/>
      <c r="L20" s="467"/>
      <c r="M20" s="468"/>
      <c r="N20" s="468"/>
      <c r="O20" s="463"/>
      <c r="P20" s="463"/>
      <c r="Q20" s="463"/>
      <c r="R20" s="463"/>
      <c r="S20" s="463"/>
      <c r="T20" s="469"/>
      <c r="U20" s="470"/>
      <c r="V20" s="470"/>
      <c r="W20" s="471"/>
      <c r="X20" s="469"/>
      <c r="Y20" s="470"/>
      <c r="Z20" s="470"/>
      <c r="AA20" s="471"/>
      <c r="AB20" s="470"/>
      <c r="AC20" s="463"/>
      <c r="AD20" s="463"/>
      <c r="AE20" s="552"/>
      <c r="AF20" s="552"/>
      <c r="AG20" s="557"/>
      <c r="AH20" s="573"/>
      <c r="AI20" s="573"/>
      <c r="AJ20" s="573"/>
      <c r="AK20" s="573"/>
      <c r="AL20" s="573"/>
      <c r="AM20" s="573"/>
      <c r="AN20" s="573"/>
      <c r="AO20" s="573"/>
      <c r="AP20" s="573"/>
      <c r="AQ20" s="573"/>
    </row>
    <row r="21" spans="1:43" s="318" customFormat="1" ht="24.95" customHeight="1" x14ac:dyDescent="0.2">
      <c r="A21" s="463"/>
      <c r="B21" s="463"/>
      <c r="C21" s="463"/>
      <c r="D21" s="464"/>
      <c r="E21" s="463"/>
      <c r="F21" s="463"/>
      <c r="G21" s="465"/>
      <c r="H21" s="466"/>
      <c r="I21" s="463"/>
      <c r="J21" s="463"/>
      <c r="K21" s="467"/>
      <c r="L21" s="467"/>
      <c r="M21" s="468"/>
      <c r="N21" s="468"/>
      <c r="O21" s="463"/>
      <c r="P21" s="463"/>
      <c r="Q21" s="463"/>
      <c r="R21" s="463"/>
      <c r="S21" s="463"/>
      <c r="T21" s="469"/>
      <c r="U21" s="470"/>
      <c r="V21" s="470"/>
      <c r="W21" s="471"/>
      <c r="X21" s="469"/>
      <c r="Y21" s="470"/>
      <c r="Z21" s="470"/>
      <c r="AA21" s="471"/>
      <c r="AB21" s="470"/>
      <c r="AC21" s="463"/>
      <c r="AD21" s="463"/>
      <c r="AE21" s="552"/>
      <c r="AF21" s="552"/>
      <c r="AG21" s="554"/>
      <c r="AH21" s="573"/>
      <c r="AI21" s="573"/>
      <c r="AJ21" s="573"/>
      <c r="AK21" s="573"/>
      <c r="AL21" s="573"/>
      <c r="AM21" s="573"/>
      <c r="AN21" s="573"/>
      <c r="AO21" s="573"/>
      <c r="AP21" s="573"/>
      <c r="AQ21" s="573"/>
    </row>
    <row r="22" spans="1:43" s="318" customFormat="1" ht="24.95" customHeight="1" x14ac:dyDescent="0.2">
      <c r="A22" s="463"/>
      <c r="B22" s="463"/>
      <c r="C22" s="463"/>
      <c r="D22" s="464"/>
      <c r="E22" s="463"/>
      <c r="F22" s="463"/>
      <c r="G22" s="465"/>
      <c r="H22" s="466"/>
      <c r="I22" s="463"/>
      <c r="J22" s="463"/>
      <c r="K22" s="467"/>
      <c r="L22" s="467"/>
      <c r="M22" s="468"/>
      <c r="N22" s="468"/>
      <c r="O22" s="463"/>
      <c r="P22" s="463"/>
      <c r="Q22" s="463"/>
      <c r="R22" s="463"/>
      <c r="S22" s="463"/>
      <c r="T22" s="469"/>
      <c r="U22" s="470"/>
      <c r="V22" s="470"/>
      <c r="W22" s="471"/>
      <c r="X22" s="469"/>
      <c r="Y22" s="470"/>
      <c r="Z22" s="470"/>
      <c r="AA22" s="471"/>
      <c r="AB22" s="470"/>
      <c r="AC22" s="463"/>
      <c r="AD22" s="463"/>
      <c r="AE22" s="552"/>
      <c r="AF22" s="552"/>
      <c r="AG22" s="554"/>
      <c r="AH22" s="573"/>
      <c r="AI22" s="573"/>
      <c r="AJ22" s="573"/>
      <c r="AK22" s="573"/>
      <c r="AL22" s="573"/>
      <c r="AM22" s="573"/>
      <c r="AN22" s="573"/>
      <c r="AO22" s="573"/>
      <c r="AP22" s="573"/>
      <c r="AQ22" s="573"/>
    </row>
    <row r="23" spans="1:43" s="318" customFormat="1" ht="24.95" customHeight="1" x14ac:dyDescent="0.2">
      <c r="A23" s="463"/>
      <c r="B23" s="463"/>
      <c r="C23" s="463"/>
      <c r="D23" s="464"/>
      <c r="E23" s="463"/>
      <c r="F23" s="463"/>
      <c r="G23" s="465"/>
      <c r="H23" s="466"/>
      <c r="I23" s="463"/>
      <c r="J23" s="463"/>
      <c r="K23" s="467"/>
      <c r="L23" s="467"/>
      <c r="M23" s="468"/>
      <c r="N23" s="468"/>
      <c r="O23" s="463"/>
      <c r="P23" s="463"/>
      <c r="Q23" s="463"/>
      <c r="R23" s="463"/>
      <c r="S23" s="463"/>
      <c r="T23" s="469"/>
      <c r="U23" s="470"/>
      <c r="V23" s="470"/>
      <c r="W23" s="471"/>
      <c r="X23" s="469"/>
      <c r="Y23" s="470"/>
      <c r="Z23" s="470"/>
      <c r="AA23" s="471"/>
      <c r="AB23" s="470"/>
      <c r="AC23" s="463"/>
      <c r="AD23" s="463"/>
      <c r="AE23" s="552"/>
      <c r="AF23" s="552"/>
      <c r="AG23" s="558"/>
      <c r="AH23" s="573"/>
      <c r="AI23" s="573"/>
      <c r="AJ23" s="573"/>
      <c r="AK23" s="573"/>
      <c r="AL23" s="573"/>
      <c r="AM23" s="573"/>
      <c r="AN23" s="573"/>
      <c r="AO23" s="573"/>
      <c r="AP23" s="573"/>
      <c r="AQ23" s="573"/>
    </row>
    <row r="24" spans="1:43" s="318" customFormat="1" ht="24.95" customHeight="1" x14ac:dyDescent="0.2">
      <c r="A24" s="463"/>
      <c r="B24" s="463"/>
      <c r="C24" s="463"/>
      <c r="D24" s="464"/>
      <c r="E24" s="463"/>
      <c r="F24" s="463"/>
      <c r="G24" s="465"/>
      <c r="H24" s="466"/>
      <c r="I24" s="463"/>
      <c r="J24" s="463"/>
      <c r="K24" s="467"/>
      <c r="L24" s="467"/>
      <c r="M24" s="468"/>
      <c r="N24" s="468"/>
      <c r="O24" s="463"/>
      <c r="P24" s="463"/>
      <c r="Q24" s="463"/>
      <c r="R24" s="463"/>
      <c r="S24" s="463"/>
      <c r="T24" s="469"/>
      <c r="U24" s="470"/>
      <c r="V24" s="470"/>
      <c r="W24" s="471"/>
      <c r="X24" s="469"/>
      <c r="Y24" s="470"/>
      <c r="Z24" s="470"/>
      <c r="AA24" s="471"/>
      <c r="AB24" s="470"/>
      <c r="AC24" s="463"/>
      <c r="AD24" s="463"/>
      <c r="AE24" s="552"/>
      <c r="AF24" s="552"/>
      <c r="AG24" s="558"/>
      <c r="AH24" s="573"/>
      <c r="AI24" s="573"/>
      <c r="AJ24" s="573"/>
      <c r="AK24" s="573"/>
      <c r="AL24" s="573"/>
      <c r="AM24" s="573"/>
      <c r="AN24" s="573"/>
      <c r="AO24" s="573"/>
      <c r="AP24" s="573"/>
      <c r="AQ24" s="573"/>
    </row>
    <row r="25" spans="1:43" s="318" customFormat="1" ht="24.95" customHeight="1" x14ac:dyDescent="0.2">
      <c r="A25" s="463"/>
      <c r="B25" s="463"/>
      <c r="C25" s="463"/>
      <c r="D25" s="464"/>
      <c r="E25" s="463"/>
      <c r="F25" s="463"/>
      <c r="G25" s="465"/>
      <c r="H25" s="466"/>
      <c r="I25" s="463"/>
      <c r="J25" s="463"/>
      <c r="K25" s="467"/>
      <c r="L25" s="467"/>
      <c r="M25" s="468"/>
      <c r="N25" s="468"/>
      <c r="O25" s="463"/>
      <c r="P25" s="463"/>
      <c r="Q25" s="463"/>
      <c r="R25" s="463"/>
      <c r="S25" s="463"/>
      <c r="T25" s="469"/>
      <c r="U25" s="470"/>
      <c r="V25" s="470"/>
      <c r="W25" s="471"/>
      <c r="X25" s="469"/>
      <c r="Y25" s="470"/>
      <c r="Z25" s="470"/>
      <c r="AA25" s="471"/>
      <c r="AB25" s="470"/>
      <c r="AC25" s="463"/>
      <c r="AD25" s="463"/>
      <c r="AE25" s="552"/>
      <c r="AF25" s="552"/>
      <c r="AG25" s="558"/>
      <c r="AH25" s="573"/>
      <c r="AI25" s="573"/>
      <c r="AJ25" s="573"/>
      <c r="AK25" s="573"/>
      <c r="AL25" s="573"/>
      <c r="AM25" s="573"/>
      <c r="AN25" s="573"/>
      <c r="AO25" s="573"/>
      <c r="AP25" s="573"/>
      <c r="AQ25" s="573"/>
    </row>
    <row r="26" spans="1:43" s="318" customFormat="1" ht="24.95" customHeight="1" x14ac:dyDescent="0.2">
      <c r="A26" s="463"/>
      <c r="B26" s="463"/>
      <c r="C26" s="463"/>
      <c r="D26" s="464"/>
      <c r="E26" s="463"/>
      <c r="F26" s="463"/>
      <c r="G26" s="465"/>
      <c r="H26" s="466"/>
      <c r="I26" s="463"/>
      <c r="J26" s="463"/>
      <c r="K26" s="467"/>
      <c r="L26" s="467"/>
      <c r="M26" s="468"/>
      <c r="N26" s="468"/>
      <c r="O26" s="463"/>
      <c r="P26" s="463"/>
      <c r="Q26" s="463"/>
      <c r="R26" s="463"/>
      <c r="S26" s="463"/>
      <c r="T26" s="469"/>
      <c r="U26" s="470"/>
      <c r="V26" s="470"/>
      <c r="W26" s="471"/>
      <c r="X26" s="469"/>
      <c r="Y26" s="470"/>
      <c r="Z26" s="470"/>
      <c r="AA26" s="471"/>
      <c r="AB26" s="470"/>
      <c r="AC26" s="463"/>
      <c r="AD26" s="463"/>
      <c r="AE26" s="552"/>
      <c r="AF26" s="552"/>
      <c r="AG26" s="554"/>
      <c r="AH26" s="573"/>
      <c r="AI26" s="573"/>
      <c r="AJ26" s="573"/>
      <c r="AK26" s="573"/>
      <c r="AL26" s="573"/>
      <c r="AM26" s="573"/>
      <c r="AN26" s="573"/>
      <c r="AO26" s="573"/>
      <c r="AP26" s="573"/>
      <c r="AQ26" s="573"/>
    </row>
    <row r="27" spans="1:43" s="318" customFormat="1" ht="24.95" customHeight="1" x14ac:dyDescent="0.2">
      <c r="A27" s="463"/>
      <c r="B27" s="463"/>
      <c r="C27" s="463"/>
      <c r="D27" s="464"/>
      <c r="E27" s="463"/>
      <c r="F27" s="463"/>
      <c r="G27" s="465"/>
      <c r="H27" s="466"/>
      <c r="I27" s="463"/>
      <c r="J27" s="463"/>
      <c r="K27" s="467"/>
      <c r="L27" s="467"/>
      <c r="M27" s="468"/>
      <c r="N27" s="468"/>
      <c r="O27" s="463"/>
      <c r="P27" s="463"/>
      <c r="Q27" s="463"/>
      <c r="R27" s="463"/>
      <c r="S27" s="463"/>
      <c r="T27" s="469"/>
      <c r="U27" s="470"/>
      <c r="V27" s="470"/>
      <c r="W27" s="471"/>
      <c r="X27" s="469"/>
      <c r="Y27" s="470"/>
      <c r="Z27" s="470"/>
      <c r="AA27" s="471"/>
      <c r="AB27" s="470"/>
      <c r="AC27" s="463"/>
      <c r="AD27" s="463"/>
      <c r="AE27" s="552"/>
      <c r="AF27" s="552"/>
      <c r="AG27" s="554"/>
      <c r="AH27" s="573"/>
      <c r="AI27" s="573"/>
      <c r="AJ27" s="573"/>
      <c r="AK27" s="573"/>
      <c r="AL27" s="573"/>
      <c r="AM27" s="573"/>
      <c r="AN27" s="573"/>
      <c r="AO27" s="573"/>
      <c r="AP27" s="573"/>
      <c r="AQ27" s="573"/>
    </row>
    <row r="28" spans="1:43" s="318" customFormat="1" ht="24.95" customHeight="1" x14ac:dyDescent="0.2">
      <c r="A28" s="463"/>
      <c r="B28" s="463"/>
      <c r="C28" s="463"/>
      <c r="D28" s="464"/>
      <c r="E28" s="463"/>
      <c r="F28" s="463"/>
      <c r="G28" s="465"/>
      <c r="H28" s="466"/>
      <c r="I28" s="463"/>
      <c r="J28" s="463"/>
      <c r="K28" s="467"/>
      <c r="L28" s="467"/>
      <c r="M28" s="468"/>
      <c r="N28" s="468"/>
      <c r="O28" s="463"/>
      <c r="P28" s="463"/>
      <c r="Q28" s="463"/>
      <c r="R28" s="463"/>
      <c r="S28" s="463"/>
      <c r="T28" s="469"/>
      <c r="U28" s="470"/>
      <c r="V28" s="470"/>
      <c r="W28" s="471"/>
      <c r="X28" s="469"/>
      <c r="Y28" s="470"/>
      <c r="Z28" s="470"/>
      <c r="AA28" s="471"/>
      <c r="AB28" s="470"/>
      <c r="AC28" s="463"/>
      <c r="AD28" s="463"/>
      <c r="AE28" s="552"/>
      <c r="AF28" s="552"/>
      <c r="AG28" s="554"/>
      <c r="AH28" s="573"/>
      <c r="AI28" s="573"/>
      <c r="AJ28" s="573"/>
      <c r="AK28" s="573"/>
      <c r="AL28" s="573"/>
      <c r="AM28" s="573"/>
      <c r="AN28" s="573"/>
      <c r="AO28" s="573"/>
      <c r="AP28" s="573"/>
      <c r="AQ28" s="573"/>
    </row>
    <row r="29" spans="1:43" s="318" customFormat="1" ht="24.95" customHeight="1" x14ac:dyDescent="0.2">
      <c r="A29" s="463"/>
      <c r="B29" s="463"/>
      <c r="C29" s="463"/>
      <c r="D29" s="464"/>
      <c r="E29" s="463"/>
      <c r="F29" s="463"/>
      <c r="G29" s="465"/>
      <c r="H29" s="466"/>
      <c r="I29" s="463"/>
      <c r="J29" s="463"/>
      <c r="K29" s="467"/>
      <c r="L29" s="467"/>
      <c r="M29" s="468"/>
      <c r="N29" s="468"/>
      <c r="O29" s="463"/>
      <c r="P29" s="463"/>
      <c r="Q29" s="463"/>
      <c r="R29" s="463"/>
      <c r="S29" s="463"/>
      <c r="T29" s="469"/>
      <c r="U29" s="470"/>
      <c r="V29" s="470"/>
      <c r="W29" s="471"/>
      <c r="X29" s="469"/>
      <c r="Y29" s="470"/>
      <c r="Z29" s="470"/>
      <c r="AA29" s="471"/>
      <c r="AB29" s="470"/>
      <c r="AC29" s="463"/>
      <c r="AD29" s="463"/>
      <c r="AE29" s="552"/>
      <c r="AF29" s="552"/>
      <c r="AG29" s="554"/>
      <c r="AH29" s="573"/>
      <c r="AI29" s="573"/>
      <c r="AJ29" s="573"/>
      <c r="AK29" s="573"/>
      <c r="AL29" s="573"/>
      <c r="AM29" s="573"/>
      <c r="AN29" s="573"/>
      <c r="AO29" s="573"/>
      <c r="AP29" s="573"/>
      <c r="AQ29" s="573"/>
    </row>
    <row r="30" spans="1:43" s="26" customFormat="1" ht="24.95" customHeight="1" x14ac:dyDescent="0.25">
      <c r="A30" s="463"/>
      <c r="B30" s="463"/>
      <c r="C30" s="463"/>
      <c r="D30" s="464"/>
      <c r="E30" s="463"/>
      <c r="F30" s="463"/>
      <c r="G30" s="465"/>
      <c r="H30" s="466"/>
      <c r="I30" s="463"/>
      <c r="J30" s="463"/>
      <c r="K30" s="467"/>
      <c r="L30" s="467"/>
      <c r="M30" s="468"/>
      <c r="N30" s="468"/>
      <c r="O30" s="463"/>
      <c r="P30" s="463"/>
      <c r="Q30" s="463"/>
      <c r="R30" s="463"/>
      <c r="S30" s="463"/>
      <c r="T30" s="469"/>
      <c r="U30" s="470"/>
      <c r="V30" s="470"/>
      <c r="W30" s="471"/>
      <c r="X30" s="469"/>
      <c r="Y30" s="470"/>
      <c r="Z30" s="470"/>
      <c r="AA30" s="471"/>
      <c r="AB30" s="470"/>
      <c r="AC30" s="463"/>
      <c r="AD30" s="463"/>
      <c r="AE30" s="552"/>
      <c r="AF30" s="552"/>
      <c r="AG30" s="559"/>
      <c r="AH30" s="574"/>
      <c r="AI30" s="574"/>
      <c r="AJ30" s="574"/>
      <c r="AK30" s="574"/>
      <c r="AL30" s="574"/>
      <c r="AM30" s="574"/>
      <c r="AN30" s="574"/>
      <c r="AO30" s="574"/>
      <c r="AP30" s="574"/>
      <c r="AQ30" s="574"/>
    </row>
    <row r="31" spans="1:43" s="26" customFormat="1" ht="24.95" customHeight="1" x14ac:dyDescent="0.25">
      <c r="A31" s="463"/>
      <c r="B31" s="463"/>
      <c r="C31" s="463"/>
      <c r="D31" s="464"/>
      <c r="E31" s="463"/>
      <c r="F31" s="463"/>
      <c r="G31" s="465"/>
      <c r="H31" s="466"/>
      <c r="I31" s="463"/>
      <c r="J31" s="463"/>
      <c r="K31" s="467"/>
      <c r="L31" s="467"/>
      <c r="M31" s="468"/>
      <c r="N31" s="468"/>
      <c r="O31" s="463"/>
      <c r="P31" s="463"/>
      <c r="Q31" s="463"/>
      <c r="R31" s="463"/>
      <c r="S31" s="463"/>
      <c r="T31" s="469"/>
      <c r="U31" s="470"/>
      <c r="V31" s="470"/>
      <c r="W31" s="471"/>
      <c r="X31" s="469"/>
      <c r="Y31" s="470"/>
      <c r="Z31" s="470"/>
      <c r="AA31" s="471"/>
      <c r="AB31" s="470"/>
      <c r="AC31" s="463"/>
      <c r="AD31" s="463"/>
      <c r="AE31" s="552"/>
      <c r="AF31" s="552"/>
      <c r="AG31" s="559"/>
      <c r="AH31" s="574"/>
      <c r="AI31" s="574"/>
      <c r="AJ31" s="574"/>
      <c r="AK31" s="574"/>
      <c r="AL31" s="574"/>
      <c r="AM31" s="574"/>
      <c r="AN31" s="574"/>
      <c r="AO31" s="574"/>
      <c r="AP31" s="574"/>
      <c r="AQ31" s="574"/>
    </row>
    <row r="32" spans="1:43" s="26" customFormat="1" ht="24.95" customHeight="1" x14ac:dyDescent="0.25">
      <c r="A32" s="463"/>
      <c r="B32" s="463"/>
      <c r="C32" s="463"/>
      <c r="D32" s="464"/>
      <c r="E32" s="463"/>
      <c r="F32" s="463"/>
      <c r="G32" s="465"/>
      <c r="H32" s="466"/>
      <c r="I32" s="463"/>
      <c r="J32" s="463"/>
      <c r="K32" s="467"/>
      <c r="L32" s="467"/>
      <c r="M32" s="468"/>
      <c r="N32" s="468"/>
      <c r="O32" s="463"/>
      <c r="P32" s="463"/>
      <c r="Q32" s="463"/>
      <c r="R32" s="463"/>
      <c r="S32" s="463"/>
      <c r="T32" s="469"/>
      <c r="U32" s="470"/>
      <c r="V32" s="470"/>
      <c r="W32" s="471"/>
      <c r="X32" s="469"/>
      <c r="Y32" s="470"/>
      <c r="Z32" s="470"/>
      <c r="AA32" s="471"/>
      <c r="AB32" s="470"/>
      <c r="AC32" s="463"/>
      <c r="AD32" s="463"/>
      <c r="AE32" s="552"/>
      <c r="AF32" s="552"/>
      <c r="AG32" s="559"/>
      <c r="AH32" s="574"/>
      <c r="AI32" s="574"/>
      <c r="AJ32" s="574"/>
      <c r="AK32" s="574"/>
      <c r="AL32" s="574"/>
      <c r="AM32" s="574"/>
      <c r="AN32" s="574"/>
      <c r="AO32" s="574"/>
      <c r="AP32" s="574"/>
      <c r="AQ32" s="574"/>
    </row>
    <row r="33" spans="1:43" s="26" customFormat="1" ht="24.95" customHeight="1" x14ac:dyDescent="0.25">
      <c r="A33" s="463"/>
      <c r="B33" s="463"/>
      <c r="C33" s="463"/>
      <c r="D33" s="464"/>
      <c r="E33" s="463"/>
      <c r="F33" s="463"/>
      <c r="G33" s="465"/>
      <c r="H33" s="466"/>
      <c r="I33" s="463"/>
      <c r="J33" s="463"/>
      <c r="K33" s="467"/>
      <c r="L33" s="467"/>
      <c r="M33" s="468"/>
      <c r="N33" s="468"/>
      <c r="O33" s="463"/>
      <c r="P33" s="463"/>
      <c r="Q33" s="463"/>
      <c r="R33" s="463"/>
      <c r="S33" s="463"/>
      <c r="T33" s="469"/>
      <c r="U33" s="470"/>
      <c r="V33" s="470"/>
      <c r="W33" s="471"/>
      <c r="X33" s="469"/>
      <c r="Y33" s="470"/>
      <c r="Z33" s="470"/>
      <c r="AA33" s="471"/>
      <c r="AB33" s="470"/>
      <c r="AC33" s="463"/>
      <c r="AD33" s="463"/>
      <c r="AE33" s="552"/>
      <c r="AF33" s="552"/>
      <c r="AG33" s="559"/>
      <c r="AH33" s="574"/>
      <c r="AI33" s="574"/>
      <c r="AJ33" s="574"/>
      <c r="AK33" s="574"/>
      <c r="AL33" s="574"/>
      <c r="AM33" s="574"/>
      <c r="AN33" s="574"/>
      <c r="AO33" s="574"/>
      <c r="AP33" s="574"/>
      <c r="AQ33" s="574"/>
    </row>
    <row r="34" spans="1:43" s="26" customFormat="1" ht="24.95" customHeight="1" x14ac:dyDescent="0.25">
      <c r="A34" s="463"/>
      <c r="B34" s="463"/>
      <c r="C34" s="463"/>
      <c r="D34" s="464"/>
      <c r="E34" s="463"/>
      <c r="F34" s="463"/>
      <c r="G34" s="465"/>
      <c r="H34" s="466"/>
      <c r="I34" s="463"/>
      <c r="J34" s="463"/>
      <c r="K34" s="467"/>
      <c r="L34" s="467"/>
      <c r="M34" s="468"/>
      <c r="N34" s="468"/>
      <c r="O34" s="463"/>
      <c r="P34" s="463"/>
      <c r="Q34" s="463"/>
      <c r="R34" s="463"/>
      <c r="S34" s="463"/>
      <c r="T34" s="469"/>
      <c r="U34" s="470"/>
      <c r="V34" s="470"/>
      <c r="W34" s="471"/>
      <c r="X34" s="469"/>
      <c r="Y34" s="470"/>
      <c r="Z34" s="470"/>
      <c r="AA34" s="471"/>
      <c r="AB34" s="470"/>
      <c r="AC34" s="463"/>
      <c r="AD34" s="463"/>
      <c r="AE34" s="552"/>
      <c r="AF34" s="552"/>
      <c r="AG34" s="559"/>
      <c r="AH34" s="574"/>
      <c r="AI34" s="574"/>
      <c r="AJ34" s="574"/>
      <c r="AK34" s="574"/>
      <c r="AL34" s="574"/>
      <c r="AM34" s="574"/>
      <c r="AN34" s="574"/>
      <c r="AO34" s="574"/>
      <c r="AP34" s="574"/>
      <c r="AQ34" s="574"/>
    </row>
    <row r="35" spans="1:43" s="26" customFormat="1" ht="24.95" customHeight="1" x14ac:dyDescent="0.25">
      <c r="A35" s="463"/>
      <c r="B35" s="463"/>
      <c r="C35" s="463"/>
      <c r="D35" s="464"/>
      <c r="E35" s="463"/>
      <c r="F35" s="463"/>
      <c r="G35" s="465"/>
      <c r="H35" s="466"/>
      <c r="I35" s="463"/>
      <c r="J35" s="463"/>
      <c r="K35" s="467"/>
      <c r="L35" s="467"/>
      <c r="M35" s="468"/>
      <c r="N35" s="468"/>
      <c r="O35" s="463"/>
      <c r="P35" s="463"/>
      <c r="Q35" s="463"/>
      <c r="R35" s="463"/>
      <c r="S35" s="463"/>
      <c r="T35" s="469"/>
      <c r="U35" s="470"/>
      <c r="V35" s="470"/>
      <c r="W35" s="471"/>
      <c r="X35" s="469"/>
      <c r="Y35" s="470"/>
      <c r="Z35" s="470"/>
      <c r="AA35" s="471"/>
      <c r="AB35" s="470"/>
      <c r="AC35" s="463"/>
      <c r="AD35" s="463"/>
      <c r="AE35" s="552"/>
      <c r="AF35" s="552"/>
      <c r="AG35" s="559"/>
      <c r="AH35" s="574"/>
      <c r="AI35" s="574"/>
      <c r="AJ35" s="574"/>
      <c r="AK35" s="574"/>
      <c r="AL35" s="574"/>
      <c r="AM35" s="574"/>
      <c r="AN35" s="574"/>
      <c r="AO35" s="574"/>
      <c r="AP35" s="574"/>
      <c r="AQ35" s="574"/>
    </row>
    <row r="36" spans="1:43" s="26" customFormat="1" ht="24.95" customHeight="1" x14ac:dyDescent="0.25">
      <c r="A36" s="463"/>
      <c r="B36" s="463"/>
      <c r="C36" s="463"/>
      <c r="D36" s="464"/>
      <c r="E36" s="463"/>
      <c r="F36" s="463"/>
      <c r="G36" s="465"/>
      <c r="H36" s="466"/>
      <c r="I36" s="463"/>
      <c r="J36" s="463"/>
      <c r="K36" s="467"/>
      <c r="L36" s="467"/>
      <c r="M36" s="468"/>
      <c r="N36" s="468"/>
      <c r="O36" s="463"/>
      <c r="P36" s="463"/>
      <c r="Q36" s="463"/>
      <c r="R36" s="463"/>
      <c r="S36" s="463"/>
      <c r="T36" s="469"/>
      <c r="U36" s="470"/>
      <c r="V36" s="470"/>
      <c r="W36" s="471"/>
      <c r="X36" s="469"/>
      <c r="Y36" s="470"/>
      <c r="Z36" s="470"/>
      <c r="AA36" s="471"/>
      <c r="AB36" s="470"/>
      <c r="AC36" s="463"/>
      <c r="AD36" s="463"/>
      <c r="AE36" s="552"/>
      <c r="AF36" s="552"/>
      <c r="AG36" s="559"/>
      <c r="AH36" s="574"/>
      <c r="AI36" s="574"/>
      <c r="AJ36" s="574"/>
      <c r="AK36" s="574"/>
      <c r="AL36" s="574"/>
      <c r="AM36" s="574"/>
      <c r="AN36" s="574"/>
      <c r="AO36" s="574"/>
      <c r="AP36" s="574"/>
      <c r="AQ36" s="574"/>
    </row>
    <row r="37" spans="1:43" s="26" customFormat="1" ht="24.95" customHeight="1" x14ac:dyDescent="0.25">
      <c r="A37" s="463"/>
      <c r="B37" s="463"/>
      <c r="C37" s="463"/>
      <c r="D37" s="464"/>
      <c r="E37" s="463"/>
      <c r="F37" s="463"/>
      <c r="G37" s="465"/>
      <c r="H37" s="466"/>
      <c r="I37" s="463"/>
      <c r="J37" s="463"/>
      <c r="K37" s="467"/>
      <c r="L37" s="467"/>
      <c r="M37" s="468"/>
      <c r="N37" s="468"/>
      <c r="O37" s="463"/>
      <c r="P37" s="463"/>
      <c r="Q37" s="463"/>
      <c r="R37" s="463"/>
      <c r="S37" s="463"/>
      <c r="T37" s="469"/>
      <c r="U37" s="470"/>
      <c r="V37" s="470"/>
      <c r="W37" s="471"/>
      <c r="X37" s="469"/>
      <c r="Y37" s="470"/>
      <c r="Z37" s="470"/>
      <c r="AA37" s="471"/>
      <c r="AB37" s="470"/>
      <c r="AC37" s="463"/>
      <c r="AD37" s="463"/>
      <c r="AE37" s="552"/>
      <c r="AF37" s="552"/>
      <c r="AG37" s="559"/>
      <c r="AH37" s="574"/>
      <c r="AI37" s="574"/>
      <c r="AJ37" s="574"/>
      <c r="AK37" s="574"/>
      <c r="AL37" s="574"/>
      <c r="AM37" s="574"/>
      <c r="AN37" s="574"/>
      <c r="AO37" s="574"/>
      <c r="AP37" s="574"/>
      <c r="AQ37" s="574"/>
    </row>
    <row r="38" spans="1:43" s="26" customFormat="1" ht="24.95" customHeight="1" x14ac:dyDescent="0.25">
      <c r="A38" s="463"/>
      <c r="B38" s="463"/>
      <c r="C38" s="463"/>
      <c r="D38" s="464"/>
      <c r="E38" s="463"/>
      <c r="F38" s="463"/>
      <c r="G38" s="465"/>
      <c r="H38" s="466"/>
      <c r="I38" s="463"/>
      <c r="J38" s="463"/>
      <c r="K38" s="467"/>
      <c r="L38" s="467"/>
      <c r="M38" s="468"/>
      <c r="N38" s="468"/>
      <c r="O38" s="463"/>
      <c r="P38" s="463"/>
      <c r="Q38" s="463"/>
      <c r="R38" s="463"/>
      <c r="S38" s="463"/>
      <c r="T38" s="469"/>
      <c r="U38" s="470"/>
      <c r="V38" s="470"/>
      <c r="W38" s="471"/>
      <c r="X38" s="469"/>
      <c r="Y38" s="470"/>
      <c r="Z38" s="470"/>
      <c r="AA38" s="471"/>
      <c r="AB38" s="470"/>
      <c r="AC38" s="463"/>
      <c r="AD38" s="463"/>
      <c r="AE38" s="552"/>
      <c r="AF38" s="552"/>
      <c r="AG38" s="559"/>
      <c r="AH38" s="574"/>
      <c r="AI38" s="574"/>
      <c r="AJ38" s="574"/>
      <c r="AK38" s="574"/>
      <c r="AL38" s="574"/>
      <c r="AM38" s="574"/>
      <c r="AN38" s="574"/>
      <c r="AO38" s="574"/>
      <c r="AP38" s="574"/>
      <c r="AQ38" s="574"/>
    </row>
    <row r="39" spans="1:43" s="26" customFormat="1" ht="24.95" customHeight="1" x14ac:dyDescent="0.25">
      <c r="A39" s="463"/>
      <c r="B39" s="463"/>
      <c r="C39" s="463"/>
      <c r="D39" s="464"/>
      <c r="E39" s="463"/>
      <c r="F39" s="463"/>
      <c r="G39" s="465"/>
      <c r="H39" s="466"/>
      <c r="I39" s="463"/>
      <c r="J39" s="463"/>
      <c r="K39" s="467"/>
      <c r="L39" s="467"/>
      <c r="M39" s="468"/>
      <c r="N39" s="468"/>
      <c r="O39" s="463"/>
      <c r="P39" s="463"/>
      <c r="Q39" s="463"/>
      <c r="R39" s="463"/>
      <c r="S39" s="463"/>
      <c r="T39" s="469"/>
      <c r="U39" s="470"/>
      <c r="V39" s="470"/>
      <c r="W39" s="471"/>
      <c r="X39" s="469"/>
      <c r="Y39" s="470"/>
      <c r="Z39" s="470"/>
      <c r="AA39" s="471"/>
      <c r="AB39" s="470"/>
      <c r="AC39" s="463"/>
      <c r="AD39" s="463"/>
      <c r="AE39" s="552"/>
      <c r="AF39" s="552"/>
      <c r="AG39" s="559"/>
      <c r="AH39" s="574"/>
      <c r="AI39" s="574"/>
      <c r="AJ39" s="574"/>
      <c r="AK39" s="574"/>
      <c r="AL39" s="574"/>
      <c r="AM39" s="574"/>
      <c r="AN39" s="574"/>
      <c r="AO39" s="574"/>
      <c r="AP39" s="574"/>
      <c r="AQ39" s="574"/>
    </row>
    <row r="40" spans="1:43" s="26" customFormat="1" ht="24.95" customHeight="1" x14ac:dyDescent="0.25">
      <c r="A40" s="463"/>
      <c r="B40" s="463"/>
      <c r="C40" s="463"/>
      <c r="D40" s="464"/>
      <c r="E40" s="463"/>
      <c r="F40" s="463"/>
      <c r="G40" s="465"/>
      <c r="H40" s="466"/>
      <c r="I40" s="463"/>
      <c r="J40" s="463"/>
      <c r="K40" s="467"/>
      <c r="L40" s="467"/>
      <c r="M40" s="468"/>
      <c r="N40" s="468"/>
      <c r="O40" s="463"/>
      <c r="P40" s="463"/>
      <c r="Q40" s="463"/>
      <c r="R40" s="463"/>
      <c r="S40" s="463"/>
      <c r="T40" s="469"/>
      <c r="U40" s="470"/>
      <c r="V40" s="470"/>
      <c r="W40" s="471"/>
      <c r="X40" s="469"/>
      <c r="Y40" s="470"/>
      <c r="Z40" s="470"/>
      <c r="AA40" s="471"/>
      <c r="AB40" s="470"/>
      <c r="AC40" s="463"/>
      <c r="AD40" s="463"/>
      <c r="AE40" s="552"/>
      <c r="AF40" s="552"/>
      <c r="AG40" s="559"/>
      <c r="AH40" s="574"/>
      <c r="AI40" s="574"/>
      <c r="AJ40" s="574"/>
      <c r="AK40" s="574"/>
      <c r="AL40" s="574"/>
      <c r="AM40" s="574"/>
      <c r="AN40" s="574"/>
      <c r="AO40" s="574"/>
      <c r="AP40" s="574"/>
      <c r="AQ40" s="574"/>
    </row>
    <row r="41" spans="1:43" s="26" customFormat="1" ht="24.95" customHeight="1" x14ac:dyDescent="0.25">
      <c r="A41" s="463"/>
      <c r="B41" s="463"/>
      <c r="C41" s="463"/>
      <c r="D41" s="464"/>
      <c r="E41" s="463"/>
      <c r="F41" s="463"/>
      <c r="G41" s="465"/>
      <c r="H41" s="466"/>
      <c r="I41" s="463"/>
      <c r="J41" s="463"/>
      <c r="K41" s="467"/>
      <c r="L41" s="467"/>
      <c r="M41" s="468"/>
      <c r="N41" s="468"/>
      <c r="O41" s="463"/>
      <c r="P41" s="463"/>
      <c r="Q41" s="463"/>
      <c r="R41" s="463"/>
      <c r="S41" s="463"/>
      <c r="T41" s="469"/>
      <c r="U41" s="470"/>
      <c r="V41" s="470"/>
      <c r="W41" s="471"/>
      <c r="X41" s="469"/>
      <c r="Y41" s="470"/>
      <c r="Z41" s="470"/>
      <c r="AA41" s="471"/>
      <c r="AB41" s="470"/>
      <c r="AC41" s="463"/>
      <c r="AD41" s="463"/>
      <c r="AE41" s="552"/>
      <c r="AF41" s="552"/>
      <c r="AG41" s="559"/>
      <c r="AH41" s="574"/>
      <c r="AI41" s="574"/>
      <c r="AJ41" s="574"/>
      <c r="AK41" s="574"/>
      <c r="AL41" s="574"/>
      <c r="AM41" s="574"/>
      <c r="AN41" s="574"/>
      <c r="AO41" s="574"/>
      <c r="AP41" s="574"/>
      <c r="AQ41" s="574"/>
    </row>
    <row r="42" spans="1:43" s="26" customFormat="1" ht="24.95" customHeight="1" x14ac:dyDescent="0.25">
      <c r="A42" s="463"/>
      <c r="B42" s="463"/>
      <c r="C42" s="463"/>
      <c r="D42" s="464"/>
      <c r="E42" s="463"/>
      <c r="F42" s="463"/>
      <c r="G42" s="465"/>
      <c r="H42" s="466"/>
      <c r="I42" s="463"/>
      <c r="J42" s="463"/>
      <c r="K42" s="467"/>
      <c r="L42" s="467"/>
      <c r="M42" s="468"/>
      <c r="N42" s="468"/>
      <c r="O42" s="463"/>
      <c r="P42" s="463"/>
      <c r="Q42" s="463"/>
      <c r="R42" s="463"/>
      <c r="S42" s="463"/>
      <c r="T42" s="469"/>
      <c r="U42" s="470"/>
      <c r="V42" s="470"/>
      <c r="W42" s="471"/>
      <c r="X42" s="469"/>
      <c r="Y42" s="470"/>
      <c r="Z42" s="470"/>
      <c r="AA42" s="471"/>
      <c r="AB42" s="470"/>
      <c r="AC42" s="463"/>
      <c r="AD42" s="463"/>
      <c r="AE42" s="552"/>
      <c r="AF42" s="552"/>
      <c r="AG42" s="559"/>
      <c r="AH42" s="574"/>
      <c r="AI42" s="574"/>
      <c r="AJ42" s="574"/>
      <c r="AK42" s="574"/>
      <c r="AL42" s="574"/>
      <c r="AM42" s="574"/>
      <c r="AN42" s="574"/>
      <c r="AO42" s="574"/>
      <c r="AP42" s="574"/>
      <c r="AQ42" s="574"/>
    </row>
    <row r="43" spans="1:43" s="26" customFormat="1" ht="24.95" customHeight="1" x14ac:dyDescent="0.25">
      <c r="A43" s="463"/>
      <c r="B43" s="463"/>
      <c r="C43" s="463"/>
      <c r="D43" s="464"/>
      <c r="E43" s="463"/>
      <c r="F43" s="463"/>
      <c r="G43" s="465"/>
      <c r="H43" s="466"/>
      <c r="I43" s="463"/>
      <c r="J43" s="463"/>
      <c r="K43" s="467"/>
      <c r="L43" s="467"/>
      <c r="M43" s="468"/>
      <c r="N43" s="468"/>
      <c r="O43" s="463"/>
      <c r="P43" s="463"/>
      <c r="Q43" s="463"/>
      <c r="R43" s="463"/>
      <c r="S43" s="463"/>
      <c r="T43" s="469"/>
      <c r="U43" s="470"/>
      <c r="V43" s="470"/>
      <c r="W43" s="471"/>
      <c r="X43" s="469"/>
      <c r="Y43" s="470"/>
      <c r="Z43" s="470"/>
      <c r="AA43" s="471"/>
      <c r="AB43" s="470"/>
      <c r="AC43" s="463"/>
      <c r="AD43" s="463"/>
      <c r="AE43" s="552"/>
      <c r="AF43" s="552"/>
      <c r="AG43" s="559"/>
      <c r="AH43" s="574"/>
      <c r="AI43" s="574"/>
      <c r="AJ43" s="574"/>
      <c r="AK43" s="574"/>
      <c r="AL43" s="574"/>
      <c r="AM43" s="574"/>
      <c r="AN43" s="574"/>
      <c r="AO43" s="574"/>
      <c r="AP43" s="574"/>
      <c r="AQ43" s="574"/>
    </row>
    <row r="44" spans="1:43" s="26" customFormat="1" ht="24.95" customHeight="1" x14ac:dyDescent="0.25">
      <c r="A44" s="463"/>
      <c r="B44" s="463"/>
      <c r="C44" s="463"/>
      <c r="D44" s="464"/>
      <c r="E44" s="463"/>
      <c r="F44" s="463"/>
      <c r="G44" s="465"/>
      <c r="H44" s="466"/>
      <c r="I44" s="463"/>
      <c r="J44" s="463"/>
      <c r="K44" s="467"/>
      <c r="L44" s="467"/>
      <c r="M44" s="468"/>
      <c r="N44" s="468"/>
      <c r="O44" s="463"/>
      <c r="P44" s="463"/>
      <c r="Q44" s="463"/>
      <c r="R44" s="463"/>
      <c r="S44" s="463"/>
      <c r="T44" s="469"/>
      <c r="U44" s="470"/>
      <c r="V44" s="470"/>
      <c r="W44" s="471"/>
      <c r="X44" s="469"/>
      <c r="Y44" s="470"/>
      <c r="Z44" s="470"/>
      <c r="AA44" s="471"/>
      <c r="AB44" s="470"/>
      <c r="AC44" s="463"/>
      <c r="AD44" s="463"/>
      <c r="AE44" s="552"/>
      <c r="AF44" s="552"/>
      <c r="AG44" s="559"/>
      <c r="AH44" s="574"/>
      <c r="AI44" s="574"/>
      <c r="AJ44" s="574"/>
      <c r="AK44" s="574"/>
      <c r="AL44" s="574"/>
      <c r="AM44" s="574"/>
      <c r="AN44" s="574"/>
      <c r="AO44" s="574"/>
      <c r="AP44" s="574"/>
      <c r="AQ44" s="574"/>
    </row>
    <row r="45" spans="1:43" s="26" customFormat="1" ht="24.95" customHeight="1" x14ac:dyDescent="0.25">
      <c r="A45" s="463"/>
      <c r="B45" s="463"/>
      <c r="C45" s="463"/>
      <c r="D45" s="464"/>
      <c r="E45" s="463"/>
      <c r="F45" s="463"/>
      <c r="G45" s="465"/>
      <c r="H45" s="466"/>
      <c r="I45" s="463"/>
      <c r="J45" s="463"/>
      <c r="K45" s="467"/>
      <c r="L45" s="467"/>
      <c r="M45" s="468"/>
      <c r="N45" s="468"/>
      <c r="O45" s="463"/>
      <c r="P45" s="463"/>
      <c r="Q45" s="463"/>
      <c r="R45" s="463"/>
      <c r="S45" s="463"/>
      <c r="T45" s="469"/>
      <c r="U45" s="470"/>
      <c r="V45" s="470"/>
      <c r="W45" s="471"/>
      <c r="X45" s="469"/>
      <c r="Y45" s="470"/>
      <c r="Z45" s="470"/>
      <c r="AA45" s="471"/>
      <c r="AB45" s="470"/>
      <c r="AC45" s="463"/>
      <c r="AD45" s="463"/>
      <c r="AE45" s="552"/>
      <c r="AF45" s="552"/>
      <c r="AG45" s="559"/>
      <c r="AH45" s="574"/>
      <c r="AI45" s="574"/>
      <c r="AJ45" s="574"/>
      <c r="AK45" s="574"/>
      <c r="AL45" s="574"/>
      <c r="AM45" s="574"/>
      <c r="AN45" s="574"/>
      <c r="AO45" s="574"/>
      <c r="AP45" s="574"/>
      <c r="AQ45" s="574"/>
    </row>
    <row r="46" spans="1:43" s="26" customFormat="1" ht="24.95" customHeight="1" x14ac:dyDescent="0.25">
      <c r="A46" s="463"/>
      <c r="B46" s="463"/>
      <c r="C46" s="463"/>
      <c r="D46" s="464"/>
      <c r="E46" s="463"/>
      <c r="F46" s="463"/>
      <c r="G46" s="465"/>
      <c r="H46" s="466"/>
      <c r="I46" s="463"/>
      <c r="J46" s="463"/>
      <c r="K46" s="467"/>
      <c r="L46" s="467"/>
      <c r="M46" s="468"/>
      <c r="N46" s="468"/>
      <c r="O46" s="463"/>
      <c r="P46" s="463"/>
      <c r="Q46" s="463"/>
      <c r="R46" s="463"/>
      <c r="S46" s="463"/>
      <c r="T46" s="469"/>
      <c r="U46" s="470"/>
      <c r="V46" s="470"/>
      <c r="W46" s="471"/>
      <c r="X46" s="469"/>
      <c r="Y46" s="470"/>
      <c r="Z46" s="470"/>
      <c r="AA46" s="471"/>
      <c r="AB46" s="470"/>
      <c r="AC46" s="463"/>
      <c r="AD46" s="463"/>
      <c r="AE46" s="552"/>
      <c r="AF46" s="552"/>
      <c r="AG46" s="559"/>
      <c r="AH46" s="574"/>
      <c r="AI46" s="574"/>
      <c r="AJ46" s="574"/>
      <c r="AK46" s="574"/>
      <c r="AL46" s="574"/>
      <c r="AM46" s="574"/>
      <c r="AN46" s="574"/>
      <c r="AO46" s="574"/>
      <c r="AP46" s="574"/>
      <c r="AQ46" s="574"/>
    </row>
    <row r="47" spans="1:43" s="26" customFormat="1" ht="24.95" customHeight="1" x14ac:dyDescent="0.25">
      <c r="A47" s="463"/>
      <c r="B47" s="463"/>
      <c r="C47" s="463"/>
      <c r="D47" s="464"/>
      <c r="E47" s="463"/>
      <c r="F47" s="463"/>
      <c r="G47" s="465"/>
      <c r="H47" s="466"/>
      <c r="I47" s="463"/>
      <c r="J47" s="463"/>
      <c r="K47" s="467"/>
      <c r="L47" s="467"/>
      <c r="M47" s="468"/>
      <c r="N47" s="468"/>
      <c r="O47" s="463"/>
      <c r="P47" s="463"/>
      <c r="Q47" s="463"/>
      <c r="R47" s="463"/>
      <c r="S47" s="463"/>
      <c r="T47" s="469"/>
      <c r="U47" s="470"/>
      <c r="V47" s="470"/>
      <c r="W47" s="471"/>
      <c r="X47" s="469"/>
      <c r="Y47" s="470"/>
      <c r="Z47" s="470"/>
      <c r="AA47" s="471"/>
      <c r="AB47" s="470"/>
      <c r="AC47" s="463"/>
      <c r="AD47" s="463"/>
      <c r="AE47" s="552"/>
      <c r="AF47" s="552"/>
      <c r="AG47" s="559"/>
      <c r="AH47" s="574"/>
      <c r="AI47" s="574"/>
      <c r="AJ47" s="574"/>
      <c r="AK47" s="574"/>
      <c r="AL47" s="574"/>
      <c r="AM47" s="574"/>
      <c r="AN47" s="574"/>
      <c r="AO47" s="574"/>
      <c r="AP47" s="574"/>
      <c r="AQ47" s="574"/>
    </row>
    <row r="48" spans="1:43" s="26" customFormat="1" ht="24.95" customHeight="1" x14ac:dyDescent="0.25">
      <c r="A48" s="463"/>
      <c r="B48" s="463"/>
      <c r="C48" s="463"/>
      <c r="D48" s="464"/>
      <c r="E48" s="463"/>
      <c r="F48" s="463"/>
      <c r="G48" s="465"/>
      <c r="H48" s="466"/>
      <c r="I48" s="463"/>
      <c r="J48" s="463"/>
      <c r="K48" s="467"/>
      <c r="L48" s="467"/>
      <c r="M48" s="468"/>
      <c r="N48" s="468"/>
      <c r="O48" s="463"/>
      <c r="P48" s="463"/>
      <c r="Q48" s="463"/>
      <c r="R48" s="463"/>
      <c r="S48" s="463"/>
      <c r="T48" s="469"/>
      <c r="U48" s="470"/>
      <c r="V48" s="470"/>
      <c r="W48" s="471"/>
      <c r="X48" s="469"/>
      <c r="Y48" s="470"/>
      <c r="Z48" s="470"/>
      <c r="AA48" s="471"/>
      <c r="AB48" s="470"/>
      <c r="AC48" s="463"/>
      <c r="AD48" s="463"/>
      <c r="AE48" s="552"/>
      <c r="AF48" s="552"/>
      <c r="AG48" s="559"/>
      <c r="AH48" s="574"/>
      <c r="AI48" s="574"/>
      <c r="AJ48" s="574"/>
      <c r="AK48" s="574"/>
      <c r="AL48" s="574"/>
      <c r="AM48" s="574"/>
      <c r="AN48" s="574"/>
      <c r="AO48" s="574"/>
      <c r="AP48" s="574"/>
      <c r="AQ48" s="574"/>
    </row>
    <row r="49" spans="1:43" s="26" customFormat="1" ht="24.95" customHeight="1" x14ac:dyDescent="0.25">
      <c r="A49" s="463"/>
      <c r="B49" s="463"/>
      <c r="C49" s="463"/>
      <c r="D49" s="464"/>
      <c r="E49" s="463"/>
      <c r="F49" s="463"/>
      <c r="G49" s="465"/>
      <c r="H49" s="466"/>
      <c r="I49" s="463"/>
      <c r="J49" s="463"/>
      <c r="K49" s="467"/>
      <c r="L49" s="467"/>
      <c r="M49" s="468"/>
      <c r="N49" s="468"/>
      <c r="O49" s="463"/>
      <c r="P49" s="463"/>
      <c r="Q49" s="463"/>
      <c r="R49" s="463"/>
      <c r="S49" s="463"/>
      <c r="T49" s="469"/>
      <c r="U49" s="470"/>
      <c r="V49" s="470"/>
      <c r="W49" s="471"/>
      <c r="X49" s="469"/>
      <c r="Y49" s="470"/>
      <c r="Z49" s="470"/>
      <c r="AA49" s="471"/>
      <c r="AB49" s="470"/>
      <c r="AC49" s="463"/>
      <c r="AD49" s="463"/>
      <c r="AE49" s="552"/>
      <c r="AF49" s="552"/>
      <c r="AG49" s="559"/>
      <c r="AH49" s="574"/>
      <c r="AI49" s="574"/>
      <c r="AJ49" s="574"/>
      <c r="AK49" s="574"/>
      <c r="AL49" s="574"/>
      <c r="AM49" s="574"/>
      <c r="AN49" s="574"/>
      <c r="AO49" s="574"/>
      <c r="AP49" s="574"/>
      <c r="AQ49" s="574"/>
    </row>
    <row r="50" spans="1:43" s="26" customFormat="1" ht="24.95" customHeight="1" x14ac:dyDescent="0.25">
      <c r="A50" s="463"/>
      <c r="B50" s="463"/>
      <c r="C50" s="463"/>
      <c r="D50" s="464"/>
      <c r="E50" s="463"/>
      <c r="F50" s="463"/>
      <c r="G50" s="465"/>
      <c r="H50" s="466"/>
      <c r="I50" s="463"/>
      <c r="J50" s="463"/>
      <c r="K50" s="467"/>
      <c r="L50" s="467"/>
      <c r="M50" s="468"/>
      <c r="N50" s="468"/>
      <c r="O50" s="463"/>
      <c r="P50" s="463"/>
      <c r="Q50" s="463"/>
      <c r="R50" s="463"/>
      <c r="S50" s="463"/>
      <c r="T50" s="469"/>
      <c r="U50" s="470"/>
      <c r="V50" s="470"/>
      <c r="W50" s="471"/>
      <c r="X50" s="469"/>
      <c r="Y50" s="470"/>
      <c r="Z50" s="470"/>
      <c r="AA50" s="471"/>
      <c r="AB50" s="470"/>
      <c r="AC50" s="463"/>
      <c r="AD50" s="463"/>
      <c r="AE50" s="552"/>
      <c r="AF50" s="552"/>
      <c r="AG50" s="559"/>
      <c r="AH50" s="574"/>
      <c r="AI50" s="574"/>
      <c r="AJ50" s="574"/>
      <c r="AK50" s="574"/>
      <c r="AL50" s="574"/>
      <c r="AM50" s="574"/>
      <c r="AN50" s="574"/>
      <c r="AO50" s="574"/>
      <c r="AP50" s="574"/>
      <c r="AQ50" s="574"/>
    </row>
    <row r="51" spans="1:43" s="26" customFormat="1" ht="24.95" customHeight="1" x14ac:dyDescent="0.25">
      <c r="A51" s="463"/>
      <c r="B51" s="463"/>
      <c r="C51" s="463"/>
      <c r="D51" s="464"/>
      <c r="E51" s="463"/>
      <c r="F51" s="463"/>
      <c r="G51" s="465"/>
      <c r="H51" s="466"/>
      <c r="I51" s="463"/>
      <c r="J51" s="463"/>
      <c r="K51" s="467"/>
      <c r="L51" s="467"/>
      <c r="M51" s="468"/>
      <c r="N51" s="468"/>
      <c r="O51" s="463"/>
      <c r="P51" s="463"/>
      <c r="Q51" s="463"/>
      <c r="R51" s="463"/>
      <c r="S51" s="463"/>
      <c r="T51" s="469"/>
      <c r="U51" s="470"/>
      <c r="V51" s="470"/>
      <c r="W51" s="471"/>
      <c r="X51" s="469"/>
      <c r="Y51" s="470"/>
      <c r="Z51" s="470"/>
      <c r="AA51" s="471"/>
      <c r="AB51" s="470"/>
      <c r="AC51" s="463"/>
      <c r="AD51" s="463"/>
      <c r="AE51" s="552"/>
      <c r="AF51" s="552"/>
      <c r="AG51" s="559"/>
      <c r="AH51" s="574"/>
      <c r="AI51" s="574"/>
      <c r="AJ51" s="574"/>
      <c r="AK51" s="574"/>
      <c r="AL51" s="574"/>
      <c r="AM51" s="574"/>
      <c r="AN51" s="574"/>
      <c r="AO51" s="574"/>
      <c r="AP51" s="574"/>
      <c r="AQ51" s="574"/>
    </row>
    <row r="52" spans="1:43" s="26" customFormat="1" ht="24.95" customHeight="1" x14ac:dyDescent="0.25">
      <c r="A52" s="463"/>
      <c r="B52" s="463"/>
      <c r="C52" s="463"/>
      <c r="D52" s="464"/>
      <c r="E52" s="463"/>
      <c r="F52" s="463"/>
      <c r="G52" s="465"/>
      <c r="H52" s="466"/>
      <c r="I52" s="463"/>
      <c r="J52" s="463"/>
      <c r="K52" s="467"/>
      <c r="L52" s="467"/>
      <c r="M52" s="468"/>
      <c r="N52" s="468"/>
      <c r="O52" s="463"/>
      <c r="P52" s="463"/>
      <c r="Q52" s="463"/>
      <c r="R52" s="463"/>
      <c r="S52" s="463"/>
      <c r="T52" s="469"/>
      <c r="U52" s="470"/>
      <c r="V52" s="470"/>
      <c r="W52" s="471"/>
      <c r="X52" s="469"/>
      <c r="Y52" s="470"/>
      <c r="Z52" s="470"/>
      <c r="AA52" s="471"/>
      <c r="AB52" s="470"/>
      <c r="AC52" s="463"/>
      <c r="AD52" s="463"/>
      <c r="AE52" s="552"/>
      <c r="AF52" s="552"/>
      <c r="AG52" s="559"/>
      <c r="AH52" s="574"/>
      <c r="AI52" s="574"/>
      <c r="AJ52" s="574"/>
      <c r="AK52" s="574"/>
      <c r="AL52" s="574"/>
      <c r="AM52" s="574"/>
      <c r="AN52" s="574"/>
      <c r="AO52" s="574"/>
      <c r="AP52" s="574"/>
      <c r="AQ52" s="574"/>
    </row>
    <row r="53" spans="1:43" s="26" customFormat="1" ht="24.95" customHeight="1" x14ac:dyDescent="0.25">
      <c r="A53" s="463"/>
      <c r="B53" s="463"/>
      <c r="C53" s="463"/>
      <c r="D53" s="464"/>
      <c r="E53" s="463"/>
      <c r="F53" s="463"/>
      <c r="G53" s="465"/>
      <c r="H53" s="466"/>
      <c r="I53" s="463"/>
      <c r="J53" s="463"/>
      <c r="K53" s="467"/>
      <c r="L53" s="467"/>
      <c r="M53" s="468"/>
      <c r="N53" s="468"/>
      <c r="O53" s="463"/>
      <c r="P53" s="463"/>
      <c r="Q53" s="463"/>
      <c r="R53" s="463"/>
      <c r="S53" s="463"/>
      <c r="T53" s="469"/>
      <c r="U53" s="470"/>
      <c r="V53" s="470"/>
      <c r="W53" s="471"/>
      <c r="X53" s="469"/>
      <c r="Y53" s="470"/>
      <c r="Z53" s="470"/>
      <c r="AA53" s="471"/>
      <c r="AB53" s="470"/>
      <c r="AC53" s="463"/>
      <c r="AD53" s="463"/>
      <c r="AE53" s="552"/>
      <c r="AF53" s="552"/>
      <c r="AG53" s="559"/>
      <c r="AH53" s="574"/>
      <c r="AI53" s="574"/>
      <c r="AJ53" s="574"/>
      <c r="AK53" s="574"/>
      <c r="AL53" s="574"/>
      <c r="AM53" s="574"/>
      <c r="AN53" s="574"/>
      <c r="AO53" s="574"/>
      <c r="AP53" s="574"/>
      <c r="AQ53" s="574"/>
    </row>
    <row r="54" spans="1:43" s="26" customFormat="1" ht="24.95" customHeight="1" x14ac:dyDescent="0.25">
      <c r="A54" s="463"/>
      <c r="B54" s="463"/>
      <c r="C54" s="463"/>
      <c r="D54" s="464"/>
      <c r="E54" s="463"/>
      <c r="F54" s="463"/>
      <c r="G54" s="465"/>
      <c r="H54" s="466"/>
      <c r="I54" s="463"/>
      <c r="J54" s="463"/>
      <c r="K54" s="467"/>
      <c r="L54" s="467"/>
      <c r="M54" s="468"/>
      <c r="N54" s="468"/>
      <c r="O54" s="463"/>
      <c r="P54" s="463"/>
      <c r="Q54" s="463"/>
      <c r="R54" s="463"/>
      <c r="S54" s="463"/>
      <c r="T54" s="469"/>
      <c r="U54" s="470"/>
      <c r="V54" s="470"/>
      <c r="W54" s="471"/>
      <c r="X54" s="469"/>
      <c r="Y54" s="470"/>
      <c r="Z54" s="470"/>
      <c r="AA54" s="471"/>
      <c r="AB54" s="470"/>
      <c r="AC54" s="463"/>
      <c r="AD54" s="463"/>
      <c r="AE54" s="552"/>
      <c r="AF54" s="552"/>
      <c r="AG54" s="559"/>
      <c r="AH54" s="574"/>
      <c r="AI54" s="574"/>
      <c r="AJ54" s="574"/>
      <c r="AK54" s="574"/>
      <c r="AL54" s="574"/>
      <c r="AM54" s="574"/>
      <c r="AN54" s="574"/>
      <c r="AO54" s="574"/>
      <c r="AP54" s="574"/>
      <c r="AQ54" s="574"/>
    </row>
    <row r="55" spans="1:43" s="26" customFormat="1" ht="24.95" customHeight="1" x14ac:dyDescent="0.25">
      <c r="A55" s="463"/>
      <c r="B55" s="463"/>
      <c r="C55" s="463"/>
      <c r="D55" s="464"/>
      <c r="E55" s="463"/>
      <c r="F55" s="463"/>
      <c r="G55" s="465"/>
      <c r="H55" s="466"/>
      <c r="I55" s="463"/>
      <c r="J55" s="463"/>
      <c r="K55" s="467"/>
      <c r="L55" s="467"/>
      <c r="M55" s="468"/>
      <c r="N55" s="468"/>
      <c r="O55" s="463"/>
      <c r="P55" s="463"/>
      <c r="Q55" s="463"/>
      <c r="R55" s="463"/>
      <c r="S55" s="463"/>
      <c r="T55" s="469"/>
      <c r="U55" s="470"/>
      <c r="V55" s="470"/>
      <c r="W55" s="471"/>
      <c r="X55" s="469"/>
      <c r="Y55" s="470"/>
      <c r="Z55" s="470"/>
      <c r="AA55" s="471"/>
      <c r="AB55" s="470"/>
      <c r="AC55" s="463"/>
      <c r="AD55" s="463"/>
      <c r="AE55" s="552"/>
      <c r="AF55" s="552"/>
      <c r="AG55" s="559"/>
      <c r="AH55" s="574"/>
      <c r="AI55" s="574"/>
      <c r="AJ55" s="574"/>
      <c r="AK55" s="574"/>
      <c r="AL55" s="574"/>
      <c r="AM55" s="574"/>
      <c r="AN55" s="574"/>
      <c r="AO55" s="574"/>
      <c r="AP55" s="574"/>
      <c r="AQ55" s="574"/>
    </row>
    <row r="56" spans="1:43" s="26" customFormat="1" ht="24.95" customHeight="1" x14ac:dyDescent="0.25">
      <c r="A56" s="463"/>
      <c r="B56" s="463"/>
      <c r="C56" s="463"/>
      <c r="D56" s="464"/>
      <c r="E56" s="463"/>
      <c r="F56" s="463"/>
      <c r="G56" s="465"/>
      <c r="H56" s="466"/>
      <c r="I56" s="463"/>
      <c r="J56" s="463"/>
      <c r="K56" s="467"/>
      <c r="L56" s="467"/>
      <c r="M56" s="468"/>
      <c r="N56" s="468"/>
      <c r="O56" s="463"/>
      <c r="P56" s="463"/>
      <c r="Q56" s="463"/>
      <c r="R56" s="463"/>
      <c r="S56" s="463"/>
      <c r="T56" s="469"/>
      <c r="U56" s="470"/>
      <c r="V56" s="470"/>
      <c r="W56" s="471"/>
      <c r="X56" s="469"/>
      <c r="Y56" s="470"/>
      <c r="Z56" s="470"/>
      <c r="AA56" s="471"/>
      <c r="AB56" s="470"/>
      <c r="AC56" s="463"/>
      <c r="AD56" s="463"/>
      <c r="AE56" s="552"/>
      <c r="AF56" s="552"/>
      <c r="AG56" s="559"/>
      <c r="AH56" s="574"/>
      <c r="AI56" s="574"/>
      <c r="AJ56" s="574"/>
      <c r="AK56" s="574"/>
      <c r="AL56" s="574"/>
      <c r="AM56" s="574"/>
      <c r="AN56" s="574"/>
      <c r="AO56" s="574"/>
      <c r="AP56" s="574"/>
      <c r="AQ56" s="574"/>
    </row>
    <row r="57" spans="1:43" s="26" customFormat="1" ht="24.95" customHeight="1" x14ac:dyDescent="0.25">
      <c r="A57" s="463"/>
      <c r="B57" s="463"/>
      <c r="C57" s="463"/>
      <c r="D57" s="464"/>
      <c r="E57" s="463"/>
      <c r="F57" s="463"/>
      <c r="G57" s="465"/>
      <c r="H57" s="466"/>
      <c r="I57" s="463"/>
      <c r="J57" s="463"/>
      <c r="K57" s="467"/>
      <c r="L57" s="467"/>
      <c r="M57" s="468"/>
      <c r="N57" s="468"/>
      <c r="O57" s="463"/>
      <c r="P57" s="463"/>
      <c r="Q57" s="463"/>
      <c r="R57" s="463"/>
      <c r="S57" s="463"/>
      <c r="T57" s="469"/>
      <c r="U57" s="470"/>
      <c r="V57" s="470"/>
      <c r="W57" s="471"/>
      <c r="X57" s="469"/>
      <c r="Y57" s="470"/>
      <c r="Z57" s="470"/>
      <c r="AA57" s="471"/>
      <c r="AB57" s="470"/>
      <c r="AC57" s="463"/>
      <c r="AD57" s="463"/>
      <c r="AE57" s="552"/>
      <c r="AF57" s="552"/>
      <c r="AG57" s="559"/>
      <c r="AH57" s="574"/>
      <c r="AI57" s="574"/>
      <c r="AJ57" s="574"/>
      <c r="AK57" s="574"/>
      <c r="AL57" s="574"/>
      <c r="AM57" s="574"/>
      <c r="AN57" s="574"/>
      <c r="AO57" s="574"/>
      <c r="AP57" s="574"/>
      <c r="AQ57" s="574"/>
    </row>
    <row r="58" spans="1:43" s="26" customFormat="1" ht="24.95" customHeight="1" x14ac:dyDescent="0.25">
      <c r="A58" s="463"/>
      <c r="B58" s="463"/>
      <c r="C58" s="463"/>
      <c r="D58" s="464"/>
      <c r="E58" s="463"/>
      <c r="F58" s="463"/>
      <c r="G58" s="465"/>
      <c r="H58" s="466"/>
      <c r="I58" s="463"/>
      <c r="J58" s="463"/>
      <c r="K58" s="467"/>
      <c r="L58" s="467"/>
      <c r="M58" s="468"/>
      <c r="N58" s="468"/>
      <c r="O58" s="463"/>
      <c r="P58" s="463"/>
      <c r="Q58" s="463"/>
      <c r="R58" s="463"/>
      <c r="S58" s="463"/>
      <c r="T58" s="469"/>
      <c r="U58" s="470"/>
      <c r="V58" s="470"/>
      <c r="W58" s="471"/>
      <c r="X58" s="469"/>
      <c r="Y58" s="470"/>
      <c r="Z58" s="470"/>
      <c r="AA58" s="471"/>
      <c r="AB58" s="470"/>
      <c r="AC58" s="463"/>
      <c r="AD58" s="463"/>
      <c r="AE58" s="552"/>
      <c r="AF58" s="552"/>
      <c r="AG58" s="559"/>
      <c r="AH58" s="574"/>
      <c r="AI58" s="574"/>
      <c r="AJ58" s="574"/>
      <c r="AK58" s="574"/>
      <c r="AL58" s="574"/>
      <c r="AM58" s="574"/>
      <c r="AN58" s="574"/>
      <c r="AO58" s="574"/>
      <c r="AP58" s="574"/>
      <c r="AQ58" s="574"/>
    </row>
    <row r="59" spans="1:43" s="26" customFormat="1" ht="24.95" customHeight="1" x14ac:dyDescent="0.25">
      <c r="A59" s="463"/>
      <c r="B59" s="463"/>
      <c r="C59" s="463"/>
      <c r="D59" s="464"/>
      <c r="E59" s="463"/>
      <c r="F59" s="463"/>
      <c r="G59" s="465"/>
      <c r="H59" s="466"/>
      <c r="I59" s="463"/>
      <c r="J59" s="463"/>
      <c r="K59" s="467"/>
      <c r="L59" s="467"/>
      <c r="M59" s="468"/>
      <c r="N59" s="468"/>
      <c r="O59" s="463"/>
      <c r="P59" s="463"/>
      <c r="Q59" s="463"/>
      <c r="R59" s="463"/>
      <c r="S59" s="463"/>
      <c r="T59" s="469"/>
      <c r="U59" s="470"/>
      <c r="V59" s="470"/>
      <c r="W59" s="471"/>
      <c r="X59" s="469"/>
      <c r="Y59" s="470"/>
      <c r="Z59" s="470"/>
      <c r="AA59" s="471"/>
      <c r="AB59" s="470"/>
      <c r="AC59" s="463"/>
      <c r="AD59" s="463"/>
      <c r="AE59" s="552"/>
      <c r="AF59" s="552"/>
      <c r="AG59" s="559"/>
      <c r="AH59" s="574"/>
      <c r="AI59" s="574"/>
      <c r="AJ59" s="574"/>
      <c r="AK59" s="574"/>
      <c r="AL59" s="574"/>
      <c r="AM59" s="574"/>
      <c r="AN59" s="574"/>
      <c r="AO59" s="574"/>
      <c r="AP59" s="574"/>
      <c r="AQ59" s="574"/>
    </row>
    <row r="60" spans="1:43" s="26" customFormat="1" ht="24.95" customHeight="1" x14ac:dyDescent="0.25">
      <c r="A60" s="463"/>
      <c r="B60" s="463"/>
      <c r="C60" s="463"/>
      <c r="D60" s="464"/>
      <c r="E60" s="463"/>
      <c r="F60" s="463"/>
      <c r="G60" s="465"/>
      <c r="H60" s="466"/>
      <c r="I60" s="463"/>
      <c r="J60" s="463"/>
      <c r="K60" s="467"/>
      <c r="L60" s="467"/>
      <c r="M60" s="468"/>
      <c r="N60" s="468"/>
      <c r="O60" s="463"/>
      <c r="P60" s="463"/>
      <c r="Q60" s="463"/>
      <c r="R60" s="463"/>
      <c r="S60" s="463"/>
      <c r="T60" s="469"/>
      <c r="U60" s="470"/>
      <c r="V60" s="470"/>
      <c r="W60" s="471"/>
      <c r="X60" s="469"/>
      <c r="Y60" s="470"/>
      <c r="Z60" s="470"/>
      <c r="AA60" s="471"/>
      <c r="AB60" s="470"/>
      <c r="AC60" s="463"/>
      <c r="AD60" s="463"/>
      <c r="AE60" s="552"/>
      <c r="AF60" s="552"/>
      <c r="AG60" s="559"/>
      <c r="AH60" s="574"/>
      <c r="AI60" s="574"/>
      <c r="AJ60" s="574"/>
      <c r="AK60" s="574"/>
      <c r="AL60" s="574"/>
      <c r="AM60" s="574"/>
      <c r="AN60" s="574"/>
      <c r="AO60" s="574"/>
      <c r="AP60" s="574"/>
      <c r="AQ60" s="574"/>
    </row>
    <row r="61" spans="1:43" s="26" customFormat="1" ht="24.95" customHeight="1" x14ac:dyDescent="0.25">
      <c r="A61" s="463"/>
      <c r="B61" s="463"/>
      <c r="C61" s="463"/>
      <c r="D61" s="464"/>
      <c r="E61" s="463"/>
      <c r="F61" s="463"/>
      <c r="G61" s="465"/>
      <c r="H61" s="466"/>
      <c r="I61" s="463"/>
      <c r="J61" s="463"/>
      <c r="K61" s="467"/>
      <c r="L61" s="467"/>
      <c r="M61" s="468"/>
      <c r="N61" s="468"/>
      <c r="O61" s="463"/>
      <c r="P61" s="463"/>
      <c r="Q61" s="463"/>
      <c r="R61" s="463"/>
      <c r="S61" s="463"/>
      <c r="T61" s="469"/>
      <c r="U61" s="470"/>
      <c r="V61" s="470"/>
      <c r="W61" s="471"/>
      <c r="X61" s="469"/>
      <c r="Y61" s="470"/>
      <c r="Z61" s="470"/>
      <c r="AA61" s="471"/>
      <c r="AB61" s="470"/>
      <c r="AC61" s="463"/>
      <c r="AD61" s="463"/>
      <c r="AE61" s="552"/>
      <c r="AF61" s="552"/>
      <c r="AG61" s="559"/>
      <c r="AH61" s="574"/>
      <c r="AI61" s="574"/>
      <c r="AJ61" s="574"/>
      <c r="AK61" s="574"/>
      <c r="AL61" s="574"/>
      <c r="AM61" s="574"/>
      <c r="AN61" s="574"/>
      <c r="AO61" s="574"/>
      <c r="AP61" s="574"/>
      <c r="AQ61" s="574"/>
    </row>
    <row r="62" spans="1:43" s="26" customFormat="1" ht="24.95" customHeight="1" x14ac:dyDescent="0.25">
      <c r="A62" s="463"/>
      <c r="B62" s="463"/>
      <c r="C62" s="463"/>
      <c r="D62" s="464"/>
      <c r="E62" s="463"/>
      <c r="F62" s="463"/>
      <c r="G62" s="465"/>
      <c r="H62" s="466"/>
      <c r="I62" s="463"/>
      <c r="J62" s="463"/>
      <c r="K62" s="467"/>
      <c r="L62" s="467"/>
      <c r="M62" s="468"/>
      <c r="N62" s="468"/>
      <c r="O62" s="463"/>
      <c r="P62" s="463"/>
      <c r="Q62" s="463"/>
      <c r="R62" s="463"/>
      <c r="S62" s="463"/>
      <c r="T62" s="469"/>
      <c r="U62" s="470"/>
      <c r="V62" s="470"/>
      <c r="W62" s="471"/>
      <c r="X62" s="469"/>
      <c r="Y62" s="470"/>
      <c r="Z62" s="470"/>
      <c r="AA62" s="471"/>
      <c r="AB62" s="470"/>
      <c r="AC62" s="463"/>
      <c r="AD62" s="463"/>
      <c r="AE62" s="552"/>
      <c r="AF62" s="552"/>
      <c r="AG62" s="559"/>
      <c r="AH62" s="574"/>
      <c r="AI62" s="574"/>
      <c r="AJ62" s="574"/>
      <c r="AK62" s="574"/>
      <c r="AL62" s="574"/>
      <c r="AM62" s="574"/>
      <c r="AN62" s="574"/>
      <c r="AO62" s="574"/>
      <c r="AP62" s="574"/>
      <c r="AQ62" s="574"/>
    </row>
    <row r="63" spans="1:43" s="26" customFormat="1" ht="24.95" customHeight="1" x14ac:dyDescent="0.25">
      <c r="A63" s="463"/>
      <c r="B63" s="463"/>
      <c r="C63" s="463"/>
      <c r="D63" s="464"/>
      <c r="E63" s="463"/>
      <c r="F63" s="463"/>
      <c r="G63" s="465"/>
      <c r="H63" s="466"/>
      <c r="I63" s="463"/>
      <c r="J63" s="463"/>
      <c r="K63" s="467"/>
      <c r="L63" s="467"/>
      <c r="M63" s="468"/>
      <c r="N63" s="468"/>
      <c r="O63" s="463"/>
      <c r="P63" s="463"/>
      <c r="Q63" s="463"/>
      <c r="R63" s="463"/>
      <c r="S63" s="463"/>
      <c r="T63" s="469"/>
      <c r="U63" s="470"/>
      <c r="V63" s="470"/>
      <c r="W63" s="471"/>
      <c r="X63" s="469"/>
      <c r="Y63" s="470"/>
      <c r="Z63" s="470"/>
      <c r="AA63" s="471"/>
      <c r="AB63" s="470"/>
      <c r="AC63" s="463"/>
      <c r="AD63" s="463"/>
      <c r="AE63" s="552"/>
      <c r="AF63" s="552"/>
      <c r="AG63" s="559"/>
      <c r="AH63" s="574"/>
      <c r="AI63" s="574"/>
      <c r="AJ63" s="574"/>
      <c r="AK63" s="574"/>
      <c r="AL63" s="574"/>
      <c r="AM63" s="574"/>
      <c r="AN63" s="574"/>
      <c r="AO63" s="574"/>
      <c r="AP63" s="574"/>
      <c r="AQ63" s="574"/>
    </row>
    <row r="64" spans="1:43" s="26" customFormat="1" ht="24.95" customHeight="1" x14ac:dyDescent="0.25">
      <c r="A64" s="463"/>
      <c r="B64" s="463"/>
      <c r="C64" s="463"/>
      <c r="D64" s="464"/>
      <c r="E64" s="463"/>
      <c r="F64" s="463"/>
      <c r="G64" s="465"/>
      <c r="H64" s="466"/>
      <c r="I64" s="463"/>
      <c r="J64" s="463"/>
      <c r="K64" s="467"/>
      <c r="L64" s="467"/>
      <c r="M64" s="468"/>
      <c r="N64" s="468"/>
      <c r="O64" s="463"/>
      <c r="P64" s="463"/>
      <c r="Q64" s="463"/>
      <c r="R64" s="463"/>
      <c r="S64" s="463"/>
      <c r="T64" s="469"/>
      <c r="U64" s="470"/>
      <c r="V64" s="470"/>
      <c r="W64" s="471"/>
      <c r="X64" s="469"/>
      <c r="Y64" s="470"/>
      <c r="Z64" s="470"/>
      <c r="AA64" s="471"/>
      <c r="AB64" s="470"/>
      <c r="AC64" s="463"/>
      <c r="AD64" s="463"/>
      <c r="AE64" s="552"/>
      <c r="AF64" s="552"/>
      <c r="AG64" s="559"/>
      <c r="AH64" s="574"/>
      <c r="AI64" s="574"/>
      <c r="AJ64" s="574"/>
      <c r="AK64" s="574"/>
      <c r="AL64" s="574"/>
      <c r="AM64" s="574"/>
      <c r="AN64" s="574"/>
      <c r="AO64" s="574"/>
      <c r="AP64" s="574"/>
      <c r="AQ64" s="574"/>
    </row>
    <row r="65" spans="1:43" s="26" customFormat="1" ht="24.95" customHeight="1" x14ac:dyDescent="0.25">
      <c r="A65" s="463"/>
      <c r="B65" s="463"/>
      <c r="C65" s="463"/>
      <c r="D65" s="464"/>
      <c r="E65" s="463"/>
      <c r="F65" s="463"/>
      <c r="G65" s="465"/>
      <c r="H65" s="466"/>
      <c r="I65" s="463"/>
      <c r="J65" s="463"/>
      <c r="K65" s="467"/>
      <c r="L65" s="467"/>
      <c r="M65" s="468"/>
      <c r="N65" s="468"/>
      <c r="O65" s="463"/>
      <c r="P65" s="463"/>
      <c r="Q65" s="463"/>
      <c r="R65" s="463"/>
      <c r="S65" s="463"/>
      <c r="T65" s="469"/>
      <c r="U65" s="470"/>
      <c r="V65" s="470"/>
      <c r="W65" s="471"/>
      <c r="X65" s="469"/>
      <c r="Y65" s="470"/>
      <c r="Z65" s="470"/>
      <c r="AA65" s="471"/>
      <c r="AB65" s="470"/>
      <c r="AC65" s="463"/>
      <c r="AD65" s="463"/>
      <c r="AE65" s="552"/>
      <c r="AF65" s="552"/>
      <c r="AG65" s="559"/>
      <c r="AH65" s="574"/>
      <c r="AI65" s="574"/>
      <c r="AJ65" s="574"/>
      <c r="AK65" s="574"/>
      <c r="AL65" s="574"/>
      <c r="AM65" s="574"/>
      <c r="AN65" s="574"/>
      <c r="AO65" s="574"/>
      <c r="AP65" s="574"/>
      <c r="AQ65" s="574"/>
    </row>
    <row r="66" spans="1:43" s="26" customFormat="1" ht="24.95" customHeight="1" x14ac:dyDescent="0.25">
      <c r="A66" s="463"/>
      <c r="B66" s="463"/>
      <c r="C66" s="463"/>
      <c r="D66" s="464"/>
      <c r="E66" s="463"/>
      <c r="F66" s="463"/>
      <c r="G66" s="465"/>
      <c r="H66" s="466"/>
      <c r="I66" s="463"/>
      <c r="J66" s="463"/>
      <c r="K66" s="467"/>
      <c r="L66" s="467"/>
      <c r="M66" s="468"/>
      <c r="N66" s="468"/>
      <c r="O66" s="463"/>
      <c r="P66" s="463"/>
      <c r="Q66" s="463"/>
      <c r="R66" s="463"/>
      <c r="S66" s="463"/>
      <c r="T66" s="469"/>
      <c r="U66" s="470"/>
      <c r="V66" s="470"/>
      <c r="W66" s="471"/>
      <c r="X66" s="469"/>
      <c r="Y66" s="470"/>
      <c r="Z66" s="470"/>
      <c r="AA66" s="471"/>
      <c r="AB66" s="470"/>
      <c r="AC66" s="463"/>
      <c r="AD66" s="463"/>
      <c r="AE66" s="552"/>
      <c r="AF66" s="552"/>
      <c r="AG66" s="559"/>
      <c r="AH66" s="574"/>
      <c r="AI66" s="574"/>
      <c r="AJ66" s="574"/>
      <c r="AK66" s="574"/>
      <c r="AL66" s="574"/>
      <c r="AM66" s="574"/>
      <c r="AN66" s="574"/>
      <c r="AO66" s="574"/>
      <c r="AP66" s="574"/>
      <c r="AQ66" s="574"/>
    </row>
    <row r="67" spans="1:43" s="26" customFormat="1" ht="24.95" customHeight="1" x14ac:dyDescent="0.25">
      <c r="A67" s="463"/>
      <c r="B67" s="463"/>
      <c r="C67" s="463"/>
      <c r="D67" s="464"/>
      <c r="E67" s="463"/>
      <c r="F67" s="463"/>
      <c r="G67" s="465"/>
      <c r="H67" s="466"/>
      <c r="I67" s="463"/>
      <c r="J67" s="463"/>
      <c r="K67" s="467"/>
      <c r="L67" s="467"/>
      <c r="M67" s="468"/>
      <c r="N67" s="468"/>
      <c r="O67" s="463"/>
      <c r="P67" s="463"/>
      <c r="Q67" s="463"/>
      <c r="R67" s="463"/>
      <c r="S67" s="463"/>
      <c r="T67" s="469"/>
      <c r="U67" s="470"/>
      <c r="V67" s="470"/>
      <c r="W67" s="471"/>
      <c r="X67" s="469"/>
      <c r="Y67" s="470"/>
      <c r="Z67" s="470"/>
      <c r="AA67" s="471"/>
      <c r="AB67" s="470"/>
      <c r="AC67" s="463"/>
      <c r="AD67" s="463"/>
      <c r="AE67" s="552"/>
      <c r="AF67" s="552"/>
      <c r="AG67" s="559"/>
      <c r="AH67" s="574"/>
      <c r="AI67" s="574"/>
      <c r="AJ67" s="574"/>
      <c r="AK67" s="574"/>
      <c r="AL67" s="574"/>
      <c r="AM67" s="574"/>
      <c r="AN67" s="574"/>
      <c r="AO67" s="574"/>
      <c r="AP67" s="574"/>
      <c r="AQ67" s="574"/>
    </row>
    <row r="68" spans="1:43" s="26" customFormat="1" ht="24.95" customHeight="1" x14ac:dyDescent="0.25">
      <c r="A68" s="463"/>
      <c r="B68" s="463"/>
      <c r="C68" s="463"/>
      <c r="D68" s="464"/>
      <c r="E68" s="463"/>
      <c r="F68" s="463"/>
      <c r="G68" s="465"/>
      <c r="H68" s="466"/>
      <c r="I68" s="463"/>
      <c r="J68" s="463"/>
      <c r="K68" s="467"/>
      <c r="L68" s="467"/>
      <c r="M68" s="468"/>
      <c r="N68" s="468"/>
      <c r="O68" s="463"/>
      <c r="P68" s="463"/>
      <c r="Q68" s="463"/>
      <c r="R68" s="463"/>
      <c r="S68" s="463"/>
      <c r="T68" s="469"/>
      <c r="U68" s="470"/>
      <c r="V68" s="470"/>
      <c r="W68" s="471"/>
      <c r="X68" s="469"/>
      <c r="Y68" s="470"/>
      <c r="Z68" s="470"/>
      <c r="AA68" s="471"/>
      <c r="AB68" s="470"/>
      <c r="AC68" s="463"/>
      <c r="AD68" s="463"/>
      <c r="AE68" s="552"/>
      <c r="AF68" s="552"/>
      <c r="AG68" s="559"/>
      <c r="AH68" s="574"/>
      <c r="AI68" s="574"/>
      <c r="AJ68" s="574"/>
      <c r="AK68" s="574"/>
      <c r="AL68" s="574"/>
      <c r="AM68" s="574"/>
      <c r="AN68" s="574"/>
      <c r="AO68" s="574"/>
      <c r="AP68" s="574"/>
      <c r="AQ68" s="574"/>
    </row>
    <row r="69" spans="1:43" s="26" customFormat="1" ht="24.95" customHeight="1" x14ac:dyDescent="0.25">
      <c r="A69" s="463"/>
      <c r="B69" s="463"/>
      <c r="C69" s="463"/>
      <c r="D69" s="464"/>
      <c r="E69" s="463"/>
      <c r="F69" s="463"/>
      <c r="G69" s="465"/>
      <c r="H69" s="466"/>
      <c r="I69" s="463"/>
      <c r="J69" s="463"/>
      <c r="K69" s="467"/>
      <c r="L69" s="467"/>
      <c r="M69" s="468"/>
      <c r="N69" s="468"/>
      <c r="O69" s="463"/>
      <c r="P69" s="463"/>
      <c r="Q69" s="463"/>
      <c r="R69" s="463"/>
      <c r="S69" s="463"/>
      <c r="T69" s="469"/>
      <c r="U69" s="470"/>
      <c r="V69" s="470"/>
      <c r="W69" s="471"/>
      <c r="X69" s="469"/>
      <c r="Y69" s="470"/>
      <c r="Z69" s="470"/>
      <c r="AA69" s="471"/>
      <c r="AB69" s="470"/>
      <c r="AC69" s="463"/>
      <c r="AD69" s="463"/>
      <c r="AE69" s="552"/>
      <c r="AF69" s="552"/>
      <c r="AG69" s="559"/>
      <c r="AH69" s="574"/>
      <c r="AI69" s="574"/>
      <c r="AJ69" s="574"/>
      <c r="AK69" s="574"/>
      <c r="AL69" s="574"/>
      <c r="AM69" s="574"/>
      <c r="AN69" s="574"/>
      <c r="AO69" s="574"/>
      <c r="AP69" s="574"/>
      <c r="AQ69" s="574"/>
    </row>
    <row r="70" spans="1:43" s="26" customFormat="1" ht="24.95" customHeight="1" x14ac:dyDescent="0.25">
      <c r="A70" s="463"/>
      <c r="B70" s="463"/>
      <c r="C70" s="463"/>
      <c r="D70" s="464"/>
      <c r="E70" s="463"/>
      <c r="F70" s="463"/>
      <c r="G70" s="465"/>
      <c r="H70" s="466"/>
      <c r="I70" s="463"/>
      <c r="J70" s="463"/>
      <c r="K70" s="467"/>
      <c r="L70" s="467"/>
      <c r="M70" s="468"/>
      <c r="N70" s="468"/>
      <c r="O70" s="463"/>
      <c r="P70" s="463"/>
      <c r="Q70" s="463"/>
      <c r="R70" s="463"/>
      <c r="S70" s="463"/>
      <c r="T70" s="469"/>
      <c r="U70" s="470"/>
      <c r="V70" s="470"/>
      <c r="W70" s="471"/>
      <c r="X70" s="469"/>
      <c r="Y70" s="470"/>
      <c r="Z70" s="470"/>
      <c r="AA70" s="471"/>
      <c r="AB70" s="470"/>
      <c r="AC70" s="463"/>
      <c r="AD70" s="463"/>
      <c r="AE70" s="552"/>
      <c r="AF70" s="552"/>
      <c r="AG70" s="559"/>
      <c r="AH70" s="574"/>
      <c r="AI70" s="574"/>
      <c r="AJ70" s="574"/>
      <c r="AK70" s="574"/>
      <c r="AL70" s="574"/>
      <c r="AM70" s="574"/>
      <c r="AN70" s="574"/>
      <c r="AO70" s="574"/>
      <c r="AP70" s="574"/>
      <c r="AQ70" s="574"/>
    </row>
    <row r="71" spans="1:43" s="26" customFormat="1" ht="24.95" customHeight="1" x14ac:dyDescent="0.25">
      <c r="A71" s="463"/>
      <c r="B71" s="463"/>
      <c r="C71" s="463"/>
      <c r="D71" s="464"/>
      <c r="E71" s="463"/>
      <c r="F71" s="463"/>
      <c r="G71" s="465"/>
      <c r="H71" s="466"/>
      <c r="I71" s="463"/>
      <c r="J71" s="463"/>
      <c r="K71" s="467"/>
      <c r="L71" s="467"/>
      <c r="M71" s="468"/>
      <c r="N71" s="468"/>
      <c r="O71" s="463"/>
      <c r="P71" s="463"/>
      <c r="Q71" s="463"/>
      <c r="R71" s="463"/>
      <c r="S71" s="463"/>
      <c r="T71" s="469"/>
      <c r="U71" s="470"/>
      <c r="V71" s="470"/>
      <c r="W71" s="471"/>
      <c r="X71" s="469"/>
      <c r="Y71" s="470"/>
      <c r="Z71" s="470"/>
      <c r="AA71" s="471"/>
      <c r="AB71" s="470"/>
      <c r="AC71" s="463"/>
      <c r="AD71" s="463"/>
      <c r="AE71" s="552"/>
      <c r="AF71" s="552"/>
      <c r="AG71" s="559"/>
      <c r="AH71" s="574"/>
      <c r="AI71" s="574"/>
      <c r="AJ71" s="574"/>
      <c r="AK71" s="574"/>
      <c r="AL71" s="574"/>
      <c r="AM71" s="574"/>
      <c r="AN71" s="574"/>
      <c r="AO71" s="574"/>
      <c r="AP71" s="574"/>
      <c r="AQ71" s="574"/>
    </row>
    <row r="72" spans="1:43" s="26" customFormat="1" ht="24.95" customHeight="1" x14ac:dyDescent="0.25">
      <c r="A72" s="463"/>
      <c r="B72" s="463"/>
      <c r="C72" s="463"/>
      <c r="D72" s="464"/>
      <c r="E72" s="463"/>
      <c r="F72" s="463"/>
      <c r="G72" s="465"/>
      <c r="H72" s="466"/>
      <c r="I72" s="463"/>
      <c r="J72" s="463"/>
      <c r="K72" s="467"/>
      <c r="L72" s="467"/>
      <c r="M72" s="468"/>
      <c r="N72" s="468"/>
      <c r="O72" s="463"/>
      <c r="P72" s="463"/>
      <c r="Q72" s="463"/>
      <c r="R72" s="463"/>
      <c r="S72" s="463"/>
      <c r="T72" s="469"/>
      <c r="U72" s="470"/>
      <c r="V72" s="470"/>
      <c r="W72" s="471"/>
      <c r="X72" s="469"/>
      <c r="Y72" s="470"/>
      <c r="Z72" s="470"/>
      <c r="AA72" s="471"/>
      <c r="AB72" s="470"/>
      <c r="AC72" s="463"/>
      <c r="AD72" s="463"/>
      <c r="AE72" s="552"/>
      <c r="AF72" s="552"/>
      <c r="AG72" s="559"/>
      <c r="AH72" s="574"/>
      <c r="AI72" s="574"/>
      <c r="AJ72" s="574"/>
      <c r="AK72" s="574"/>
      <c r="AL72" s="574"/>
      <c r="AM72" s="574"/>
      <c r="AN72" s="574"/>
      <c r="AO72" s="574"/>
      <c r="AP72" s="574"/>
      <c r="AQ72" s="574"/>
    </row>
    <row r="73" spans="1:43" s="26" customFormat="1" ht="24.95" customHeight="1" x14ac:dyDescent="0.25">
      <c r="A73" s="463"/>
      <c r="B73" s="463"/>
      <c r="C73" s="463"/>
      <c r="D73" s="464"/>
      <c r="E73" s="463"/>
      <c r="F73" s="463"/>
      <c r="G73" s="465"/>
      <c r="H73" s="466"/>
      <c r="I73" s="463"/>
      <c r="J73" s="463"/>
      <c r="K73" s="467"/>
      <c r="L73" s="467"/>
      <c r="M73" s="468"/>
      <c r="N73" s="468"/>
      <c r="O73" s="463"/>
      <c r="P73" s="463"/>
      <c r="Q73" s="463"/>
      <c r="R73" s="463"/>
      <c r="S73" s="463"/>
      <c r="T73" s="469"/>
      <c r="U73" s="470"/>
      <c r="V73" s="470"/>
      <c r="W73" s="471"/>
      <c r="X73" s="469"/>
      <c r="Y73" s="470"/>
      <c r="Z73" s="470"/>
      <c r="AA73" s="471"/>
      <c r="AB73" s="470"/>
      <c r="AC73" s="463"/>
      <c r="AD73" s="463"/>
      <c r="AE73" s="552"/>
      <c r="AF73" s="552"/>
      <c r="AG73" s="559"/>
      <c r="AH73" s="574"/>
      <c r="AI73" s="574"/>
      <c r="AJ73" s="574"/>
      <c r="AK73" s="574"/>
      <c r="AL73" s="574"/>
      <c r="AM73" s="574"/>
      <c r="AN73" s="574"/>
      <c r="AO73" s="574"/>
      <c r="AP73" s="574"/>
      <c r="AQ73" s="574"/>
    </row>
    <row r="74" spans="1:43" s="26" customFormat="1" ht="24.95" customHeight="1" x14ac:dyDescent="0.25">
      <c r="A74" s="463"/>
      <c r="B74" s="463"/>
      <c r="C74" s="463"/>
      <c r="D74" s="464"/>
      <c r="E74" s="463"/>
      <c r="F74" s="463"/>
      <c r="G74" s="465"/>
      <c r="H74" s="466"/>
      <c r="I74" s="463"/>
      <c r="J74" s="463"/>
      <c r="K74" s="467"/>
      <c r="L74" s="467"/>
      <c r="M74" s="468"/>
      <c r="N74" s="468"/>
      <c r="O74" s="463"/>
      <c r="P74" s="463"/>
      <c r="Q74" s="463"/>
      <c r="R74" s="463"/>
      <c r="S74" s="463"/>
      <c r="T74" s="469"/>
      <c r="U74" s="470"/>
      <c r="V74" s="470"/>
      <c r="W74" s="471"/>
      <c r="X74" s="469"/>
      <c r="Y74" s="470"/>
      <c r="Z74" s="470"/>
      <c r="AA74" s="471"/>
      <c r="AB74" s="470"/>
      <c r="AC74" s="463"/>
      <c r="AD74" s="463"/>
      <c r="AE74" s="552"/>
      <c r="AF74" s="552"/>
      <c r="AG74" s="559"/>
      <c r="AH74" s="574"/>
      <c r="AI74" s="574"/>
      <c r="AJ74" s="574"/>
      <c r="AK74" s="574"/>
      <c r="AL74" s="574"/>
      <c r="AM74" s="574"/>
      <c r="AN74" s="574"/>
      <c r="AO74" s="574"/>
      <c r="AP74" s="574"/>
      <c r="AQ74" s="574"/>
    </row>
    <row r="75" spans="1:43" s="26" customFormat="1" ht="24.95" customHeight="1" x14ac:dyDescent="0.25">
      <c r="A75" s="463"/>
      <c r="B75" s="463"/>
      <c r="C75" s="463"/>
      <c r="D75" s="464"/>
      <c r="E75" s="463"/>
      <c r="F75" s="463"/>
      <c r="G75" s="465"/>
      <c r="H75" s="466"/>
      <c r="I75" s="463"/>
      <c r="J75" s="463"/>
      <c r="K75" s="467"/>
      <c r="L75" s="467"/>
      <c r="M75" s="468"/>
      <c r="N75" s="468"/>
      <c r="O75" s="463"/>
      <c r="P75" s="463"/>
      <c r="Q75" s="463"/>
      <c r="R75" s="463"/>
      <c r="S75" s="463"/>
      <c r="T75" s="469"/>
      <c r="U75" s="470"/>
      <c r="V75" s="470"/>
      <c r="W75" s="471"/>
      <c r="X75" s="469"/>
      <c r="Y75" s="470"/>
      <c r="Z75" s="470"/>
      <c r="AA75" s="471"/>
      <c r="AB75" s="470"/>
      <c r="AC75" s="463"/>
      <c r="AD75" s="463"/>
      <c r="AE75" s="552"/>
      <c r="AF75" s="552"/>
      <c r="AG75" s="559"/>
      <c r="AH75" s="574"/>
      <c r="AI75" s="574"/>
      <c r="AJ75" s="574"/>
      <c r="AK75" s="574"/>
      <c r="AL75" s="574"/>
      <c r="AM75" s="574"/>
      <c r="AN75" s="574"/>
      <c r="AO75" s="574"/>
      <c r="AP75" s="574"/>
      <c r="AQ75" s="574"/>
    </row>
    <row r="76" spans="1:43" s="26" customFormat="1" ht="24.95" customHeight="1" x14ac:dyDescent="0.25">
      <c r="A76" s="463"/>
      <c r="B76" s="463"/>
      <c r="C76" s="463"/>
      <c r="D76" s="464"/>
      <c r="E76" s="463"/>
      <c r="F76" s="463"/>
      <c r="G76" s="465"/>
      <c r="H76" s="466"/>
      <c r="I76" s="463"/>
      <c r="J76" s="463"/>
      <c r="K76" s="467"/>
      <c r="L76" s="467"/>
      <c r="M76" s="468"/>
      <c r="N76" s="468"/>
      <c r="O76" s="463"/>
      <c r="P76" s="463"/>
      <c r="Q76" s="463"/>
      <c r="R76" s="463"/>
      <c r="S76" s="463"/>
      <c r="T76" s="469"/>
      <c r="U76" s="470"/>
      <c r="V76" s="470"/>
      <c r="W76" s="471"/>
      <c r="X76" s="469"/>
      <c r="Y76" s="470"/>
      <c r="Z76" s="470"/>
      <c r="AA76" s="471"/>
      <c r="AB76" s="470"/>
      <c r="AC76" s="463"/>
      <c r="AD76" s="463"/>
      <c r="AE76" s="552"/>
      <c r="AF76" s="552"/>
      <c r="AG76" s="559"/>
      <c r="AH76" s="574"/>
      <c r="AI76" s="574"/>
      <c r="AJ76" s="574"/>
      <c r="AK76" s="574"/>
      <c r="AL76" s="574"/>
      <c r="AM76" s="574"/>
      <c r="AN76" s="574"/>
      <c r="AO76" s="574"/>
      <c r="AP76" s="574"/>
      <c r="AQ76" s="574"/>
    </row>
    <row r="77" spans="1:43" s="26" customFormat="1" ht="24.95" customHeight="1" x14ac:dyDescent="0.25">
      <c r="A77" s="463"/>
      <c r="B77" s="463"/>
      <c r="C77" s="463"/>
      <c r="D77" s="464"/>
      <c r="E77" s="463"/>
      <c r="F77" s="463"/>
      <c r="G77" s="465"/>
      <c r="H77" s="466"/>
      <c r="I77" s="463"/>
      <c r="J77" s="463"/>
      <c r="K77" s="467"/>
      <c r="L77" s="467"/>
      <c r="M77" s="468"/>
      <c r="N77" s="468"/>
      <c r="O77" s="463"/>
      <c r="P77" s="463"/>
      <c r="Q77" s="463"/>
      <c r="R77" s="463"/>
      <c r="S77" s="463"/>
      <c r="T77" s="469"/>
      <c r="U77" s="470"/>
      <c r="V77" s="470"/>
      <c r="W77" s="471"/>
      <c r="X77" s="469"/>
      <c r="Y77" s="470"/>
      <c r="Z77" s="470"/>
      <c r="AA77" s="471"/>
      <c r="AB77" s="470"/>
      <c r="AC77" s="463"/>
      <c r="AD77" s="463"/>
      <c r="AE77" s="552"/>
      <c r="AF77" s="552"/>
      <c r="AG77" s="559"/>
      <c r="AH77" s="574"/>
      <c r="AI77" s="574"/>
      <c r="AJ77" s="574"/>
      <c r="AK77" s="574"/>
      <c r="AL77" s="574"/>
      <c r="AM77" s="574"/>
      <c r="AN77" s="574"/>
      <c r="AO77" s="574"/>
      <c r="AP77" s="574"/>
      <c r="AQ77" s="574"/>
    </row>
    <row r="78" spans="1:43" s="26" customFormat="1" ht="24.95" customHeight="1" x14ac:dyDescent="0.25">
      <c r="A78" s="463"/>
      <c r="B78" s="463"/>
      <c r="C78" s="463"/>
      <c r="D78" s="464"/>
      <c r="E78" s="463"/>
      <c r="F78" s="463"/>
      <c r="G78" s="465"/>
      <c r="H78" s="466"/>
      <c r="I78" s="463"/>
      <c r="J78" s="463"/>
      <c r="K78" s="467"/>
      <c r="L78" s="467"/>
      <c r="M78" s="468"/>
      <c r="N78" s="468"/>
      <c r="O78" s="463"/>
      <c r="P78" s="463"/>
      <c r="Q78" s="463"/>
      <c r="R78" s="463"/>
      <c r="S78" s="463"/>
      <c r="T78" s="469"/>
      <c r="U78" s="470"/>
      <c r="V78" s="470"/>
      <c r="W78" s="471"/>
      <c r="X78" s="469"/>
      <c r="Y78" s="470"/>
      <c r="Z78" s="470"/>
      <c r="AA78" s="471"/>
      <c r="AB78" s="470"/>
      <c r="AC78" s="463"/>
      <c r="AD78" s="463"/>
      <c r="AE78" s="552"/>
      <c r="AF78" s="552"/>
      <c r="AG78" s="559"/>
      <c r="AH78" s="574"/>
      <c r="AI78" s="574"/>
      <c r="AJ78" s="574"/>
      <c r="AK78" s="574"/>
      <c r="AL78" s="574"/>
      <c r="AM78" s="574"/>
      <c r="AN78" s="574"/>
      <c r="AO78" s="574"/>
      <c r="AP78" s="574"/>
      <c r="AQ78" s="574"/>
    </row>
    <row r="79" spans="1:43" s="26" customFormat="1" ht="24.95" customHeight="1" x14ac:dyDescent="0.25">
      <c r="A79" s="463"/>
      <c r="B79" s="463"/>
      <c r="C79" s="463"/>
      <c r="D79" s="464"/>
      <c r="E79" s="463"/>
      <c r="F79" s="463"/>
      <c r="G79" s="465"/>
      <c r="H79" s="466"/>
      <c r="I79" s="463"/>
      <c r="J79" s="463"/>
      <c r="K79" s="467"/>
      <c r="L79" s="467"/>
      <c r="M79" s="468"/>
      <c r="N79" s="468"/>
      <c r="O79" s="463"/>
      <c r="P79" s="463"/>
      <c r="Q79" s="463"/>
      <c r="R79" s="463"/>
      <c r="S79" s="463"/>
      <c r="T79" s="469"/>
      <c r="U79" s="470"/>
      <c r="V79" s="470"/>
      <c r="W79" s="471"/>
      <c r="X79" s="469"/>
      <c r="Y79" s="470"/>
      <c r="Z79" s="470"/>
      <c r="AA79" s="471"/>
      <c r="AB79" s="470"/>
      <c r="AC79" s="463"/>
      <c r="AD79" s="463"/>
      <c r="AE79" s="552"/>
      <c r="AF79" s="552"/>
      <c r="AG79" s="559"/>
      <c r="AH79" s="574"/>
      <c r="AI79" s="574"/>
      <c r="AJ79" s="574"/>
      <c r="AK79" s="574"/>
      <c r="AL79" s="574"/>
      <c r="AM79" s="574"/>
      <c r="AN79" s="574"/>
      <c r="AO79" s="574"/>
      <c r="AP79" s="574"/>
      <c r="AQ79" s="574"/>
    </row>
    <row r="80" spans="1:43" s="26" customFormat="1" ht="24.95" customHeight="1" x14ac:dyDescent="0.25">
      <c r="A80" s="463"/>
      <c r="B80" s="463"/>
      <c r="C80" s="463"/>
      <c r="D80" s="464"/>
      <c r="E80" s="463"/>
      <c r="F80" s="463"/>
      <c r="G80" s="465"/>
      <c r="H80" s="466"/>
      <c r="I80" s="463"/>
      <c r="J80" s="463"/>
      <c r="K80" s="467"/>
      <c r="L80" s="467"/>
      <c r="M80" s="468"/>
      <c r="N80" s="468"/>
      <c r="O80" s="463"/>
      <c r="P80" s="463"/>
      <c r="Q80" s="463"/>
      <c r="R80" s="463"/>
      <c r="S80" s="463"/>
      <c r="T80" s="469"/>
      <c r="U80" s="470"/>
      <c r="V80" s="470"/>
      <c r="W80" s="471"/>
      <c r="X80" s="469"/>
      <c r="Y80" s="470"/>
      <c r="Z80" s="470"/>
      <c r="AA80" s="471"/>
      <c r="AB80" s="470"/>
      <c r="AC80" s="463"/>
      <c r="AD80" s="463"/>
      <c r="AE80" s="552"/>
      <c r="AF80" s="552"/>
      <c r="AG80" s="559"/>
      <c r="AH80" s="574"/>
      <c r="AI80" s="574"/>
      <c r="AJ80" s="574"/>
      <c r="AK80" s="574"/>
      <c r="AL80" s="574"/>
      <c r="AM80" s="574"/>
      <c r="AN80" s="574"/>
      <c r="AO80" s="574"/>
      <c r="AP80" s="574"/>
      <c r="AQ80" s="574"/>
    </row>
    <row r="81" spans="1:43" s="26" customFormat="1" ht="24.95" customHeight="1" x14ac:dyDescent="0.25">
      <c r="A81" s="463"/>
      <c r="B81" s="463"/>
      <c r="C81" s="463"/>
      <c r="D81" s="464"/>
      <c r="E81" s="463"/>
      <c r="F81" s="463"/>
      <c r="G81" s="465"/>
      <c r="H81" s="466"/>
      <c r="I81" s="463"/>
      <c r="J81" s="463"/>
      <c r="K81" s="467"/>
      <c r="L81" s="467"/>
      <c r="M81" s="468"/>
      <c r="N81" s="468"/>
      <c r="O81" s="463"/>
      <c r="P81" s="463"/>
      <c r="Q81" s="463"/>
      <c r="R81" s="463"/>
      <c r="S81" s="463"/>
      <c r="T81" s="469"/>
      <c r="U81" s="470"/>
      <c r="V81" s="470"/>
      <c r="W81" s="471"/>
      <c r="X81" s="469"/>
      <c r="Y81" s="470"/>
      <c r="Z81" s="470"/>
      <c r="AA81" s="471"/>
      <c r="AB81" s="470"/>
      <c r="AC81" s="463"/>
      <c r="AD81" s="463"/>
      <c r="AE81" s="552"/>
      <c r="AF81" s="552"/>
      <c r="AG81" s="559"/>
      <c r="AH81" s="574"/>
      <c r="AI81" s="574"/>
      <c r="AJ81" s="574"/>
      <c r="AK81" s="574"/>
      <c r="AL81" s="574"/>
      <c r="AM81" s="574"/>
      <c r="AN81" s="574"/>
      <c r="AO81" s="574"/>
      <c r="AP81" s="574"/>
      <c r="AQ81" s="574"/>
    </row>
    <row r="82" spans="1:43" s="26" customFormat="1" ht="24.95" customHeight="1" x14ac:dyDescent="0.25">
      <c r="A82" s="463"/>
      <c r="B82" s="463"/>
      <c r="C82" s="463"/>
      <c r="D82" s="464"/>
      <c r="E82" s="463"/>
      <c r="F82" s="463"/>
      <c r="G82" s="465"/>
      <c r="H82" s="466"/>
      <c r="I82" s="463"/>
      <c r="J82" s="463"/>
      <c r="K82" s="467"/>
      <c r="L82" s="467"/>
      <c r="M82" s="468"/>
      <c r="N82" s="468"/>
      <c r="O82" s="463"/>
      <c r="P82" s="463"/>
      <c r="Q82" s="463"/>
      <c r="R82" s="463"/>
      <c r="S82" s="463"/>
      <c r="T82" s="469"/>
      <c r="U82" s="470"/>
      <c r="V82" s="470"/>
      <c r="W82" s="471"/>
      <c r="X82" s="469"/>
      <c r="Y82" s="470"/>
      <c r="Z82" s="470"/>
      <c r="AA82" s="471"/>
      <c r="AB82" s="470"/>
      <c r="AC82" s="463"/>
      <c r="AD82" s="463"/>
      <c r="AE82" s="552"/>
      <c r="AF82" s="552"/>
      <c r="AG82" s="559"/>
      <c r="AH82" s="574"/>
      <c r="AI82" s="574"/>
      <c r="AJ82" s="574"/>
      <c r="AK82" s="574"/>
      <c r="AL82" s="574"/>
      <c r="AM82" s="574"/>
      <c r="AN82" s="574"/>
      <c r="AO82" s="574"/>
      <c r="AP82" s="574"/>
      <c r="AQ82" s="574"/>
    </row>
    <row r="83" spans="1:43" s="26" customFormat="1" ht="24.95" customHeight="1" x14ac:dyDescent="0.25">
      <c r="A83" s="463"/>
      <c r="B83" s="463"/>
      <c r="C83" s="463"/>
      <c r="D83" s="464"/>
      <c r="E83" s="463"/>
      <c r="F83" s="463"/>
      <c r="G83" s="465"/>
      <c r="H83" s="466"/>
      <c r="I83" s="463"/>
      <c r="J83" s="463"/>
      <c r="K83" s="467"/>
      <c r="L83" s="467"/>
      <c r="M83" s="468"/>
      <c r="N83" s="468"/>
      <c r="O83" s="463"/>
      <c r="P83" s="463"/>
      <c r="Q83" s="463"/>
      <c r="R83" s="463"/>
      <c r="S83" s="463"/>
      <c r="T83" s="469"/>
      <c r="U83" s="470"/>
      <c r="V83" s="470"/>
      <c r="W83" s="471"/>
      <c r="X83" s="469"/>
      <c r="Y83" s="470"/>
      <c r="Z83" s="470"/>
      <c r="AA83" s="471"/>
      <c r="AB83" s="470"/>
      <c r="AC83" s="463"/>
      <c r="AD83" s="463"/>
      <c r="AE83" s="552"/>
      <c r="AF83" s="552"/>
      <c r="AG83" s="559"/>
      <c r="AH83" s="574"/>
      <c r="AI83" s="574"/>
      <c r="AJ83" s="574"/>
      <c r="AK83" s="574"/>
      <c r="AL83" s="574"/>
      <c r="AM83" s="574"/>
      <c r="AN83" s="574"/>
      <c r="AO83" s="574"/>
      <c r="AP83" s="574"/>
      <c r="AQ83" s="574"/>
    </row>
    <row r="84" spans="1:43" s="26" customFormat="1" ht="24.95" customHeight="1" x14ac:dyDescent="0.25">
      <c r="A84" s="463"/>
      <c r="B84" s="463"/>
      <c r="C84" s="463"/>
      <c r="D84" s="464"/>
      <c r="E84" s="463"/>
      <c r="F84" s="463"/>
      <c r="G84" s="465"/>
      <c r="H84" s="466"/>
      <c r="I84" s="463"/>
      <c r="J84" s="463"/>
      <c r="K84" s="467"/>
      <c r="L84" s="467"/>
      <c r="M84" s="468"/>
      <c r="N84" s="468"/>
      <c r="O84" s="463"/>
      <c r="P84" s="463"/>
      <c r="Q84" s="463"/>
      <c r="R84" s="463"/>
      <c r="S84" s="463"/>
      <c r="T84" s="469"/>
      <c r="U84" s="470"/>
      <c r="V84" s="470"/>
      <c r="W84" s="471"/>
      <c r="X84" s="469"/>
      <c r="Y84" s="470"/>
      <c r="Z84" s="470"/>
      <c r="AA84" s="471"/>
      <c r="AB84" s="470"/>
      <c r="AC84" s="463"/>
      <c r="AD84" s="463"/>
      <c r="AE84" s="552"/>
      <c r="AF84" s="552"/>
      <c r="AG84" s="559"/>
      <c r="AH84" s="574"/>
      <c r="AI84" s="574"/>
      <c r="AJ84" s="574"/>
      <c r="AK84" s="574"/>
      <c r="AL84" s="574"/>
      <c r="AM84" s="574"/>
      <c r="AN84" s="574"/>
      <c r="AO84" s="574"/>
      <c r="AP84" s="574"/>
      <c r="AQ84" s="574"/>
    </row>
    <row r="85" spans="1:43" s="26" customFormat="1" ht="24.95" customHeight="1" x14ac:dyDescent="0.25">
      <c r="A85" s="463"/>
      <c r="B85" s="463"/>
      <c r="C85" s="463"/>
      <c r="D85" s="464"/>
      <c r="E85" s="463"/>
      <c r="F85" s="463"/>
      <c r="G85" s="465"/>
      <c r="H85" s="466"/>
      <c r="I85" s="463"/>
      <c r="J85" s="463"/>
      <c r="K85" s="467"/>
      <c r="L85" s="467"/>
      <c r="M85" s="468"/>
      <c r="N85" s="468"/>
      <c r="O85" s="463"/>
      <c r="P85" s="463"/>
      <c r="Q85" s="463"/>
      <c r="R85" s="463"/>
      <c r="S85" s="463"/>
      <c r="T85" s="469"/>
      <c r="U85" s="470"/>
      <c r="V85" s="470"/>
      <c r="W85" s="471"/>
      <c r="X85" s="469"/>
      <c r="Y85" s="470"/>
      <c r="Z85" s="470"/>
      <c r="AA85" s="471"/>
      <c r="AB85" s="470"/>
      <c r="AC85" s="463"/>
      <c r="AD85" s="463"/>
      <c r="AE85" s="552"/>
      <c r="AF85" s="552"/>
      <c r="AG85" s="559"/>
      <c r="AH85" s="574"/>
      <c r="AI85" s="574"/>
      <c r="AJ85" s="574"/>
      <c r="AK85" s="574"/>
      <c r="AL85" s="574"/>
      <c r="AM85" s="574"/>
      <c r="AN85" s="574"/>
      <c r="AO85" s="574"/>
      <c r="AP85" s="574"/>
      <c r="AQ85" s="574"/>
    </row>
    <row r="86" spans="1:43" s="26" customFormat="1" ht="24.95" customHeight="1" x14ac:dyDescent="0.25">
      <c r="A86" s="463"/>
      <c r="B86" s="463"/>
      <c r="C86" s="463"/>
      <c r="D86" s="464"/>
      <c r="E86" s="463"/>
      <c r="F86" s="463"/>
      <c r="G86" s="465"/>
      <c r="H86" s="466"/>
      <c r="I86" s="463"/>
      <c r="J86" s="463"/>
      <c r="K86" s="467"/>
      <c r="L86" s="467"/>
      <c r="M86" s="468"/>
      <c r="N86" s="468"/>
      <c r="O86" s="463"/>
      <c r="P86" s="463"/>
      <c r="Q86" s="463"/>
      <c r="R86" s="463"/>
      <c r="S86" s="463"/>
      <c r="T86" s="469"/>
      <c r="U86" s="470"/>
      <c r="V86" s="470"/>
      <c r="W86" s="471"/>
      <c r="X86" s="469"/>
      <c r="Y86" s="470"/>
      <c r="Z86" s="470"/>
      <c r="AA86" s="471"/>
      <c r="AB86" s="470"/>
      <c r="AC86" s="463"/>
      <c r="AD86" s="463"/>
      <c r="AE86" s="552"/>
      <c r="AF86" s="552"/>
      <c r="AG86" s="559"/>
      <c r="AH86" s="574"/>
      <c r="AI86" s="574"/>
      <c r="AJ86" s="574"/>
      <c r="AK86" s="574"/>
      <c r="AL86" s="574"/>
      <c r="AM86" s="574"/>
      <c r="AN86" s="574"/>
      <c r="AO86" s="574"/>
      <c r="AP86" s="574"/>
      <c r="AQ86" s="574"/>
    </row>
    <row r="87" spans="1:43" s="26" customFormat="1" ht="24.95" customHeight="1" x14ac:dyDescent="0.25">
      <c r="A87" s="463"/>
      <c r="B87" s="463"/>
      <c r="C87" s="463"/>
      <c r="D87" s="464"/>
      <c r="E87" s="463"/>
      <c r="F87" s="463"/>
      <c r="G87" s="465"/>
      <c r="H87" s="466"/>
      <c r="I87" s="463"/>
      <c r="J87" s="463"/>
      <c r="K87" s="467"/>
      <c r="L87" s="467"/>
      <c r="M87" s="468"/>
      <c r="N87" s="468"/>
      <c r="O87" s="463"/>
      <c r="P87" s="463"/>
      <c r="Q87" s="463"/>
      <c r="R87" s="463"/>
      <c r="S87" s="463"/>
      <c r="T87" s="469"/>
      <c r="U87" s="470"/>
      <c r="V87" s="470"/>
      <c r="W87" s="471"/>
      <c r="X87" s="469"/>
      <c r="Y87" s="470"/>
      <c r="Z87" s="470"/>
      <c r="AA87" s="471"/>
      <c r="AB87" s="470"/>
      <c r="AC87" s="463"/>
      <c r="AD87" s="463"/>
      <c r="AE87" s="552"/>
      <c r="AF87" s="552"/>
      <c r="AG87" s="559"/>
      <c r="AH87" s="574"/>
      <c r="AI87" s="574"/>
      <c r="AJ87" s="574"/>
      <c r="AK87" s="574"/>
      <c r="AL87" s="574"/>
      <c r="AM87" s="574"/>
      <c r="AN87" s="574"/>
      <c r="AO87" s="574"/>
      <c r="AP87" s="574"/>
      <c r="AQ87" s="574"/>
    </row>
    <row r="88" spans="1:43" s="26" customFormat="1" ht="21.6" customHeight="1" x14ac:dyDescent="0.25">
      <c r="A88" s="463"/>
      <c r="B88" s="463"/>
      <c r="C88" s="463"/>
      <c r="D88" s="464"/>
      <c r="E88" s="463"/>
      <c r="F88" s="463"/>
      <c r="G88" s="465"/>
      <c r="H88" s="466"/>
      <c r="I88" s="463"/>
      <c r="J88" s="463"/>
      <c r="K88" s="467"/>
      <c r="L88" s="467"/>
      <c r="M88" s="468"/>
      <c r="N88" s="468"/>
      <c r="O88" s="463"/>
      <c r="P88" s="463"/>
      <c r="Q88" s="463"/>
      <c r="R88" s="463"/>
      <c r="S88" s="463"/>
      <c r="T88" s="469"/>
      <c r="U88" s="470"/>
      <c r="V88" s="470"/>
      <c r="W88" s="471"/>
      <c r="X88" s="469"/>
      <c r="Y88" s="470"/>
      <c r="Z88" s="470"/>
      <c r="AA88" s="471"/>
      <c r="AB88" s="470"/>
      <c r="AC88" s="463"/>
      <c r="AD88" s="463"/>
      <c r="AE88" s="552"/>
      <c r="AF88" s="552"/>
      <c r="AG88" s="559"/>
      <c r="AH88" s="574"/>
      <c r="AI88" s="574"/>
      <c r="AJ88" s="574"/>
      <c r="AK88" s="574"/>
      <c r="AL88" s="574"/>
      <c r="AM88" s="574"/>
      <c r="AN88" s="574"/>
      <c r="AO88" s="574"/>
      <c r="AP88" s="574"/>
      <c r="AQ88" s="574"/>
    </row>
    <row r="89" spans="1:43" s="26" customFormat="1" ht="24.95" customHeight="1" x14ac:dyDescent="0.25">
      <c r="A89" s="463"/>
      <c r="B89" s="463"/>
      <c r="C89" s="463"/>
      <c r="D89" s="464"/>
      <c r="E89" s="463"/>
      <c r="F89" s="463"/>
      <c r="G89" s="465"/>
      <c r="H89" s="466"/>
      <c r="I89" s="463"/>
      <c r="J89" s="463"/>
      <c r="K89" s="467"/>
      <c r="L89" s="467"/>
      <c r="M89" s="468"/>
      <c r="N89" s="468"/>
      <c r="O89" s="463"/>
      <c r="P89" s="463"/>
      <c r="Q89" s="463"/>
      <c r="R89" s="463"/>
      <c r="S89" s="463"/>
      <c r="T89" s="469"/>
      <c r="U89" s="470"/>
      <c r="V89" s="470"/>
      <c r="W89" s="471"/>
      <c r="X89" s="469"/>
      <c r="Y89" s="470"/>
      <c r="Z89" s="470"/>
      <c r="AA89" s="471"/>
      <c r="AB89" s="470"/>
      <c r="AC89" s="463"/>
      <c r="AD89" s="463"/>
      <c r="AE89" s="552"/>
      <c r="AF89" s="552"/>
      <c r="AG89" s="559"/>
      <c r="AH89" s="574"/>
      <c r="AI89" s="574"/>
      <c r="AJ89" s="574"/>
      <c r="AK89" s="574"/>
      <c r="AL89" s="574"/>
      <c r="AM89" s="574"/>
      <c r="AN89" s="574"/>
      <c r="AO89" s="574"/>
      <c r="AP89" s="574"/>
      <c r="AQ89" s="574"/>
    </row>
    <row r="90" spans="1:43" s="26" customFormat="1" ht="24.95" customHeight="1" x14ac:dyDescent="0.25">
      <c r="A90" s="463"/>
      <c r="B90" s="463"/>
      <c r="C90" s="463"/>
      <c r="D90" s="464"/>
      <c r="E90" s="463"/>
      <c r="F90" s="463"/>
      <c r="G90" s="465"/>
      <c r="H90" s="466"/>
      <c r="I90" s="463"/>
      <c r="J90" s="463"/>
      <c r="K90" s="467"/>
      <c r="L90" s="467"/>
      <c r="M90" s="468"/>
      <c r="N90" s="468"/>
      <c r="O90" s="463"/>
      <c r="P90" s="463"/>
      <c r="Q90" s="463"/>
      <c r="R90" s="463"/>
      <c r="S90" s="463"/>
      <c r="T90" s="469"/>
      <c r="U90" s="470"/>
      <c r="V90" s="470"/>
      <c r="W90" s="471"/>
      <c r="X90" s="469"/>
      <c r="Y90" s="470"/>
      <c r="Z90" s="470"/>
      <c r="AA90" s="471"/>
      <c r="AB90" s="470"/>
      <c r="AC90" s="463"/>
      <c r="AD90" s="463"/>
      <c r="AE90" s="552"/>
      <c r="AF90" s="552"/>
      <c r="AG90" s="559"/>
      <c r="AH90" s="574"/>
      <c r="AI90" s="574"/>
      <c r="AJ90" s="574"/>
      <c r="AK90" s="574"/>
      <c r="AL90" s="574"/>
      <c r="AM90" s="574"/>
      <c r="AN90" s="574"/>
      <c r="AO90" s="574"/>
      <c r="AP90" s="574"/>
      <c r="AQ90" s="574"/>
    </row>
    <row r="91" spans="1:43" s="26" customFormat="1" ht="21.6" customHeight="1" x14ac:dyDescent="0.25">
      <c r="A91" s="463"/>
      <c r="B91" s="463"/>
      <c r="C91" s="463"/>
      <c r="D91" s="464"/>
      <c r="E91" s="463"/>
      <c r="F91" s="463"/>
      <c r="G91" s="465"/>
      <c r="H91" s="466"/>
      <c r="I91" s="463"/>
      <c r="J91" s="463"/>
      <c r="K91" s="467"/>
      <c r="L91" s="467"/>
      <c r="M91" s="468"/>
      <c r="N91" s="468"/>
      <c r="O91" s="463"/>
      <c r="P91" s="463"/>
      <c r="Q91" s="463"/>
      <c r="R91" s="463"/>
      <c r="S91" s="463"/>
      <c r="T91" s="469"/>
      <c r="U91" s="470"/>
      <c r="V91" s="470"/>
      <c r="W91" s="471"/>
      <c r="X91" s="469"/>
      <c r="Y91" s="470"/>
      <c r="Z91" s="470"/>
      <c r="AA91" s="471"/>
      <c r="AB91" s="470"/>
      <c r="AC91" s="463"/>
      <c r="AD91" s="463"/>
      <c r="AE91" s="552"/>
      <c r="AF91" s="552"/>
      <c r="AG91" s="559"/>
      <c r="AH91" s="574"/>
      <c r="AI91" s="574"/>
      <c r="AJ91" s="574"/>
      <c r="AK91" s="574"/>
      <c r="AL91" s="574"/>
      <c r="AM91" s="574"/>
      <c r="AN91" s="574"/>
      <c r="AO91" s="574"/>
      <c r="AP91" s="574"/>
      <c r="AQ91" s="574"/>
    </row>
    <row r="92" spans="1:43" s="26" customFormat="1" ht="21.6" customHeight="1" x14ac:dyDescent="0.25">
      <c r="A92" s="463"/>
      <c r="B92" s="463"/>
      <c r="C92" s="463"/>
      <c r="D92" s="464"/>
      <c r="E92" s="463"/>
      <c r="F92" s="463"/>
      <c r="G92" s="465"/>
      <c r="H92" s="466"/>
      <c r="I92" s="463"/>
      <c r="J92" s="463"/>
      <c r="K92" s="467"/>
      <c r="L92" s="467"/>
      <c r="M92" s="468"/>
      <c r="N92" s="468"/>
      <c r="O92" s="463"/>
      <c r="P92" s="463"/>
      <c r="Q92" s="463"/>
      <c r="R92" s="463"/>
      <c r="S92" s="463"/>
      <c r="T92" s="469"/>
      <c r="U92" s="470"/>
      <c r="V92" s="470"/>
      <c r="W92" s="471"/>
      <c r="X92" s="469"/>
      <c r="Y92" s="470"/>
      <c r="Z92" s="470"/>
      <c r="AA92" s="471"/>
      <c r="AB92" s="470"/>
      <c r="AC92" s="463"/>
      <c r="AD92" s="463"/>
      <c r="AE92" s="552"/>
      <c r="AF92" s="552"/>
      <c r="AG92" s="559"/>
      <c r="AH92" s="574"/>
      <c r="AI92" s="574"/>
      <c r="AJ92" s="574"/>
      <c r="AK92" s="574"/>
      <c r="AL92" s="574"/>
      <c r="AM92" s="574"/>
      <c r="AN92" s="574"/>
      <c r="AO92" s="574"/>
      <c r="AP92" s="574"/>
      <c r="AQ92" s="574"/>
    </row>
    <row r="93" spans="1:43" s="26" customFormat="1" ht="24.95" customHeight="1" x14ac:dyDescent="0.25">
      <c r="A93" s="463"/>
      <c r="B93" s="463"/>
      <c r="C93" s="463"/>
      <c r="D93" s="464"/>
      <c r="E93" s="463"/>
      <c r="F93" s="463"/>
      <c r="G93" s="465"/>
      <c r="H93" s="466"/>
      <c r="I93" s="463"/>
      <c r="J93" s="463"/>
      <c r="K93" s="467"/>
      <c r="L93" s="467"/>
      <c r="M93" s="468"/>
      <c r="N93" s="468"/>
      <c r="O93" s="463"/>
      <c r="P93" s="463"/>
      <c r="Q93" s="463"/>
      <c r="R93" s="463"/>
      <c r="S93" s="463"/>
      <c r="T93" s="469"/>
      <c r="U93" s="470"/>
      <c r="V93" s="470"/>
      <c r="W93" s="471"/>
      <c r="X93" s="469"/>
      <c r="Y93" s="470"/>
      <c r="Z93" s="470"/>
      <c r="AA93" s="471"/>
      <c r="AB93" s="470"/>
      <c r="AC93" s="463"/>
      <c r="AD93" s="463"/>
      <c r="AE93" s="552"/>
      <c r="AF93" s="552"/>
      <c r="AG93" s="559"/>
      <c r="AH93" s="574"/>
      <c r="AI93" s="574"/>
      <c r="AJ93" s="574"/>
      <c r="AK93" s="574"/>
      <c r="AL93" s="574"/>
      <c r="AM93" s="574"/>
      <c r="AN93" s="574"/>
      <c r="AO93" s="574"/>
      <c r="AP93" s="574"/>
      <c r="AQ93" s="574"/>
    </row>
    <row r="94" spans="1:43" s="26" customFormat="1" ht="21.6" customHeight="1" x14ac:dyDescent="0.25">
      <c r="A94" s="463"/>
      <c r="B94" s="463"/>
      <c r="C94" s="463"/>
      <c r="D94" s="464"/>
      <c r="E94" s="463"/>
      <c r="F94" s="463"/>
      <c r="G94" s="465"/>
      <c r="H94" s="466"/>
      <c r="I94" s="463"/>
      <c r="J94" s="463"/>
      <c r="K94" s="467"/>
      <c r="L94" s="467"/>
      <c r="M94" s="468"/>
      <c r="N94" s="468"/>
      <c r="O94" s="463"/>
      <c r="P94" s="463"/>
      <c r="Q94" s="463"/>
      <c r="R94" s="463"/>
      <c r="S94" s="463"/>
      <c r="T94" s="469"/>
      <c r="U94" s="470"/>
      <c r="V94" s="470"/>
      <c r="W94" s="471"/>
      <c r="X94" s="469"/>
      <c r="Y94" s="470"/>
      <c r="Z94" s="470"/>
      <c r="AA94" s="471"/>
      <c r="AB94" s="470"/>
      <c r="AC94" s="463"/>
      <c r="AD94" s="463"/>
      <c r="AE94" s="552"/>
      <c r="AF94" s="552"/>
      <c r="AG94" s="559"/>
      <c r="AH94" s="574"/>
      <c r="AI94" s="574"/>
      <c r="AJ94" s="574"/>
      <c r="AK94" s="574"/>
      <c r="AL94" s="574"/>
      <c r="AM94" s="574"/>
      <c r="AN94" s="574"/>
      <c r="AO94" s="574"/>
      <c r="AP94" s="574"/>
      <c r="AQ94" s="574"/>
    </row>
    <row r="95" spans="1:43" s="26" customFormat="1" ht="21.6" customHeight="1" x14ac:dyDescent="0.25">
      <c r="A95" s="463"/>
      <c r="B95" s="463"/>
      <c r="C95" s="463"/>
      <c r="D95" s="464"/>
      <c r="E95" s="463"/>
      <c r="F95" s="463"/>
      <c r="G95" s="465"/>
      <c r="H95" s="466"/>
      <c r="I95" s="463"/>
      <c r="J95" s="463"/>
      <c r="K95" s="467"/>
      <c r="L95" s="467"/>
      <c r="M95" s="468"/>
      <c r="N95" s="468"/>
      <c r="O95" s="463"/>
      <c r="P95" s="463"/>
      <c r="Q95" s="463"/>
      <c r="R95" s="463"/>
      <c r="S95" s="463"/>
      <c r="T95" s="469"/>
      <c r="U95" s="470"/>
      <c r="V95" s="470"/>
      <c r="W95" s="471"/>
      <c r="X95" s="469"/>
      <c r="Y95" s="470"/>
      <c r="Z95" s="470"/>
      <c r="AA95" s="471"/>
      <c r="AB95" s="470"/>
      <c r="AC95" s="463"/>
      <c r="AD95" s="463"/>
      <c r="AE95" s="552"/>
      <c r="AF95" s="552"/>
      <c r="AG95" s="559"/>
      <c r="AH95" s="574"/>
      <c r="AI95" s="574"/>
      <c r="AJ95" s="574"/>
      <c r="AK95" s="574"/>
      <c r="AL95" s="574"/>
      <c r="AM95" s="574"/>
      <c r="AN95" s="574"/>
      <c r="AO95" s="574"/>
      <c r="AP95" s="574"/>
      <c r="AQ95" s="574"/>
    </row>
    <row r="96" spans="1:43" s="26" customFormat="1" ht="21.6" customHeight="1" x14ac:dyDescent="0.25">
      <c r="A96" s="463"/>
      <c r="B96" s="463"/>
      <c r="C96" s="463"/>
      <c r="D96" s="464"/>
      <c r="E96" s="463"/>
      <c r="F96" s="463"/>
      <c r="G96" s="465"/>
      <c r="H96" s="466"/>
      <c r="I96" s="463"/>
      <c r="J96" s="463"/>
      <c r="K96" s="467"/>
      <c r="L96" s="467"/>
      <c r="M96" s="468"/>
      <c r="N96" s="468"/>
      <c r="O96" s="463"/>
      <c r="P96" s="463"/>
      <c r="Q96" s="463"/>
      <c r="R96" s="463"/>
      <c r="S96" s="463"/>
      <c r="T96" s="469"/>
      <c r="U96" s="470"/>
      <c r="V96" s="470"/>
      <c r="W96" s="471"/>
      <c r="X96" s="469"/>
      <c r="Y96" s="470"/>
      <c r="Z96" s="470"/>
      <c r="AA96" s="471"/>
      <c r="AB96" s="470"/>
      <c r="AC96" s="463"/>
      <c r="AD96" s="463"/>
      <c r="AE96" s="552"/>
      <c r="AF96" s="552"/>
      <c r="AG96" s="559"/>
      <c r="AH96" s="574"/>
      <c r="AI96" s="574"/>
      <c r="AJ96" s="574"/>
      <c r="AK96" s="574"/>
      <c r="AL96" s="574"/>
      <c r="AM96" s="574"/>
      <c r="AN96" s="574"/>
      <c r="AO96" s="574"/>
      <c r="AP96" s="574"/>
      <c r="AQ96" s="574"/>
    </row>
    <row r="97" spans="1:43" s="26" customFormat="1" ht="24.95" customHeight="1" x14ac:dyDescent="0.25">
      <c r="A97" s="463"/>
      <c r="B97" s="463"/>
      <c r="C97" s="463"/>
      <c r="D97" s="464"/>
      <c r="E97" s="463"/>
      <c r="F97" s="463"/>
      <c r="G97" s="465"/>
      <c r="H97" s="466"/>
      <c r="I97" s="463"/>
      <c r="J97" s="463"/>
      <c r="K97" s="467"/>
      <c r="L97" s="467"/>
      <c r="M97" s="468"/>
      <c r="N97" s="468"/>
      <c r="O97" s="463"/>
      <c r="P97" s="463"/>
      <c r="Q97" s="463"/>
      <c r="R97" s="463"/>
      <c r="S97" s="463"/>
      <c r="T97" s="469"/>
      <c r="U97" s="470"/>
      <c r="V97" s="470"/>
      <c r="W97" s="471"/>
      <c r="X97" s="469"/>
      <c r="Y97" s="470"/>
      <c r="Z97" s="470"/>
      <c r="AA97" s="471"/>
      <c r="AB97" s="470"/>
      <c r="AC97" s="463"/>
      <c r="AD97" s="463"/>
      <c r="AE97" s="552"/>
      <c r="AF97" s="552"/>
      <c r="AG97" s="559"/>
      <c r="AH97" s="574"/>
      <c r="AI97" s="574"/>
      <c r="AJ97" s="574"/>
      <c r="AK97" s="574"/>
      <c r="AL97" s="574"/>
      <c r="AM97" s="574"/>
      <c r="AN97" s="574"/>
      <c r="AO97" s="574"/>
      <c r="AP97" s="574"/>
      <c r="AQ97" s="574"/>
    </row>
    <row r="98" spans="1:43" s="26" customFormat="1" ht="21.6" customHeight="1" x14ac:dyDescent="0.25">
      <c r="A98" s="463"/>
      <c r="B98" s="463"/>
      <c r="C98" s="463"/>
      <c r="D98" s="464"/>
      <c r="E98" s="463"/>
      <c r="F98" s="463"/>
      <c r="G98" s="465"/>
      <c r="H98" s="466"/>
      <c r="I98" s="463"/>
      <c r="J98" s="463"/>
      <c r="K98" s="467"/>
      <c r="L98" s="467"/>
      <c r="M98" s="468"/>
      <c r="N98" s="468"/>
      <c r="O98" s="463"/>
      <c r="P98" s="463"/>
      <c r="Q98" s="463"/>
      <c r="R98" s="463"/>
      <c r="S98" s="463"/>
      <c r="T98" s="469"/>
      <c r="U98" s="470"/>
      <c r="V98" s="470"/>
      <c r="W98" s="471"/>
      <c r="X98" s="469"/>
      <c r="Y98" s="470"/>
      <c r="Z98" s="470"/>
      <c r="AA98" s="471"/>
      <c r="AB98" s="470"/>
      <c r="AC98" s="463"/>
      <c r="AD98" s="463"/>
      <c r="AE98" s="552"/>
      <c r="AF98" s="552"/>
      <c r="AG98" s="559"/>
      <c r="AH98" s="574"/>
      <c r="AI98" s="574"/>
      <c r="AJ98" s="574"/>
      <c r="AK98" s="574"/>
      <c r="AL98" s="574"/>
      <c r="AM98" s="574"/>
      <c r="AN98" s="574"/>
      <c r="AO98" s="574"/>
      <c r="AP98" s="574"/>
      <c r="AQ98" s="574"/>
    </row>
    <row r="99" spans="1:43" s="26" customFormat="1" ht="21.6" customHeight="1" x14ac:dyDescent="0.25">
      <c r="A99" s="463"/>
      <c r="B99" s="463"/>
      <c r="C99" s="463"/>
      <c r="D99" s="464"/>
      <c r="E99" s="463"/>
      <c r="F99" s="463"/>
      <c r="G99" s="465"/>
      <c r="H99" s="466"/>
      <c r="I99" s="463"/>
      <c r="J99" s="463"/>
      <c r="K99" s="467"/>
      <c r="L99" s="467"/>
      <c r="M99" s="468"/>
      <c r="N99" s="468"/>
      <c r="O99" s="463"/>
      <c r="P99" s="463"/>
      <c r="Q99" s="463"/>
      <c r="R99" s="463"/>
      <c r="S99" s="463"/>
      <c r="T99" s="469"/>
      <c r="U99" s="470"/>
      <c r="V99" s="470"/>
      <c r="W99" s="471"/>
      <c r="X99" s="469"/>
      <c r="Y99" s="470"/>
      <c r="Z99" s="470"/>
      <c r="AA99" s="471"/>
      <c r="AB99" s="470"/>
      <c r="AC99" s="463"/>
      <c r="AD99" s="463"/>
      <c r="AE99" s="552"/>
      <c r="AF99" s="552"/>
      <c r="AG99" s="559"/>
      <c r="AH99" s="574"/>
      <c r="AI99" s="574"/>
      <c r="AJ99" s="574"/>
      <c r="AK99" s="574"/>
      <c r="AL99" s="574"/>
      <c r="AM99" s="574"/>
      <c r="AN99" s="574"/>
      <c r="AO99" s="574"/>
      <c r="AP99" s="574"/>
      <c r="AQ99" s="574"/>
    </row>
    <row r="100" spans="1:43" s="26" customFormat="1" ht="21.6" customHeight="1" x14ac:dyDescent="0.25">
      <c r="A100" s="463"/>
      <c r="B100" s="463"/>
      <c r="C100" s="463"/>
      <c r="D100" s="464"/>
      <c r="E100" s="463"/>
      <c r="F100" s="463"/>
      <c r="G100" s="465"/>
      <c r="H100" s="466"/>
      <c r="I100" s="463"/>
      <c r="J100" s="463"/>
      <c r="K100" s="467"/>
      <c r="L100" s="467"/>
      <c r="M100" s="468"/>
      <c r="N100" s="468"/>
      <c r="O100" s="463"/>
      <c r="P100" s="463"/>
      <c r="Q100" s="463"/>
      <c r="R100" s="463"/>
      <c r="S100" s="463"/>
      <c r="T100" s="469"/>
      <c r="U100" s="470"/>
      <c r="V100" s="470"/>
      <c r="W100" s="471"/>
      <c r="X100" s="469"/>
      <c r="Y100" s="470"/>
      <c r="Z100" s="470"/>
      <c r="AA100" s="471"/>
      <c r="AB100" s="470"/>
      <c r="AC100" s="463"/>
      <c r="AD100" s="463"/>
      <c r="AE100" s="552"/>
      <c r="AF100" s="552"/>
      <c r="AG100" s="559"/>
      <c r="AH100" s="574"/>
      <c r="AI100" s="574"/>
      <c r="AJ100" s="574"/>
      <c r="AK100" s="574"/>
      <c r="AL100" s="574"/>
      <c r="AM100" s="574"/>
      <c r="AN100" s="574"/>
      <c r="AO100" s="574"/>
      <c r="AP100" s="574"/>
      <c r="AQ100" s="574"/>
    </row>
    <row r="101" spans="1:43" s="26" customFormat="1" ht="21.6" customHeight="1" x14ac:dyDescent="0.25">
      <c r="A101" s="463"/>
      <c r="B101" s="463"/>
      <c r="C101" s="463"/>
      <c r="D101" s="464"/>
      <c r="E101" s="463"/>
      <c r="F101" s="463"/>
      <c r="G101" s="465"/>
      <c r="H101" s="466"/>
      <c r="I101" s="463"/>
      <c r="J101" s="463"/>
      <c r="K101" s="467"/>
      <c r="L101" s="467"/>
      <c r="M101" s="468"/>
      <c r="N101" s="468"/>
      <c r="O101" s="463"/>
      <c r="P101" s="463"/>
      <c r="Q101" s="463"/>
      <c r="R101" s="463"/>
      <c r="S101" s="463"/>
      <c r="T101" s="469"/>
      <c r="U101" s="470"/>
      <c r="V101" s="470"/>
      <c r="W101" s="471"/>
      <c r="X101" s="469"/>
      <c r="Y101" s="470"/>
      <c r="Z101" s="470"/>
      <c r="AA101" s="471"/>
      <c r="AB101" s="470"/>
      <c r="AC101" s="463"/>
      <c r="AD101" s="463"/>
      <c r="AE101" s="552"/>
      <c r="AF101" s="552"/>
      <c r="AG101" s="559"/>
      <c r="AH101" s="574"/>
      <c r="AI101" s="574"/>
      <c r="AJ101" s="574"/>
      <c r="AK101" s="574"/>
      <c r="AL101" s="574"/>
      <c r="AM101" s="574"/>
      <c r="AN101" s="574"/>
      <c r="AO101" s="574"/>
      <c r="AP101" s="574"/>
      <c r="AQ101" s="574"/>
    </row>
    <row r="102" spans="1:43" s="26" customFormat="1" ht="21.6" customHeight="1" x14ac:dyDescent="0.25">
      <c r="A102" s="463"/>
      <c r="B102" s="463"/>
      <c r="C102" s="463"/>
      <c r="D102" s="464"/>
      <c r="E102" s="463"/>
      <c r="F102" s="463"/>
      <c r="G102" s="465"/>
      <c r="H102" s="466"/>
      <c r="I102" s="463"/>
      <c r="J102" s="463"/>
      <c r="K102" s="467"/>
      <c r="L102" s="467"/>
      <c r="M102" s="468"/>
      <c r="N102" s="468"/>
      <c r="O102" s="463"/>
      <c r="P102" s="463"/>
      <c r="Q102" s="463"/>
      <c r="R102" s="463"/>
      <c r="S102" s="463"/>
      <c r="T102" s="469"/>
      <c r="U102" s="470"/>
      <c r="V102" s="470"/>
      <c r="W102" s="471"/>
      <c r="X102" s="469"/>
      <c r="Y102" s="470"/>
      <c r="Z102" s="470"/>
      <c r="AA102" s="471"/>
      <c r="AB102" s="470"/>
      <c r="AC102" s="463"/>
      <c r="AD102" s="463"/>
      <c r="AE102" s="552"/>
      <c r="AF102" s="552"/>
      <c r="AG102" s="559"/>
      <c r="AH102" s="574"/>
      <c r="AI102" s="574"/>
      <c r="AJ102" s="574"/>
      <c r="AK102" s="574"/>
      <c r="AL102" s="574"/>
      <c r="AM102" s="574"/>
      <c r="AN102" s="574"/>
      <c r="AO102" s="574"/>
      <c r="AP102" s="574"/>
      <c r="AQ102" s="574"/>
    </row>
    <row r="103" spans="1:43" s="26" customFormat="1" ht="21.6" customHeight="1" x14ac:dyDescent="0.25">
      <c r="A103" s="463"/>
      <c r="B103" s="463"/>
      <c r="C103" s="463"/>
      <c r="D103" s="464"/>
      <c r="E103" s="463"/>
      <c r="F103" s="463"/>
      <c r="G103" s="465"/>
      <c r="H103" s="466"/>
      <c r="I103" s="463"/>
      <c r="J103" s="463"/>
      <c r="K103" s="467"/>
      <c r="L103" s="467"/>
      <c r="M103" s="468"/>
      <c r="N103" s="468"/>
      <c r="O103" s="463"/>
      <c r="P103" s="463"/>
      <c r="Q103" s="463"/>
      <c r="R103" s="463"/>
      <c r="S103" s="463"/>
      <c r="T103" s="469"/>
      <c r="U103" s="470"/>
      <c r="V103" s="470"/>
      <c r="W103" s="471"/>
      <c r="X103" s="469"/>
      <c r="Y103" s="470"/>
      <c r="Z103" s="470"/>
      <c r="AA103" s="471"/>
      <c r="AB103" s="470"/>
      <c r="AC103" s="463"/>
      <c r="AD103" s="463"/>
      <c r="AE103" s="552"/>
      <c r="AF103" s="552"/>
      <c r="AG103" s="559"/>
      <c r="AH103" s="574"/>
      <c r="AI103" s="574"/>
      <c r="AJ103" s="574"/>
      <c r="AK103" s="574"/>
      <c r="AL103" s="574"/>
      <c r="AM103" s="574"/>
      <c r="AN103" s="574"/>
      <c r="AO103" s="574"/>
      <c r="AP103" s="574"/>
      <c r="AQ103" s="574"/>
    </row>
    <row r="104" spans="1:43" s="26" customFormat="1" ht="21.6" customHeight="1" x14ac:dyDescent="0.25">
      <c r="A104" s="463"/>
      <c r="B104" s="463"/>
      <c r="C104" s="463"/>
      <c r="D104" s="464"/>
      <c r="E104" s="463"/>
      <c r="F104" s="463"/>
      <c r="G104" s="465"/>
      <c r="H104" s="466"/>
      <c r="I104" s="463"/>
      <c r="J104" s="463"/>
      <c r="K104" s="467"/>
      <c r="L104" s="467"/>
      <c r="M104" s="468"/>
      <c r="N104" s="468"/>
      <c r="O104" s="463"/>
      <c r="P104" s="463"/>
      <c r="Q104" s="463"/>
      <c r="R104" s="463"/>
      <c r="S104" s="463"/>
      <c r="T104" s="469"/>
      <c r="U104" s="470"/>
      <c r="V104" s="470"/>
      <c r="W104" s="471"/>
      <c r="X104" s="469"/>
      <c r="Y104" s="470"/>
      <c r="Z104" s="470"/>
      <c r="AA104" s="471"/>
      <c r="AB104" s="470"/>
      <c r="AC104" s="463"/>
      <c r="AD104" s="463"/>
      <c r="AE104" s="552"/>
      <c r="AF104" s="552"/>
      <c r="AG104" s="559"/>
      <c r="AH104" s="574"/>
      <c r="AI104" s="574"/>
      <c r="AJ104" s="574"/>
      <c r="AK104" s="574"/>
      <c r="AL104" s="574"/>
      <c r="AM104" s="574"/>
      <c r="AN104" s="574"/>
      <c r="AO104" s="574"/>
      <c r="AP104" s="574"/>
      <c r="AQ104" s="574"/>
    </row>
    <row r="105" spans="1:43" s="26" customFormat="1" ht="21.6" customHeight="1" x14ac:dyDescent="0.25">
      <c r="A105" s="463"/>
      <c r="B105" s="463"/>
      <c r="C105" s="463"/>
      <c r="D105" s="464"/>
      <c r="E105" s="463"/>
      <c r="F105" s="463"/>
      <c r="G105" s="465"/>
      <c r="H105" s="466"/>
      <c r="I105" s="463"/>
      <c r="J105" s="463"/>
      <c r="K105" s="467"/>
      <c r="L105" s="467"/>
      <c r="M105" s="468"/>
      <c r="N105" s="468"/>
      <c r="O105" s="463"/>
      <c r="P105" s="463"/>
      <c r="Q105" s="463"/>
      <c r="R105" s="463"/>
      <c r="S105" s="463"/>
      <c r="T105" s="469"/>
      <c r="U105" s="470"/>
      <c r="V105" s="470"/>
      <c r="W105" s="471"/>
      <c r="X105" s="469"/>
      <c r="Y105" s="470"/>
      <c r="Z105" s="470"/>
      <c r="AA105" s="471"/>
      <c r="AB105" s="470"/>
      <c r="AC105" s="463"/>
      <c r="AD105" s="463"/>
      <c r="AE105" s="552"/>
      <c r="AF105" s="552"/>
      <c r="AG105" s="559"/>
      <c r="AH105" s="574"/>
      <c r="AI105" s="574"/>
      <c r="AJ105" s="574"/>
      <c r="AK105" s="574"/>
      <c r="AL105" s="574"/>
      <c r="AM105" s="574"/>
      <c r="AN105" s="574"/>
      <c r="AO105" s="574"/>
      <c r="AP105" s="574"/>
      <c r="AQ105" s="574"/>
    </row>
    <row r="106" spans="1:43" s="26" customFormat="1" ht="21.6" customHeight="1" x14ac:dyDescent="0.25">
      <c r="A106" s="463"/>
      <c r="B106" s="463"/>
      <c r="C106" s="463"/>
      <c r="D106" s="464"/>
      <c r="E106" s="463"/>
      <c r="F106" s="463"/>
      <c r="G106" s="465"/>
      <c r="H106" s="466"/>
      <c r="I106" s="463"/>
      <c r="J106" s="463"/>
      <c r="K106" s="467"/>
      <c r="L106" s="467"/>
      <c r="M106" s="468"/>
      <c r="N106" s="468"/>
      <c r="O106" s="463"/>
      <c r="P106" s="463"/>
      <c r="Q106" s="463"/>
      <c r="R106" s="463"/>
      <c r="S106" s="463"/>
      <c r="T106" s="469"/>
      <c r="U106" s="470"/>
      <c r="V106" s="470"/>
      <c r="W106" s="471"/>
      <c r="X106" s="469"/>
      <c r="Y106" s="470"/>
      <c r="Z106" s="470"/>
      <c r="AA106" s="471"/>
      <c r="AB106" s="470"/>
      <c r="AC106" s="463"/>
      <c r="AD106" s="463"/>
      <c r="AE106" s="552"/>
      <c r="AF106" s="552"/>
      <c r="AG106" s="559"/>
      <c r="AH106" s="574"/>
      <c r="AI106" s="574"/>
      <c r="AJ106" s="574"/>
      <c r="AK106" s="574"/>
      <c r="AL106" s="574"/>
      <c r="AM106" s="574"/>
      <c r="AN106" s="574"/>
      <c r="AO106" s="574"/>
      <c r="AP106" s="574"/>
      <c r="AQ106" s="574"/>
    </row>
    <row r="107" spans="1:43" s="26" customFormat="1" ht="21.6" customHeight="1" x14ac:dyDescent="0.25">
      <c r="A107" s="463"/>
      <c r="B107" s="463"/>
      <c r="C107" s="463"/>
      <c r="D107" s="464"/>
      <c r="E107" s="463"/>
      <c r="F107" s="463"/>
      <c r="G107" s="465"/>
      <c r="H107" s="466"/>
      <c r="I107" s="463"/>
      <c r="J107" s="463"/>
      <c r="K107" s="467"/>
      <c r="L107" s="467"/>
      <c r="M107" s="468"/>
      <c r="N107" s="468"/>
      <c r="O107" s="463"/>
      <c r="P107" s="463"/>
      <c r="Q107" s="463"/>
      <c r="R107" s="463"/>
      <c r="S107" s="463"/>
      <c r="T107" s="469"/>
      <c r="U107" s="470"/>
      <c r="V107" s="470"/>
      <c r="W107" s="471"/>
      <c r="X107" s="469"/>
      <c r="Y107" s="470"/>
      <c r="Z107" s="470"/>
      <c r="AA107" s="471"/>
      <c r="AB107" s="470"/>
      <c r="AC107" s="463"/>
      <c r="AD107" s="463"/>
      <c r="AE107" s="552"/>
      <c r="AF107" s="552"/>
      <c r="AG107" s="559"/>
      <c r="AH107" s="574"/>
      <c r="AI107" s="574"/>
      <c r="AJ107" s="574"/>
      <c r="AK107" s="574"/>
      <c r="AL107" s="574"/>
      <c r="AM107" s="574"/>
      <c r="AN107" s="574"/>
      <c r="AO107" s="574"/>
      <c r="AP107" s="574"/>
      <c r="AQ107" s="574"/>
    </row>
    <row r="108" spans="1:43" s="26" customFormat="1" ht="21.6" customHeight="1" x14ac:dyDescent="0.25">
      <c r="A108" s="463"/>
      <c r="B108" s="463"/>
      <c r="C108" s="463"/>
      <c r="D108" s="464"/>
      <c r="E108" s="463"/>
      <c r="F108" s="463"/>
      <c r="G108" s="465"/>
      <c r="H108" s="466"/>
      <c r="I108" s="463"/>
      <c r="J108" s="463"/>
      <c r="K108" s="467"/>
      <c r="L108" s="467"/>
      <c r="M108" s="468"/>
      <c r="N108" s="468"/>
      <c r="O108" s="463"/>
      <c r="P108" s="463"/>
      <c r="Q108" s="463"/>
      <c r="R108" s="463"/>
      <c r="S108" s="463"/>
      <c r="T108" s="469"/>
      <c r="U108" s="470"/>
      <c r="V108" s="470"/>
      <c r="W108" s="471"/>
      <c r="X108" s="469"/>
      <c r="Y108" s="470"/>
      <c r="Z108" s="470"/>
      <c r="AA108" s="471"/>
      <c r="AB108" s="470"/>
      <c r="AC108" s="463"/>
      <c r="AD108" s="463"/>
      <c r="AE108" s="552"/>
      <c r="AF108" s="552"/>
      <c r="AG108" s="559"/>
      <c r="AH108" s="574"/>
      <c r="AI108" s="574"/>
      <c r="AJ108" s="574"/>
      <c r="AK108" s="574"/>
      <c r="AL108" s="574"/>
      <c r="AM108" s="574"/>
      <c r="AN108" s="574"/>
      <c r="AO108" s="574"/>
      <c r="AP108" s="574"/>
      <c r="AQ108" s="574"/>
    </row>
    <row r="109" spans="1:43" s="26" customFormat="1" ht="24.95" customHeight="1" x14ac:dyDescent="0.25">
      <c r="A109" s="463"/>
      <c r="B109" s="463"/>
      <c r="C109" s="463"/>
      <c r="D109" s="464"/>
      <c r="E109" s="463"/>
      <c r="F109" s="463"/>
      <c r="G109" s="465"/>
      <c r="H109" s="466"/>
      <c r="I109" s="463"/>
      <c r="J109" s="463"/>
      <c r="K109" s="467"/>
      <c r="L109" s="467"/>
      <c r="M109" s="468"/>
      <c r="N109" s="468"/>
      <c r="O109" s="463"/>
      <c r="P109" s="463"/>
      <c r="Q109" s="463"/>
      <c r="R109" s="463"/>
      <c r="S109" s="463"/>
      <c r="T109" s="469"/>
      <c r="U109" s="470"/>
      <c r="V109" s="470"/>
      <c r="W109" s="471"/>
      <c r="X109" s="469"/>
      <c r="Y109" s="470"/>
      <c r="Z109" s="470"/>
      <c r="AA109" s="471"/>
      <c r="AB109" s="470"/>
      <c r="AC109" s="463"/>
      <c r="AD109" s="463"/>
      <c r="AE109" s="552"/>
      <c r="AF109" s="552"/>
      <c r="AG109" s="559"/>
      <c r="AH109" s="574"/>
      <c r="AI109" s="574"/>
      <c r="AJ109" s="574"/>
      <c r="AK109" s="574"/>
      <c r="AL109" s="574"/>
      <c r="AM109" s="574"/>
      <c r="AN109" s="574"/>
      <c r="AO109" s="574"/>
      <c r="AP109" s="574"/>
      <c r="AQ109" s="574"/>
    </row>
    <row r="110" spans="1:43" s="26" customFormat="1" ht="21.6" customHeight="1" x14ac:dyDescent="0.25">
      <c r="A110" s="463"/>
      <c r="B110" s="463"/>
      <c r="C110" s="463"/>
      <c r="D110" s="464"/>
      <c r="E110" s="463"/>
      <c r="F110" s="463"/>
      <c r="G110" s="465"/>
      <c r="H110" s="466"/>
      <c r="I110" s="463"/>
      <c r="J110" s="463"/>
      <c r="K110" s="467"/>
      <c r="L110" s="467"/>
      <c r="M110" s="468"/>
      <c r="N110" s="468"/>
      <c r="O110" s="463"/>
      <c r="P110" s="463"/>
      <c r="Q110" s="463"/>
      <c r="R110" s="463"/>
      <c r="S110" s="463"/>
      <c r="T110" s="469"/>
      <c r="U110" s="470"/>
      <c r="V110" s="470"/>
      <c r="W110" s="471"/>
      <c r="X110" s="469"/>
      <c r="Y110" s="470"/>
      <c r="Z110" s="470"/>
      <c r="AA110" s="471"/>
      <c r="AB110" s="470"/>
      <c r="AC110" s="463"/>
      <c r="AD110" s="463"/>
      <c r="AE110" s="552"/>
      <c r="AF110" s="552"/>
      <c r="AG110" s="559"/>
      <c r="AH110" s="574"/>
      <c r="AI110" s="574"/>
      <c r="AJ110" s="574"/>
      <c r="AK110" s="574"/>
      <c r="AL110" s="574"/>
      <c r="AM110" s="574"/>
      <c r="AN110" s="574"/>
      <c r="AO110" s="574"/>
      <c r="AP110" s="574"/>
      <c r="AQ110" s="574"/>
    </row>
    <row r="111" spans="1:43" s="26" customFormat="1" ht="21.6" customHeight="1" x14ac:dyDescent="0.25">
      <c r="A111" s="463"/>
      <c r="B111" s="463"/>
      <c r="C111" s="463"/>
      <c r="D111" s="464"/>
      <c r="E111" s="463"/>
      <c r="F111" s="463"/>
      <c r="G111" s="465"/>
      <c r="H111" s="466"/>
      <c r="I111" s="463"/>
      <c r="J111" s="463"/>
      <c r="K111" s="467"/>
      <c r="L111" s="467"/>
      <c r="M111" s="468"/>
      <c r="N111" s="468"/>
      <c r="O111" s="463"/>
      <c r="P111" s="463"/>
      <c r="Q111" s="463"/>
      <c r="R111" s="463"/>
      <c r="S111" s="463"/>
      <c r="T111" s="469"/>
      <c r="U111" s="470"/>
      <c r="V111" s="470"/>
      <c r="W111" s="471"/>
      <c r="X111" s="469"/>
      <c r="Y111" s="470"/>
      <c r="Z111" s="470"/>
      <c r="AA111" s="471"/>
      <c r="AB111" s="470"/>
      <c r="AC111" s="463"/>
      <c r="AD111" s="463"/>
      <c r="AE111" s="552"/>
      <c r="AF111" s="552"/>
      <c r="AG111" s="559"/>
      <c r="AH111" s="574"/>
      <c r="AI111" s="574"/>
      <c r="AJ111" s="574"/>
      <c r="AK111" s="574"/>
      <c r="AL111" s="574"/>
      <c r="AM111" s="574"/>
      <c r="AN111" s="574"/>
      <c r="AO111" s="574"/>
      <c r="AP111" s="574"/>
      <c r="AQ111" s="574"/>
    </row>
    <row r="112" spans="1:43" s="26" customFormat="1" ht="24.95" customHeight="1" x14ac:dyDescent="0.25">
      <c r="A112" s="463"/>
      <c r="B112" s="463"/>
      <c r="C112" s="463"/>
      <c r="D112" s="464"/>
      <c r="E112" s="463"/>
      <c r="F112" s="463"/>
      <c r="G112" s="465"/>
      <c r="H112" s="466"/>
      <c r="I112" s="463"/>
      <c r="J112" s="463"/>
      <c r="K112" s="467"/>
      <c r="L112" s="467"/>
      <c r="M112" s="468"/>
      <c r="N112" s="468"/>
      <c r="O112" s="463"/>
      <c r="P112" s="463"/>
      <c r="Q112" s="463"/>
      <c r="R112" s="463"/>
      <c r="S112" s="463"/>
      <c r="T112" s="469"/>
      <c r="U112" s="470"/>
      <c r="V112" s="470"/>
      <c r="W112" s="471"/>
      <c r="X112" s="469"/>
      <c r="Y112" s="470"/>
      <c r="Z112" s="470"/>
      <c r="AA112" s="471"/>
      <c r="AB112" s="470"/>
      <c r="AC112" s="463"/>
      <c r="AD112" s="463"/>
      <c r="AE112" s="552"/>
      <c r="AF112" s="552"/>
      <c r="AG112" s="559"/>
      <c r="AH112" s="574"/>
      <c r="AI112" s="574"/>
      <c r="AJ112" s="574"/>
      <c r="AK112" s="574"/>
      <c r="AL112" s="574"/>
      <c r="AM112" s="574"/>
      <c r="AN112" s="574"/>
      <c r="AO112" s="574"/>
      <c r="AP112" s="574"/>
      <c r="AQ112" s="574"/>
    </row>
    <row r="113" spans="1:43" s="26" customFormat="1" ht="24.95" customHeight="1" x14ac:dyDescent="0.25">
      <c r="A113" s="463"/>
      <c r="B113" s="463"/>
      <c r="C113" s="463"/>
      <c r="D113" s="464"/>
      <c r="E113" s="463"/>
      <c r="F113" s="463"/>
      <c r="G113" s="465"/>
      <c r="H113" s="466"/>
      <c r="I113" s="463"/>
      <c r="J113" s="463"/>
      <c r="K113" s="467"/>
      <c r="L113" s="467"/>
      <c r="M113" s="468"/>
      <c r="N113" s="468"/>
      <c r="O113" s="463"/>
      <c r="P113" s="463"/>
      <c r="Q113" s="463"/>
      <c r="R113" s="463"/>
      <c r="S113" s="463"/>
      <c r="T113" s="469"/>
      <c r="U113" s="470"/>
      <c r="V113" s="470"/>
      <c r="W113" s="471"/>
      <c r="X113" s="469"/>
      <c r="Y113" s="470"/>
      <c r="Z113" s="470"/>
      <c r="AA113" s="471"/>
      <c r="AB113" s="470"/>
      <c r="AC113" s="463"/>
      <c r="AD113" s="463"/>
      <c r="AE113" s="552"/>
      <c r="AF113" s="552"/>
      <c r="AG113" s="559"/>
      <c r="AH113" s="574"/>
      <c r="AI113" s="574"/>
      <c r="AJ113" s="574"/>
      <c r="AK113" s="574"/>
      <c r="AL113" s="574"/>
      <c r="AM113" s="574"/>
      <c r="AN113" s="574"/>
      <c r="AO113" s="574"/>
      <c r="AP113" s="574"/>
      <c r="AQ113" s="574"/>
    </row>
    <row r="114" spans="1:43" s="26" customFormat="1" ht="21.6" customHeight="1" x14ac:dyDescent="0.25">
      <c r="A114" s="463"/>
      <c r="B114" s="463"/>
      <c r="C114" s="463"/>
      <c r="D114" s="464"/>
      <c r="E114" s="463"/>
      <c r="F114" s="463"/>
      <c r="G114" s="465"/>
      <c r="H114" s="466"/>
      <c r="I114" s="463"/>
      <c r="J114" s="463"/>
      <c r="K114" s="467"/>
      <c r="L114" s="467"/>
      <c r="M114" s="468"/>
      <c r="N114" s="468"/>
      <c r="O114" s="463"/>
      <c r="P114" s="463"/>
      <c r="Q114" s="463"/>
      <c r="R114" s="463"/>
      <c r="S114" s="463"/>
      <c r="T114" s="469"/>
      <c r="U114" s="470"/>
      <c r="V114" s="470"/>
      <c r="W114" s="471"/>
      <c r="X114" s="469"/>
      <c r="Y114" s="470"/>
      <c r="Z114" s="470"/>
      <c r="AA114" s="471"/>
      <c r="AB114" s="470"/>
      <c r="AC114" s="463"/>
      <c r="AD114" s="463"/>
      <c r="AE114" s="552"/>
      <c r="AF114" s="552"/>
      <c r="AG114" s="559"/>
      <c r="AH114" s="574"/>
      <c r="AI114" s="574"/>
      <c r="AJ114" s="574"/>
      <c r="AK114" s="574"/>
      <c r="AL114" s="574"/>
      <c r="AM114" s="574"/>
      <c r="AN114" s="574"/>
      <c r="AO114" s="574"/>
      <c r="AP114" s="574"/>
      <c r="AQ114" s="574"/>
    </row>
    <row r="115" spans="1:43" s="26" customFormat="1" ht="21.6" customHeight="1" x14ac:dyDescent="0.25">
      <c r="A115" s="463"/>
      <c r="B115" s="463"/>
      <c r="C115" s="463"/>
      <c r="D115" s="464"/>
      <c r="E115" s="463"/>
      <c r="F115" s="463"/>
      <c r="G115" s="465"/>
      <c r="H115" s="466"/>
      <c r="I115" s="463"/>
      <c r="J115" s="463"/>
      <c r="K115" s="467"/>
      <c r="L115" s="467"/>
      <c r="M115" s="468"/>
      <c r="N115" s="468"/>
      <c r="O115" s="463"/>
      <c r="P115" s="463"/>
      <c r="Q115" s="463"/>
      <c r="R115" s="463"/>
      <c r="S115" s="463"/>
      <c r="T115" s="469"/>
      <c r="U115" s="470"/>
      <c r="V115" s="470"/>
      <c r="W115" s="471"/>
      <c r="X115" s="469"/>
      <c r="Y115" s="470"/>
      <c r="Z115" s="470"/>
      <c r="AA115" s="471"/>
      <c r="AB115" s="470"/>
      <c r="AC115" s="463"/>
      <c r="AD115" s="463"/>
      <c r="AE115" s="552"/>
      <c r="AF115" s="552"/>
      <c r="AG115" s="559"/>
      <c r="AH115" s="574"/>
      <c r="AI115" s="574"/>
      <c r="AJ115" s="574"/>
      <c r="AK115" s="574"/>
      <c r="AL115" s="574"/>
      <c r="AM115" s="574"/>
      <c r="AN115" s="574"/>
      <c r="AO115" s="574"/>
      <c r="AP115" s="574"/>
      <c r="AQ115" s="574"/>
    </row>
    <row r="116" spans="1:43" s="26" customFormat="1" ht="21.6" customHeight="1" x14ac:dyDescent="0.25">
      <c r="A116" s="463"/>
      <c r="B116" s="463"/>
      <c r="C116" s="463"/>
      <c r="D116" s="464"/>
      <c r="E116" s="463"/>
      <c r="F116" s="463"/>
      <c r="G116" s="465"/>
      <c r="H116" s="466"/>
      <c r="I116" s="463"/>
      <c r="J116" s="463"/>
      <c r="K116" s="467"/>
      <c r="L116" s="467"/>
      <c r="M116" s="468"/>
      <c r="N116" s="468"/>
      <c r="O116" s="463"/>
      <c r="P116" s="463"/>
      <c r="Q116" s="463"/>
      <c r="R116" s="463"/>
      <c r="S116" s="463"/>
      <c r="T116" s="469"/>
      <c r="U116" s="470"/>
      <c r="V116" s="470"/>
      <c r="W116" s="471"/>
      <c r="X116" s="469"/>
      <c r="Y116" s="470"/>
      <c r="Z116" s="470"/>
      <c r="AA116" s="471"/>
      <c r="AB116" s="470"/>
      <c r="AC116" s="463"/>
      <c r="AD116" s="463"/>
      <c r="AE116" s="552"/>
      <c r="AF116" s="552"/>
      <c r="AG116" s="559"/>
      <c r="AH116" s="574"/>
      <c r="AI116" s="574"/>
      <c r="AJ116" s="574"/>
      <c r="AK116" s="574"/>
      <c r="AL116" s="574"/>
      <c r="AM116" s="574"/>
      <c r="AN116" s="574"/>
      <c r="AO116" s="574"/>
      <c r="AP116" s="574"/>
      <c r="AQ116" s="574"/>
    </row>
    <row r="117" spans="1:43" s="26" customFormat="1" ht="24.95" customHeight="1" x14ac:dyDescent="0.25">
      <c r="A117" s="463"/>
      <c r="B117" s="463"/>
      <c r="C117" s="463"/>
      <c r="D117" s="464"/>
      <c r="E117" s="463"/>
      <c r="F117" s="463"/>
      <c r="G117" s="465"/>
      <c r="H117" s="466"/>
      <c r="I117" s="463"/>
      <c r="J117" s="463"/>
      <c r="K117" s="467"/>
      <c r="L117" s="467"/>
      <c r="M117" s="468"/>
      <c r="N117" s="468"/>
      <c r="O117" s="463"/>
      <c r="P117" s="463"/>
      <c r="Q117" s="463"/>
      <c r="R117" s="463"/>
      <c r="S117" s="463"/>
      <c r="T117" s="469"/>
      <c r="U117" s="470"/>
      <c r="V117" s="470"/>
      <c r="W117" s="471"/>
      <c r="X117" s="469"/>
      <c r="Y117" s="470"/>
      <c r="Z117" s="470"/>
      <c r="AA117" s="471"/>
      <c r="AB117" s="470"/>
      <c r="AC117" s="463"/>
      <c r="AD117" s="463"/>
      <c r="AE117" s="552"/>
      <c r="AF117" s="552"/>
      <c r="AG117" s="559"/>
      <c r="AH117" s="574"/>
      <c r="AI117" s="574"/>
      <c r="AJ117" s="574"/>
      <c r="AK117" s="574"/>
      <c r="AL117" s="574"/>
      <c r="AM117" s="574"/>
      <c r="AN117" s="574"/>
      <c r="AO117" s="574"/>
      <c r="AP117" s="574"/>
      <c r="AQ117" s="574"/>
    </row>
    <row r="118" spans="1:43" s="26" customFormat="1" ht="21.6" customHeight="1" x14ac:dyDescent="0.25">
      <c r="A118" s="463"/>
      <c r="B118" s="463"/>
      <c r="C118" s="463"/>
      <c r="D118" s="464"/>
      <c r="E118" s="463"/>
      <c r="F118" s="463"/>
      <c r="G118" s="465"/>
      <c r="H118" s="466"/>
      <c r="I118" s="463"/>
      <c r="J118" s="463"/>
      <c r="K118" s="467"/>
      <c r="L118" s="467"/>
      <c r="M118" s="468"/>
      <c r="N118" s="468"/>
      <c r="O118" s="463"/>
      <c r="P118" s="463"/>
      <c r="Q118" s="463"/>
      <c r="R118" s="463"/>
      <c r="S118" s="463"/>
      <c r="T118" s="469"/>
      <c r="U118" s="470"/>
      <c r="V118" s="470"/>
      <c r="W118" s="471"/>
      <c r="X118" s="469"/>
      <c r="Y118" s="470"/>
      <c r="Z118" s="470"/>
      <c r="AA118" s="471"/>
      <c r="AB118" s="470"/>
      <c r="AC118" s="463"/>
      <c r="AD118" s="463"/>
      <c r="AE118" s="552"/>
      <c r="AF118" s="552"/>
      <c r="AG118" s="559"/>
      <c r="AH118" s="574"/>
      <c r="AI118" s="574"/>
      <c r="AJ118" s="574"/>
      <c r="AK118" s="574"/>
      <c r="AL118" s="574"/>
      <c r="AM118" s="574"/>
      <c r="AN118" s="574"/>
      <c r="AO118" s="574"/>
      <c r="AP118" s="574"/>
      <c r="AQ118" s="574"/>
    </row>
    <row r="119" spans="1:43" s="26" customFormat="1" ht="21.6" customHeight="1" x14ac:dyDescent="0.25">
      <c r="A119" s="463"/>
      <c r="B119" s="463"/>
      <c r="C119" s="463"/>
      <c r="D119" s="464"/>
      <c r="E119" s="463"/>
      <c r="F119" s="463"/>
      <c r="G119" s="465"/>
      <c r="H119" s="466"/>
      <c r="I119" s="463"/>
      <c r="J119" s="463"/>
      <c r="K119" s="467"/>
      <c r="L119" s="467"/>
      <c r="M119" s="468"/>
      <c r="N119" s="468"/>
      <c r="O119" s="463"/>
      <c r="P119" s="463"/>
      <c r="Q119" s="463"/>
      <c r="R119" s="463"/>
      <c r="S119" s="463"/>
      <c r="T119" s="469"/>
      <c r="U119" s="470"/>
      <c r="V119" s="470"/>
      <c r="W119" s="471"/>
      <c r="X119" s="469"/>
      <c r="Y119" s="470"/>
      <c r="Z119" s="470"/>
      <c r="AA119" s="471"/>
      <c r="AB119" s="470"/>
      <c r="AC119" s="463"/>
      <c r="AD119" s="463"/>
      <c r="AE119" s="552"/>
      <c r="AF119" s="552"/>
      <c r="AG119" s="559"/>
      <c r="AH119" s="574"/>
      <c r="AI119" s="574"/>
      <c r="AJ119" s="574"/>
      <c r="AK119" s="574"/>
      <c r="AL119" s="574"/>
      <c r="AM119" s="574"/>
      <c r="AN119" s="574"/>
      <c r="AO119" s="574"/>
      <c r="AP119" s="574"/>
      <c r="AQ119" s="574"/>
    </row>
    <row r="120" spans="1:43" s="26" customFormat="1" ht="24.95" customHeight="1" x14ac:dyDescent="0.25">
      <c r="A120" s="463"/>
      <c r="B120" s="463"/>
      <c r="C120" s="463"/>
      <c r="D120" s="464"/>
      <c r="E120" s="463"/>
      <c r="F120" s="463"/>
      <c r="G120" s="465"/>
      <c r="H120" s="466"/>
      <c r="I120" s="463"/>
      <c r="J120" s="463"/>
      <c r="K120" s="467"/>
      <c r="L120" s="467"/>
      <c r="M120" s="468"/>
      <c r="N120" s="468"/>
      <c r="O120" s="463"/>
      <c r="P120" s="463"/>
      <c r="Q120" s="463"/>
      <c r="R120" s="463"/>
      <c r="S120" s="463"/>
      <c r="T120" s="469"/>
      <c r="U120" s="470"/>
      <c r="V120" s="470"/>
      <c r="W120" s="471"/>
      <c r="X120" s="469"/>
      <c r="Y120" s="470"/>
      <c r="Z120" s="470"/>
      <c r="AA120" s="471"/>
      <c r="AB120" s="470"/>
      <c r="AC120" s="463"/>
      <c r="AD120" s="463"/>
      <c r="AE120" s="552"/>
      <c r="AF120" s="552"/>
      <c r="AG120" s="559"/>
      <c r="AH120" s="574"/>
      <c r="AI120" s="574"/>
      <c r="AJ120" s="574"/>
      <c r="AK120" s="574"/>
      <c r="AL120" s="574"/>
      <c r="AM120" s="574"/>
      <c r="AN120" s="574"/>
      <c r="AO120" s="574"/>
      <c r="AP120" s="574"/>
      <c r="AQ120" s="574"/>
    </row>
    <row r="121" spans="1:43" s="26" customFormat="1" ht="21.6" customHeight="1" x14ac:dyDescent="0.25">
      <c r="A121" s="463"/>
      <c r="B121" s="463"/>
      <c r="C121" s="463"/>
      <c r="D121" s="464"/>
      <c r="E121" s="463"/>
      <c r="F121" s="463"/>
      <c r="G121" s="465"/>
      <c r="H121" s="466"/>
      <c r="I121" s="463"/>
      <c r="J121" s="463"/>
      <c r="K121" s="467"/>
      <c r="L121" s="467"/>
      <c r="M121" s="468"/>
      <c r="N121" s="468"/>
      <c r="O121" s="463"/>
      <c r="P121" s="463"/>
      <c r="Q121" s="463"/>
      <c r="R121" s="463"/>
      <c r="S121" s="463"/>
      <c r="T121" s="469"/>
      <c r="U121" s="470"/>
      <c r="V121" s="470"/>
      <c r="W121" s="471"/>
      <c r="X121" s="469"/>
      <c r="Y121" s="470"/>
      <c r="Z121" s="470"/>
      <c r="AA121" s="471"/>
      <c r="AB121" s="470"/>
      <c r="AC121" s="463"/>
      <c r="AD121" s="463"/>
      <c r="AE121" s="552"/>
      <c r="AF121" s="552"/>
      <c r="AG121" s="559"/>
      <c r="AH121" s="574"/>
      <c r="AI121" s="574"/>
      <c r="AJ121" s="574"/>
      <c r="AK121" s="574"/>
      <c r="AL121" s="574"/>
      <c r="AM121" s="574"/>
      <c r="AN121" s="574"/>
      <c r="AO121" s="574"/>
      <c r="AP121" s="574"/>
      <c r="AQ121" s="574"/>
    </row>
    <row r="122" spans="1:43" s="26" customFormat="1" ht="21.6" customHeight="1" x14ac:dyDescent="0.25">
      <c r="A122" s="463"/>
      <c r="B122" s="463"/>
      <c r="C122" s="463"/>
      <c r="D122" s="464"/>
      <c r="E122" s="463"/>
      <c r="F122" s="463"/>
      <c r="G122" s="465"/>
      <c r="H122" s="466"/>
      <c r="I122" s="463"/>
      <c r="J122" s="463"/>
      <c r="K122" s="467"/>
      <c r="L122" s="467"/>
      <c r="M122" s="468"/>
      <c r="N122" s="468"/>
      <c r="O122" s="463"/>
      <c r="P122" s="463"/>
      <c r="Q122" s="463"/>
      <c r="R122" s="463"/>
      <c r="S122" s="463"/>
      <c r="T122" s="469"/>
      <c r="U122" s="470"/>
      <c r="V122" s="470"/>
      <c r="W122" s="471"/>
      <c r="X122" s="469"/>
      <c r="Y122" s="470"/>
      <c r="Z122" s="470"/>
      <c r="AA122" s="471"/>
      <c r="AB122" s="470"/>
      <c r="AC122" s="463"/>
      <c r="AD122" s="463"/>
      <c r="AE122" s="552"/>
      <c r="AF122" s="552"/>
      <c r="AG122" s="559"/>
      <c r="AH122" s="574"/>
      <c r="AI122" s="574"/>
      <c r="AJ122" s="574"/>
      <c r="AK122" s="574"/>
      <c r="AL122" s="574"/>
      <c r="AM122" s="574"/>
      <c r="AN122" s="574"/>
      <c r="AO122" s="574"/>
      <c r="AP122" s="574"/>
      <c r="AQ122" s="574"/>
    </row>
    <row r="123" spans="1:43" s="26" customFormat="1" ht="21.6" customHeight="1" x14ac:dyDescent="0.25">
      <c r="A123" s="463"/>
      <c r="B123" s="463"/>
      <c r="C123" s="463"/>
      <c r="D123" s="464"/>
      <c r="E123" s="463"/>
      <c r="F123" s="463"/>
      <c r="G123" s="465"/>
      <c r="H123" s="466"/>
      <c r="I123" s="463"/>
      <c r="J123" s="463"/>
      <c r="K123" s="467"/>
      <c r="L123" s="467"/>
      <c r="M123" s="468"/>
      <c r="N123" s="468"/>
      <c r="O123" s="463"/>
      <c r="P123" s="463"/>
      <c r="Q123" s="463"/>
      <c r="R123" s="463"/>
      <c r="S123" s="463"/>
      <c r="T123" s="469"/>
      <c r="U123" s="470"/>
      <c r="V123" s="470"/>
      <c r="W123" s="471"/>
      <c r="X123" s="469"/>
      <c r="Y123" s="470"/>
      <c r="Z123" s="470"/>
      <c r="AA123" s="471"/>
      <c r="AB123" s="470"/>
      <c r="AC123" s="463"/>
      <c r="AD123" s="463"/>
      <c r="AE123" s="552"/>
      <c r="AF123" s="552"/>
      <c r="AG123" s="559"/>
      <c r="AH123" s="574"/>
      <c r="AI123" s="574"/>
      <c r="AJ123" s="574"/>
      <c r="AK123" s="574"/>
      <c r="AL123" s="574"/>
      <c r="AM123" s="574"/>
      <c r="AN123" s="574"/>
      <c r="AO123" s="574"/>
      <c r="AP123" s="574"/>
      <c r="AQ123" s="574"/>
    </row>
    <row r="124" spans="1:43" s="26" customFormat="1" ht="21.6" customHeight="1" x14ac:dyDescent="0.25">
      <c r="A124" s="463"/>
      <c r="B124" s="463"/>
      <c r="C124" s="463"/>
      <c r="D124" s="464"/>
      <c r="E124" s="463"/>
      <c r="F124" s="463"/>
      <c r="G124" s="465"/>
      <c r="H124" s="466"/>
      <c r="I124" s="463"/>
      <c r="J124" s="463"/>
      <c r="K124" s="467"/>
      <c r="L124" s="467"/>
      <c r="M124" s="468"/>
      <c r="N124" s="468"/>
      <c r="O124" s="463"/>
      <c r="P124" s="463"/>
      <c r="Q124" s="463"/>
      <c r="R124" s="463"/>
      <c r="S124" s="463"/>
      <c r="T124" s="469"/>
      <c r="U124" s="470"/>
      <c r="V124" s="470"/>
      <c r="W124" s="471"/>
      <c r="X124" s="469"/>
      <c r="Y124" s="470"/>
      <c r="Z124" s="470"/>
      <c r="AA124" s="471"/>
      <c r="AB124" s="470"/>
      <c r="AC124" s="463"/>
      <c r="AD124" s="463"/>
      <c r="AE124" s="552"/>
      <c r="AF124" s="552"/>
      <c r="AG124" s="559"/>
      <c r="AH124" s="574"/>
      <c r="AI124" s="574"/>
      <c r="AJ124" s="574"/>
      <c r="AK124" s="574"/>
      <c r="AL124" s="574"/>
      <c r="AM124" s="574"/>
      <c r="AN124" s="574"/>
      <c r="AO124" s="574"/>
      <c r="AP124" s="574"/>
      <c r="AQ124" s="574"/>
    </row>
    <row r="125" spans="1:43" s="26" customFormat="1" ht="21.6" customHeight="1" x14ac:dyDescent="0.25">
      <c r="A125" s="463"/>
      <c r="B125" s="463"/>
      <c r="C125" s="463"/>
      <c r="D125" s="464"/>
      <c r="E125" s="463"/>
      <c r="F125" s="463"/>
      <c r="G125" s="465"/>
      <c r="H125" s="466"/>
      <c r="I125" s="463"/>
      <c r="J125" s="463"/>
      <c r="K125" s="467"/>
      <c r="L125" s="467"/>
      <c r="M125" s="468"/>
      <c r="N125" s="468"/>
      <c r="O125" s="463"/>
      <c r="P125" s="463"/>
      <c r="Q125" s="463"/>
      <c r="R125" s="463"/>
      <c r="S125" s="463"/>
      <c r="T125" s="469"/>
      <c r="U125" s="470"/>
      <c r="V125" s="470"/>
      <c r="W125" s="471"/>
      <c r="X125" s="469"/>
      <c r="Y125" s="470"/>
      <c r="Z125" s="470"/>
      <c r="AA125" s="471"/>
      <c r="AB125" s="470"/>
      <c r="AC125" s="463"/>
      <c r="AD125" s="463"/>
      <c r="AE125" s="552"/>
      <c r="AF125" s="552"/>
      <c r="AG125" s="559"/>
      <c r="AH125" s="574"/>
      <c r="AI125" s="574"/>
      <c r="AJ125" s="574"/>
      <c r="AK125" s="574"/>
      <c r="AL125" s="574"/>
      <c r="AM125" s="574"/>
      <c r="AN125" s="574"/>
      <c r="AO125" s="574"/>
      <c r="AP125" s="574"/>
      <c r="AQ125" s="574"/>
    </row>
    <row r="126" spans="1:43" s="26" customFormat="1" ht="21.6" customHeight="1" x14ac:dyDescent="0.25">
      <c r="A126" s="463"/>
      <c r="B126" s="463"/>
      <c r="C126" s="463"/>
      <c r="D126" s="464"/>
      <c r="E126" s="463"/>
      <c r="F126" s="463"/>
      <c r="G126" s="465"/>
      <c r="H126" s="466"/>
      <c r="I126" s="463"/>
      <c r="J126" s="463"/>
      <c r="K126" s="467"/>
      <c r="L126" s="467"/>
      <c r="M126" s="468"/>
      <c r="N126" s="468"/>
      <c r="O126" s="463"/>
      <c r="P126" s="463"/>
      <c r="Q126" s="463"/>
      <c r="R126" s="463"/>
      <c r="S126" s="463"/>
      <c r="T126" s="469"/>
      <c r="U126" s="470"/>
      <c r="V126" s="470"/>
      <c r="W126" s="471"/>
      <c r="X126" s="469"/>
      <c r="Y126" s="470"/>
      <c r="Z126" s="470"/>
      <c r="AA126" s="471"/>
      <c r="AB126" s="470"/>
      <c r="AC126" s="463"/>
      <c r="AD126" s="463"/>
      <c r="AE126" s="552"/>
      <c r="AF126" s="552"/>
      <c r="AG126" s="559"/>
      <c r="AH126" s="574"/>
      <c r="AI126" s="574"/>
      <c r="AJ126" s="574"/>
      <c r="AK126" s="574"/>
      <c r="AL126" s="574"/>
      <c r="AM126" s="574"/>
      <c r="AN126" s="574"/>
      <c r="AO126" s="574"/>
      <c r="AP126" s="574"/>
      <c r="AQ126" s="574"/>
    </row>
    <row r="127" spans="1:43" s="26" customFormat="1" ht="21.6" customHeight="1" x14ac:dyDescent="0.25">
      <c r="A127" s="463"/>
      <c r="B127" s="463"/>
      <c r="C127" s="463"/>
      <c r="D127" s="464"/>
      <c r="E127" s="463"/>
      <c r="F127" s="463"/>
      <c r="G127" s="465"/>
      <c r="H127" s="466"/>
      <c r="I127" s="463"/>
      <c r="J127" s="463"/>
      <c r="K127" s="467"/>
      <c r="L127" s="467"/>
      <c r="M127" s="468"/>
      <c r="N127" s="468"/>
      <c r="O127" s="463"/>
      <c r="P127" s="463"/>
      <c r="Q127" s="463"/>
      <c r="R127" s="463"/>
      <c r="S127" s="463"/>
      <c r="T127" s="469"/>
      <c r="U127" s="470"/>
      <c r="V127" s="470"/>
      <c r="W127" s="471"/>
      <c r="X127" s="469"/>
      <c r="Y127" s="470"/>
      <c r="Z127" s="470"/>
      <c r="AA127" s="471"/>
      <c r="AB127" s="470"/>
      <c r="AC127" s="463"/>
      <c r="AD127" s="463"/>
      <c r="AE127" s="552"/>
      <c r="AF127" s="552"/>
      <c r="AG127" s="559"/>
      <c r="AH127" s="574"/>
      <c r="AI127" s="574"/>
      <c r="AJ127" s="574"/>
      <c r="AK127" s="574"/>
      <c r="AL127" s="574"/>
      <c r="AM127" s="574"/>
      <c r="AN127" s="574"/>
      <c r="AO127" s="574"/>
      <c r="AP127" s="574"/>
      <c r="AQ127" s="574"/>
    </row>
    <row r="128" spans="1:43" s="26" customFormat="1" ht="21.6" customHeight="1" x14ac:dyDescent="0.25">
      <c r="A128" s="463"/>
      <c r="B128" s="463"/>
      <c r="C128" s="463"/>
      <c r="D128" s="464"/>
      <c r="E128" s="463"/>
      <c r="F128" s="463"/>
      <c r="G128" s="465"/>
      <c r="H128" s="466"/>
      <c r="I128" s="463"/>
      <c r="J128" s="463"/>
      <c r="K128" s="467"/>
      <c r="L128" s="467"/>
      <c r="M128" s="468"/>
      <c r="N128" s="468"/>
      <c r="O128" s="463"/>
      <c r="P128" s="463"/>
      <c r="Q128" s="463"/>
      <c r="R128" s="463"/>
      <c r="S128" s="463"/>
      <c r="T128" s="469"/>
      <c r="U128" s="470"/>
      <c r="V128" s="470"/>
      <c r="W128" s="471"/>
      <c r="X128" s="469"/>
      <c r="Y128" s="470"/>
      <c r="Z128" s="470"/>
      <c r="AA128" s="471"/>
      <c r="AB128" s="470"/>
      <c r="AC128" s="463"/>
      <c r="AD128" s="463"/>
      <c r="AE128" s="552"/>
      <c r="AF128" s="552"/>
      <c r="AG128" s="559"/>
      <c r="AH128" s="574"/>
      <c r="AI128" s="574"/>
      <c r="AJ128" s="574"/>
      <c r="AK128" s="574"/>
      <c r="AL128" s="574"/>
      <c r="AM128" s="574"/>
      <c r="AN128" s="574"/>
      <c r="AO128" s="574"/>
      <c r="AP128" s="574"/>
      <c r="AQ128" s="574"/>
    </row>
    <row r="129" spans="1:43" s="26" customFormat="1" ht="21.6" customHeight="1" x14ac:dyDescent="0.25">
      <c r="A129" s="463"/>
      <c r="B129" s="463"/>
      <c r="C129" s="463"/>
      <c r="D129" s="464"/>
      <c r="E129" s="463"/>
      <c r="F129" s="463"/>
      <c r="G129" s="465"/>
      <c r="H129" s="466"/>
      <c r="I129" s="463"/>
      <c r="J129" s="463"/>
      <c r="K129" s="467"/>
      <c r="L129" s="467"/>
      <c r="M129" s="468"/>
      <c r="N129" s="468"/>
      <c r="O129" s="463"/>
      <c r="P129" s="463"/>
      <c r="Q129" s="463"/>
      <c r="R129" s="463"/>
      <c r="S129" s="463"/>
      <c r="T129" s="469"/>
      <c r="U129" s="470"/>
      <c r="V129" s="470"/>
      <c r="W129" s="471"/>
      <c r="X129" s="469"/>
      <c r="Y129" s="470"/>
      <c r="Z129" s="470"/>
      <c r="AA129" s="471"/>
      <c r="AB129" s="470"/>
      <c r="AC129" s="463"/>
      <c r="AD129" s="463"/>
      <c r="AE129" s="552"/>
      <c r="AF129" s="552"/>
      <c r="AG129" s="559"/>
      <c r="AH129" s="574"/>
      <c r="AI129" s="574"/>
      <c r="AJ129" s="574"/>
      <c r="AK129" s="574"/>
      <c r="AL129" s="574"/>
      <c r="AM129" s="574"/>
      <c r="AN129" s="574"/>
      <c r="AO129" s="574"/>
      <c r="AP129" s="574"/>
      <c r="AQ129" s="574"/>
    </row>
    <row r="130" spans="1:43" s="26" customFormat="1" ht="21.6" customHeight="1" x14ac:dyDescent="0.25">
      <c r="A130" s="463"/>
      <c r="B130" s="463"/>
      <c r="C130" s="463"/>
      <c r="D130" s="464"/>
      <c r="E130" s="463"/>
      <c r="F130" s="463"/>
      <c r="G130" s="465"/>
      <c r="H130" s="466"/>
      <c r="I130" s="463"/>
      <c r="J130" s="463"/>
      <c r="K130" s="467"/>
      <c r="L130" s="467"/>
      <c r="M130" s="468"/>
      <c r="N130" s="468"/>
      <c r="O130" s="463"/>
      <c r="P130" s="463"/>
      <c r="Q130" s="463"/>
      <c r="R130" s="463"/>
      <c r="S130" s="463"/>
      <c r="T130" s="469"/>
      <c r="U130" s="470"/>
      <c r="V130" s="470"/>
      <c r="W130" s="471"/>
      <c r="X130" s="469"/>
      <c r="Y130" s="470"/>
      <c r="Z130" s="470"/>
      <c r="AA130" s="471"/>
      <c r="AB130" s="470"/>
      <c r="AC130" s="463"/>
      <c r="AD130" s="463"/>
      <c r="AE130" s="552"/>
      <c r="AF130" s="552"/>
      <c r="AG130" s="559"/>
      <c r="AH130" s="574"/>
      <c r="AI130" s="574"/>
      <c r="AJ130" s="574"/>
      <c r="AK130" s="574"/>
      <c r="AL130" s="574"/>
      <c r="AM130" s="574"/>
      <c r="AN130" s="574"/>
      <c r="AO130" s="574"/>
      <c r="AP130" s="574"/>
      <c r="AQ130" s="574"/>
    </row>
    <row r="131" spans="1:43" s="26" customFormat="1" ht="21.6" customHeight="1" x14ac:dyDescent="0.25">
      <c r="A131" s="463"/>
      <c r="B131" s="463"/>
      <c r="C131" s="463"/>
      <c r="D131" s="464"/>
      <c r="E131" s="463"/>
      <c r="F131" s="463"/>
      <c r="G131" s="465"/>
      <c r="H131" s="466"/>
      <c r="I131" s="463"/>
      <c r="J131" s="463"/>
      <c r="K131" s="467"/>
      <c r="L131" s="467"/>
      <c r="M131" s="468"/>
      <c r="N131" s="468"/>
      <c r="O131" s="463"/>
      <c r="P131" s="463"/>
      <c r="Q131" s="463"/>
      <c r="R131" s="463"/>
      <c r="S131" s="463"/>
      <c r="T131" s="469"/>
      <c r="U131" s="470"/>
      <c r="V131" s="470"/>
      <c r="W131" s="471"/>
      <c r="X131" s="469"/>
      <c r="Y131" s="470"/>
      <c r="Z131" s="470"/>
      <c r="AA131" s="471"/>
      <c r="AB131" s="470"/>
      <c r="AC131" s="463"/>
      <c r="AD131" s="463"/>
      <c r="AE131" s="552"/>
      <c r="AF131" s="552"/>
      <c r="AG131" s="559"/>
      <c r="AH131" s="574"/>
      <c r="AI131" s="574"/>
      <c r="AJ131" s="574"/>
      <c r="AK131" s="574"/>
      <c r="AL131" s="574"/>
      <c r="AM131" s="574"/>
      <c r="AN131" s="574"/>
      <c r="AO131" s="574"/>
      <c r="AP131" s="574"/>
      <c r="AQ131" s="574"/>
    </row>
    <row r="132" spans="1:43" s="26" customFormat="1" ht="21.6" customHeight="1" x14ac:dyDescent="0.25">
      <c r="A132" s="463"/>
      <c r="B132" s="463"/>
      <c r="C132" s="463"/>
      <c r="D132" s="464"/>
      <c r="E132" s="463"/>
      <c r="F132" s="463"/>
      <c r="G132" s="465"/>
      <c r="H132" s="466"/>
      <c r="I132" s="463"/>
      <c r="J132" s="463"/>
      <c r="K132" s="467"/>
      <c r="L132" s="467"/>
      <c r="M132" s="468"/>
      <c r="N132" s="468"/>
      <c r="O132" s="463"/>
      <c r="P132" s="463"/>
      <c r="Q132" s="463"/>
      <c r="R132" s="463"/>
      <c r="S132" s="463"/>
      <c r="T132" s="469"/>
      <c r="U132" s="470"/>
      <c r="V132" s="470"/>
      <c r="W132" s="471"/>
      <c r="X132" s="469"/>
      <c r="Y132" s="470"/>
      <c r="Z132" s="470"/>
      <c r="AA132" s="471"/>
      <c r="AB132" s="470"/>
      <c r="AC132" s="463"/>
      <c r="AD132" s="463"/>
      <c r="AE132" s="552"/>
      <c r="AF132" s="552"/>
      <c r="AG132" s="559"/>
      <c r="AH132" s="574"/>
      <c r="AI132" s="574"/>
      <c r="AJ132" s="574"/>
      <c r="AK132" s="574"/>
      <c r="AL132" s="574"/>
      <c r="AM132" s="574"/>
      <c r="AN132" s="574"/>
      <c r="AO132" s="574"/>
      <c r="AP132" s="574"/>
      <c r="AQ132" s="574"/>
    </row>
    <row r="133" spans="1:43" s="26" customFormat="1" ht="21.6" customHeight="1" x14ac:dyDescent="0.25">
      <c r="A133" s="463"/>
      <c r="B133" s="463"/>
      <c r="C133" s="463"/>
      <c r="D133" s="464"/>
      <c r="E133" s="463"/>
      <c r="F133" s="463"/>
      <c r="G133" s="465"/>
      <c r="H133" s="466"/>
      <c r="I133" s="463"/>
      <c r="J133" s="463"/>
      <c r="K133" s="467"/>
      <c r="L133" s="467"/>
      <c r="M133" s="468"/>
      <c r="N133" s="468"/>
      <c r="O133" s="463"/>
      <c r="P133" s="463"/>
      <c r="Q133" s="463"/>
      <c r="R133" s="463"/>
      <c r="S133" s="463"/>
      <c r="T133" s="469"/>
      <c r="U133" s="470"/>
      <c r="V133" s="470"/>
      <c r="W133" s="471"/>
      <c r="X133" s="469"/>
      <c r="Y133" s="470"/>
      <c r="Z133" s="470"/>
      <c r="AA133" s="471"/>
      <c r="AB133" s="470"/>
      <c r="AC133" s="463"/>
      <c r="AD133" s="463"/>
      <c r="AE133" s="552"/>
      <c r="AF133" s="552"/>
      <c r="AG133" s="559"/>
      <c r="AH133" s="574"/>
      <c r="AI133" s="574"/>
      <c r="AJ133" s="574"/>
      <c r="AK133" s="574"/>
      <c r="AL133" s="574"/>
      <c r="AM133" s="574"/>
      <c r="AN133" s="574"/>
      <c r="AO133" s="574"/>
      <c r="AP133" s="574"/>
      <c r="AQ133" s="574"/>
    </row>
    <row r="134" spans="1:43" s="26" customFormat="1" ht="24.95" customHeight="1" x14ac:dyDescent="0.25">
      <c r="A134" s="463"/>
      <c r="B134" s="463"/>
      <c r="C134" s="463"/>
      <c r="D134" s="464"/>
      <c r="E134" s="463"/>
      <c r="F134" s="463"/>
      <c r="G134" s="465"/>
      <c r="H134" s="466"/>
      <c r="I134" s="463"/>
      <c r="J134" s="463"/>
      <c r="K134" s="467"/>
      <c r="L134" s="467"/>
      <c r="M134" s="468"/>
      <c r="N134" s="468"/>
      <c r="O134" s="463"/>
      <c r="P134" s="463"/>
      <c r="Q134" s="463"/>
      <c r="R134" s="463"/>
      <c r="S134" s="463"/>
      <c r="T134" s="469"/>
      <c r="U134" s="470"/>
      <c r="V134" s="470"/>
      <c r="W134" s="471"/>
      <c r="X134" s="469"/>
      <c r="Y134" s="470"/>
      <c r="Z134" s="470"/>
      <c r="AA134" s="471"/>
      <c r="AB134" s="470"/>
      <c r="AC134" s="463"/>
      <c r="AD134" s="463"/>
      <c r="AE134" s="552"/>
      <c r="AF134" s="552"/>
      <c r="AG134" s="559"/>
      <c r="AH134" s="574"/>
      <c r="AI134" s="574"/>
      <c r="AJ134" s="574"/>
      <c r="AK134" s="574"/>
      <c r="AL134" s="574"/>
      <c r="AM134" s="574"/>
      <c r="AN134" s="574"/>
      <c r="AO134" s="574"/>
      <c r="AP134" s="574"/>
      <c r="AQ134" s="574"/>
    </row>
    <row r="135" spans="1:43" s="26" customFormat="1" ht="21.6" customHeight="1" x14ac:dyDescent="0.25">
      <c r="A135" s="463"/>
      <c r="B135" s="463"/>
      <c r="C135" s="463"/>
      <c r="D135" s="464"/>
      <c r="E135" s="463"/>
      <c r="F135" s="463"/>
      <c r="G135" s="465"/>
      <c r="H135" s="466"/>
      <c r="I135" s="463"/>
      <c r="J135" s="463"/>
      <c r="K135" s="467"/>
      <c r="L135" s="467"/>
      <c r="M135" s="468"/>
      <c r="N135" s="468"/>
      <c r="O135" s="463"/>
      <c r="P135" s="463"/>
      <c r="Q135" s="463"/>
      <c r="R135" s="463"/>
      <c r="S135" s="463"/>
      <c r="T135" s="469"/>
      <c r="U135" s="470"/>
      <c r="V135" s="470"/>
      <c r="W135" s="471"/>
      <c r="X135" s="469"/>
      <c r="Y135" s="470"/>
      <c r="Z135" s="470"/>
      <c r="AA135" s="471"/>
      <c r="AB135" s="470"/>
      <c r="AC135" s="463"/>
      <c r="AD135" s="463"/>
      <c r="AE135" s="552"/>
      <c r="AF135" s="552"/>
      <c r="AG135" s="559"/>
      <c r="AH135" s="574"/>
      <c r="AI135" s="574"/>
      <c r="AJ135" s="574"/>
      <c r="AK135" s="574"/>
      <c r="AL135" s="574"/>
      <c r="AM135" s="574"/>
      <c r="AN135" s="574"/>
      <c r="AO135" s="574"/>
      <c r="AP135" s="574"/>
      <c r="AQ135" s="574"/>
    </row>
    <row r="136" spans="1:43" s="26" customFormat="1" ht="21.6" customHeight="1" x14ac:dyDescent="0.25">
      <c r="A136" s="463"/>
      <c r="B136" s="463"/>
      <c r="C136" s="463"/>
      <c r="D136" s="464"/>
      <c r="E136" s="463"/>
      <c r="F136" s="463"/>
      <c r="G136" s="465"/>
      <c r="H136" s="466"/>
      <c r="I136" s="463"/>
      <c r="J136" s="463"/>
      <c r="K136" s="467"/>
      <c r="L136" s="467"/>
      <c r="M136" s="468"/>
      <c r="N136" s="468"/>
      <c r="O136" s="463"/>
      <c r="P136" s="463"/>
      <c r="Q136" s="463"/>
      <c r="R136" s="463"/>
      <c r="S136" s="463"/>
      <c r="T136" s="469"/>
      <c r="U136" s="470"/>
      <c r="V136" s="470"/>
      <c r="W136" s="471"/>
      <c r="X136" s="469"/>
      <c r="Y136" s="470"/>
      <c r="Z136" s="470"/>
      <c r="AA136" s="471"/>
      <c r="AB136" s="470"/>
      <c r="AC136" s="463"/>
      <c r="AD136" s="463"/>
      <c r="AE136" s="552"/>
      <c r="AF136" s="552"/>
      <c r="AG136" s="559"/>
      <c r="AH136" s="574"/>
      <c r="AI136" s="574"/>
      <c r="AJ136" s="574"/>
      <c r="AK136" s="574"/>
      <c r="AL136" s="574"/>
      <c r="AM136" s="574"/>
      <c r="AN136" s="574"/>
      <c r="AO136" s="574"/>
      <c r="AP136" s="574"/>
      <c r="AQ136" s="574"/>
    </row>
    <row r="137" spans="1:43" s="26" customFormat="1" ht="21.6" customHeight="1" x14ac:dyDescent="0.25">
      <c r="A137" s="463"/>
      <c r="B137" s="463"/>
      <c r="C137" s="463"/>
      <c r="D137" s="464"/>
      <c r="E137" s="463"/>
      <c r="F137" s="463"/>
      <c r="G137" s="465"/>
      <c r="H137" s="466"/>
      <c r="I137" s="463"/>
      <c r="J137" s="463"/>
      <c r="K137" s="467"/>
      <c r="L137" s="467"/>
      <c r="M137" s="468"/>
      <c r="N137" s="468"/>
      <c r="O137" s="463"/>
      <c r="P137" s="463"/>
      <c r="Q137" s="463"/>
      <c r="R137" s="463"/>
      <c r="S137" s="463"/>
      <c r="T137" s="469"/>
      <c r="U137" s="470"/>
      <c r="V137" s="470"/>
      <c r="W137" s="471"/>
      <c r="X137" s="469"/>
      <c r="Y137" s="470"/>
      <c r="Z137" s="470"/>
      <c r="AA137" s="471"/>
      <c r="AB137" s="470"/>
      <c r="AC137" s="463"/>
      <c r="AD137" s="463"/>
      <c r="AE137" s="552"/>
      <c r="AF137" s="552"/>
      <c r="AG137" s="559"/>
      <c r="AH137" s="574"/>
      <c r="AI137" s="574"/>
      <c r="AJ137" s="574"/>
      <c r="AK137" s="574"/>
      <c r="AL137" s="574"/>
      <c r="AM137" s="574"/>
      <c r="AN137" s="574"/>
      <c r="AO137" s="574"/>
      <c r="AP137" s="574"/>
      <c r="AQ137" s="574"/>
    </row>
    <row r="138" spans="1:43" s="26" customFormat="1" ht="21.6" customHeight="1" x14ac:dyDescent="0.25">
      <c r="A138" s="463"/>
      <c r="B138" s="463"/>
      <c r="C138" s="463"/>
      <c r="D138" s="464"/>
      <c r="E138" s="463"/>
      <c r="F138" s="463"/>
      <c r="G138" s="465"/>
      <c r="H138" s="466"/>
      <c r="I138" s="463"/>
      <c r="J138" s="463"/>
      <c r="K138" s="467"/>
      <c r="L138" s="467"/>
      <c r="M138" s="468"/>
      <c r="N138" s="468"/>
      <c r="O138" s="463"/>
      <c r="P138" s="463"/>
      <c r="Q138" s="463"/>
      <c r="R138" s="463"/>
      <c r="S138" s="463"/>
      <c r="T138" s="469"/>
      <c r="U138" s="470"/>
      <c r="V138" s="470"/>
      <c r="W138" s="471"/>
      <c r="X138" s="469"/>
      <c r="Y138" s="470"/>
      <c r="Z138" s="470"/>
      <c r="AA138" s="471"/>
      <c r="AB138" s="470"/>
      <c r="AC138" s="463"/>
      <c r="AD138" s="463"/>
      <c r="AE138" s="552"/>
      <c r="AF138" s="552"/>
      <c r="AG138" s="559"/>
      <c r="AH138" s="574"/>
      <c r="AI138" s="574"/>
      <c r="AJ138" s="574"/>
      <c r="AK138" s="574"/>
      <c r="AL138" s="574"/>
      <c r="AM138" s="574"/>
      <c r="AN138" s="574"/>
      <c r="AO138" s="574"/>
      <c r="AP138" s="574"/>
      <c r="AQ138" s="574"/>
    </row>
    <row r="139" spans="1:43" s="26" customFormat="1" ht="21.6" customHeight="1" x14ac:dyDescent="0.25">
      <c r="A139" s="463"/>
      <c r="B139" s="463"/>
      <c r="C139" s="463"/>
      <c r="D139" s="464"/>
      <c r="E139" s="463"/>
      <c r="F139" s="463"/>
      <c r="G139" s="465"/>
      <c r="H139" s="466"/>
      <c r="I139" s="463"/>
      <c r="J139" s="463"/>
      <c r="K139" s="467"/>
      <c r="L139" s="467"/>
      <c r="M139" s="468"/>
      <c r="N139" s="468"/>
      <c r="O139" s="463"/>
      <c r="P139" s="463"/>
      <c r="Q139" s="463"/>
      <c r="R139" s="463"/>
      <c r="S139" s="463"/>
      <c r="T139" s="469"/>
      <c r="U139" s="470"/>
      <c r="V139" s="470"/>
      <c r="W139" s="471"/>
      <c r="X139" s="469"/>
      <c r="Y139" s="470"/>
      <c r="Z139" s="470"/>
      <c r="AA139" s="471"/>
      <c r="AB139" s="470"/>
      <c r="AC139" s="463"/>
      <c r="AD139" s="463"/>
      <c r="AE139" s="552"/>
      <c r="AF139" s="552"/>
      <c r="AG139" s="559"/>
      <c r="AH139" s="574"/>
      <c r="AI139" s="574"/>
      <c r="AJ139" s="574"/>
      <c r="AK139" s="574"/>
      <c r="AL139" s="574"/>
      <c r="AM139" s="574"/>
      <c r="AN139" s="574"/>
      <c r="AO139" s="574"/>
      <c r="AP139" s="574"/>
      <c r="AQ139" s="574"/>
    </row>
    <row r="140" spans="1:43" s="26" customFormat="1" ht="21.6" customHeight="1" x14ac:dyDescent="0.25">
      <c r="A140" s="463"/>
      <c r="B140" s="463"/>
      <c r="C140" s="463"/>
      <c r="D140" s="464"/>
      <c r="E140" s="463"/>
      <c r="F140" s="463"/>
      <c r="G140" s="465"/>
      <c r="H140" s="466"/>
      <c r="I140" s="463"/>
      <c r="J140" s="463"/>
      <c r="K140" s="467"/>
      <c r="L140" s="467"/>
      <c r="M140" s="468"/>
      <c r="N140" s="468"/>
      <c r="O140" s="463"/>
      <c r="P140" s="463"/>
      <c r="Q140" s="463"/>
      <c r="R140" s="463"/>
      <c r="S140" s="463"/>
      <c r="T140" s="469"/>
      <c r="U140" s="470"/>
      <c r="V140" s="470"/>
      <c r="W140" s="471"/>
      <c r="X140" s="469"/>
      <c r="Y140" s="470"/>
      <c r="Z140" s="470"/>
      <c r="AA140" s="471"/>
      <c r="AB140" s="470"/>
      <c r="AC140" s="463"/>
      <c r="AD140" s="463"/>
      <c r="AE140" s="552"/>
      <c r="AF140" s="552"/>
      <c r="AG140" s="559"/>
      <c r="AH140" s="574"/>
      <c r="AI140" s="574"/>
      <c r="AJ140" s="574"/>
      <c r="AK140" s="574"/>
      <c r="AL140" s="574"/>
      <c r="AM140" s="574"/>
      <c r="AN140" s="574"/>
      <c r="AO140" s="574"/>
      <c r="AP140" s="574"/>
      <c r="AQ140" s="574"/>
    </row>
    <row r="141" spans="1:43" s="26" customFormat="1" ht="21.6" customHeight="1" x14ac:dyDescent="0.25">
      <c r="A141" s="463"/>
      <c r="B141" s="463"/>
      <c r="C141" s="463"/>
      <c r="D141" s="464"/>
      <c r="E141" s="463"/>
      <c r="F141" s="463"/>
      <c r="G141" s="465"/>
      <c r="H141" s="466"/>
      <c r="I141" s="463"/>
      <c r="J141" s="463"/>
      <c r="K141" s="467"/>
      <c r="L141" s="467"/>
      <c r="M141" s="468"/>
      <c r="N141" s="468"/>
      <c r="O141" s="463"/>
      <c r="P141" s="463"/>
      <c r="Q141" s="463"/>
      <c r="R141" s="463"/>
      <c r="S141" s="463"/>
      <c r="T141" s="469"/>
      <c r="U141" s="470"/>
      <c r="V141" s="470"/>
      <c r="W141" s="471"/>
      <c r="X141" s="469"/>
      <c r="Y141" s="470"/>
      <c r="Z141" s="470"/>
      <c r="AA141" s="471"/>
      <c r="AB141" s="470"/>
      <c r="AC141" s="463"/>
      <c r="AD141" s="463"/>
      <c r="AE141" s="552"/>
      <c r="AF141" s="552"/>
      <c r="AG141" s="559"/>
      <c r="AH141" s="574"/>
      <c r="AI141" s="574"/>
      <c r="AJ141" s="574"/>
      <c r="AK141" s="574"/>
      <c r="AL141" s="574"/>
      <c r="AM141" s="574"/>
      <c r="AN141" s="574"/>
      <c r="AO141" s="574"/>
      <c r="AP141" s="574"/>
      <c r="AQ141" s="574"/>
    </row>
    <row r="142" spans="1:43" s="26" customFormat="1" ht="21.6" customHeight="1" x14ac:dyDescent="0.25">
      <c r="A142" s="463"/>
      <c r="B142" s="463"/>
      <c r="C142" s="463"/>
      <c r="D142" s="464"/>
      <c r="E142" s="463"/>
      <c r="F142" s="463"/>
      <c r="G142" s="465"/>
      <c r="H142" s="466"/>
      <c r="I142" s="463"/>
      <c r="J142" s="463"/>
      <c r="K142" s="467"/>
      <c r="L142" s="467"/>
      <c r="M142" s="468"/>
      <c r="N142" s="468"/>
      <c r="O142" s="463"/>
      <c r="P142" s="463"/>
      <c r="Q142" s="463"/>
      <c r="R142" s="463"/>
      <c r="S142" s="463"/>
      <c r="T142" s="469"/>
      <c r="U142" s="470"/>
      <c r="V142" s="470"/>
      <c r="W142" s="471"/>
      <c r="X142" s="469"/>
      <c r="Y142" s="470"/>
      <c r="Z142" s="470"/>
      <c r="AA142" s="471"/>
      <c r="AB142" s="470"/>
      <c r="AC142" s="463"/>
      <c r="AD142" s="463"/>
      <c r="AE142" s="552"/>
      <c r="AF142" s="552"/>
      <c r="AG142" s="559"/>
      <c r="AH142" s="574"/>
      <c r="AI142" s="574"/>
      <c r="AJ142" s="574"/>
      <c r="AK142" s="574"/>
      <c r="AL142" s="574"/>
      <c r="AM142" s="574"/>
      <c r="AN142" s="574"/>
      <c r="AO142" s="574"/>
      <c r="AP142" s="574"/>
      <c r="AQ142" s="574"/>
    </row>
    <row r="143" spans="1:43" s="26" customFormat="1" ht="21.6" customHeight="1" x14ac:dyDescent="0.25">
      <c r="A143" s="463"/>
      <c r="B143" s="463"/>
      <c r="C143" s="463"/>
      <c r="D143" s="464"/>
      <c r="E143" s="463"/>
      <c r="F143" s="463"/>
      <c r="G143" s="465"/>
      <c r="H143" s="466"/>
      <c r="I143" s="463"/>
      <c r="J143" s="463"/>
      <c r="K143" s="467"/>
      <c r="L143" s="467"/>
      <c r="M143" s="468"/>
      <c r="N143" s="468"/>
      <c r="O143" s="463"/>
      <c r="P143" s="463"/>
      <c r="Q143" s="463"/>
      <c r="R143" s="463"/>
      <c r="S143" s="463"/>
      <c r="T143" s="469"/>
      <c r="U143" s="470"/>
      <c r="V143" s="470"/>
      <c r="W143" s="471"/>
      <c r="X143" s="469"/>
      <c r="Y143" s="470"/>
      <c r="Z143" s="470"/>
      <c r="AA143" s="471"/>
      <c r="AB143" s="470"/>
      <c r="AC143" s="463"/>
      <c r="AD143" s="463"/>
      <c r="AE143" s="552"/>
      <c r="AF143" s="552"/>
      <c r="AG143" s="559"/>
      <c r="AH143" s="574"/>
      <c r="AI143" s="574"/>
      <c r="AJ143" s="574"/>
      <c r="AK143" s="574"/>
      <c r="AL143" s="574"/>
      <c r="AM143" s="574"/>
      <c r="AN143" s="574"/>
      <c r="AO143" s="574"/>
      <c r="AP143" s="574"/>
      <c r="AQ143" s="574"/>
    </row>
    <row r="144" spans="1:43" s="26" customFormat="1" ht="24.95" customHeight="1" x14ac:dyDescent="0.25">
      <c r="A144" s="463"/>
      <c r="B144" s="463"/>
      <c r="C144" s="463"/>
      <c r="D144" s="464"/>
      <c r="E144" s="463"/>
      <c r="F144" s="463"/>
      <c r="G144" s="465"/>
      <c r="H144" s="466"/>
      <c r="I144" s="463"/>
      <c r="J144" s="463"/>
      <c r="K144" s="467"/>
      <c r="L144" s="467"/>
      <c r="M144" s="468"/>
      <c r="N144" s="468"/>
      <c r="O144" s="463"/>
      <c r="P144" s="463"/>
      <c r="Q144" s="463"/>
      <c r="R144" s="463"/>
      <c r="S144" s="463"/>
      <c r="T144" s="469"/>
      <c r="U144" s="470"/>
      <c r="V144" s="470"/>
      <c r="W144" s="471"/>
      <c r="X144" s="469"/>
      <c r="Y144" s="470"/>
      <c r="Z144" s="470"/>
      <c r="AA144" s="471"/>
      <c r="AB144" s="470"/>
      <c r="AC144" s="463"/>
      <c r="AD144" s="463"/>
      <c r="AE144" s="552"/>
      <c r="AF144" s="552"/>
      <c r="AG144" s="559"/>
      <c r="AH144" s="574"/>
      <c r="AI144" s="574"/>
      <c r="AJ144" s="574"/>
      <c r="AK144" s="574"/>
      <c r="AL144" s="574"/>
      <c r="AM144" s="574"/>
      <c r="AN144" s="574"/>
      <c r="AO144" s="574"/>
      <c r="AP144" s="574"/>
      <c r="AQ144" s="574"/>
    </row>
    <row r="145" spans="1:43" ht="24.95" customHeight="1" x14ac:dyDescent="0.25">
      <c r="A145" s="463"/>
      <c r="B145" s="463"/>
      <c r="C145" s="463"/>
      <c r="D145" s="464"/>
      <c r="E145" s="463"/>
      <c r="F145" s="463"/>
      <c r="G145" s="465"/>
      <c r="H145" s="466"/>
      <c r="I145" s="463"/>
      <c r="J145" s="463"/>
      <c r="K145" s="467"/>
      <c r="L145" s="467"/>
      <c r="M145" s="468"/>
      <c r="N145" s="468"/>
      <c r="O145" s="463"/>
      <c r="P145" s="463"/>
      <c r="Q145" s="463"/>
      <c r="R145" s="463"/>
      <c r="S145" s="463"/>
      <c r="T145" s="469"/>
      <c r="U145" s="470"/>
      <c r="V145" s="470"/>
      <c r="W145" s="471"/>
      <c r="X145" s="469"/>
      <c r="Y145" s="470"/>
      <c r="Z145" s="470"/>
      <c r="AA145" s="471"/>
      <c r="AB145" s="470"/>
      <c r="AC145" s="463"/>
      <c r="AD145" s="463"/>
      <c r="AE145" s="552"/>
      <c r="AF145" s="552"/>
      <c r="AG145" s="559"/>
      <c r="AH145" s="574"/>
      <c r="AI145" s="574"/>
      <c r="AJ145" s="574"/>
      <c r="AK145" s="574"/>
      <c r="AL145" s="574"/>
      <c r="AM145" s="574"/>
      <c r="AN145" s="574"/>
      <c r="AO145" s="574"/>
      <c r="AP145" s="574"/>
      <c r="AQ145" s="574"/>
    </row>
    <row r="146" spans="1:43" ht="24.95" customHeight="1" x14ac:dyDescent="0.25">
      <c r="A146" s="463"/>
      <c r="B146" s="463"/>
      <c r="C146" s="463"/>
      <c r="D146" s="464"/>
      <c r="E146" s="463"/>
      <c r="F146" s="463"/>
      <c r="G146" s="465"/>
      <c r="H146" s="466"/>
      <c r="I146" s="463"/>
      <c r="J146" s="463"/>
      <c r="K146" s="467"/>
      <c r="L146" s="467"/>
      <c r="M146" s="468"/>
      <c r="N146" s="468"/>
      <c r="O146" s="463"/>
      <c r="P146" s="463"/>
      <c r="Q146" s="463"/>
      <c r="R146" s="463"/>
      <c r="S146" s="463"/>
      <c r="T146" s="469"/>
      <c r="U146" s="470"/>
      <c r="V146" s="470"/>
      <c r="W146" s="471"/>
      <c r="X146" s="469"/>
      <c r="Y146" s="470"/>
      <c r="Z146" s="470"/>
      <c r="AA146" s="471"/>
      <c r="AB146" s="470"/>
      <c r="AC146" s="463"/>
      <c r="AD146" s="463"/>
      <c r="AE146" s="552"/>
      <c r="AF146" s="552"/>
      <c r="AG146" s="559"/>
      <c r="AH146" s="574"/>
      <c r="AI146" s="574"/>
      <c r="AJ146" s="574"/>
      <c r="AK146" s="574"/>
      <c r="AL146" s="574"/>
      <c r="AM146" s="574"/>
      <c r="AN146" s="574"/>
      <c r="AO146" s="574"/>
      <c r="AP146" s="574"/>
      <c r="AQ146" s="574"/>
    </row>
    <row r="147" spans="1:43" ht="24.95" customHeight="1" x14ac:dyDescent="0.25">
      <c r="A147" s="463"/>
      <c r="B147" s="463"/>
      <c r="C147" s="463"/>
      <c r="D147" s="464"/>
      <c r="E147" s="463"/>
      <c r="F147" s="463"/>
      <c r="G147" s="465"/>
      <c r="H147" s="466"/>
      <c r="I147" s="463"/>
      <c r="J147" s="463"/>
      <c r="K147" s="467"/>
      <c r="L147" s="467"/>
      <c r="M147" s="468"/>
      <c r="N147" s="468"/>
      <c r="O147" s="463"/>
      <c r="P147" s="463"/>
      <c r="Q147" s="463"/>
      <c r="R147" s="463"/>
      <c r="S147" s="463"/>
      <c r="T147" s="469"/>
      <c r="U147" s="470"/>
      <c r="V147" s="470"/>
      <c r="W147" s="471"/>
      <c r="X147" s="469"/>
      <c r="Y147" s="470"/>
      <c r="Z147" s="470"/>
      <c r="AA147" s="471"/>
      <c r="AB147" s="470"/>
      <c r="AC147" s="463"/>
      <c r="AD147" s="463"/>
      <c r="AE147" s="552"/>
      <c r="AF147" s="552"/>
      <c r="AG147" s="559"/>
      <c r="AH147" s="574"/>
      <c r="AI147" s="574"/>
      <c r="AJ147" s="574"/>
      <c r="AK147" s="574"/>
      <c r="AL147" s="574"/>
      <c r="AM147" s="574"/>
      <c r="AN147" s="574"/>
      <c r="AO147" s="574"/>
      <c r="AP147" s="574"/>
      <c r="AQ147" s="574"/>
    </row>
    <row r="148" spans="1:43" ht="21.6" customHeight="1" x14ac:dyDescent="0.25">
      <c r="A148" s="463"/>
      <c r="B148" s="463"/>
      <c r="C148" s="463"/>
      <c r="D148" s="464"/>
      <c r="E148" s="463"/>
      <c r="F148" s="463"/>
      <c r="G148" s="465"/>
      <c r="H148" s="466"/>
      <c r="I148" s="463"/>
      <c r="J148" s="463"/>
      <c r="K148" s="467"/>
      <c r="L148" s="467"/>
      <c r="M148" s="468"/>
      <c r="N148" s="468"/>
      <c r="O148" s="463"/>
      <c r="P148" s="463"/>
      <c r="Q148" s="463"/>
      <c r="R148" s="463"/>
      <c r="S148" s="463"/>
      <c r="T148" s="469"/>
      <c r="U148" s="470"/>
      <c r="V148" s="470"/>
      <c r="W148" s="471"/>
      <c r="X148" s="469"/>
      <c r="Y148" s="470"/>
      <c r="Z148" s="470"/>
      <c r="AA148" s="471"/>
      <c r="AB148" s="470"/>
      <c r="AC148" s="463"/>
      <c r="AD148" s="463"/>
      <c r="AE148" s="552"/>
      <c r="AF148" s="552"/>
      <c r="AG148" s="559"/>
      <c r="AH148" s="574"/>
      <c r="AI148" s="574"/>
      <c r="AJ148" s="574"/>
      <c r="AK148" s="574"/>
      <c r="AL148" s="574"/>
      <c r="AM148" s="574"/>
      <c r="AN148" s="574"/>
      <c r="AO148" s="574"/>
      <c r="AP148" s="574"/>
      <c r="AQ148" s="574"/>
    </row>
    <row r="149" spans="1:43" ht="24.95" customHeight="1" x14ac:dyDescent="0.25">
      <c r="A149" s="463"/>
      <c r="B149" s="463"/>
      <c r="C149" s="463"/>
      <c r="D149" s="464"/>
      <c r="E149" s="463"/>
      <c r="F149" s="463"/>
      <c r="G149" s="465"/>
      <c r="H149" s="466"/>
      <c r="I149" s="463"/>
      <c r="J149" s="463"/>
      <c r="K149" s="467"/>
      <c r="L149" s="467"/>
      <c r="M149" s="468"/>
      <c r="N149" s="468"/>
      <c r="O149" s="463"/>
      <c r="P149" s="463"/>
      <c r="Q149" s="463"/>
      <c r="R149" s="463"/>
      <c r="S149" s="463"/>
      <c r="T149" s="469"/>
      <c r="U149" s="470"/>
      <c r="V149" s="470"/>
      <c r="W149" s="471"/>
      <c r="X149" s="469"/>
      <c r="Y149" s="470"/>
      <c r="Z149" s="470"/>
      <c r="AA149" s="471"/>
      <c r="AB149" s="470"/>
      <c r="AC149" s="463"/>
      <c r="AD149" s="463"/>
      <c r="AE149" s="552"/>
      <c r="AF149" s="552"/>
      <c r="AG149" s="559"/>
      <c r="AH149" s="574"/>
      <c r="AI149" s="574"/>
      <c r="AJ149" s="574"/>
      <c r="AK149" s="574"/>
      <c r="AL149" s="574"/>
      <c r="AM149" s="574"/>
      <c r="AN149" s="574"/>
      <c r="AO149" s="574"/>
      <c r="AP149" s="574"/>
      <c r="AQ149" s="574"/>
    </row>
    <row r="150" spans="1:43" ht="24.95" customHeight="1" x14ac:dyDescent="0.25">
      <c r="A150" s="463"/>
      <c r="B150" s="463"/>
      <c r="C150" s="463"/>
      <c r="D150" s="464"/>
      <c r="E150" s="463"/>
      <c r="F150" s="463"/>
      <c r="G150" s="465"/>
      <c r="H150" s="466"/>
      <c r="I150" s="463"/>
      <c r="J150" s="463"/>
      <c r="K150" s="467"/>
      <c r="L150" s="467"/>
      <c r="M150" s="468"/>
      <c r="N150" s="468"/>
      <c r="O150" s="463"/>
      <c r="P150" s="463"/>
      <c r="Q150" s="463"/>
      <c r="R150" s="463"/>
      <c r="S150" s="463"/>
      <c r="T150" s="469"/>
      <c r="U150" s="470"/>
      <c r="V150" s="470"/>
      <c r="W150" s="471"/>
      <c r="X150" s="469"/>
      <c r="Y150" s="470"/>
      <c r="Z150" s="470"/>
      <c r="AA150" s="471"/>
      <c r="AB150" s="470"/>
      <c r="AC150" s="463"/>
      <c r="AD150" s="463"/>
      <c r="AE150" s="552"/>
      <c r="AF150" s="552"/>
      <c r="AG150" s="559"/>
      <c r="AH150" s="574"/>
      <c r="AI150" s="574"/>
      <c r="AJ150" s="574"/>
      <c r="AK150" s="574"/>
      <c r="AL150" s="574"/>
      <c r="AM150" s="574"/>
      <c r="AN150" s="574"/>
      <c r="AO150" s="574"/>
      <c r="AP150" s="574"/>
      <c r="AQ150" s="574"/>
    </row>
    <row r="151" spans="1:43" ht="24.95" customHeight="1" x14ac:dyDescent="0.25">
      <c r="A151" s="463"/>
      <c r="B151" s="463"/>
      <c r="C151" s="463"/>
      <c r="D151" s="464"/>
      <c r="E151" s="463"/>
      <c r="F151" s="463"/>
      <c r="G151" s="465"/>
      <c r="H151" s="466"/>
      <c r="I151" s="463"/>
      <c r="J151" s="463"/>
      <c r="K151" s="467"/>
      <c r="L151" s="467"/>
      <c r="M151" s="468"/>
      <c r="N151" s="468"/>
      <c r="O151" s="463"/>
      <c r="P151" s="463"/>
      <c r="Q151" s="463"/>
      <c r="R151" s="463"/>
      <c r="S151" s="463"/>
      <c r="T151" s="469"/>
      <c r="U151" s="470"/>
      <c r="V151" s="470"/>
      <c r="W151" s="471"/>
      <c r="X151" s="469"/>
      <c r="Y151" s="470"/>
      <c r="Z151" s="470"/>
      <c r="AA151" s="471"/>
      <c r="AB151" s="470"/>
      <c r="AC151" s="463"/>
      <c r="AD151" s="463"/>
      <c r="AE151" s="552"/>
      <c r="AF151" s="552"/>
      <c r="AG151" s="559"/>
      <c r="AH151" s="574"/>
      <c r="AI151" s="574"/>
      <c r="AJ151" s="574"/>
      <c r="AK151" s="574"/>
      <c r="AL151" s="574"/>
      <c r="AM151" s="574"/>
      <c r="AN151" s="574"/>
      <c r="AO151" s="574"/>
      <c r="AP151" s="574"/>
      <c r="AQ151" s="574"/>
    </row>
    <row r="152" spans="1:43" ht="24.95" customHeight="1" x14ac:dyDescent="0.25">
      <c r="A152" s="463"/>
      <c r="B152" s="463"/>
      <c r="C152" s="463"/>
      <c r="D152" s="464"/>
      <c r="E152" s="463"/>
      <c r="F152" s="463"/>
      <c r="G152" s="465"/>
      <c r="H152" s="466"/>
      <c r="I152" s="463"/>
      <c r="J152" s="463"/>
      <c r="K152" s="467"/>
      <c r="L152" s="467"/>
      <c r="M152" s="468"/>
      <c r="N152" s="468"/>
      <c r="O152" s="463"/>
      <c r="P152" s="463"/>
      <c r="Q152" s="463"/>
      <c r="R152" s="463"/>
      <c r="S152" s="463"/>
      <c r="T152" s="469"/>
      <c r="U152" s="470"/>
      <c r="V152" s="470"/>
      <c r="W152" s="471"/>
      <c r="X152" s="469"/>
      <c r="Y152" s="470"/>
      <c r="Z152" s="470"/>
      <c r="AA152" s="471"/>
      <c r="AB152" s="470"/>
      <c r="AC152" s="463"/>
      <c r="AD152" s="463"/>
      <c r="AE152" s="552"/>
      <c r="AF152" s="552"/>
      <c r="AG152" s="559"/>
      <c r="AH152" s="574"/>
      <c r="AI152" s="574"/>
      <c r="AJ152" s="574"/>
      <c r="AK152" s="574"/>
      <c r="AL152" s="574"/>
      <c r="AM152" s="574"/>
      <c r="AN152" s="574"/>
      <c r="AO152" s="574"/>
      <c r="AP152" s="574"/>
      <c r="AQ152" s="574"/>
    </row>
    <row r="153" spans="1:43" ht="24.95" customHeight="1" x14ac:dyDescent="0.25">
      <c r="A153" s="463"/>
      <c r="B153" s="463"/>
      <c r="C153" s="463"/>
      <c r="D153" s="464"/>
      <c r="E153" s="463"/>
      <c r="F153" s="463"/>
      <c r="G153" s="465"/>
      <c r="H153" s="466"/>
      <c r="I153" s="463"/>
      <c r="J153" s="463"/>
      <c r="K153" s="467"/>
      <c r="L153" s="467"/>
      <c r="M153" s="468"/>
      <c r="N153" s="468"/>
      <c r="O153" s="463"/>
      <c r="P153" s="463"/>
      <c r="Q153" s="463"/>
      <c r="R153" s="463"/>
      <c r="S153" s="463"/>
      <c r="T153" s="469"/>
      <c r="U153" s="470"/>
      <c r="V153" s="470"/>
      <c r="W153" s="471"/>
      <c r="X153" s="469"/>
      <c r="Y153" s="470"/>
      <c r="Z153" s="470"/>
      <c r="AA153" s="471"/>
      <c r="AB153" s="470"/>
      <c r="AC153" s="463"/>
      <c r="AD153" s="463"/>
      <c r="AE153" s="552"/>
      <c r="AF153" s="552"/>
      <c r="AG153" s="559"/>
      <c r="AH153" s="574"/>
      <c r="AI153" s="574"/>
      <c r="AJ153" s="574"/>
      <c r="AK153" s="574"/>
      <c r="AL153" s="574"/>
      <c r="AM153" s="574"/>
      <c r="AN153" s="574"/>
      <c r="AO153" s="574"/>
      <c r="AP153" s="574"/>
      <c r="AQ153" s="574"/>
    </row>
    <row r="154" spans="1:43" ht="21.6" customHeight="1" x14ac:dyDescent="0.25">
      <c r="A154" s="463"/>
      <c r="B154" s="463"/>
      <c r="C154" s="463"/>
      <c r="D154" s="464"/>
      <c r="E154" s="463"/>
      <c r="F154" s="463"/>
      <c r="G154" s="465"/>
      <c r="H154" s="466"/>
      <c r="I154" s="463"/>
      <c r="J154" s="463"/>
      <c r="K154" s="467"/>
      <c r="L154" s="467"/>
      <c r="M154" s="468"/>
      <c r="N154" s="468"/>
      <c r="O154" s="463"/>
      <c r="P154" s="463"/>
      <c r="Q154" s="463"/>
      <c r="R154" s="463"/>
      <c r="S154" s="463"/>
      <c r="T154" s="469"/>
      <c r="U154" s="470"/>
      <c r="V154" s="470"/>
      <c r="W154" s="471"/>
      <c r="X154" s="469"/>
      <c r="Y154" s="470"/>
      <c r="Z154" s="470"/>
      <c r="AA154" s="471"/>
      <c r="AB154" s="470"/>
      <c r="AC154" s="463"/>
      <c r="AD154" s="463"/>
      <c r="AE154" s="552"/>
      <c r="AF154" s="552"/>
      <c r="AG154" s="559"/>
      <c r="AH154" s="574"/>
      <c r="AI154" s="574"/>
      <c r="AJ154" s="574"/>
      <c r="AK154" s="574"/>
      <c r="AL154" s="574"/>
      <c r="AM154" s="574"/>
      <c r="AN154" s="574"/>
      <c r="AO154" s="574"/>
      <c r="AP154" s="574"/>
      <c r="AQ154" s="574"/>
    </row>
    <row r="155" spans="1:43" ht="24.95" customHeight="1" x14ac:dyDescent="0.25">
      <c r="A155" s="463"/>
      <c r="B155" s="463"/>
      <c r="C155" s="463"/>
      <c r="D155" s="464"/>
      <c r="E155" s="463"/>
      <c r="F155" s="463"/>
      <c r="G155" s="465"/>
      <c r="H155" s="466"/>
      <c r="I155" s="463"/>
      <c r="J155" s="463"/>
      <c r="K155" s="467"/>
      <c r="L155" s="467"/>
      <c r="M155" s="468"/>
      <c r="N155" s="468"/>
      <c r="O155" s="463"/>
      <c r="P155" s="463"/>
      <c r="Q155" s="463"/>
      <c r="R155" s="463"/>
      <c r="S155" s="463"/>
      <c r="T155" s="469"/>
      <c r="U155" s="470"/>
      <c r="V155" s="470"/>
      <c r="W155" s="471"/>
      <c r="X155" s="469"/>
      <c r="Y155" s="470"/>
      <c r="Z155" s="470"/>
      <c r="AA155" s="471"/>
      <c r="AB155" s="470"/>
      <c r="AC155" s="463"/>
      <c r="AD155" s="463"/>
      <c r="AE155" s="552"/>
      <c r="AF155" s="552"/>
      <c r="AG155" s="559"/>
      <c r="AH155" s="574"/>
      <c r="AI155" s="574"/>
      <c r="AJ155" s="574"/>
      <c r="AK155" s="574"/>
      <c r="AL155" s="574"/>
      <c r="AM155" s="574"/>
      <c r="AN155" s="574"/>
      <c r="AO155" s="574"/>
      <c r="AP155" s="574"/>
      <c r="AQ155" s="574"/>
    </row>
    <row r="156" spans="1:43" ht="24.95" customHeight="1" x14ac:dyDescent="0.25">
      <c r="A156" s="463"/>
      <c r="B156" s="463"/>
      <c r="C156" s="463"/>
      <c r="D156" s="464"/>
      <c r="E156" s="463"/>
      <c r="F156" s="463"/>
      <c r="G156" s="465"/>
      <c r="H156" s="466"/>
      <c r="I156" s="463"/>
      <c r="J156" s="463"/>
      <c r="K156" s="467"/>
      <c r="L156" s="467"/>
      <c r="M156" s="468"/>
      <c r="N156" s="468"/>
      <c r="O156" s="463"/>
      <c r="P156" s="463"/>
      <c r="Q156" s="463"/>
      <c r="R156" s="463"/>
      <c r="S156" s="463"/>
      <c r="T156" s="469"/>
      <c r="U156" s="470"/>
      <c r="V156" s="470"/>
      <c r="W156" s="471"/>
      <c r="X156" s="469"/>
      <c r="Y156" s="470"/>
      <c r="Z156" s="470"/>
      <c r="AA156" s="471"/>
      <c r="AB156" s="470"/>
      <c r="AC156" s="463"/>
      <c r="AD156" s="463"/>
      <c r="AE156" s="552"/>
      <c r="AF156" s="552"/>
      <c r="AG156" s="559"/>
      <c r="AH156" s="574"/>
      <c r="AI156" s="574"/>
      <c r="AJ156" s="574"/>
      <c r="AK156" s="574"/>
      <c r="AL156" s="574"/>
      <c r="AM156" s="574"/>
      <c r="AN156" s="574"/>
      <c r="AO156" s="574"/>
      <c r="AP156" s="574"/>
      <c r="AQ156" s="574"/>
    </row>
    <row r="157" spans="1:43" ht="24.95" customHeight="1" x14ac:dyDescent="0.25">
      <c r="A157" s="463"/>
      <c r="B157" s="463"/>
      <c r="C157" s="463"/>
      <c r="D157" s="464"/>
      <c r="E157" s="463"/>
      <c r="F157" s="463"/>
      <c r="G157" s="465"/>
      <c r="H157" s="466"/>
      <c r="I157" s="463"/>
      <c r="J157" s="463"/>
      <c r="K157" s="467"/>
      <c r="L157" s="467"/>
      <c r="M157" s="468"/>
      <c r="N157" s="468"/>
      <c r="O157" s="463"/>
      <c r="P157" s="463"/>
      <c r="Q157" s="463"/>
      <c r="R157" s="463"/>
      <c r="S157" s="463"/>
      <c r="T157" s="469"/>
      <c r="U157" s="470"/>
      <c r="V157" s="470"/>
      <c r="W157" s="471"/>
      <c r="X157" s="469"/>
      <c r="Y157" s="470"/>
      <c r="Z157" s="470"/>
      <c r="AA157" s="471"/>
      <c r="AB157" s="470"/>
      <c r="AC157" s="463"/>
      <c r="AD157" s="463"/>
      <c r="AE157" s="552"/>
      <c r="AF157" s="552"/>
      <c r="AG157" s="559"/>
      <c r="AH157" s="574"/>
      <c r="AI157" s="574"/>
      <c r="AJ157" s="574"/>
      <c r="AK157" s="574"/>
      <c r="AL157" s="574"/>
      <c r="AM157" s="574"/>
      <c r="AN157" s="574"/>
      <c r="AO157" s="574"/>
      <c r="AP157" s="574"/>
      <c r="AQ157" s="574"/>
    </row>
    <row r="158" spans="1:43" ht="24.95" customHeight="1" x14ac:dyDescent="0.25">
      <c r="A158" s="463"/>
      <c r="B158" s="463"/>
      <c r="C158" s="463"/>
      <c r="D158" s="464"/>
      <c r="E158" s="463"/>
      <c r="F158" s="463"/>
      <c r="G158" s="465"/>
      <c r="H158" s="466"/>
      <c r="I158" s="463"/>
      <c r="J158" s="463"/>
      <c r="K158" s="467"/>
      <c r="L158" s="467"/>
      <c r="M158" s="468"/>
      <c r="N158" s="468"/>
      <c r="O158" s="463"/>
      <c r="P158" s="463"/>
      <c r="Q158" s="463"/>
      <c r="R158" s="463"/>
      <c r="S158" s="463"/>
      <c r="T158" s="469"/>
      <c r="U158" s="470"/>
      <c r="V158" s="470"/>
      <c r="W158" s="471"/>
      <c r="X158" s="469"/>
      <c r="Y158" s="470"/>
      <c r="Z158" s="470"/>
      <c r="AA158" s="471"/>
      <c r="AB158" s="470"/>
      <c r="AC158" s="463"/>
      <c r="AD158" s="463"/>
      <c r="AE158" s="552"/>
      <c r="AF158" s="552"/>
      <c r="AG158" s="559"/>
      <c r="AH158" s="574"/>
      <c r="AI158" s="574"/>
      <c r="AJ158" s="574"/>
      <c r="AK158" s="574"/>
      <c r="AL158" s="574"/>
      <c r="AM158" s="574"/>
      <c r="AN158" s="574"/>
      <c r="AO158" s="574"/>
      <c r="AP158" s="574"/>
      <c r="AQ158" s="574"/>
    </row>
    <row r="159" spans="1:43" ht="24.95" customHeight="1" x14ac:dyDescent="0.25">
      <c r="A159" s="463"/>
      <c r="B159" s="463"/>
      <c r="C159" s="463"/>
      <c r="D159" s="464"/>
      <c r="E159" s="463"/>
      <c r="F159" s="463"/>
      <c r="G159" s="465"/>
      <c r="H159" s="466"/>
      <c r="I159" s="463"/>
      <c r="J159" s="463"/>
      <c r="K159" s="467"/>
      <c r="L159" s="467"/>
      <c r="M159" s="468"/>
      <c r="N159" s="468"/>
      <c r="O159" s="463"/>
      <c r="P159" s="463"/>
      <c r="Q159" s="463"/>
      <c r="R159" s="463"/>
      <c r="S159" s="463"/>
      <c r="T159" s="469"/>
      <c r="U159" s="470"/>
      <c r="V159" s="470"/>
      <c r="W159" s="471"/>
      <c r="X159" s="469"/>
      <c r="Y159" s="470"/>
      <c r="Z159" s="470"/>
      <c r="AA159" s="471"/>
      <c r="AB159" s="470"/>
      <c r="AC159" s="463"/>
      <c r="AD159" s="463"/>
      <c r="AE159" s="552"/>
      <c r="AF159" s="552"/>
      <c r="AG159" s="559"/>
      <c r="AH159" s="574"/>
      <c r="AI159" s="574"/>
      <c r="AJ159" s="574"/>
      <c r="AK159" s="574"/>
      <c r="AL159" s="574"/>
      <c r="AM159" s="574"/>
      <c r="AN159" s="574"/>
      <c r="AO159" s="574"/>
      <c r="AP159" s="574"/>
      <c r="AQ159" s="574"/>
    </row>
    <row r="160" spans="1:43" ht="24.95" customHeight="1" x14ac:dyDescent="0.25">
      <c r="A160" s="463"/>
      <c r="B160" s="463"/>
      <c r="C160" s="463"/>
      <c r="D160" s="464"/>
      <c r="E160" s="463"/>
      <c r="F160" s="463"/>
      <c r="G160" s="465"/>
      <c r="H160" s="466"/>
      <c r="I160" s="463"/>
      <c r="J160" s="463"/>
      <c r="K160" s="467"/>
      <c r="L160" s="467"/>
      <c r="M160" s="468"/>
      <c r="N160" s="468"/>
      <c r="O160" s="463"/>
      <c r="P160" s="463"/>
      <c r="Q160" s="463"/>
      <c r="R160" s="463"/>
      <c r="S160" s="463"/>
      <c r="T160" s="469"/>
      <c r="U160" s="470"/>
      <c r="V160" s="470"/>
      <c r="W160" s="471"/>
      <c r="X160" s="469"/>
      <c r="Y160" s="470"/>
      <c r="Z160" s="470"/>
      <c r="AA160" s="471"/>
      <c r="AB160" s="470"/>
      <c r="AC160" s="463"/>
      <c r="AD160" s="463"/>
      <c r="AE160" s="552"/>
      <c r="AF160" s="552"/>
      <c r="AG160" s="559"/>
      <c r="AH160" s="574"/>
      <c r="AI160" s="574"/>
      <c r="AJ160" s="574"/>
      <c r="AK160" s="574"/>
      <c r="AL160" s="574"/>
      <c r="AM160" s="574"/>
      <c r="AN160" s="574"/>
      <c r="AO160" s="574"/>
      <c r="AP160" s="574"/>
      <c r="AQ160" s="574"/>
    </row>
    <row r="161" spans="1:43" ht="24.95" customHeight="1" x14ac:dyDescent="0.25">
      <c r="A161" s="463"/>
      <c r="B161" s="463"/>
      <c r="C161" s="463"/>
      <c r="D161" s="464"/>
      <c r="E161" s="463"/>
      <c r="F161" s="463"/>
      <c r="G161" s="465"/>
      <c r="H161" s="466"/>
      <c r="I161" s="463"/>
      <c r="J161" s="463"/>
      <c r="K161" s="467"/>
      <c r="L161" s="467"/>
      <c r="M161" s="468"/>
      <c r="N161" s="468"/>
      <c r="O161" s="463"/>
      <c r="P161" s="463"/>
      <c r="Q161" s="463"/>
      <c r="R161" s="463"/>
      <c r="S161" s="463"/>
      <c r="T161" s="469"/>
      <c r="U161" s="470"/>
      <c r="V161" s="470"/>
      <c r="W161" s="471"/>
      <c r="X161" s="469"/>
      <c r="Y161" s="470"/>
      <c r="Z161" s="470"/>
      <c r="AA161" s="471"/>
      <c r="AB161" s="470"/>
      <c r="AC161" s="463"/>
      <c r="AD161" s="463"/>
      <c r="AE161" s="552"/>
      <c r="AF161" s="552"/>
      <c r="AG161" s="559"/>
      <c r="AH161" s="574"/>
      <c r="AI161" s="574"/>
      <c r="AJ161" s="574"/>
      <c r="AK161" s="574"/>
      <c r="AL161" s="574"/>
      <c r="AM161" s="574"/>
      <c r="AN161" s="574"/>
      <c r="AO161" s="574"/>
      <c r="AP161" s="574"/>
      <c r="AQ161" s="574"/>
    </row>
    <row r="162" spans="1:43" ht="24.95" customHeight="1" x14ac:dyDescent="0.25">
      <c r="A162" s="463"/>
      <c r="B162" s="463"/>
      <c r="C162" s="463"/>
      <c r="D162" s="464"/>
      <c r="E162" s="463"/>
      <c r="F162" s="463"/>
      <c r="G162" s="465"/>
      <c r="H162" s="466"/>
      <c r="I162" s="463"/>
      <c r="J162" s="463"/>
      <c r="K162" s="467"/>
      <c r="L162" s="467"/>
      <c r="M162" s="468"/>
      <c r="N162" s="468"/>
      <c r="O162" s="463"/>
      <c r="P162" s="463"/>
      <c r="Q162" s="463"/>
      <c r="R162" s="463"/>
      <c r="S162" s="463"/>
      <c r="T162" s="469"/>
      <c r="U162" s="470"/>
      <c r="V162" s="470"/>
      <c r="W162" s="471"/>
      <c r="X162" s="469"/>
      <c r="Y162" s="470"/>
      <c r="Z162" s="470"/>
      <c r="AA162" s="471"/>
      <c r="AB162" s="470"/>
      <c r="AC162" s="463"/>
      <c r="AD162" s="463"/>
      <c r="AE162" s="552"/>
      <c r="AF162" s="552"/>
      <c r="AG162" s="559"/>
      <c r="AH162" s="574"/>
      <c r="AI162" s="574"/>
      <c r="AJ162" s="574"/>
      <c r="AK162" s="574"/>
      <c r="AL162" s="574"/>
      <c r="AM162" s="574"/>
      <c r="AN162" s="574"/>
      <c r="AO162" s="574"/>
      <c r="AP162" s="574"/>
      <c r="AQ162" s="574"/>
    </row>
    <row r="163" spans="1:43" ht="24.95" customHeight="1" x14ac:dyDescent="0.25">
      <c r="A163" s="463"/>
      <c r="B163" s="463"/>
      <c r="C163" s="463"/>
      <c r="D163" s="464"/>
      <c r="E163" s="463"/>
      <c r="F163" s="463"/>
      <c r="G163" s="465"/>
      <c r="H163" s="466"/>
      <c r="I163" s="463"/>
      <c r="J163" s="463"/>
      <c r="K163" s="467"/>
      <c r="L163" s="467"/>
      <c r="M163" s="468"/>
      <c r="N163" s="468"/>
      <c r="O163" s="463"/>
      <c r="P163" s="463"/>
      <c r="Q163" s="463"/>
      <c r="R163" s="463"/>
      <c r="S163" s="463"/>
      <c r="T163" s="469"/>
      <c r="U163" s="470"/>
      <c r="V163" s="470"/>
      <c r="W163" s="471"/>
      <c r="X163" s="469"/>
      <c r="Y163" s="470"/>
      <c r="Z163" s="470"/>
      <c r="AA163" s="471"/>
      <c r="AB163" s="470"/>
      <c r="AC163" s="463"/>
      <c r="AD163" s="463"/>
      <c r="AE163" s="552"/>
      <c r="AF163" s="552"/>
      <c r="AG163" s="559"/>
      <c r="AH163" s="574"/>
      <c r="AI163" s="574"/>
      <c r="AJ163" s="574"/>
      <c r="AK163" s="574"/>
      <c r="AL163" s="574"/>
      <c r="AM163" s="574"/>
      <c r="AN163" s="574"/>
      <c r="AO163" s="574"/>
      <c r="AP163" s="574"/>
      <c r="AQ163" s="574"/>
    </row>
    <row r="164" spans="1:43" ht="24.95" customHeight="1" x14ac:dyDescent="0.25">
      <c r="A164" s="463"/>
      <c r="B164" s="463"/>
      <c r="C164" s="463"/>
      <c r="D164" s="464"/>
      <c r="E164" s="463"/>
      <c r="F164" s="463"/>
      <c r="G164" s="465"/>
      <c r="H164" s="466"/>
      <c r="I164" s="463"/>
      <c r="J164" s="463"/>
      <c r="K164" s="467"/>
      <c r="L164" s="467"/>
      <c r="M164" s="468"/>
      <c r="N164" s="468"/>
      <c r="O164" s="463"/>
      <c r="P164" s="463"/>
      <c r="Q164" s="463"/>
      <c r="R164" s="463"/>
      <c r="S164" s="463"/>
      <c r="T164" s="469"/>
      <c r="U164" s="470"/>
      <c r="V164" s="470"/>
      <c r="W164" s="471"/>
      <c r="X164" s="469"/>
      <c r="Y164" s="470"/>
      <c r="Z164" s="470"/>
      <c r="AA164" s="471"/>
      <c r="AB164" s="470"/>
      <c r="AC164" s="463"/>
      <c r="AD164" s="463"/>
      <c r="AE164" s="552"/>
      <c r="AF164" s="552"/>
      <c r="AG164" s="559"/>
      <c r="AH164" s="574"/>
      <c r="AI164" s="574"/>
      <c r="AJ164" s="574"/>
      <c r="AK164" s="574"/>
      <c r="AL164" s="574"/>
      <c r="AM164" s="574"/>
      <c r="AN164" s="574"/>
      <c r="AO164" s="574"/>
      <c r="AP164" s="574"/>
      <c r="AQ164" s="574"/>
    </row>
    <row r="165" spans="1:43" ht="24.95" customHeight="1" x14ac:dyDescent="0.25">
      <c r="A165" s="463"/>
      <c r="B165" s="463"/>
      <c r="C165" s="463"/>
      <c r="D165" s="464"/>
      <c r="E165" s="463"/>
      <c r="F165" s="463"/>
      <c r="G165" s="465"/>
      <c r="H165" s="466"/>
      <c r="I165" s="463"/>
      <c r="J165" s="463"/>
      <c r="K165" s="467"/>
      <c r="L165" s="467"/>
      <c r="M165" s="468"/>
      <c r="N165" s="468"/>
      <c r="O165" s="463"/>
      <c r="P165" s="463"/>
      <c r="Q165" s="463"/>
      <c r="R165" s="463"/>
      <c r="S165" s="463"/>
      <c r="T165" s="469"/>
      <c r="U165" s="470"/>
      <c r="V165" s="470"/>
      <c r="W165" s="471"/>
      <c r="X165" s="469"/>
      <c r="Y165" s="470"/>
      <c r="Z165" s="470"/>
      <c r="AA165" s="471"/>
      <c r="AB165" s="470"/>
      <c r="AC165" s="463"/>
      <c r="AD165" s="463"/>
      <c r="AE165" s="552"/>
      <c r="AF165" s="552"/>
      <c r="AG165" s="559"/>
      <c r="AH165" s="574"/>
      <c r="AI165" s="574"/>
      <c r="AJ165" s="574"/>
      <c r="AK165" s="574"/>
      <c r="AL165" s="574"/>
      <c r="AM165" s="574"/>
      <c r="AN165" s="574"/>
      <c r="AO165" s="574"/>
      <c r="AP165" s="574"/>
      <c r="AQ165" s="574"/>
    </row>
    <row r="166" spans="1:43" ht="24.95" customHeight="1" x14ac:dyDescent="0.25">
      <c r="A166" s="463"/>
      <c r="B166" s="463"/>
      <c r="C166" s="463"/>
      <c r="D166" s="464"/>
      <c r="E166" s="463"/>
      <c r="F166" s="463"/>
      <c r="G166" s="465"/>
      <c r="H166" s="466"/>
      <c r="I166" s="463"/>
      <c r="J166" s="463"/>
      <c r="K166" s="467"/>
      <c r="L166" s="467"/>
      <c r="M166" s="468"/>
      <c r="N166" s="468"/>
      <c r="O166" s="463"/>
      <c r="P166" s="463"/>
      <c r="Q166" s="463"/>
      <c r="R166" s="463"/>
      <c r="S166" s="463"/>
      <c r="T166" s="469"/>
      <c r="U166" s="470"/>
      <c r="V166" s="470"/>
      <c r="W166" s="471"/>
      <c r="X166" s="469"/>
      <c r="Y166" s="470"/>
      <c r="Z166" s="470"/>
      <c r="AA166" s="471"/>
      <c r="AB166" s="470"/>
      <c r="AC166" s="463"/>
      <c r="AD166" s="463"/>
      <c r="AE166" s="552"/>
      <c r="AF166" s="552"/>
      <c r="AG166" s="559"/>
      <c r="AH166" s="574"/>
      <c r="AI166" s="574"/>
      <c r="AJ166" s="574"/>
      <c r="AK166" s="574"/>
      <c r="AL166" s="574"/>
      <c r="AM166" s="574"/>
      <c r="AN166" s="574"/>
      <c r="AO166" s="574"/>
      <c r="AP166" s="574"/>
      <c r="AQ166" s="574"/>
    </row>
    <row r="167" spans="1:43" ht="24.95" customHeight="1" x14ac:dyDescent="0.25">
      <c r="A167" s="463"/>
      <c r="B167" s="463"/>
      <c r="C167" s="463"/>
      <c r="D167" s="464"/>
      <c r="E167" s="463"/>
      <c r="F167" s="463"/>
      <c r="G167" s="465"/>
      <c r="H167" s="466"/>
      <c r="I167" s="463"/>
      <c r="J167" s="463"/>
      <c r="K167" s="467"/>
      <c r="L167" s="467"/>
      <c r="M167" s="468"/>
      <c r="N167" s="468"/>
      <c r="O167" s="463"/>
      <c r="P167" s="463"/>
      <c r="Q167" s="463"/>
      <c r="R167" s="463"/>
      <c r="S167" s="463"/>
      <c r="T167" s="469"/>
      <c r="U167" s="470"/>
      <c r="V167" s="470"/>
      <c r="W167" s="471"/>
      <c r="X167" s="469"/>
      <c r="Y167" s="470"/>
      <c r="Z167" s="470"/>
      <c r="AA167" s="471"/>
      <c r="AB167" s="470"/>
      <c r="AC167" s="463"/>
      <c r="AD167" s="463"/>
      <c r="AE167" s="552"/>
      <c r="AF167" s="552"/>
      <c r="AG167" s="559"/>
      <c r="AH167" s="574"/>
      <c r="AI167" s="574"/>
      <c r="AJ167" s="574"/>
      <c r="AK167" s="574"/>
      <c r="AL167" s="574"/>
      <c r="AM167" s="574"/>
      <c r="AN167" s="574"/>
      <c r="AO167" s="574"/>
      <c r="AP167" s="574"/>
      <c r="AQ167" s="574"/>
    </row>
    <row r="168" spans="1:43" ht="24.95" customHeight="1" x14ac:dyDescent="0.25">
      <c r="A168" s="463"/>
      <c r="B168" s="463"/>
      <c r="C168" s="463"/>
      <c r="D168" s="464"/>
      <c r="E168" s="463"/>
      <c r="F168" s="463"/>
      <c r="G168" s="465"/>
      <c r="H168" s="466"/>
      <c r="I168" s="463"/>
      <c r="J168" s="463"/>
      <c r="K168" s="467"/>
      <c r="L168" s="467"/>
      <c r="M168" s="468"/>
      <c r="N168" s="468"/>
      <c r="O168" s="463"/>
      <c r="P168" s="463"/>
      <c r="Q168" s="463"/>
      <c r="R168" s="463"/>
      <c r="S168" s="463"/>
      <c r="T168" s="469"/>
      <c r="U168" s="470"/>
      <c r="V168" s="470"/>
      <c r="W168" s="471"/>
      <c r="X168" s="469"/>
      <c r="Y168" s="470"/>
      <c r="Z168" s="470"/>
      <c r="AA168" s="471"/>
      <c r="AB168" s="470"/>
      <c r="AC168" s="463"/>
      <c r="AD168" s="463"/>
      <c r="AE168" s="552"/>
      <c r="AF168" s="552"/>
      <c r="AG168" s="559"/>
      <c r="AH168" s="574"/>
      <c r="AI168" s="574"/>
      <c r="AJ168" s="574"/>
      <c r="AK168" s="574"/>
      <c r="AL168" s="574"/>
      <c r="AM168" s="574"/>
      <c r="AN168" s="574"/>
      <c r="AO168" s="574"/>
      <c r="AP168" s="574"/>
      <c r="AQ168" s="574"/>
    </row>
    <row r="169" spans="1:43" ht="24.95" customHeight="1" x14ac:dyDescent="0.25">
      <c r="A169" s="463"/>
      <c r="B169" s="463"/>
      <c r="C169" s="463"/>
      <c r="D169" s="464"/>
      <c r="E169" s="463"/>
      <c r="F169" s="463"/>
      <c r="G169" s="465"/>
      <c r="H169" s="466"/>
      <c r="I169" s="463"/>
      <c r="J169" s="463"/>
      <c r="K169" s="467"/>
      <c r="L169" s="467"/>
      <c r="M169" s="468"/>
      <c r="N169" s="468"/>
      <c r="O169" s="463"/>
      <c r="P169" s="463"/>
      <c r="Q169" s="463"/>
      <c r="R169" s="463"/>
      <c r="S169" s="463"/>
      <c r="T169" s="469"/>
      <c r="U169" s="470"/>
      <c r="V169" s="470"/>
      <c r="W169" s="471"/>
      <c r="X169" s="469"/>
      <c r="Y169" s="470"/>
      <c r="Z169" s="470"/>
      <c r="AA169" s="471"/>
      <c r="AB169" s="470"/>
      <c r="AC169" s="463"/>
      <c r="AD169" s="463"/>
      <c r="AE169" s="552"/>
      <c r="AF169" s="552"/>
      <c r="AG169" s="559"/>
      <c r="AH169" s="574"/>
      <c r="AI169" s="574"/>
      <c r="AJ169" s="574"/>
      <c r="AK169" s="574"/>
      <c r="AL169" s="574"/>
      <c r="AM169" s="574"/>
      <c r="AN169" s="574"/>
      <c r="AO169" s="574"/>
      <c r="AP169" s="574"/>
      <c r="AQ169" s="574"/>
    </row>
    <row r="170" spans="1:43" ht="24.95" customHeight="1" x14ac:dyDescent="0.25">
      <c r="A170" s="463"/>
      <c r="B170" s="463"/>
      <c r="C170" s="463"/>
      <c r="D170" s="464"/>
      <c r="E170" s="463"/>
      <c r="F170" s="463"/>
      <c r="G170" s="465"/>
      <c r="H170" s="466"/>
      <c r="I170" s="463"/>
      <c r="J170" s="463"/>
      <c r="K170" s="467"/>
      <c r="L170" s="467"/>
      <c r="M170" s="468"/>
      <c r="N170" s="468"/>
      <c r="O170" s="463"/>
      <c r="P170" s="463"/>
      <c r="Q170" s="463"/>
      <c r="R170" s="463"/>
      <c r="S170" s="463"/>
      <c r="T170" s="469"/>
      <c r="U170" s="470"/>
      <c r="V170" s="470"/>
      <c r="W170" s="471"/>
      <c r="X170" s="469"/>
      <c r="Y170" s="470"/>
      <c r="Z170" s="470"/>
      <c r="AA170" s="471"/>
      <c r="AB170" s="470"/>
      <c r="AC170" s="463"/>
      <c r="AD170" s="463"/>
      <c r="AE170" s="552"/>
      <c r="AF170" s="552"/>
      <c r="AG170" s="559"/>
      <c r="AH170" s="574"/>
      <c r="AI170" s="574"/>
      <c r="AJ170" s="574"/>
      <c r="AK170" s="574"/>
      <c r="AL170" s="574"/>
      <c r="AM170" s="574"/>
      <c r="AN170" s="574"/>
      <c r="AO170" s="574"/>
      <c r="AP170" s="574"/>
      <c r="AQ170" s="574"/>
    </row>
    <row r="171" spans="1:43" ht="24.95" customHeight="1" x14ac:dyDescent="0.25">
      <c r="A171" s="463"/>
      <c r="B171" s="463"/>
      <c r="C171" s="463"/>
      <c r="D171" s="464"/>
      <c r="E171" s="463"/>
      <c r="F171" s="463"/>
      <c r="G171" s="465"/>
      <c r="H171" s="466"/>
      <c r="I171" s="463"/>
      <c r="J171" s="463"/>
      <c r="K171" s="467"/>
      <c r="L171" s="467"/>
      <c r="M171" s="468"/>
      <c r="N171" s="468"/>
      <c r="O171" s="463"/>
      <c r="P171" s="463"/>
      <c r="Q171" s="463"/>
      <c r="R171" s="463"/>
      <c r="S171" s="463"/>
      <c r="T171" s="469"/>
      <c r="U171" s="470"/>
      <c r="V171" s="470"/>
      <c r="W171" s="471"/>
      <c r="X171" s="469"/>
      <c r="Y171" s="470"/>
      <c r="Z171" s="470"/>
      <c r="AA171" s="471"/>
      <c r="AB171" s="470"/>
      <c r="AC171" s="463"/>
      <c r="AD171" s="463"/>
      <c r="AE171" s="552"/>
      <c r="AF171" s="552"/>
      <c r="AG171" s="559"/>
      <c r="AH171" s="574"/>
      <c r="AI171" s="574"/>
      <c r="AJ171" s="574"/>
      <c r="AK171" s="574"/>
      <c r="AL171" s="574"/>
      <c r="AM171" s="574"/>
      <c r="AN171" s="574"/>
      <c r="AO171" s="574"/>
      <c r="AP171" s="574"/>
      <c r="AQ171" s="574"/>
    </row>
    <row r="172" spans="1:43" ht="24.95" customHeight="1" x14ac:dyDescent="0.25">
      <c r="A172" s="463"/>
      <c r="B172" s="463"/>
      <c r="C172" s="463"/>
      <c r="D172" s="464"/>
      <c r="E172" s="463"/>
      <c r="F172" s="463"/>
      <c r="G172" s="465"/>
      <c r="H172" s="466"/>
      <c r="I172" s="463"/>
      <c r="J172" s="463"/>
      <c r="K172" s="467"/>
      <c r="L172" s="467"/>
      <c r="M172" s="468"/>
      <c r="N172" s="468"/>
      <c r="O172" s="463"/>
      <c r="P172" s="463"/>
      <c r="Q172" s="463"/>
      <c r="R172" s="463"/>
      <c r="S172" s="463"/>
      <c r="T172" s="469"/>
      <c r="U172" s="470"/>
      <c r="V172" s="470"/>
      <c r="W172" s="471"/>
      <c r="X172" s="469"/>
      <c r="Y172" s="470"/>
      <c r="Z172" s="470"/>
      <c r="AA172" s="471"/>
      <c r="AB172" s="470"/>
      <c r="AC172" s="463"/>
      <c r="AD172" s="463"/>
      <c r="AE172" s="552"/>
      <c r="AF172" s="552"/>
      <c r="AG172" s="559"/>
      <c r="AH172" s="574"/>
      <c r="AI172" s="574"/>
      <c r="AJ172" s="574"/>
      <c r="AK172" s="574"/>
      <c r="AL172" s="574"/>
      <c r="AM172" s="574"/>
      <c r="AN172" s="574"/>
      <c r="AO172" s="574"/>
      <c r="AP172" s="574"/>
      <c r="AQ172" s="574"/>
    </row>
    <row r="173" spans="1:43" ht="24.95" customHeight="1" x14ac:dyDescent="0.25">
      <c r="A173" s="463"/>
      <c r="B173" s="463"/>
      <c r="C173" s="463"/>
      <c r="D173" s="464"/>
      <c r="E173" s="463"/>
      <c r="F173" s="463"/>
      <c r="G173" s="465"/>
      <c r="H173" s="466"/>
      <c r="I173" s="463"/>
      <c r="J173" s="463"/>
      <c r="K173" s="467"/>
      <c r="L173" s="467"/>
      <c r="M173" s="468"/>
      <c r="N173" s="468"/>
      <c r="O173" s="463"/>
      <c r="P173" s="463"/>
      <c r="Q173" s="463"/>
      <c r="R173" s="463"/>
      <c r="S173" s="463"/>
      <c r="T173" s="469"/>
      <c r="U173" s="470"/>
      <c r="V173" s="470"/>
      <c r="W173" s="471"/>
      <c r="X173" s="469"/>
      <c r="Y173" s="470"/>
      <c r="Z173" s="470"/>
      <c r="AA173" s="471"/>
      <c r="AB173" s="470"/>
      <c r="AC173" s="463"/>
      <c r="AD173" s="463"/>
      <c r="AE173" s="552"/>
      <c r="AF173" s="552"/>
      <c r="AG173" s="559"/>
      <c r="AH173" s="574"/>
      <c r="AI173" s="574"/>
      <c r="AJ173" s="574"/>
      <c r="AK173" s="574"/>
      <c r="AL173" s="574"/>
      <c r="AM173" s="574"/>
      <c r="AN173" s="574"/>
      <c r="AO173" s="574"/>
      <c r="AP173" s="574"/>
      <c r="AQ173" s="574"/>
    </row>
    <row r="174" spans="1:43" ht="24.95" customHeight="1" x14ac:dyDescent="0.25">
      <c r="A174" s="463"/>
      <c r="B174" s="463"/>
      <c r="C174" s="463"/>
      <c r="D174" s="464"/>
      <c r="E174" s="463"/>
      <c r="F174" s="463"/>
      <c r="G174" s="465"/>
      <c r="H174" s="466"/>
      <c r="I174" s="463"/>
      <c r="J174" s="463"/>
      <c r="K174" s="467"/>
      <c r="L174" s="467"/>
      <c r="M174" s="468"/>
      <c r="N174" s="468"/>
      <c r="O174" s="463"/>
      <c r="P174" s="463"/>
      <c r="Q174" s="463"/>
      <c r="R174" s="463"/>
      <c r="S174" s="463"/>
      <c r="T174" s="469"/>
      <c r="U174" s="470"/>
      <c r="V174" s="470"/>
      <c r="W174" s="471"/>
      <c r="X174" s="469"/>
      <c r="Y174" s="470"/>
      <c r="Z174" s="470"/>
      <c r="AA174" s="471"/>
      <c r="AB174" s="470"/>
      <c r="AC174" s="463"/>
      <c r="AD174" s="463"/>
      <c r="AE174" s="552"/>
      <c r="AF174" s="552"/>
      <c r="AG174" s="559"/>
      <c r="AH174" s="574"/>
      <c r="AI174" s="574"/>
      <c r="AJ174" s="574"/>
      <c r="AK174" s="574"/>
      <c r="AL174" s="574"/>
      <c r="AM174" s="574"/>
      <c r="AN174" s="574"/>
      <c r="AO174" s="574"/>
      <c r="AP174" s="574"/>
      <c r="AQ174" s="574"/>
    </row>
    <row r="175" spans="1:43" ht="24.95" customHeight="1" x14ac:dyDescent="0.25">
      <c r="A175" s="463"/>
      <c r="B175" s="463"/>
      <c r="C175" s="463"/>
      <c r="D175" s="464"/>
      <c r="E175" s="463"/>
      <c r="F175" s="463"/>
      <c r="G175" s="465"/>
      <c r="H175" s="466"/>
      <c r="I175" s="463"/>
      <c r="J175" s="463"/>
      <c r="K175" s="467"/>
      <c r="L175" s="467"/>
      <c r="M175" s="468"/>
      <c r="N175" s="468"/>
      <c r="O175" s="463"/>
      <c r="P175" s="463"/>
      <c r="Q175" s="463"/>
      <c r="R175" s="463"/>
      <c r="S175" s="463"/>
      <c r="T175" s="469"/>
      <c r="U175" s="470"/>
      <c r="V175" s="470"/>
      <c r="W175" s="471"/>
      <c r="X175" s="469"/>
      <c r="Y175" s="470"/>
      <c r="Z175" s="470"/>
      <c r="AA175" s="471"/>
      <c r="AB175" s="470"/>
      <c r="AC175" s="463"/>
      <c r="AD175" s="463"/>
      <c r="AE175" s="552"/>
      <c r="AF175" s="552"/>
      <c r="AG175" s="559"/>
      <c r="AH175" s="574"/>
      <c r="AI175" s="574"/>
      <c r="AJ175" s="574"/>
      <c r="AK175" s="574"/>
      <c r="AL175" s="574"/>
      <c r="AM175" s="574"/>
      <c r="AN175" s="574"/>
      <c r="AO175" s="574"/>
      <c r="AP175" s="574"/>
      <c r="AQ175" s="574"/>
    </row>
    <row r="176" spans="1:43" ht="24.95" customHeight="1" x14ac:dyDescent="0.25">
      <c r="A176" s="463"/>
      <c r="B176" s="463"/>
      <c r="C176" s="463"/>
      <c r="D176" s="464"/>
      <c r="E176" s="463"/>
      <c r="F176" s="463"/>
      <c r="G176" s="465"/>
      <c r="H176" s="466"/>
      <c r="I176" s="463"/>
      <c r="J176" s="463"/>
      <c r="K176" s="467"/>
      <c r="L176" s="467"/>
      <c r="M176" s="468"/>
      <c r="N176" s="468"/>
      <c r="O176" s="463"/>
      <c r="P176" s="463"/>
      <c r="Q176" s="463"/>
      <c r="R176" s="463"/>
      <c r="S176" s="463"/>
      <c r="T176" s="469"/>
      <c r="U176" s="470"/>
      <c r="V176" s="470"/>
      <c r="W176" s="471"/>
      <c r="X176" s="469"/>
      <c r="Y176" s="470"/>
      <c r="Z176" s="470"/>
      <c r="AA176" s="471"/>
      <c r="AB176" s="470"/>
      <c r="AC176" s="463"/>
      <c r="AD176" s="463"/>
      <c r="AE176" s="552"/>
      <c r="AF176" s="552"/>
      <c r="AG176" s="559"/>
      <c r="AH176" s="574"/>
      <c r="AI176" s="574"/>
      <c r="AJ176" s="574"/>
      <c r="AK176" s="574"/>
      <c r="AL176" s="574"/>
      <c r="AM176" s="574"/>
      <c r="AN176" s="574"/>
      <c r="AO176" s="574"/>
      <c r="AP176" s="574"/>
      <c r="AQ176" s="574"/>
    </row>
    <row r="177" spans="1:43" ht="24.95" customHeight="1" x14ac:dyDescent="0.25">
      <c r="A177" s="463"/>
      <c r="B177" s="463"/>
      <c r="C177" s="463"/>
      <c r="D177" s="464"/>
      <c r="E177" s="463"/>
      <c r="F177" s="463"/>
      <c r="G177" s="465"/>
      <c r="H177" s="466"/>
      <c r="I177" s="463"/>
      <c r="J177" s="463"/>
      <c r="K177" s="467"/>
      <c r="L177" s="467"/>
      <c r="M177" s="468"/>
      <c r="N177" s="468"/>
      <c r="O177" s="463"/>
      <c r="P177" s="463"/>
      <c r="Q177" s="463"/>
      <c r="R177" s="463"/>
      <c r="S177" s="463"/>
      <c r="T177" s="469"/>
      <c r="U177" s="470"/>
      <c r="V177" s="470"/>
      <c r="W177" s="471"/>
      <c r="X177" s="469"/>
      <c r="Y177" s="470"/>
      <c r="Z177" s="470"/>
      <c r="AA177" s="471"/>
      <c r="AB177" s="470"/>
      <c r="AC177" s="463"/>
      <c r="AD177" s="463"/>
      <c r="AE177" s="552"/>
      <c r="AF177" s="552"/>
      <c r="AG177" s="559"/>
      <c r="AH177" s="574"/>
      <c r="AI177" s="574"/>
      <c r="AJ177" s="574"/>
      <c r="AK177" s="574"/>
      <c r="AL177" s="574"/>
      <c r="AM177" s="574"/>
      <c r="AN177" s="574"/>
      <c r="AO177" s="574"/>
      <c r="AP177" s="574"/>
      <c r="AQ177" s="574"/>
    </row>
    <row r="178" spans="1:43" ht="24.95" customHeight="1" x14ac:dyDescent="0.25">
      <c r="A178" s="463"/>
      <c r="B178" s="463"/>
      <c r="C178" s="463"/>
      <c r="D178" s="464"/>
      <c r="E178" s="463"/>
      <c r="F178" s="463"/>
      <c r="G178" s="465"/>
      <c r="H178" s="466"/>
      <c r="I178" s="463"/>
      <c r="J178" s="463"/>
      <c r="K178" s="467"/>
      <c r="L178" s="467"/>
      <c r="M178" s="468"/>
      <c r="N178" s="468"/>
      <c r="O178" s="463"/>
      <c r="P178" s="463"/>
      <c r="Q178" s="463"/>
      <c r="R178" s="463"/>
      <c r="S178" s="463"/>
      <c r="T178" s="469"/>
      <c r="U178" s="470"/>
      <c r="V178" s="470"/>
      <c r="W178" s="471"/>
      <c r="X178" s="469"/>
      <c r="Y178" s="470"/>
      <c r="Z178" s="470"/>
      <c r="AA178" s="471"/>
      <c r="AB178" s="470"/>
      <c r="AC178" s="463"/>
      <c r="AD178" s="463"/>
      <c r="AE178" s="552"/>
      <c r="AF178" s="552"/>
      <c r="AG178" s="559"/>
      <c r="AH178" s="574"/>
      <c r="AI178" s="574"/>
      <c r="AJ178" s="574"/>
      <c r="AK178" s="574"/>
      <c r="AL178" s="574"/>
      <c r="AM178" s="574"/>
      <c r="AN178" s="574"/>
      <c r="AO178" s="574"/>
      <c r="AP178" s="574"/>
      <c r="AQ178" s="574"/>
    </row>
    <row r="179" spans="1:43" ht="24.95" customHeight="1" x14ac:dyDescent="0.25">
      <c r="A179" s="463"/>
      <c r="B179" s="463"/>
      <c r="C179" s="463"/>
      <c r="D179" s="464"/>
      <c r="E179" s="463"/>
      <c r="F179" s="463"/>
      <c r="G179" s="465"/>
      <c r="H179" s="466"/>
      <c r="I179" s="463"/>
      <c r="J179" s="463"/>
      <c r="K179" s="467"/>
      <c r="L179" s="467"/>
      <c r="M179" s="468"/>
      <c r="N179" s="468"/>
      <c r="O179" s="463"/>
      <c r="P179" s="463"/>
      <c r="Q179" s="463"/>
      <c r="R179" s="463"/>
      <c r="S179" s="463"/>
      <c r="T179" s="469"/>
      <c r="U179" s="470"/>
      <c r="V179" s="470"/>
      <c r="W179" s="471"/>
      <c r="X179" s="469"/>
      <c r="Y179" s="470"/>
      <c r="Z179" s="470"/>
      <c r="AA179" s="471"/>
      <c r="AB179" s="470"/>
      <c r="AC179" s="463"/>
      <c r="AD179" s="463"/>
      <c r="AE179" s="552"/>
      <c r="AF179" s="552"/>
      <c r="AG179" s="559"/>
      <c r="AH179" s="574"/>
      <c r="AI179" s="574"/>
      <c r="AJ179" s="574"/>
      <c r="AK179" s="574"/>
      <c r="AL179" s="574"/>
      <c r="AM179" s="574"/>
      <c r="AN179" s="574"/>
      <c r="AO179" s="574"/>
      <c r="AP179" s="574"/>
      <c r="AQ179" s="574"/>
    </row>
    <row r="180" spans="1:43" ht="24.95" customHeight="1" x14ac:dyDescent="0.25">
      <c r="A180" s="463"/>
      <c r="B180" s="463"/>
      <c r="C180" s="463"/>
      <c r="D180" s="464"/>
      <c r="E180" s="463"/>
      <c r="F180" s="463"/>
      <c r="G180" s="465"/>
      <c r="H180" s="466"/>
      <c r="I180" s="463"/>
      <c r="J180" s="463"/>
      <c r="K180" s="467"/>
      <c r="L180" s="467"/>
      <c r="M180" s="468"/>
      <c r="N180" s="468"/>
      <c r="O180" s="463"/>
      <c r="P180" s="463"/>
      <c r="Q180" s="463"/>
      <c r="R180" s="463"/>
      <c r="S180" s="463"/>
      <c r="T180" s="469"/>
      <c r="U180" s="470"/>
      <c r="V180" s="470"/>
      <c r="W180" s="471"/>
      <c r="X180" s="469"/>
      <c r="Y180" s="470"/>
      <c r="Z180" s="470"/>
      <c r="AA180" s="471"/>
      <c r="AB180" s="470"/>
      <c r="AC180" s="463"/>
      <c r="AD180" s="463"/>
      <c r="AE180" s="552"/>
      <c r="AF180" s="552"/>
      <c r="AG180" s="559"/>
      <c r="AH180" s="574"/>
      <c r="AI180" s="574"/>
      <c r="AJ180" s="574"/>
      <c r="AK180" s="574"/>
      <c r="AL180" s="574"/>
      <c r="AM180" s="574"/>
      <c r="AN180" s="574"/>
      <c r="AO180" s="574"/>
      <c r="AP180" s="574"/>
      <c r="AQ180" s="574"/>
    </row>
    <row r="181" spans="1:43" ht="24.95" customHeight="1" x14ac:dyDescent="0.25">
      <c r="A181" s="463"/>
      <c r="B181" s="463"/>
      <c r="C181" s="463"/>
      <c r="D181" s="464"/>
      <c r="E181" s="463"/>
      <c r="F181" s="463"/>
      <c r="G181" s="465"/>
      <c r="H181" s="466"/>
      <c r="I181" s="463"/>
      <c r="J181" s="463"/>
      <c r="K181" s="467"/>
      <c r="L181" s="467"/>
      <c r="M181" s="468"/>
      <c r="N181" s="468"/>
      <c r="O181" s="463"/>
      <c r="P181" s="463"/>
      <c r="Q181" s="463"/>
      <c r="R181" s="463"/>
      <c r="S181" s="463"/>
      <c r="T181" s="469"/>
      <c r="U181" s="470"/>
      <c r="V181" s="470"/>
      <c r="W181" s="471"/>
      <c r="X181" s="469"/>
      <c r="Y181" s="470"/>
      <c r="Z181" s="470"/>
      <c r="AA181" s="471"/>
      <c r="AB181" s="470"/>
      <c r="AC181" s="463"/>
      <c r="AD181" s="463"/>
      <c r="AE181" s="552"/>
      <c r="AF181" s="552"/>
      <c r="AG181" s="559"/>
      <c r="AH181" s="574"/>
      <c r="AI181" s="574"/>
      <c r="AJ181" s="574"/>
      <c r="AK181" s="574"/>
      <c r="AL181" s="574"/>
      <c r="AM181" s="574"/>
      <c r="AN181" s="574"/>
      <c r="AO181" s="574"/>
      <c r="AP181" s="574"/>
      <c r="AQ181" s="574"/>
    </row>
    <row r="182" spans="1:43" ht="24.95" customHeight="1" x14ac:dyDescent="0.25">
      <c r="A182" s="463"/>
      <c r="B182" s="463"/>
      <c r="C182" s="463"/>
      <c r="D182" s="464"/>
      <c r="E182" s="463"/>
      <c r="F182" s="463"/>
      <c r="G182" s="465"/>
      <c r="H182" s="466"/>
      <c r="I182" s="463"/>
      <c r="J182" s="463"/>
      <c r="K182" s="467"/>
      <c r="L182" s="467"/>
      <c r="M182" s="468"/>
      <c r="N182" s="468"/>
      <c r="O182" s="463"/>
      <c r="P182" s="463"/>
      <c r="Q182" s="463"/>
      <c r="R182" s="463"/>
      <c r="S182" s="463"/>
      <c r="T182" s="469"/>
      <c r="U182" s="470"/>
      <c r="V182" s="470"/>
      <c r="W182" s="471"/>
      <c r="X182" s="469"/>
      <c r="Y182" s="470"/>
      <c r="Z182" s="470"/>
      <c r="AA182" s="471"/>
      <c r="AB182" s="470"/>
      <c r="AC182" s="463"/>
      <c r="AD182" s="463"/>
      <c r="AE182" s="552"/>
      <c r="AF182" s="552"/>
      <c r="AG182" s="559"/>
      <c r="AH182" s="574"/>
      <c r="AI182" s="574"/>
      <c r="AJ182" s="574"/>
      <c r="AK182" s="574"/>
      <c r="AL182" s="574"/>
      <c r="AM182" s="574"/>
      <c r="AN182" s="574"/>
      <c r="AO182" s="574"/>
      <c r="AP182" s="574"/>
      <c r="AQ182" s="574"/>
    </row>
    <row r="183" spans="1:43" ht="24.95" customHeight="1" x14ac:dyDescent="0.25">
      <c r="A183" s="463"/>
      <c r="B183" s="463"/>
      <c r="C183" s="463"/>
      <c r="D183" s="464"/>
      <c r="E183" s="463"/>
      <c r="F183" s="463"/>
      <c r="G183" s="465"/>
      <c r="H183" s="466"/>
      <c r="I183" s="463"/>
      <c r="J183" s="463"/>
      <c r="K183" s="467"/>
      <c r="L183" s="467"/>
      <c r="M183" s="468"/>
      <c r="N183" s="468"/>
      <c r="O183" s="463"/>
      <c r="P183" s="463"/>
      <c r="Q183" s="463"/>
      <c r="R183" s="463"/>
      <c r="S183" s="463"/>
      <c r="T183" s="469"/>
      <c r="U183" s="470"/>
      <c r="V183" s="470"/>
      <c r="W183" s="471"/>
      <c r="X183" s="469"/>
      <c r="Y183" s="470"/>
      <c r="Z183" s="470"/>
      <c r="AA183" s="471"/>
      <c r="AB183" s="470"/>
      <c r="AC183" s="463"/>
      <c r="AD183" s="463"/>
      <c r="AE183" s="552"/>
      <c r="AF183" s="552"/>
      <c r="AG183" s="559"/>
      <c r="AH183" s="574"/>
      <c r="AI183" s="574"/>
      <c r="AJ183" s="574"/>
      <c r="AK183" s="574"/>
      <c r="AL183" s="574"/>
      <c r="AM183" s="574"/>
      <c r="AN183" s="574"/>
      <c r="AO183" s="574"/>
      <c r="AP183" s="574"/>
      <c r="AQ183" s="574"/>
    </row>
    <row r="184" spans="1:43" ht="24.95" customHeight="1" x14ac:dyDescent="0.25">
      <c r="A184" s="463"/>
      <c r="B184" s="463"/>
      <c r="C184" s="463"/>
      <c r="D184" s="464"/>
      <c r="E184" s="463"/>
      <c r="F184" s="463"/>
      <c r="G184" s="465"/>
      <c r="H184" s="466"/>
      <c r="I184" s="463"/>
      <c r="J184" s="463"/>
      <c r="K184" s="467"/>
      <c r="L184" s="467"/>
      <c r="M184" s="468"/>
      <c r="N184" s="468"/>
      <c r="O184" s="463"/>
      <c r="P184" s="463"/>
      <c r="Q184" s="463"/>
      <c r="R184" s="463"/>
      <c r="S184" s="463"/>
      <c r="T184" s="469"/>
      <c r="U184" s="470"/>
      <c r="V184" s="470"/>
      <c r="W184" s="471"/>
      <c r="X184" s="469"/>
      <c r="Y184" s="470"/>
      <c r="Z184" s="470"/>
      <c r="AA184" s="471"/>
      <c r="AB184" s="470"/>
      <c r="AC184" s="463"/>
      <c r="AD184" s="463"/>
      <c r="AE184" s="552"/>
      <c r="AF184" s="552"/>
      <c r="AG184" s="559"/>
      <c r="AH184" s="574"/>
      <c r="AI184" s="574"/>
      <c r="AJ184" s="574"/>
      <c r="AK184" s="574"/>
      <c r="AL184" s="574"/>
      <c r="AM184" s="574"/>
      <c r="AN184" s="574"/>
      <c r="AO184" s="574"/>
      <c r="AP184" s="574"/>
      <c r="AQ184" s="574"/>
    </row>
    <row r="185" spans="1:43" ht="24.95" customHeight="1" x14ac:dyDescent="0.25">
      <c r="A185" s="463"/>
      <c r="B185" s="463"/>
      <c r="C185" s="463"/>
      <c r="D185" s="464"/>
      <c r="E185" s="463"/>
      <c r="F185" s="463"/>
      <c r="G185" s="465"/>
      <c r="H185" s="466"/>
      <c r="I185" s="463"/>
      <c r="J185" s="463"/>
      <c r="K185" s="467"/>
      <c r="L185" s="467"/>
      <c r="M185" s="468"/>
      <c r="N185" s="468"/>
      <c r="O185" s="463"/>
      <c r="P185" s="463"/>
      <c r="Q185" s="463"/>
      <c r="R185" s="463"/>
      <c r="S185" s="463"/>
      <c r="T185" s="469"/>
      <c r="U185" s="470"/>
      <c r="V185" s="470"/>
      <c r="W185" s="471"/>
      <c r="X185" s="469"/>
      <c r="Y185" s="470"/>
      <c r="Z185" s="470"/>
      <c r="AA185" s="471"/>
      <c r="AB185" s="470"/>
      <c r="AC185" s="463"/>
      <c r="AD185" s="463"/>
      <c r="AE185" s="552"/>
      <c r="AF185" s="552"/>
      <c r="AG185" s="559"/>
      <c r="AH185" s="574"/>
      <c r="AI185" s="574"/>
      <c r="AJ185" s="574"/>
      <c r="AK185" s="574"/>
      <c r="AL185" s="574"/>
      <c r="AM185" s="574"/>
      <c r="AN185" s="574"/>
      <c r="AO185" s="574"/>
      <c r="AP185" s="574"/>
      <c r="AQ185" s="574"/>
    </row>
    <row r="186" spans="1:43" ht="24.95" customHeight="1" x14ac:dyDescent="0.25">
      <c r="A186" s="463"/>
      <c r="B186" s="463"/>
      <c r="C186" s="463"/>
      <c r="D186" s="464"/>
      <c r="E186" s="463"/>
      <c r="F186" s="463"/>
      <c r="G186" s="465"/>
      <c r="H186" s="466"/>
      <c r="I186" s="463"/>
      <c r="J186" s="463"/>
      <c r="K186" s="467"/>
      <c r="L186" s="467"/>
      <c r="M186" s="468"/>
      <c r="N186" s="468"/>
      <c r="O186" s="463"/>
      <c r="P186" s="463"/>
      <c r="Q186" s="463"/>
      <c r="R186" s="463"/>
      <c r="S186" s="463"/>
      <c r="T186" s="469"/>
      <c r="U186" s="470"/>
      <c r="V186" s="470"/>
      <c r="W186" s="471"/>
      <c r="X186" s="469"/>
      <c r="Y186" s="470"/>
      <c r="Z186" s="470"/>
      <c r="AA186" s="471"/>
      <c r="AB186" s="470"/>
      <c r="AC186" s="463"/>
      <c r="AD186" s="463"/>
      <c r="AE186" s="552"/>
      <c r="AF186" s="552"/>
      <c r="AG186" s="559"/>
      <c r="AH186" s="574"/>
      <c r="AI186" s="574"/>
      <c r="AJ186" s="574"/>
      <c r="AK186" s="574"/>
      <c r="AL186" s="574"/>
      <c r="AM186" s="574"/>
      <c r="AN186" s="574"/>
      <c r="AO186" s="574"/>
      <c r="AP186" s="574"/>
      <c r="AQ186" s="574"/>
    </row>
    <row r="187" spans="1:43" ht="24.95" customHeight="1" x14ac:dyDescent="0.25">
      <c r="A187" s="463"/>
      <c r="B187" s="463"/>
      <c r="C187" s="463"/>
      <c r="D187" s="464"/>
      <c r="E187" s="463"/>
      <c r="F187" s="463"/>
      <c r="G187" s="465"/>
      <c r="H187" s="466"/>
      <c r="I187" s="463"/>
      <c r="J187" s="463"/>
      <c r="K187" s="467"/>
      <c r="L187" s="467"/>
      <c r="M187" s="468"/>
      <c r="N187" s="468"/>
      <c r="O187" s="463"/>
      <c r="P187" s="463"/>
      <c r="Q187" s="463"/>
      <c r="R187" s="463"/>
      <c r="S187" s="463"/>
      <c r="T187" s="469"/>
      <c r="U187" s="470"/>
      <c r="V187" s="470"/>
      <c r="W187" s="471"/>
      <c r="X187" s="469"/>
      <c r="Y187" s="470"/>
      <c r="Z187" s="470"/>
      <c r="AA187" s="471"/>
      <c r="AB187" s="470"/>
      <c r="AC187" s="463"/>
      <c r="AD187" s="463"/>
      <c r="AE187" s="552"/>
      <c r="AF187" s="552"/>
      <c r="AG187" s="559"/>
      <c r="AH187" s="574"/>
      <c r="AI187" s="574"/>
      <c r="AJ187" s="574"/>
      <c r="AK187" s="574"/>
      <c r="AL187" s="574"/>
      <c r="AM187" s="574"/>
      <c r="AN187" s="574"/>
      <c r="AO187" s="574"/>
      <c r="AP187" s="574"/>
      <c r="AQ187" s="574"/>
    </row>
    <row r="188" spans="1:43" ht="24.95" customHeight="1" x14ac:dyDescent="0.25">
      <c r="A188" s="463"/>
      <c r="B188" s="463"/>
      <c r="C188" s="463"/>
      <c r="D188" s="464"/>
      <c r="E188" s="463"/>
      <c r="F188" s="463"/>
      <c r="G188" s="465"/>
      <c r="H188" s="466"/>
      <c r="I188" s="463"/>
      <c r="J188" s="463"/>
      <c r="K188" s="467"/>
      <c r="L188" s="467"/>
      <c r="M188" s="468"/>
      <c r="N188" s="468"/>
      <c r="O188" s="463"/>
      <c r="P188" s="463"/>
      <c r="Q188" s="463"/>
      <c r="R188" s="463"/>
      <c r="S188" s="463"/>
      <c r="T188" s="469"/>
      <c r="U188" s="470"/>
      <c r="V188" s="470"/>
      <c r="W188" s="471"/>
      <c r="X188" s="469"/>
      <c r="Y188" s="470"/>
      <c r="Z188" s="470"/>
      <c r="AA188" s="471"/>
      <c r="AB188" s="470"/>
      <c r="AC188" s="463"/>
      <c r="AD188" s="463"/>
      <c r="AE188" s="552"/>
      <c r="AF188" s="552"/>
      <c r="AG188" s="559"/>
      <c r="AH188" s="574"/>
      <c r="AI188" s="574"/>
      <c r="AJ188" s="574"/>
      <c r="AK188" s="574"/>
      <c r="AL188" s="574"/>
      <c r="AM188" s="574"/>
      <c r="AN188" s="574"/>
      <c r="AO188" s="574"/>
      <c r="AP188" s="574"/>
      <c r="AQ188" s="574"/>
    </row>
    <row r="189" spans="1:43" ht="24.95" customHeight="1" x14ac:dyDescent="0.25">
      <c r="A189" s="463"/>
      <c r="B189" s="463"/>
      <c r="C189" s="463"/>
      <c r="D189" s="464"/>
      <c r="E189" s="463"/>
      <c r="F189" s="463"/>
      <c r="G189" s="465"/>
      <c r="H189" s="466"/>
      <c r="I189" s="463"/>
      <c r="J189" s="463"/>
      <c r="K189" s="467"/>
      <c r="L189" s="467"/>
      <c r="M189" s="468"/>
      <c r="N189" s="468"/>
      <c r="O189" s="463"/>
      <c r="P189" s="463"/>
      <c r="Q189" s="463"/>
      <c r="R189" s="463"/>
      <c r="S189" s="463"/>
      <c r="T189" s="469"/>
      <c r="U189" s="470"/>
      <c r="V189" s="470"/>
      <c r="W189" s="471"/>
      <c r="X189" s="469"/>
      <c r="Y189" s="470"/>
      <c r="Z189" s="470"/>
      <c r="AA189" s="471"/>
      <c r="AB189" s="470"/>
      <c r="AC189" s="463"/>
      <c r="AD189" s="463"/>
      <c r="AE189" s="552"/>
      <c r="AF189" s="552"/>
      <c r="AG189" s="559"/>
      <c r="AH189" s="574"/>
      <c r="AI189" s="574"/>
      <c r="AJ189" s="574"/>
      <c r="AK189" s="574"/>
      <c r="AL189" s="574"/>
      <c r="AM189" s="574"/>
      <c r="AN189" s="574"/>
      <c r="AO189" s="574"/>
      <c r="AP189" s="574"/>
      <c r="AQ189" s="574"/>
    </row>
    <row r="190" spans="1:43" ht="24.95" customHeight="1" x14ac:dyDescent="0.25">
      <c r="A190" s="463"/>
      <c r="B190" s="463"/>
      <c r="C190" s="463"/>
      <c r="D190" s="464"/>
      <c r="E190" s="463"/>
      <c r="F190" s="463"/>
      <c r="G190" s="465"/>
      <c r="H190" s="466"/>
      <c r="I190" s="463"/>
      <c r="J190" s="463"/>
      <c r="K190" s="467"/>
      <c r="L190" s="467"/>
      <c r="M190" s="468"/>
      <c r="N190" s="468"/>
      <c r="O190" s="463"/>
      <c r="P190" s="463"/>
      <c r="Q190" s="463"/>
      <c r="R190" s="463"/>
      <c r="S190" s="463"/>
      <c r="T190" s="469"/>
      <c r="U190" s="470"/>
      <c r="V190" s="470"/>
      <c r="W190" s="471"/>
      <c r="X190" s="469"/>
      <c r="Y190" s="470"/>
      <c r="Z190" s="470"/>
      <c r="AA190" s="471"/>
      <c r="AB190" s="470"/>
      <c r="AC190" s="463"/>
      <c r="AD190" s="463"/>
      <c r="AE190" s="552"/>
      <c r="AF190" s="552"/>
      <c r="AG190" s="559"/>
      <c r="AH190" s="574"/>
      <c r="AI190" s="574"/>
      <c r="AJ190" s="574"/>
      <c r="AK190" s="574"/>
      <c r="AL190" s="574"/>
      <c r="AM190" s="574"/>
      <c r="AN190" s="574"/>
      <c r="AO190" s="574"/>
      <c r="AP190" s="574"/>
      <c r="AQ190" s="574"/>
    </row>
    <row r="191" spans="1:43" ht="24.95" customHeight="1" x14ac:dyDescent="0.25">
      <c r="A191" s="463"/>
      <c r="B191" s="463"/>
      <c r="C191" s="463"/>
      <c r="D191" s="464"/>
      <c r="E191" s="463"/>
      <c r="F191" s="463"/>
      <c r="G191" s="465"/>
      <c r="H191" s="466"/>
      <c r="I191" s="463"/>
      <c r="J191" s="463"/>
      <c r="K191" s="467"/>
      <c r="L191" s="467"/>
      <c r="M191" s="468"/>
      <c r="N191" s="468"/>
      <c r="O191" s="463"/>
      <c r="P191" s="463"/>
      <c r="Q191" s="463"/>
      <c r="R191" s="463"/>
      <c r="S191" s="463"/>
      <c r="T191" s="469"/>
      <c r="U191" s="470"/>
      <c r="V191" s="470"/>
      <c r="W191" s="471"/>
      <c r="X191" s="469"/>
      <c r="Y191" s="470"/>
      <c r="Z191" s="470"/>
      <c r="AA191" s="471"/>
      <c r="AB191" s="470"/>
      <c r="AC191" s="463"/>
      <c r="AD191" s="463"/>
      <c r="AE191" s="552"/>
      <c r="AF191" s="552"/>
      <c r="AG191" s="559"/>
      <c r="AH191" s="574"/>
      <c r="AI191" s="574"/>
      <c r="AJ191" s="574"/>
      <c r="AK191" s="574"/>
      <c r="AL191" s="574"/>
      <c r="AM191" s="574"/>
      <c r="AN191" s="574"/>
      <c r="AO191" s="574"/>
      <c r="AP191" s="574"/>
      <c r="AQ191" s="574"/>
    </row>
    <row r="192" spans="1:43" ht="24.95" customHeight="1" x14ac:dyDescent="0.25">
      <c r="A192" s="463"/>
      <c r="B192" s="463"/>
      <c r="C192" s="463"/>
      <c r="D192" s="464"/>
      <c r="E192" s="463"/>
      <c r="F192" s="463"/>
      <c r="G192" s="465"/>
      <c r="H192" s="466"/>
      <c r="I192" s="463"/>
      <c r="J192" s="463"/>
      <c r="K192" s="467"/>
      <c r="L192" s="467"/>
      <c r="M192" s="468"/>
      <c r="N192" s="468"/>
      <c r="O192" s="463"/>
      <c r="P192" s="463"/>
      <c r="Q192" s="463"/>
      <c r="R192" s="463"/>
      <c r="S192" s="463"/>
      <c r="T192" s="469"/>
      <c r="U192" s="470"/>
      <c r="V192" s="470"/>
      <c r="W192" s="471"/>
      <c r="X192" s="469"/>
      <c r="Y192" s="470"/>
      <c r="Z192" s="470"/>
      <c r="AA192" s="471"/>
      <c r="AB192" s="470"/>
      <c r="AC192" s="463"/>
      <c r="AD192" s="463"/>
      <c r="AE192" s="552"/>
      <c r="AF192" s="552"/>
      <c r="AG192" s="559"/>
      <c r="AH192" s="574"/>
      <c r="AI192" s="574"/>
      <c r="AJ192" s="574"/>
      <c r="AK192" s="574"/>
      <c r="AL192" s="574"/>
      <c r="AM192" s="574"/>
      <c r="AN192" s="574"/>
      <c r="AO192" s="574"/>
      <c r="AP192" s="574"/>
      <c r="AQ192" s="574"/>
    </row>
    <row r="193" spans="1:43" ht="24.95" customHeight="1" x14ac:dyDescent="0.25">
      <c r="A193" s="463"/>
      <c r="B193" s="463"/>
      <c r="C193" s="463"/>
      <c r="D193" s="464"/>
      <c r="E193" s="463"/>
      <c r="F193" s="463"/>
      <c r="G193" s="465"/>
      <c r="H193" s="466"/>
      <c r="I193" s="463"/>
      <c r="J193" s="463"/>
      <c r="K193" s="467"/>
      <c r="L193" s="467"/>
      <c r="M193" s="468"/>
      <c r="N193" s="468"/>
      <c r="O193" s="463"/>
      <c r="P193" s="463"/>
      <c r="Q193" s="463"/>
      <c r="R193" s="463"/>
      <c r="S193" s="463"/>
      <c r="T193" s="469"/>
      <c r="U193" s="470"/>
      <c r="V193" s="470"/>
      <c r="W193" s="471"/>
      <c r="X193" s="469"/>
      <c r="Y193" s="470"/>
      <c r="Z193" s="470"/>
      <c r="AA193" s="471"/>
      <c r="AB193" s="470"/>
      <c r="AC193" s="463"/>
      <c r="AD193" s="463"/>
      <c r="AE193" s="552"/>
      <c r="AF193" s="552"/>
      <c r="AG193" s="559"/>
      <c r="AH193" s="574"/>
      <c r="AI193" s="574"/>
      <c r="AJ193" s="574"/>
      <c r="AK193" s="574"/>
      <c r="AL193" s="574"/>
      <c r="AM193" s="574"/>
      <c r="AN193" s="574"/>
      <c r="AO193" s="574"/>
      <c r="AP193" s="574"/>
      <c r="AQ193" s="574"/>
    </row>
    <row r="194" spans="1:43" ht="24.95" customHeight="1" x14ac:dyDescent="0.25">
      <c r="A194" s="463"/>
      <c r="B194" s="463"/>
      <c r="C194" s="463"/>
      <c r="D194" s="464"/>
      <c r="E194" s="463"/>
      <c r="F194" s="463"/>
      <c r="G194" s="465"/>
      <c r="H194" s="466"/>
      <c r="I194" s="463"/>
      <c r="J194" s="463"/>
      <c r="K194" s="467"/>
      <c r="L194" s="467"/>
      <c r="M194" s="468"/>
      <c r="N194" s="468"/>
      <c r="O194" s="463"/>
      <c r="P194" s="463"/>
      <c r="Q194" s="463"/>
      <c r="R194" s="463"/>
      <c r="S194" s="463"/>
      <c r="T194" s="469"/>
      <c r="U194" s="470"/>
      <c r="V194" s="470"/>
      <c r="W194" s="471"/>
      <c r="X194" s="469"/>
      <c r="Y194" s="470"/>
      <c r="Z194" s="470"/>
      <c r="AA194" s="471"/>
      <c r="AB194" s="470"/>
      <c r="AC194" s="463"/>
      <c r="AD194" s="463"/>
      <c r="AE194" s="552"/>
      <c r="AF194" s="552"/>
      <c r="AG194" s="559"/>
      <c r="AH194" s="574"/>
      <c r="AI194" s="574"/>
      <c r="AJ194" s="574"/>
      <c r="AK194" s="574"/>
      <c r="AL194" s="574"/>
      <c r="AM194" s="574"/>
      <c r="AN194" s="574"/>
      <c r="AO194" s="574"/>
      <c r="AP194" s="574"/>
      <c r="AQ194" s="574"/>
    </row>
    <row r="195" spans="1:43" ht="24.95" customHeight="1" x14ac:dyDescent="0.25">
      <c r="A195" s="463"/>
      <c r="B195" s="463"/>
      <c r="C195" s="463"/>
      <c r="D195" s="464"/>
      <c r="E195" s="463"/>
      <c r="F195" s="463"/>
      <c r="G195" s="465"/>
      <c r="H195" s="466"/>
      <c r="I195" s="463"/>
      <c r="J195" s="463"/>
      <c r="K195" s="467"/>
      <c r="L195" s="467"/>
      <c r="M195" s="468"/>
      <c r="N195" s="468"/>
      <c r="O195" s="463"/>
      <c r="P195" s="463"/>
      <c r="Q195" s="463"/>
      <c r="R195" s="463"/>
      <c r="S195" s="463"/>
      <c r="T195" s="469"/>
      <c r="U195" s="470"/>
      <c r="V195" s="470"/>
      <c r="W195" s="471"/>
      <c r="X195" s="469"/>
      <c r="Y195" s="470"/>
      <c r="Z195" s="470"/>
      <c r="AA195" s="471"/>
      <c r="AB195" s="470"/>
      <c r="AC195" s="463"/>
      <c r="AD195" s="463"/>
      <c r="AE195" s="552"/>
      <c r="AF195" s="552"/>
      <c r="AG195" s="559"/>
      <c r="AH195" s="574"/>
      <c r="AI195" s="574"/>
      <c r="AJ195" s="574"/>
      <c r="AK195" s="574"/>
      <c r="AL195" s="574"/>
      <c r="AM195" s="574"/>
      <c r="AN195" s="574"/>
      <c r="AO195" s="574"/>
      <c r="AP195" s="574"/>
      <c r="AQ195" s="574"/>
    </row>
    <row r="196" spans="1:43" ht="24.95" customHeight="1" x14ac:dyDescent="0.25">
      <c r="A196" s="463"/>
      <c r="B196" s="463"/>
      <c r="C196" s="463"/>
      <c r="D196" s="464"/>
      <c r="E196" s="463"/>
      <c r="F196" s="463"/>
      <c r="G196" s="465"/>
      <c r="H196" s="466"/>
      <c r="I196" s="463"/>
      <c r="J196" s="463"/>
      <c r="K196" s="467"/>
      <c r="L196" s="467"/>
      <c r="M196" s="468"/>
      <c r="N196" s="468"/>
      <c r="O196" s="463"/>
      <c r="P196" s="463"/>
      <c r="Q196" s="463"/>
      <c r="R196" s="463"/>
      <c r="S196" s="463"/>
      <c r="T196" s="469"/>
      <c r="U196" s="470"/>
      <c r="V196" s="470"/>
      <c r="W196" s="471"/>
      <c r="X196" s="469"/>
      <c r="Y196" s="470"/>
      <c r="Z196" s="470"/>
      <c r="AA196" s="471"/>
      <c r="AB196" s="470"/>
      <c r="AC196" s="463"/>
      <c r="AD196" s="463"/>
      <c r="AE196" s="552"/>
      <c r="AF196" s="552"/>
      <c r="AG196" s="559"/>
      <c r="AH196" s="574"/>
      <c r="AI196" s="574"/>
      <c r="AJ196" s="574"/>
      <c r="AK196" s="574"/>
      <c r="AL196" s="574"/>
      <c r="AM196" s="574"/>
      <c r="AN196" s="574"/>
      <c r="AO196" s="574"/>
      <c r="AP196" s="574"/>
      <c r="AQ196" s="574"/>
    </row>
    <row r="197" spans="1:43" ht="24.95" customHeight="1" x14ac:dyDescent="0.25">
      <c r="A197" s="463"/>
      <c r="B197" s="463"/>
      <c r="C197" s="463"/>
      <c r="D197" s="464"/>
      <c r="E197" s="463"/>
      <c r="F197" s="463"/>
      <c r="G197" s="465"/>
      <c r="H197" s="466"/>
      <c r="I197" s="463"/>
      <c r="J197" s="463"/>
      <c r="K197" s="467"/>
      <c r="L197" s="467"/>
      <c r="M197" s="468"/>
      <c r="N197" s="468"/>
      <c r="O197" s="463"/>
      <c r="P197" s="463"/>
      <c r="Q197" s="463"/>
      <c r="R197" s="463"/>
      <c r="S197" s="463"/>
      <c r="T197" s="469"/>
      <c r="U197" s="470"/>
      <c r="V197" s="470"/>
      <c r="W197" s="471"/>
      <c r="X197" s="469"/>
      <c r="Y197" s="470"/>
      <c r="Z197" s="470"/>
      <c r="AA197" s="471"/>
      <c r="AB197" s="470"/>
      <c r="AC197" s="463"/>
      <c r="AD197" s="463"/>
      <c r="AE197" s="552"/>
      <c r="AF197" s="552"/>
      <c r="AG197" s="559"/>
      <c r="AH197" s="574"/>
      <c r="AI197" s="574"/>
      <c r="AJ197" s="574"/>
      <c r="AK197" s="574"/>
      <c r="AL197" s="574"/>
      <c r="AM197" s="574"/>
      <c r="AN197" s="574"/>
      <c r="AO197" s="574"/>
      <c r="AP197" s="574"/>
      <c r="AQ197" s="574"/>
    </row>
    <row r="198" spans="1:43" ht="24.95" customHeight="1" x14ac:dyDescent="0.25">
      <c r="A198" s="463"/>
      <c r="B198" s="463"/>
      <c r="C198" s="463"/>
      <c r="D198" s="464"/>
      <c r="E198" s="463"/>
      <c r="F198" s="463"/>
      <c r="G198" s="465"/>
      <c r="H198" s="466"/>
      <c r="I198" s="463"/>
      <c r="J198" s="463"/>
      <c r="K198" s="467"/>
      <c r="L198" s="467"/>
      <c r="M198" s="468"/>
      <c r="N198" s="468"/>
      <c r="O198" s="463"/>
      <c r="P198" s="463"/>
      <c r="Q198" s="463"/>
      <c r="R198" s="463"/>
      <c r="S198" s="463"/>
      <c r="T198" s="469"/>
      <c r="U198" s="470"/>
      <c r="V198" s="470"/>
      <c r="W198" s="471"/>
      <c r="X198" s="469"/>
      <c r="Y198" s="470"/>
      <c r="Z198" s="470"/>
      <c r="AA198" s="471"/>
      <c r="AB198" s="470"/>
      <c r="AC198" s="463"/>
      <c r="AD198" s="463"/>
      <c r="AE198" s="552"/>
      <c r="AF198" s="552"/>
      <c r="AG198" s="559"/>
      <c r="AH198" s="574"/>
      <c r="AI198" s="574"/>
      <c r="AJ198" s="574"/>
      <c r="AK198" s="574"/>
      <c r="AL198" s="574"/>
      <c r="AM198" s="574"/>
      <c r="AN198" s="574"/>
      <c r="AO198" s="574"/>
      <c r="AP198" s="574"/>
      <c r="AQ198" s="574"/>
    </row>
    <row r="199" spans="1:43" ht="24.95" customHeight="1" x14ac:dyDescent="0.25">
      <c r="A199" s="463"/>
      <c r="B199" s="463"/>
      <c r="C199" s="463"/>
      <c r="D199" s="464"/>
      <c r="E199" s="463"/>
      <c r="F199" s="463"/>
      <c r="G199" s="465"/>
      <c r="H199" s="466"/>
      <c r="I199" s="463"/>
      <c r="J199" s="463"/>
      <c r="K199" s="467"/>
      <c r="L199" s="467"/>
      <c r="M199" s="468"/>
      <c r="N199" s="468"/>
      <c r="O199" s="463"/>
      <c r="P199" s="463"/>
      <c r="Q199" s="463"/>
      <c r="R199" s="463"/>
      <c r="S199" s="463"/>
      <c r="T199" s="469"/>
      <c r="U199" s="470"/>
      <c r="V199" s="470"/>
      <c r="W199" s="471"/>
      <c r="X199" s="469"/>
      <c r="Y199" s="470"/>
      <c r="Z199" s="470"/>
      <c r="AA199" s="471"/>
      <c r="AB199" s="470"/>
      <c r="AC199" s="463"/>
      <c r="AD199" s="463"/>
      <c r="AE199" s="552"/>
      <c r="AF199" s="552"/>
      <c r="AG199" s="559"/>
      <c r="AH199" s="574"/>
      <c r="AI199" s="574"/>
      <c r="AJ199" s="574"/>
      <c r="AK199" s="574"/>
      <c r="AL199" s="574"/>
      <c r="AM199" s="574"/>
      <c r="AN199" s="574"/>
      <c r="AO199" s="574"/>
      <c r="AP199" s="574"/>
      <c r="AQ199" s="574"/>
    </row>
    <row r="200" spans="1:43" ht="24.95" customHeight="1" x14ac:dyDescent="0.25">
      <c r="A200" s="463"/>
      <c r="B200" s="463"/>
      <c r="C200" s="463"/>
      <c r="D200" s="464"/>
      <c r="E200" s="463"/>
      <c r="F200" s="463"/>
      <c r="G200" s="465"/>
      <c r="H200" s="466"/>
      <c r="I200" s="463"/>
      <c r="J200" s="463"/>
      <c r="K200" s="467"/>
      <c r="L200" s="467"/>
      <c r="M200" s="468"/>
      <c r="N200" s="468"/>
      <c r="O200" s="463"/>
      <c r="P200" s="463"/>
      <c r="Q200" s="463"/>
      <c r="R200" s="463"/>
      <c r="S200" s="463"/>
      <c r="T200" s="469"/>
      <c r="U200" s="470"/>
      <c r="V200" s="470"/>
      <c r="W200" s="471"/>
      <c r="X200" s="469"/>
      <c r="Y200" s="470"/>
      <c r="Z200" s="470"/>
      <c r="AA200" s="471"/>
      <c r="AB200" s="470"/>
      <c r="AC200" s="463"/>
      <c r="AD200" s="463"/>
      <c r="AE200" s="552"/>
      <c r="AF200" s="552"/>
      <c r="AG200" s="559"/>
      <c r="AH200" s="574"/>
      <c r="AI200" s="574"/>
      <c r="AJ200" s="574"/>
      <c r="AK200" s="574"/>
      <c r="AL200" s="574"/>
      <c r="AM200" s="574"/>
      <c r="AN200" s="574"/>
      <c r="AO200" s="574"/>
      <c r="AP200" s="574"/>
      <c r="AQ200" s="574"/>
    </row>
    <row r="201" spans="1:43" ht="24.95" customHeight="1" x14ac:dyDescent="0.25">
      <c r="A201" s="463"/>
      <c r="B201" s="463"/>
      <c r="C201" s="463"/>
      <c r="D201" s="464"/>
      <c r="E201" s="463"/>
      <c r="F201" s="463"/>
      <c r="G201" s="465"/>
      <c r="H201" s="466"/>
      <c r="I201" s="463"/>
      <c r="J201" s="463"/>
      <c r="K201" s="467"/>
      <c r="L201" s="467"/>
      <c r="M201" s="468"/>
      <c r="N201" s="468"/>
      <c r="O201" s="463"/>
      <c r="P201" s="463"/>
      <c r="Q201" s="463"/>
      <c r="R201" s="463"/>
      <c r="S201" s="463"/>
      <c r="T201" s="469"/>
      <c r="U201" s="470"/>
      <c r="V201" s="470"/>
      <c r="W201" s="471"/>
      <c r="X201" s="469"/>
      <c r="Y201" s="470"/>
      <c r="Z201" s="470"/>
      <c r="AA201" s="471"/>
      <c r="AB201" s="470"/>
      <c r="AC201" s="463"/>
      <c r="AD201" s="463"/>
      <c r="AE201" s="552"/>
      <c r="AF201" s="552"/>
      <c r="AG201" s="559"/>
      <c r="AH201" s="574"/>
      <c r="AI201" s="574"/>
      <c r="AJ201" s="574"/>
      <c r="AK201" s="574"/>
      <c r="AL201" s="574"/>
      <c r="AM201" s="574"/>
      <c r="AN201" s="574"/>
      <c r="AO201" s="574"/>
      <c r="AP201" s="574"/>
      <c r="AQ201" s="574"/>
    </row>
    <row r="202" spans="1:43" ht="24.95" customHeight="1" x14ac:dyDescent="0.25">
      <c r="A202" s="463"/>
      <c r="B202" s="463"/>
      <c r="C202" s="463"/>
      <c r="D202" s="464"/>
      <c r="E202" s="463"/>
      <c r="F202" s="463"/>
      <c r="G202" s="465"/>
      <c r="H202" s="466"/>
      <c r="I202" s="463"/>
      <c r="J202" s="463"/>
      <c r="K202" s="467"/>
      <c r="L202" s="467"/>
      <c r="M202" s="468"/>
      <c r="N202" s="468"/>
      <c r="O202" s="463"/>
      <c r="P202" s="463"/>
      <c r="Q202" s="463"/>
      <c r="R202" s="463"/>
      <c r="S202" s="463"/>
      <c r="T202" s="469"/>
      <c r="U202" s="470"/>
      <c r="V202" s="470"/>
      <c r="W202" s="471"/>
      <c r="X202" s="469"/>
      <c r="Y202" s="470"/>
      <c r="Z202" s="470"/>
      <c r="AA202" s="471"/>
      <c r="AB202" s="470"/>
      <c r="AC202" s="463"/>
      <c r="AD202" s="463"/>
      <c r="AE202" s="552"/>
      <c r="AF202" s="552"/>
      <c r="AG202" s="559"/>
      <c r="AH202" s="574"/>
      <c r="AI202" s="574"/>
      <c r="AJ202" s="574"/>
      <c r="AK202" s="574"/>
      <c r="AL202" s="574"/>
      <c r="AM202" s="574"/>
      <c r="AN202" s="574"/>
      <c r="AO202" s="574"/>
      <c r="AP202" s="574"/>
      <c r="AQ202" s="574"/>
    </row>
    <row r="203" spans="1:43" ht="24.95" customHeight="1" x14ac:dyDescent="0.25">
      <c r="A203" s="463"/>
      <c r="B203" s="463"/>
      <c r="C203" s="463"/>
      <c r="D203" s="464"/>
      <c r="E203" s="463"/>
      <c r="F203" s="463"/>
      <c r="G203" s="465"/>
      <c r="H203" s="466"/>
      <c r="I203" s="463"/>
      <c r="J203" s="463"/>
      <c r="K203" s="467"/>
      <c r="L203" s="467"/>
      <c r="M203" s="468"/>
      <c r="N203" s="468"/>
      <c r="O203" s="463"/>
      <c r="P203" s="463"/>
      <c r="Q203" s="463"/>
      <c r="R203" s="463"/>
      <c r="S203" s="463"/>
      <c r="T203" s="469"/>
      <c r="U203" s="470"/>
      <c r="V203" s="470"/>
      <c r="W203" s="471"/>
      <c r="X203" s="469"/>
      <c r="Y203" s="470"/>
      <c r="Z203" s="470"/>
      <c r="AA203" s="471"/>
      <c r="AB203" s="470"/>
      <c r="AC203" s="463"/>
      <c r="AD203" s="463"/>
      <c r="AE203" s="552"/>
      <c r="AF203" s="552"/>
      <c r="AG203" s="559"/>
      <c r="AH203" s="574"/>
      <c r="AI203" s="574"/>
      <c r="AJ203" s="574"/>
      <c r="AK203" s="574"/>
      <c r="AL203" s="574"/>
      <c r="AM203" s="574"/>
      <c r="AN203" s="574"/>
      <c r="AO203" s="574"/>
      <c r="AP203" s="574"/>
      <c r="AQ203" s="574"/>
    </row>
    <row r="204" spans="1:43" ht="24.95" customHeight="1" x14ac:dyDescent="0.25">
      <c r="A204" s="463"/>
      <c r="B204" s="463"/>
      <c r="C204" s="463"/>
      <c r="D204" s="464"/>
      <c r="E204" s="463"/>
      <c r="F204" s="463"/>
      <c r="G204" s="465"/>
      <c r="H204" s="466"/>
      <c r="I204" s="463"/>
      <c r="J204" s="463"/>
      <c r="K204" s="467"/>
      <c r="L204" s="467"/>
      <c r="M204" s="468"/>
      <c r="N204" s="468"/>
      <c r="O204" s="463"/>
      <c r="P204" s="463"/>
      <c r="Q204" s="463"/>
      <c r="R204" s="463"/>
      <c r="S204" s="463"/>
      <c r="T204" s="469"/>
      <c r="U204" s="470"/>
      <c r="V204" s="470"/>
      <c r="W204" s="471"/>
      <c r="X204" s="469"/>
      <c r="Y204" s="470"/>
      <c r="Z204" s="470"/>
      <c r="AA204" s="471"/>
      <c r="AB204" s="470"/>
      <c r="AC204" s="463"/>
      <c r="AD204" s="463"/>
      <c r="AE204" s="552"/>
      <c r="AF204" s="552"/>
      <c r="AG204" s="559"/>
      <c r="AH204" s="574"/>
      <c r="AI204" s="574"/>
      <c r="AJ204" s="574"/>
      <c r="AK204" s="574"/>
      <c r="AL204" s="574"/>
      <c r="AM204" s="574"/>
      <c r="AN204" s="574"/>
      <c r="AO204" s="574"/>
      <c r="AP204" s="574"/>
      <c r="AQ204" s="574"/>
    </row>
    <row r="205" spans="1:43" ht="24.95" customHeight="1" x14ac:dyDescent="0.25">
      <c r="A205" s="463"/>
      <c r="B205" s="463"/>
      <c r="C205" s="463"/>
      <c r="D205" s="464"/>
      <c r="E205" s="463"/>
      <c r="F205" s="463"/>
      <c r="G205" s="465"/>
      <c r="H205" s="466"/>
      <c r="I205" s="463"/>
      <c r="J205" s="463"/>
      <c r="K205" s="467"/>
      <c r="L205" s="467"/>
      <c r="M205" s="468"/>
      <c r="N205" s="468"/>
      <c r="O205" s="463"/>
      <c r="P205" s="463"/>
      <c r="Q205" s="463"/>
      <c r="R205" s="463"/>
      <c r="S205" s="463"/>
      <c r="T205" s="469"/>
      <c r="U205" s="470"/>
      <c r="V205" s="470"/>
      <c r="W205" s="471"/>
      <c r="X205" s="469"/>
      <c r="Y205" s="470"/>
      <c r="Z205" s="470"/>
      <c r="AA205" s="471"/>
      <c r="AB205" s="470"/>
      <c r="AC205" s="463"/>
      <c r="AD205" s="463"/>
      <c r="AE205" s="552"/>
      <c r="AF205" s="552"/>
      <c r="AG205" s="559"/>
      <c r="AH205" s="574"/>
      <c r="AI205" s="574"/>
      <c r="AJ205" s="574"/>
      <c r="AK205" s="574"/>
      <c r="AL205" s="574"/>
      <c r="AM205" s="574"/>
      <c r="AN205" s="574"/>
      <c r="AO205" s="574"/>
      <c r="AP205" s="574"/>
      <c r="AQ205" s="574"/>
    </row>
    <row r="206" spans="1:43" ht="24.95" customHeight="1" x14ac:dyDescent="0.25">
      <c r="A206" s="463"/>
      <c r="B206" s="463"/>
      <c r="C206" s="463"/>
      <c r="D206" s="464"/>
      <c r="E206" s="463"/>
      <c r="F206" s="463"/>
      <c r="G206" s="465"/>
      <c r="H206" s="466"/>
      <c r="I206" s="463"/>
      <c r="J206" s="463"/>
      <c r="K206" s="467"/>
      <c r="L206" s="467"/>
      <c r="M206" s="468"/>
      <c r="N206" s="468"/>
      <c r="O206" s="463"/>
      <c r="P206" s="463"/>
      <c r="Q206" s="463"/>
      <c r="R206" s="463"/>
      <c r="S206" s="463"/>
      <c r="T206" s="469"/>
      <c r="U206" s="470"/>
      <c r="V206" s="470"/>
      <c r="W206" s="471"/>
      <c r="X206" s="469"/>
      <c r="Y206" s="470"/>
      <c r="Z206" s="470"/>
      <c r="AA206" s="471"/>
      <c r="AB206" s="470"/>
      <c r="AC206" s="463"/>
      <c r="AD206" s="463"/>
      <c r="AE206" s="552"/>
      <c r="AF206" s="552"/>
      <c r="AG206" s="559"/>
      <c r="AH206" s="574"/>
      <c r="AI206" s="574"/>
      <c r="AJ206" s="574"/>
      <c r="AK206" s="574"/>
      <c r="AL206" s="574"/>
      <c r="AM206" s="574"/>
      <c r="AN206" s="574"/>
      <c r="AO206" s="574"/>
      <c r="AP206" s="574"/>
      <c r="AQ206" s="574"/>
    </row>
    <row r="207" spans="1:43" ht="24.95" customHeight="1" x14ac:dyDescent="0.25">
      <c r="A207" s="463"/>
      <c r="B207" s="463"/>
      <c r="C207" s="463"/>
      <c r="D207" s="464"/>
      <c r="E207" s="463"/>
      <c r="F207" s="463"/>
      <c r="G207" s="465"/>
      <c r="H207" s="466"/>
      <c r="I207" s="463"/>
      <c r="J207" s="463"/>
      <c r="K207" s="467"/>
      <c r="L207" s="467"/>
      <c r="M207" s="468"/>
      <c r="N207" s="468"/>
      <c r="O207" s="463"/>
      <c r="P207" s="463"/>
      <c r="Q207" s="463"/>
      <c r="R207" s="463"/>
      <c r="S207" s="463"/>
      <c r="T207" s="469"/>
      <c r="U207" s="470"/>
      <c r="V207" s="470"/>
      <c r="W207" s="471"/>
      <c r="X207" s="469"/>
      <c r="Y207" s="470"/>
      <c r="Z207" s="470"/>
      <c r="AA207" s="471"/>
      <c r="AB207" s="470"/>
      <c r="AC207" s="463"/>
      <c r="AD207" s="463"/>
      <c r="AE207" s="552"/>
      <c r="AF207" s="552"/>
      <c r="AG207" s="559"/>
      <c r="AH207" s="574"/>
      <c r="AI207" s="574"/>
      <c r="AJ207" s="574"/>
      <c r="AK207" s="574"/>
      <c r="AL207" s="574"/>
      <c r="AM207" s="574"/>
      <c r="AN207" s="574"/>
      <c r="AO207" s="574"/>
      <c r="AP207" s="574"/>
      <c r="AQ207" s="574"/>
    </row>
    <row r="208" spans="1:43" ht="24.95" customHeight="1" x14ac:dyDescent="0.25">
      <c r="A208" s="463"/>
      <c r="B208" s="463"/>
      <c r="C208" s="463"/>
      <c r="D208" s="464"/>
      <c r="E208" s="463"/>
      <c r="F208" s="463"/>
      <c r="G208" s="465"/>
      <c r="H208" s="466"/>
      <c r="I208" s="463"/>
      <c r="J208" s="463"/>
      <c r="K208" s="467"/>
      <c r="L208" s="467"/>
      <c r="M208" s="468"/>
      <c r="N208" s="468"/>
      <c r="O208" s="463"/>
      <c r="P208" s="463"/>
      <c r="Q208" s="463"/>
      <c r="R208" s="463"/>
      <c r="S208" s="463"/>
      <c r="T208" s="469"/>
      <c r="U208" s="470"/>
      <c r="V208" s="470"/>
      <c r="W208" s="471"/>
      <c r="X208" s="469"/>
      <c r="Y208" s="470"/>
      <c r="Z208" s="470"/>
      <c r="AA208" s="471"/>
      <c r="AB208" s="470"/>
      <c r="AC208" s="463"/>
      <c r="AD208" s="463"/>
      <c r="AE208" s="552"/>
      <c r="AF208" s="552"/>
      <c r="AG208" s="559"/>
      <c r="AH208" s="574"/>
      <c r="AI208" s="574"/>
      <c r="AJ208" s="574"/>
      <c r="AK208" s="574"/>
      <c r="AL208" s="574"/>
      <c r="AM208" s="574"/>
      <c r="AN208" s="574"/>
      <c r="AO208" s="574"/>
      <c r="AP208" s="574"/>
      <c r="AQ208" s="574"/>
    </row>
    <row r="209" spans="1:43" ht="24.95" customHeight="1" x14ac:dyDescent="0.25">
      <c r="A209" s="463"/>
      <c r="B209" s="463"/>
      <c r="C209" s="463"/>
      <c r="D209" s="464"/>
      <c r="E209" s="463"/>
      <c r="F209" s="463"/>
      <c r="G209" s="465"/>
      <c r="H209" s="466"/>
      <c r="I209" s="463"/>
      <c r="J209" s="463"/>
      <c r="K209" s="467"/>
      <c r="L209" s="467"/>
      <c r="M209" s="468"/>
      <c r="N209" s="468"/>
      <c r="O209" s="463"/>
      <c r="P209" s="463"/>
      <c r="Q209" s="463"/>
      <c r="R209" s="463"/>
      <c r="S209" s="463"/>
      <c r="T209" s="469"/>
      <c r="U209" s="470"/>
      <c r="V209" s="470"/>
      <c r="W209" s="471"/>
      <c r="X209" s="469"/>
      <c r="Y209" s="470"/>
      <c r="Z209" s="470"/>
      <c r="AA209" s="471"/>
      <c r="AB209" s="470"/>
      <c r="AC209" s="463"/>
      <c r="AD209" s="463"/>
      <c r="AE209" s="552"/>
      <c r="AF209" s="552"/>
      <c r="AG209" s="559"/>
      <c r="AH209" s="574"/>
      <c r="AI209" s="574"/>
      <c r="AJ209" s="574"/>
      <c r="AK209" s="574"/>
      <c r="AL209" s="574"/>
      <c r="AM209" s="574"/>
      <c r="AN209" s="574"/>
      <c r="AO209" s="574"/>
      <c r="AP209" s="574"/>
      <c r="AQ209" s="574"/>
    </row>
    <row r="210" spans="1:43" ht="24.95" customHeight="1" x14ac:dyDescent="0.25">
      <c r="A210" s="463"/>
      <c r="B210" s="463"/>
      <c r="C210" s="463"/>
      <c r="D210" s="464"/>
      <c r="E210" s="463"/>
      <c r="F210" s="463"/>
      <c r="G210" s="465"/>
      <c r="H210" s="466"/>
      <c r="I210" s="463"/>
      <c r="J210" s="463"/>
      <c r="K210" s="467"/>
      <c r="L210" s="467"/>
      <c r="M210" s="468"/>
      <c r="N210" s="468"/>
      <c r="O210" s="463"/>
      <c r="P210" s="463"/>
      <c r="Q210" s="463"/>
      <c r="R210" s="463"/>
      <c r="S210" s="463"/>
      <c r="T210" s="469"/>
      <c r="U210" s="470"/>
      <c r="V210" s="470"/>
      <c r="W210" s="471"/>
      <c r="X210" s="469"/>
      <c r="Y210" s="470"/>
      <c r="Z210" s="470"/>
      <c r="AA210" s="471"/>
      <c r="AB210" s="470"/>
      <c r="AC210" s="463"/>
      <c r="AD210" s="463"/>
      <c r="AE210" s="552"/>
      <c r="AF210" s="552"/>
      <c r="AG210" s="559"/>
      <c r="AH210" s="574"/>
      <c r="AI210" s="574"/>
      <c r="AJ210" s="574"/>
      <c r="AK210" s="574"/>
      <c r="AL210" s="574"/>
      <c r="AM210" s="574"/>
      <c r="AN210" s="574"/>
      <c r="AO210" s="574"/>
      <c r="AP210" s="574"/>
      <c r="AQ210" s="574"/>
    </row>
    <row r="211" spans="1:43" ht="24.95" customHeight="1" x14ac:dyDescent="0.25">
      <c r="A211" s="463"/>
      <c r="B211" s="463"/>
      <c r="C211" s="463"/>
      <c r="D211" s="464"/>
      <c r="E211" s="463"/>
      <c r="F211" s="463"/>
      <c r="G211" s="465"/>
      <c r="H211" s="466"/>
      <c r="I211" s="463"/>
      <c r="J211" s="463"/>
      <c r="K211" s="467"/>
      <c r="L211" s="467"/>
      <c r="M211" s="468"/>
      <c r="N211" s="468"/>
      <c r="O211" s="463"/>
      <c r="P211" s="463"/>
      <c r="Q211" s="463"/>
      <c r="R211" s="463"/>
      <c r="S211" s="463"/>
      <c r="T211" s="469"/>
      <c r="U211" s="470"/>
      <c r="V211" s="470"/>
      <c r="W211" s="471"/>
      <c r="X211" s="469"/>
      <c r="Y211" s="470"/>
      <c r="Z211" s="470"/>
      <c r="AA211" s="471"/>
      <c r="AB211" s="470"/>
      <c r="AC211" s="463"/>
      <c r="AD211" s="463"/>
      <c r="AE211" s="552"/>
      <c r="AF211" s="552"/>
      <c r="AG211" s="559"/>
      <c r="AH211" s="574"/>
      <c r="AI211" s="574"/>
      <c r="AJ211" s="574"/>
      <c r="AK211" s="574"/>
      <c r="AL211" s="574"/>
      <c r="AM211" s="574"/>
      <c r="AN211" s="574"/>
      <c r="AO211" s="574"/>
      <c r="AP211" s="574"/>
      <c r="AQ211" s="574"/>
    </row>
    <row r="212" spans="1:43" ht="24.95" customHeight="1" x14ac:dyDescent="0.25">
      <c r="A212" s="463"/>
      <c r="B212" s="463"/>
      <c r="C212" s="463"/>
      <c r="D212" s="464"/>
      <c r="E212" s="463"/>
      <c r="F212" s="463"/>
      <c r="G212" s="465"/>
      <c r="H212" s="466"/>
      <c r="I212" s="463"/>
      <c r="J212" s="463"/>
      <c r="K212" s="467"/>
      <c r="L212" s="467"/>
      <c r="M212" s="468"/>
      <c r="N212" s="468"/>
      <c r="O212" s="463"/>
      <c r="P212" s="463"/>
      <c r="Q212" s="463"/>
      <c r="R212" s="463"/>
      <c r="S212" s="463"/>
      <c r="T212" s="469"/>
      <c r="U212" s="470"/>
      <c r="V212" s="470"/>
      <c r="W212" s="471"/>
      <c r="X212" s="469"/>
      <c r="Y212" s="470"/>
      <c r="Z212" s="470"/>
      <c r="AA212" s="471"/>
      <c r="AB212" s="470"/>
      <c r="AC212" s="463"/>
      <c r="AD212" s="463"/>
      <c r="AE212" s="552"/>
      <c r="AF212" s="552"/>
      <c r="AG212" s="559"/>
      <c r="AH212" s="574"/>
      <c r="AI212" s="574"/>
      <c r="AJ212" s="574"/>
      <c r="AK212" s="574"/>
      <c r="AL212" s="574"/>
      <c r="AM212" s="574"/>
      <c r="AN212" s="574"/>
      <c r="AO212" s="574"/>
      <c r="AP212" s="574"/>
      <c r="AQ212" s="574"/>
    </row>
    <row r="213" spans="1:43" ht="24.95" customHeight="1" x14ac:dyDescent="0.25">
      <c r="A213" s="463"/>
      <c r="B213" s="463"/>
      <c r="C213" s="463"/>
      <c r="D213" s="464"/>
      <c r="E213" s="463"/>
      <c r="F213" s="463"/>
      <c r="G213" s="465"/>
      <c r="H213" s="466"/>
      <c r="I213" s="463"/>
      <c r="J213" s="463"/>
      <c r="K213" s="467"/>
      <c r="L213" s="467"/>
      <c r="M213" s="468"/>
      <c r="N213" s="468"/>
      <c r="O213" s="463"/>
      <c r="P213" s="463"/>
      <c r="Q213" s="463"/>
      <c r="R213" s="463"/>
      <c r="S213" s="463"/>
      <c r="T213" s="469"/>
      <c r="U213" s="470"/>
      <c r="V213" s="470"/>
      <c r="W213" s="471"/>
      <c r="X213" s="469"/>
      <c r="Y213" s="470"/>
      <c r="Z213" s="470"/>
      <c r="AA213" s="471"/>
      <c r="AB213" s="470"/>
      <c r="AC213" s="463"/>
      <c r="AD213" s="463"/>
      <c r="AE213" s="552"/>
      <c r="AF213" s="552"/>
      <c r="AG213" s="559"/>
      <c r="AH213" s="574"/>
      <c r="AI213" s="574"/>
      <c r="AJ213" s="574"/>
      <c r="AK213" s="574"/>
      <c r="AL213" s="574"/>
      <c r="AM213" s="574"/>
      <c r="AN213" s="574"/>
      <c r="AO213" s="574"/>
      <c r="AP213" s="574"/>
      <c r="AQ213" s="574"/>
    </row>
    <row r="214" spans="1:43" ht="24.95" customHeight="1" x14ac:dyDescent="0.25">
      <c r="A214" s="463"/>
      <c r="B214" s="463"/>
      <c r="C214" s="463"/>
      <c r="D214" s="464"/>
      <c r="E214" s="463"/>
      <c r="F214" s="463"/>
      <c r="G214" s="465"/>
      <c r="H214" s="466"/>
      <c r="I214" s="463"/>
      <c r="J214" s="463"/>
      <c r="K214" s="467"/>
      <c r="L214" s="467"/>
      <c r="M214" s="468"/>
      <c r="N214" s="468"/>
      <c r="O214" s="463"/>
      <c r="P214" s="463"/>
      <c r="Q214" s="463"/>
      <c r="R214" s="463"/>
      <c r="S214" s="463"/>
      <c r="T214" s="469"/>
      <c r="U214" s="470"/>
      <c r="V214" s="470"/>
      <c r="W214" s="471"/>
      <c r="X214" s="469"/>
      <c r="Y214" s="470"/>
      <c r="Z214" s="470"/>
      <c r="AA214" s="471"/>
      <c r="AB214" s="470"/>
      <c r="AC214" s="463"/>
      <c r="AD214" s="463"/>
      <c r="AE214" s="552"/>
      <c r="AF214" s="552"/>
      <c r="AG214" s="559"/>
      <c r="AH214" s="574"/>
      <c r="AI214" s="574"/>
      <c r="AJ214" s="574"/>
      <c r="AK214" s="574"/>
      <c r="AL214" s="574"/>
      <c r="AM214" s="574"/>
      <c r="AN214" s="574"/>
      <c r="AO214" s="574"/>
      <c r="AP214" s="574"/>
      <c r="AQ214" s="574"/>
    </row>
    <row r="215" spans="1:43" ht="24.95" customHeight="1" x14ac:dyDescent="0.25">
      <c r="A215" s="463"/>
      <c r="B215" s="463"/>
      <c r="C215" s="463"/>
      <c r="D215" s="464"/>
      <c r="E215" s="463"/>
      <c r="F215" s="463"/>
      <c r="G215" s="465"/>
      <c r="H215" s="466"/>
      <c r="I215" s="463"/>
      <c r="J215" s="463"/>
      <c r="K215" s="467"/>
      <c r="L215" s="467"/>
      <c r="M215" s="468"/>
      <c r="N215" s="468"/>
      <c r="O215" s="463"/>
      <c r="P215" s="463"/>
      <c r="Q215" s="463"/>
      <c r="R215" s="463"/>
      <c r="S215" s="463"/>
      <c r="T215" s="469"/>
      <c r="U215" s="470"/>
      <c r="V215" s="470"/>
      <c r="W215" s="471"/>
      <c r="X215" s="469"/>
      <c r="Y215" s="470"/>
      <c r="Z215" s="470"/>
      <c r="AA215" s="471"/>
      <c r="AB215" s="470"/>
      <c r="AC215" s="463"/>
      <c r="AD215" s="463"/>
      <c r="AE215" s="552"/>
      <c r="AF215" s="552"/>
      <c r="AG215" s="559"/>
      <c r="AH215" s="574"/>
      <c r="AI215" s="574"/>
      <c r="AJ215" s="574"/>
      <c r="AK215" s="574"/>
      <c r="AL215" s="574"/>
      <c r="AM215" s="574"/>
      <c r="AN215" s="574"/>
      <c r="AO215" s="574"/>
      <c r="AP215" s="574"/>
      <c r="AQ215" s="574"/>
    </row>
    <row r="216" spans="1:43" ht="24.95" customHeight="1" x14ac:dyDescent="0.25">
      <c r="A216" s="463"/>
      <c r="B216" s="463"/>
      <c r="C216" s="463"/>
      <c r="D216" s="464"/>
      <c r="E216" s="463"/>
      <c r="F216" s="463"/>
      <c r="G216" s="465"/>
      <c r="H216" s="466"/>
      <c r="I216" s="463"/>
      <c r="J216" s="463"/>
      <c r="K216" s="467"/>
      <c r="L216" s="467"/>
      <c r="M216" s="468"/>
      <c r="N216" s="468"/>
      <c r="O216" s="463"/>
      <c r="P216" s="463"/>
      <c r="Q216" s="463"/>
      <c r="R216" s="463"/>
      <c r="S216" s="463"/>
      <c r="T216" s="469"/>
      <c r="U216" s="470"/>
      <c r="V216" s="470"/>
      <c r="W216" s="471"/>
      <c r="X216" s="469"/>
      <c r="Y216" s="470"/>
      <c r="Z216" s="470"/>
      <c r="AA216" s="471"/>
      <c r="AB216" s="470"/>
      <c r="AC216" s="463"/>
      <c r="AD216" s="463"/>
      <c r="AE216" s="552"/>
      <c r="AF216" s="552"/>
      <c r="AG216" s="559"/>
      <c r="AH216" s="574"/>
      <c r="AI216" s="574"/>
      <c r="AJ216" s="574"/>
      <c r="AK216" s="574"/>
      <c r="AL216" s="574"/>
      <c r="AM216" s="574"/>
      <c r="AN216" s="574"/>
      <c r="AO216" s="574"/>
      <c r="AP216" s="574"/>
      <c r="AQ216" s="574"/>
    </row>
    <row r="217" spans="1:43" ht="24.95" customHeight="1" x14ac:dyDescent="0.25">
      <c r="A217" s="463"/>
      <c r="B217" s="463"/>
      <c r="C217" s="463"/>
      <c r="D217" s="464"/>
      <c r="E217" s="463"/>
      <c r="F217" s="463"/>
      <c r="G217" s="465"/>
      <c r="H217" s="466"/>
      <c r="I217" s="463"/>
      <c r="J217" s="463"/>
      <c r="K217" s="467"/>
      <c r="L217" s="467"/>
      <c r="M217" s="468"/>
      <c r="N217" s="468"/>
      <c r="O217" s="463"/>
      <c r="P217" s="463"/>
      <c r="Q217" s="463"/>
      <c r="R217" s="463"/>
      <c r="S217" s="463"/>
      <c r="T217" s="469"/>
      <c r="U217" s="470"/>
      <c r="V217" s="470"/>
      <c r="W217" s="471"/>
      <c r="X217" s="469"/>
      <c r="Y217" s="470"/>
      <c r="Z217" s="470"/>
      <c r="AA217" s="471"/>
      <c r="AB217" s="470"/>
      <c r="AC217" s="463"/>
      <c r="AD217" s="463"/>
      <c r="AE217" s="552"/>
      <c r="AF217" s="552"/>
      <c r="AG217" s="559"/>
      <c r="AH217" s="574"/>
      <c r="AI217" s="574"/>
      <c r="AJ217" s="574"/>
      <c r="AK217" s="574"/>
      <c r="AL217" s="574"/>
      <c r="AM217" s="574"/>
      <c r="AN217" s="574"/>
      <c r="AO217" s="574"/>
      <c r="AP217" s="574"/>
      <c r="AQ217" s="574"/>
    </row>
    <row r="218" spans="1:43" ht="24.95" customHeight="1" x14ac:dyDescent="0.25">
      <c r="A218" s="463"/>
      <c r="B218" s="463"/>
      <c r="C218" s="463"/>
      <c r="D218" s="464"/>
      <c r="E218" s="463"/>
      <c r="F218" s="463"/>
      <c r="G218" s="465"/>
      <c r="H218" s="466"/>
      <c r="I218" s="463"/>
      <c r="J218" s="463"/>
      <c r="K218" s="467"/>
      <c r="L218" s="467"/>
      <c r="M218" s="468"/>
      <c r="N218" s="468"/>
      <c r="O218" s="463"/>
      <c r="P218" s="463"/>
      <c r="Q218" s="463"/>
      <c r="R218" s="463"/>
      <c r="S218" s="463"/>
      <c r="T218" s="469"/>
      <c r="U218" s="470"/>
      <c r="V218" s="470"/>
      <c r="W218" s="471"/>
      <c r="X218" s="469"/>
      <c r="Y218" s="470"/>
      <c r="Z218" s="470"/>
      <c r="AA218" s="471"/>
      <c r="AB218" s="470"/>
      <c r="AC218" s="463"/>
      <c r="AD218" s="463"/>
      <c r="AE218" s="552"/>
      <c r="AF218" s="552"/>
      <c r="AG218" s="559"/>
      <c r="AH218" s="574"/>
      <c r="AI218" s="574"/>
      <c r="AJ218" s="574"/>
      <c r="AK218" s="574"/>
      <c r="AL218" s="574"/>
      <c r="AM218" s="574"/>
      <c r="AN218" s="574"/>
      <c r="AO218" s="574"/>
      <c r="AP218" s="574"/>
      <c r="AQ218" s="574"/>
    </row>
    <row r="219" spans="1:43" ht="24.95" customHeight="1" x14ac:dyDescent="0.25">
      <c r="A219" s="463"/>
      <c r="B219" s="463"/>
      <c r="C219" s="463"/>
      <c r="D219" s="464"/>
      <c r="E219" s="463"/>
      <c r="F219" s="463"/>
      <c r="G219" s="465"/>
      <c r="H219" s="466"/>
      <c r="I219" s="463"/>
      <c r="J219" s="463"/>
      <c r="K219" s="467"/>
      <c r="L219" s="467"/>
      <c r="M219" s="468"/>
      <c r="N219" s="468"/>
      <c r="O219" s="463"/>
      <c r="P219" s="463"/>
      <c r="Q219" s="463"/>
      <c r="R219" s="463"/>
      <c r="S219" s="463"/>
      <c r="T219" s="469"/>
      <c r="U219" s="470"/>
      <c r="V219" s="470"/>
      <c r="W219" s="471"/>
      <c r="X219" s="469"/>
      <c r="Y219" s="470"/>
      <c r="Z219" s="470"/>
      <c r="AA219" s="471"/>
      <c r="AB219" s="470"/>
      <c r="AC219" s="463"/>
      <c r="AD219" s="463"/>
      <c r="AE219" s="552"/>
      <c r="AF219" s="552"/>
      <c r="AG219" s="559"/>
      <c r="AH219" s="574"/>
      <c r="AI219" s="574"/>
      <c r="AJ219" s="574"/>
      <c r="AK219" s="574"/>
      <c r="AL219" s="574"/>
      <c r="AM219" s="574"/>
      <c r="AN219" s="574"/>
      <c r="AO219" s="574"/>
      <c r="AP219" s="574"/>
      <c r="AQ219" s="574"/>
    </row>
    <row r="220" spans="1:43" ht="24.95" customHeight="1" x14ac:dyDescent="0.25">
      <c r="A220" s="463"/>
      <c r="B220" s="463"/>
      <c r="C220" s="463"/>
      <c r="D220" s="464"/>
      <c r="E220" s="463"/>
      <c r="F220" s="463"/>
      <c r="G220" s="465"/>
      <c r="H220" s="466"/>
      <c r="I220" s="463"/>
      <c r="J220" s="463"/>
      <c r="K220" s="467"/>
      <c r="L220" s="467"/>
      <c r="M220" s="468"/>
      <c r="N220" s="468"/>
      <c r="O220" s="463"/>
      <c r="P220" s="463"/>
      <c r="Q220" s="463"/>
      <c r="R220" s="463"/>
      <c r="S220" s="463"/>
      <c r="T220" s="469"/>
      <c r="U220" s="470"/>
      <c r="V220" s="470"/>
      <c r="W220" s="471"/>
      <c r="X220" s="469"/>
      <c r="Y220" s="470"/>
      <c r="Z220" s="470"/>
      <c r="AA220" s="471"/>
      <c r="AB220" s="470"/>
      <c r="AC220" s="463"/>
      <c r="AD220" s="463"/>
      <c r="AE220" s="552"/>
      <c r="AF220" s="552"/>
      <c r="AG220" s="559"/>
      <c r="AH220" s="574"/>
      <c r="AI220" s="574"/>
      <c r="AJ220" s="574"/>
      <c r="AK220" s="574"/>
      <c r="AL220" s="574"/>
      <c r="AM220" s="574"/>
      <c r="AN220" s="574"/>
      <c r="AO220" s="574"/>
      <c r="AP220" s="574"/>
      <c r="AQ220" s="574"/>
    </row>
    <row r="221" spans="1:43" ht="24.95" customHeight="1" x14ac:dyDescent="0.25">
      <c r="A221" s="463"/>
      <c r="B221" s="463"/>
      <c r="C221" s="463"/>
      <c r="D221" s="464"/>
      <c r="E221" s="463"/>
      <c r="F221" s="463"/>
      <c r="G221" s="465"/>
      <c r="H221" s="466"/>
      <c r="I221" s="463"/>
      <c r="J221" s="463"/>
      <c r="K221" s="467"/>
      <c r="L221" s="467"/>
      <c r="M221" s="468"/>
      <c r="N221" s="468"/>
      <c r="O221" s="463"/>
      <c r="P221" s="463"/>
      <c r="Q221" s="463"/>
      <c r="R221" s="463"/>
      <c r="S221" s="463"/>
      <c r="T221" s="469"/>
      <c r="U221" s="470"/>
      <c r="V221" s="470"/>
      <c r="W221" s="471"/>
      <c r="X221" s="469"/>
      <c r="Y221" s="470"/>
      <c r="Z221" s="470"/>
      <c r="AA221" s="471"/>
      <c r="AB221" s="470"/>
      <c r="AC221" s="463"/>
      <c r="AD221" s="463"/>
      <c r="AE221" s="552"/>
      <c r="AF221" s="552"/>
      <c r="AG221" s="559"/>
      <c r="AH221" s="574"/>
      <c r="AI221" s="574"/>
      <c r="AJ221" s="574"/>
      <c r="AK221" s="574"/>
      <c r="AL221" s="574"/>
      <c r="AM221" s="574"/>
      <c r="AN221" s="574"/>
      <c r="AO221" s="574"/>
      <c r="AP221" s="574"/>
      <c r="AQ221" s="574"/>
    </row>
    <row r="222" spans="1:43" ht="24.95" customHeight="1" x14ac:dyDescent="0.25">
      <c r="A222" s="463"/>
      <c r="B222" s="463"/>
      <c r="C222" s="463"/>
      <c r="D222" s="464"/>
      <c r="E222" s="463"/>
      <c r="F222" s="463"/>
      <c r="G222" s="465"/>
      <c r="H222" s="466"/>
      <c r="I222" s="463"/>
      <c r="J222" s="463"/>
      <c r="K222" s="467"/>
      <c r="L222" s="467"/>
      <c r="M222" s="468"/>
      <c r="N222" s="468"/>
      <c r="O222" s="463"/>
      <c r="P222" s="463"/>
      <c r="Q222" s="463"/>
      <c r="R222" s="463"/>
      <c r="S222" s="463"/>
      <c r="T222" s="469"/>
      <c r="U222" s="470"/>
      <c r="V222" s="470"/>
      <c r="W222" s="471"/>
      <c r="X222" s="469"/>
      <c r="Y222" s="470"/>
      <c r="Z222" s="470"/>
      <c r="AA222" s="471"/>
      <c r="AB222" s="470"/>
      <c r="AC222" s="463"/>
      <c r="AD222" s="463"/>
      <c r="AE222" s="552"/>
      <c r="AF222" s="552"/>
      <c r="AG222" s="559"/>
      <c r="AH222" s="574"/>
      <c r="AI222" s="574"/>
      <c r="AJ222" s="574"/>
      <c r="AK222" s="574"/>
      <c r="AL222" s="574"/>
      <c r="AM222" s="574"/>
      <c r="AN222" s="574"/>
      <c r="AO222" s="574"/>
      <c r="AP222" s="574"/>
      <c r="AQ222" s="574"/>
    </row>
    <row r="223" spans="1:43" ht="24.95" customHeight="1" x14ac:dyDescent="0.25">
      <c r="A223" s="463"/>
      <c r="B223" s="463"/>
      <c r="C223" s="463"/>
      <c r="D223" s="464"/>
      <c r="E223" s="463"/>
      <c r="F223" s="463"/>
      <c r="G223" s="465"/>
      <c r="H223" s="466"/>
      <c r="I223" s="463"/>
      <c r="J223" s="463"/>
      <c r="K223" s="467"/>
      <c r="L223" s="467"/>
      <c r="M223" s="468"/>
      <c r="N223" s="468"/>
      <c r="O223" s="463"/>
      <c r="P223" s="463"/>
      <c r="Q223" s="463"/>
      <c r="R223" s="463"/>
      <c r="S223" s="463"/>
      <c r="T223" s="469"/>
      <c r="U223" s="470"/>
      <c r="V223" s="470"/>
      <c r="W223" s="471"/>
      <c r="X223" s="469"/>
      <c r="Y223" s="470"/>
      <c r="Z223" s="470"/>
      <c r="AA223" s="471"/>
      <c r="AB223" s="470"/>
      <c r="AC223" s="463"/>
      <c r="AD223" s="463"/>
      <c r="AE223" s="552"/>
      <c r="AF223" s="552"/>
      <c r="AG223" s="559"/>
      <c r="AH223" s="574"/>
      <c r="AI223" s="574"/>
      <c r="AJ223" s="574"/>
      <c r="AK223" s="574"/>
      <c r="AL223" s="574"/>
      <c r="AM223" s="574"/>
      <c r="AN223" s="574"/>
      <c r="AO223" s="574"/>
      <c r="AP223" s="574"/>
      <c r="AQ223" s="574"/>
    </row>
    <row r="224" spans="1:43" ht="24.95" customHeight="1" x14ac:dyDescent="0.25">
      <c r="A224" s="463"/>
      <c r="B224" s="463"/>
      <c r="C224" s="463"/>
      <c r="D224" s="464"/>
      <c r="E224" s="463"/>
      <c r="F224" s="463"/>
      <c r="G224" s="465"/>
      <c r="H224" s="466"/>
      <c r="I224" s="463"/>
      <c r="J224" s="463"/>
      <c r="K224" s="467"/>
      <c r="L224" s="467"/>
      <c r="M224" s="468"/>
      <c r="N224" s="468"/>
      <c r="O224" s="463"/>
      <c r="P224" s="463"/>
      <c r="Q224" s="463"/>
      <c r="R224" s="463"/>
      <c r="S224" s="463"/>
      <c r="T224" s="469"/>
      <c r="U224" s="470"/>
      <c r="V224" s="470"/>
      <c r="W224" s="471"/>
      <c r="X224" s="469"/>
      <c r="Y224" s="470"/>
      <c r="Z224" s="470"/>
      <c r="AA224" s="471"/>
      <c r="AB224" s="470"/>
      <c r="AC224" s="463"/>
      <c r="AD224" s="463"/>
      <c r="AE224" s="552"/>
      <c r="AF224" s="552"/>
      <c r="AG224" s="559"/>
      <c r="AH224" s="574"/>
      <c r="AI224" s="574"/>
      <c r="AJ224" s="574"/>
      <c r="AK224" s="574"/>
      <c r="AL224" s="574"/>
      <c r="AM224" s="574"/>
      <c r="AN224" s="574"/>
      <c r="AO224" s="574"/>
      <c r="AP224" s="574"/>
      <c r="AQ224" s="574"/>
    </row>
    <row r="225" spans="1:43" ht="24.95" customHeight="1" x14ac:dyDescent="0.25">
      <c r="A225" s="463"/>
      <c r="B225" s="463"/>
      <c r="C225" s="463"/>
      <c r="D225" s="464"/>
      <c r="E225" s="463"/>
      <c r="F225" s="463"/>
      <c r="G225" s="465"/>
      <c r="H225" s="466"/>
      <c r="I225" s="463"/>
      <c r="J225" s="463"/>
      <c r="K225" s="467"/>
      <c r="L225" s="467"/>
      <c r="M225" s="468"/>
      <c r="N225" s="468"/>
      <c r="O225" s="463"/>
      <c r="P225" s="463"/>
      <c r="Q225" s="463"/>
      <c r="R225" s="463"/>
      <c r="S225" s="463"/>
      <c r="T225" s="469"/>
      <c r="U225" s="470"/>
      <c r="V225" s="470"/>
      <c r="W225" s="471"/>
      <c r="X225" s="469"/>
      <c r="Y225" s="470"/>
      <c r="Z225" s="470"/>
      <c r="AA225" s="471"/>
      <c r="AB225" s="470"/>
      <c r="AC225" s="463"/>
      <c r="AD225" s="463"/>
      <c r="AE225" s="552"/>
      <c r="AF225" s="552"/>
      <c r="AG225" s="559"/>
      <c r="AH225" s="574"/>
      <c r="AI225" s="574"/>
      <c r="AJ225" s="574"/>
      <c r="AK225" s="574"/>
      <c r="AL225" s="574"/>
      <c r="AM225" s="574"/>
      <c r="AN225" s="574"/>
      <c r="AO225" s="574"/>
      <c r="AP225" s="574"/>
      <c r="AQ225" s="574"/>
    </row>
    <row r="226" spans="1:43" ht="24.95" customHeight="1" x14ac:dyDescent="0.25">
      <c r="A226" s="463"/>
      <c r="B226" s="463"/>
      <c r="C226" s="463"/>
      <c r="D226" s="464"/>
      <c r="E226" s="463"/>
      <c r="F226" s="463"/>
      <c r="G226" s="465"/>
      <c r="H226" s="466"/>
      <c r="I226" s="463"/>
      <c r="J226" s="463"/>
      <c r="K226" s="467"/>
      <c r="L226" s="467"/>
      <c r="M226" s="468"/>
      <c r="N226" s="468"/>
      <c r="O226" s="463"/>
      <c r="P226" s="463"/>
      <c r="Q226" s="463"/>
      <c r="R226" s="463"/>
      <c r="S226" s="463"/>
      <c r="T226" s="469"/>
      <c r="U226" s="470"/>
      <c r="V226" s="470"/>
      <c r="W226" s="471"/>
      <c r="X226" s="469"/>
      <c r="Y226" s="470"/>
      <c r="Z226" s="470"/>
      <c r="AA226" s="471"/>
      <c r="AB226" s="470"/>
      <c r="AC226" s="463"/>
      <c r="AD226" s="463"/>
      <c r="AE226" s="552"/>
      <c r="AF226" s="552"/>
      <c r="AG226" s="559"/>
      <c r="AH226" s="574"/>
      <c r="AI226" s="574"/>
      <c r="AJ226" s="574"/>
      <c r="AK226" s="574"/>
      <c r="AL226" s="574"/>
      <c r="AM226" s="574"/>
      <c r="AN226" s="574"/>
      <c r="AO226" s="574"/>
      <c r="AP226" s="574"/>
      <c r="AQ226" s="574"/>
    </row>
    <row r="227" spans="1:43" ht="24.95" customHeight="1" x14ac:dyDescent="0.25">
      <c r="A227" s="463"/>
      <c r="B227" s="463"/>
      <c r="C227" s="463"/>
      <c r="D227" s="464"/>
      <c r="E227" s="463"/>
      <c r="F227" s="463"/>
      <c r="G227" s="465"/>
      <c r="H227" s="466"/>
      <c r="I227" s="463"/>
      <c r="J227" s="463"/>
      <c r="K227" s="467"/>
      <c r="L227" s="467"/>
      <c r="M227" s="468"/>
      <c r="N227" s="468"/>
      <c r="O227" s="463"/>
      <c r="P227" s="463"/>
      <c r="Q227" s="463"/>
      <c r="R227" s="463"/>
      <c r="S227" s="463"/>
      <c r="T227" s="469"/>
      <c r="U227" s="470"/>
      <c r="V227" s="470"/>
      <c r="W227" s="471"/>
      <c r="X227" s="469"/>
      <c r="Y227" s="470"/>
      <c r="Z227" s="470"/>
      <c r="AA227" s="471"/>
      <c r="AB227" s="470"/>
      <c r="AC227" s="463"/>
      <c r="AD227" s="463"/>
      <c r="AE227" s="552"/>
      <c r="AF227" s="552"/>
      <c r="AG227" s="559"/>
      <c r="AH227" s="574"/>
      <c r="AI227" s="574"/>
      <c r="AJ227" s="574"/>
      <c r="AK227" s="574"/>
      <c r="AL227" s="574"/>
      <c r="AM227" s="574"/>
      <c r="AN227" s="574"/>
      <c r="AO227" s="574"/>
      <c r="AP227" s="574"/>
      <c r="AQ227" s="574"/>
    </row>
    <row r="228" spans="1:43" ht="24.95" customHeight="1" x14ac:dyDescent="0.25">
      <c r="A228" s="463"/>
      <c r="B228" s="463"/>
      <c r="C228" s="463"/>
      <c r="D228" s="464"/>
      <c r="E228" s="463"/>
      <c r="F228" s="463"/>
      <c r="G228" s="465"/>
      <c r="H228" s="466"/>
      <c r="I228" s="463"/>
      <c r="J228" s="463"/>
      <c r="K228" s="467"/>
      <c r="L228" s="467"/>
      <c r="M228" s="468"/>
      <c r="N228" s="468"/>
      <c r="O228" s="463"/>
      <c r="P228" s="463"/>
      <c r="Q228" s="463"/>
      <c r="R228" s="463"/>
      <c r="S228" s="463"/>
      <c r="T228" s="469"/>
      <c r="U228" s="470"/>
      <c r="V228" s="470"/>
      <c r="W228" s="471"/>
      <c r="X228" s="469"/>
      <c r="Y228" s="470"/>
      <c r="Z228" s="470"/>
      <c r="AA228" s="471"/>
      <c r="AB228" s="470"/>
      <c r="AC228" s="463"/>
      <c r="AD228" s="463"/>
      <c r="AE228" s="552"/>
      <c r="AF228" s="552"/>
      <c r="AG228" s="559"/>
      <c r="AH228" s="574"/>
      <c r="AI228" s="574"/>
      <c r="AJ228" s="574"/>
      <c r="AK228" s="574"/>
      <c r="AL228" s="574"/>
      <c r="AM228" s="574"/>
      <c r="AN228" s="574"/>
      <c r="AO228" s="574"/>
      <c r="AP228" s="574"/>
      <c r="AQ228" s="574"/>
    </row>
    <row r="229" spans="1:43" ht="24.95" customHeight="1" x14ac:dyDescent="0.25">
      <c r="A229" s="463"/>
      <c r="B229" s="463"/>
      <c r="C229" s="463"/>
      <c r="D229" s="464"/>
      <c r="E229" s="463"/>
      <c r="F229" s="463"/>
      <c r="G229" s="465"/>
      <c r="H229" s="466"/>
      <c r="I229" s="463"/>
      <c r="J229" s="463"/>
      <c r="K229" s="467"/>
      <c r="L229" s="467"/>
      <c r="M229" s="468"/>
      <c r="N229" s="468"/>
      <c r="O229" s="463"/>
      <c r="P229" s="463"/>
      <c r="Q229" s="463"/>
      <c r="R229" s="463"/>
      <c r="S229" s="463"/>
      <c r="T229" s="469"/>
      <c r="U229" s="470"/>
      <c r="V229" s="470"/>
      <c r="W229" s="471"/>
      <c r="X229" s="469"/>
      <c r="Y229" s="470"/>
      <c r="Z229" s="470"/>
      <c r="AA229" s="471"/>
      <c r="AB229" s="470"/>
      <c r="AC229" s="463"/>
      <c r="AD229" s="463"/>
      <c r="AE229" s="552"/>
      <c r="AF229" s="552"/>
      <c r="AG229" s="559"/>
      <c r="AH229" s="574"/>
      <c r="AI229" s="574"/>
      <c r="AJ229" s="574"/>
      <c r="AK229" s="574"/>
      <c r="AL229" s="574"/>
      <c r="AM229" s="574"/>
      <c r="AN229" s="574"/>
      <c r="AO229" s="574"/>
      <c r="AP229" s="574"/>
      <c r="AQ229" s="574"/>
    </row>
    <row r="230" spans="1:43" ht="24.95" customHeight="1" x14ac:dyDescent="0.25">
      <c r="A230" s="463"/>
      <c r="B230" s="463"/>
      <c r="C230" s="463"/>
      <c r="D230" s="464"/>
      <c r="E230" s="463"/>
      <c r="F230" s="463"/>
      <c r="G230" s="465"/>
      <c r="H230" s="466"/>
      <c r="I230" s="463"/>
      <c r="J230" s="463"/>
      <c r="K230" s="467"/>
      <c r="L230" s="467"/>
      <c r="M230" s="468"/>
      <c r="N230" s="468"/>
      <c r="O230" s="463"/>
      <c r="P230" s="463"/>
      <c r="Q230" s="463"/>
      <c r="R230" s="463"/>
      <c r="S230" s="463"/>
      <c r="T230" s="469"/>
      <c r="U230" s="470"/>
      <c r="V230" s="470"/>
      <c r="W230" s="471"/>
      <c r="X230" s="469"/>
      <c r="Y230" s="470"/>
      <c r="Z230" s="470"/>
      <c r="AA230" s="471"/>
      <c r="AB230" s="470"/>
      <c r="AC230" s="463"/>
      <c r="AD230" s="463"/>
      <c r="AE230" s="552"/>
      <c r="AF230" s="552"/>
      <c r="AG230" s="559"/>
      <c r="AH230" s="574"/>
      <c r="AI230" s="574"/>
      <c r="AJ230" s="574"/>
      <c r="AK230" s="574"/>
      <c r="AL230" s="574"/>
      <c r="AM230" s="574"/>
      <c r="AN230" s="574"/>
      <c r="AO230" s="574"/>
      <c r="AP230" s="574"/>
      <c r="AQ230" s="574"/>
    </row>
    <row r="231" spans="1:43" ht="24.95" customHeight="1" x14ac:dyDescent="0.25">
      <c r="A231" s="463"/>
      <c r="B231" s="463"/>
      <c r="C231" s="463"/>
      <c r="D231" s="464"/>
      <c r="E231" s="463"/>
      <c r="F231" s="463"/>
      <c r="G231" s="465"/>
      <c r="H231" s="466"/>
      <c r="I231" s="463"/>
      <c r="J231" s="463"/>
      <c r="K231" s="467"/>
      <c r="L231" s="467"/>
      <c r="M231" s="468"/>
      <c r="N231" s="468"/>
      <c r="O231" s="463"/>
      <c r="P231" s="463"/>
      <c r="Q231" s="463"/>
      <c r="R231" s="463"/>
      <c r="S231" s="463"/>
      <c r="T231" s="469"/>
      <c r="U231" s="470"/>
      <c r="V231" s="470"/>
      <c r="W231" s="471"/>
      <c r="X231" s="469"/>
      <c r="Y231" s="470"/>
      <c r="Z231" s="470"/>
      <c r="AA231" s="471"/>
      <c r="AB231" s="470"/>
      <c r="AC231" s="463"/>
      <c r="AD231" s="463"/>
      <c r="AE231" s="552"/>
      <c r="AF231" s="552"/>
      <c r="AG231" s="559"/>
      <c r="AH231" s="574"/>
      <c r="AI231" s="574"/>
      <c r="AJ231" s="574"/>
      <c r="AK231" s="574"/>
      <c r="AL231" s="574"/>
      <c r="AM231" s="574"/>
      <c r="AN231" s="574"/>
      <c r="AO231" s="574"/>
      <c r="AP231" s="574"/>
      <c r="AQ231" s="574"/>
    </row>
    <row r="232" spans="1:43" ht="24.95" customHeight="1" x14ac:dyDescent="0.25">
      <c r="A232" s="463"/>
      <c r="B232" s="463"/>
      <c r="C232" s="463"/>
      <c r="D232" s="464"/>
      <c r="E232" s="463"/>
      <c r="F232" s="463"/>
      <c r="G232" s="465"/>
      <c r="H232" s="466"/>
      <c r="I232" s="463"/>
      <c r="J232" s="463"/>
      <c r="K232" s="467"/>
      <c r="L232" s="467"/>
      <c r="M232" s="468"/>
      <c r="N232" s="468"/>
      <c r="O232" s="463"/>
      <c r="P232" s="463"/>
      <c r="Q232" s="463"/>
      <c r="R232" s="463"/>
      <c r="S232" s="463"/>
      <c r="T232" s="469"/>
      <c r="U232" s="470"/>
      <c r="V232" s="470"/>
      <c r="W232" s="471"/>
      <c r="X232" s="469"/>
      <c r="Y232" s="470"/>
      <c r="Z232" s="470"/>
      <c r="AA232" s="471"/>
      <c r="AB232" s="470"/>
      <c r="AC232" s="463"/>
      <c r="AD232" s="463"/>
      <c r="AE232" s="552"/>
      <c r="AF232" s="552"/>
      <c r="AG232" s="559"/>
      <c r="AH232" s="574"/>
      <c r="AI232" s="574"/>
      <c r="AJ232" s="574"/>
      <c r="AK232" s="574"/>
      <c r="AL232" s="574"/>
      <c r="AM232" s="574"/>
      <c r="AN232" s="574"/>
      <c r="AO232" s="574"/>
      <c r="AP232" s="574"/>
      <c r="AQ232" s="574"/>
    </row>
    <row r="233" spans="1:43" ht="24.95" customHeight="1" x14ac:dyDescent="0.25">
      <c r="A233" s="463"/>
      <c r="B233" s="463"/>
      <c r="C233" s="463"/>
      <c r="D233" s="464"/>
      <c r="E233" s="463"/>
      <c r="F233" s="463"/>
      <c r="G233" s="465"/>
      <c r="H233" s="466"/>
      <c r="I233" s="463"/>
      <c r="J233" s="463"/>
      <c r="K233" s="467"/>
      <c r="L233" s="467"/>
      <c r="M233" s="468"/>
      <c r="N233" s="468"/>
      <c r="O233" s="463"/>
      <c r="P233" s="463"/>
      <c r="Q233" s="463"/>
      <c r="R233" s="463"/>
      <c r="S233" s="463"/>
      <c r="T233" s="469"/>
      <c r="U233" s="470"/>
      <c r="V233" s="470"/>
      <c r="W233" s="471"/>
      <c r="X233" s="469"/>
      <c r="Y233" s="470"/>
      <c r="Z233" s="470"/>
      <c r="AA233" s="471"/>
      <c r="AB233" s="470"/>
      <c r="AC233" s="463"/>
      <c r="AD233" s="463"/>
      <c r="AE233" s="552"/>
      <c r="AF233" s="552"/>
      <c r="AG233" s="559"/>
      <c r="AH233" s="574"/>
      <c r="AI233" s="574"/>
      <c r="AJ233" s="574"/>
      <c r="AK233" s="574"/>
      <c r="AL233" s="574"/>
      <c r="AM233" s="574"/>
      <c r="AN233" s="574"/>
      <c r="AO233" s="574"/>
      <c r="AP233" s="574"/>
      <c r="AQ233" s="574"/>
    </row>
    <row r="234" spans="1:43" ht="24.95" customHeight="1" x14ac:dyDescent="0.25">
      <c r="A234" s="463"/>
      <c r="B234" s="463"/>
      <c r="C234" s="463"/>
      <c r="D234" s="464"/>
      <c r="E234" s="463"/>
      <c r="F234" s="463"/>
      <c r="G234" s="465"/>
      <c r="H234" s="466"/>
      <c r="I234" s="463"/>
      <c r="J234" s="463"/>
      <c r="K234" s="467"/>
      <c r="L234" s="467"/>
      <c r="M234" s="468"/>
      <c r="N234" s="468"/>
      <c r="O234" s="463"/>
      <c r="P234" s="463"/>
      <c r="Q234" s="463"/>
      <c r="R234" s="463"/>
      <c r="S234" s="463"/>
      <c r="T234" s="469"/>
      <c r="U234" s="470"/>
      <c r="V234" s="470"/>
      <c r="W234" s="471"/>
      <c r="X234" s="469"/>
      <c r="Y234" s="470"/>
      <c r="Z234" s="470"/>
      <c r="AA234" s="471"/>
      <c r="AB234" s="470"/>
      <c r="AC234" s="463"/>
      <c r="AD234" s="463"/>
      <c r="AE234" s="552"/>
      <c r="AF234" s="552"/>
      <c r="AG234" s="559"/>
      <c r="AH234" s="574"/>
      <c r="AI234" s="574"/>
      <c r="AJ234" s="574"/>
      <c r="AK234" s="574"/>
      <c r="AL234" s="574"/>
      <c r="AM234" s="574"/>
      <c r="AN234" s="574"/>
      <c r="AO234" s="574"/>
      <c r="AP234" s="574"/>
      <c r="AQ234" s="574"/>
    </row>
    <row r="235" spans="1:43" ht="24.95" customHeight="1" x14ac:dyDescent="0.25">
      <c r="A235" s="463"/>
      <c r="B235" s="463"/>
      <c r="C235" s="463"/>
      <c r="D235" s="464"/>
      <c r="E235" s="463"/>
      <c r="F235" s="463"/>
      <c r="G235" s="465"/>
      <c r="H235" s="466"/>
      <c r="I235" s="463"/>
      <c r="J235" s="463"/>
      <c r="K235" s="467"/>
      <c r="L235" s="467"/>
      <c r="M235" s="468"/>
      <c r="N235" s="468"/>
      <c r="O235" s="463"/>
      <c r="P235" s="463"/>
      <c r="Q235" s="463"/>
      <c r="R235" s="463"/>
      <c r="S235" s="463"/>
      <c r="T235" s="469"/>
      <c r="U235" s="470"/>
      <c r="V235" s="470"/>
      <c r="W235" s="471"/>
      <c r="X235" s="469"/>
      <c r="Y235" s="470"/>
      <c r="Z235" s="470"/>
      <c r="AA235" s="471"/>
      <c r="AB235" s="470"/>
      <c r="AC235" s="463"/>
      <c r="AD235" s="463"/>
      <c r="AE235" s="552"/>
      <c r="AF235" s="552"/>
      <c r="AG235" s="559"/>
      <c r="AH235" s="574"/>
      <c r="AI235" s="574"/>
      <c r="AJ235" s="574"/>
      <c r="AK235" s="574"/>
      <c r="AL235" s="574"/>
      <c r="AM235" s="574"/>
      <c r="AN235" s="574"/>
      <c r="AO235" s="574"/>
      <c r="AP235" s="574"/>
      <c r="AQ235" s="574"/>
    </row>
    <row r="236" spans="1:43" ht="24.95" customHeight="1" x14ac:dyDescent="0.25">
      <c r="A236" s="463"/>
      <c r="B236" s="463"/>
      <c r="C236" s="463"/>
      <c r="D236" s="464"/>
      <c r="E236" s="463"/>
      <c r="F236" s="463"/>
      <c r="G236" s="465"/>
      <c r="H236" s="466"/>
      <c r="I236" s="463"/>
      <c r="J236" s="463"/>
      <c r="K236" s="467"/>
      <c r="L236" s="467"/>
      <c r="M236" s="468"/>
      <c r="N236" s="468"/>
      <c r="O236" s="463"/>
      <c r="P236" s="463"/>
      <c r="Q236" s="463"/>
      <c r="R236" s="463"/>
      <c r="S236" s="463"/>
      <c r="T236" s="469"/>
      <c r="U236" s="470"/>
      <c r="V236" s="470"/>
      <c r="W236" s="471"/>
      <c r="X236" s="469"/>
      <c r="Y236" s="470"/>
      <c r="Z236" s="470"/>
      <c r="AA236" s="471"/>
      <c r="AB236" s="470"/>
      <c r="AC236" s="463"/>
      <c r="AD236" s="463"/>
      <c r="AE236" s="552"/>
      <c r="AF236" s="552"/>
      <c r="AG236" s="559"/>
      <c r="AH236" s="574"/>
      <c r="AI236" s="574"/>
      <c r="AJ236" s="574"/>
      <c r="AK236" s="574"/>
      <c r="AL236" s="574"/>
      <c r="AM236" s="574"/>
      <c r="AN236" s="574"/>
      <c r="AO236" s="574"/>
      <c r="AP236" s="574"/>
      <c r="AQ236" s="574"/>
    </row>
    <row r="237" spans="1:43" ht="24.95" customHeight="1" x14ac:dyDescent="0.25">
      <c r="A237" s="463"/>
      <c r="B237" s="463"/>
      <c r="C237" s="463"/>
      <c r="D237" s="464"/>
      <c r="E237" s="463"/>
      <c r="F237" s="463"/>
      <c r="G237" s="465"/>
      <c r="H237" s="466"/>
      <c r="I237" s="463"/>
      <c r="J237" s="463"/>
      <c r="K237" s="467"/>
      <c r="L237" s="467"/>
      <c r="M237" s="468"/>
      <c r="N237" s="468"/>
      <c r="O237" s="463"/>
      <c r="P237" s="463"/>
      <c r="Q237" s="463"/>
      <c r="R237" s="463"/>
      <c r="S237" s="463"/>
      <c r="T237" s="469"/>
      <c r="U237" s="470"/>
      <c r="V237" s="470"/>
      <c r="W237" s="471"/>
      <c r="X237" s="469"/>
      <c r="Y237" s="470"/>
      <c r="Z237" s="470"/>
      <c r="AA237" s="471"/>
      <c r="AB237" s="470"/>
      <c r="AC237" s="463"/>
      <c r="AD237" s="463"/>
      <c r="AE237" s="552"/>
      <c r="AF237" s="552"/>
      <c r="AG237" s="559"/>
      <c r="AH237" s="574"/>
      <c r="AI237" s="574"/>
      <c r="AJ237" s="574"/>
      <c r="AK237" s="574"/>
      <c r="AL237" s="574"/>
      <c r="AM237" s="574"/>
      <c r="AN237" s="574"/>
      <c r="AO237" s="574"/>
      <c r="AP237" s="574"/>
      <c r="AQ237" s="574"/>
    </row>
    <row r="238" spans="1:43" ht="24.95" customHeight="1" x14ac:dyDescent="0.25">
      <c r="A238" s="463"/>
      <c r="B238" s="463"/>
      <c r="C238" s="463"/>
      <c r="D238" s="464"/>
      <c r="E238" s="463"/>
      <c r="F238" s="463"/>
      <c r="G238" s="465"/>
      <c r="H238" s="466"/>
      <c r="I238" s="463"/>
      <c r="J238" s="463"/>
      <c r="K238" s="467"/>
      <c r="L238" s="467"/>
      <c r="M238" s="468"/>
      <c r="N238" s="468"/>
      <c r="O238" s="463"/>
      <c r="P238" s="463"/>
      <c r="Q238" s="463"/>
      <c r="R238" s="463"/>
      <c r="S238" s="463"/>
      <c r="T238" s="469"/>
      <c r="U238" s="470"/>
      <c r="V238" s="470"/>
      <c r="W238" s="471"/>
      <c r="X238" s="469"/>
      <c r="Y238" s="470"/>
      <c r="Z238" s="470"/>
      <c r="AA238" s="471"/>
      <c r="AB238" s="470"/>
      <c r="AC238" s="463"/>
      <c r="AD238" s="463"/>
      <c r="AE238" s="552"/>
      <c r="AF238" s="552"/>
      <c r="AG238" s="559"/>
      <c r="AH238" s="574"/>
      <c r="AI238" s="574"/>
      <c r="AJ238" s="574"/>
      <c r="AK238" s="574"/>
      <c r="AL238" s="574"/>
      <c r="AM238" s="574"/>
      <c r="AN238" s="574"/>
      <c r="AO238" s="574"/>
      <c r="AP238" s="574"/>
      <c r="AQ238" s="574"/>
    </row>
    <row r="239" spans="1:43" ht="24.95" customHeight="1" x14ac:dyDescent="0.25">
      <c r="A239" s="463"/>
      <c r="B239" s="463"/>
      <c r="C239" s="463"/>
      <c r="D239" s="464"/>
      <c r="E239" s="463"/>
      <c r="F239" s="463"/>
      <c r="G239" s="465"/>
      <c r="H239" s="466"/>
      <c r="I239" s="463"/>
      <c r="J239" s="463"/>
      <c r="K239" s="467"/>
      <c r="L239" s="467"/>
      <c r="M239" s="468"/>
      <c r="N239" s="468"/>
      <c r="O239" s="463"/>
      <c r="P239" s="463"/>
      <c r="Q239" s="463"/>
      <c r="R239" s="463"/>
      <c r="S239" s="463"/>
      <c r="T239" s="469"/>
      <c r="U239" s="470"/>
      <c r="V239" s="470"/>
      <c r="W239" s="471"/>
      <c r="X239" s="469"/>
      <c r="Y239" s="470"/>
      <c r="Z239" s="470"/>
      <c r="AA239" s="471"/>
      <c r="AB239" s="470"/>
      <c r="AC239" s="463"/>
      <c r="AD239" s="463"/>
      <c r="AE239" s="552"/>
      <c r="AF239" s="552"/>
      <c r="AG239" s="559"/>
      <c r="AH239" s="574"/>
      <c r="AI239" s="574"/>
      <c r="AJ239" s="574"/>
      <c r="AK239" s="574"/>
      <c r="AL239" s="574"/>
      <c r="AM239" s="574"/>
      <c r="AN239" s="574"/>
      <c r="AO239" s="574"/>
      <c r="AP239" s="574"/>
      <c r="AQ239" s="574"/>
    </row>
    <row r="240" spans="1:43" ht="24.95" customHeight="1" x14ac:dyDescent="0.25">
      <c r="A240" s="463"/>
      <c r="B240" s="463"/>
      <c r="C240" s="463"/>
      <c r="D240" s="464"/>
      <c r="E240" s="463"/>
      <c r="F240" s="463"/>
      <c r="G240" s="465"/>
      <c r="H240" s="466"/>
      <c r="I240" s="463"/>
      <c r="J240" s="463"/>
      <c r="K240" s="467"/>
      <c r="L240" s="467"/>
      <c r="M240" s="468"/>
      <c r="N240" s="468"/>
      <c r="O240" s="463"/>
      <c r="P240" s="463"/>
      <c r="Q240" s="463"/>
      <c r="R240" s="463"/>
      <c r="S240" s="463"/>
      <c r="T240" s="469"/>
      <c r="U240" s="470"/>
      <c r="V240" s="470"/>
      <c r="W240" s="471"/>
      <c r="X240" s="469"/>
      <c r="Y240" s="470"/>
      <c r="Z240" s="470"/>
      <c r="AA240" s="471"/>
      <c r="AB240" s="470"/>
      <c r="AC240" s="463"/>
      <c r="AD240" s="463"/>
      <c r="AE240" s="552"/>
      <c r="AF240" s="552"/>
      <c r="AG240" s="559"/>
      <c r="AH240" s="574"/>
      <c r="AI240" s="574"/>
      <c r="AJ240" s="574"/>
      <c r="AK240" s="574"/>
      <c r="AL240" s="574"/>
      <c r="AM240" s="574"/>
      <c r="AN240" s="574"/>
      <c r="AO240" s="574"/>
      <c r="AP240" s="574"/>
      <c r="AQ240" s="574"/>
    </row>
    <row r="241" spans="1:43" ht="24.95" customHeight="1" x14ac:dyDescent="0.25">
      <c r="A241" s="463"/>
      <c r="B241" s="463"/>
      <c r="C241" s="463"/>
      <c r="D241" s="464"/>
      <c r="E241" s="463"/>
      <c r="F241" s="463"/>
      <c r="G241" s="465"/>
      <c r="H241" s="466"/>
      <c r="I241" s="463"/>
      <c r="J241" s="463"/>
      <c r="K241" s="467"/>
      <c r="L241" s="467"/>
      <c r="M241" s="468"/>
      <c r="N241" s="468"/>
      <c r="O241" s="463"/>
      <c r="P241" s="463"/>
      <c r="Q241" s="463"/>
      <c r="R241" s="463"/>
      <c r="S241" s="463"/>
      <c r="T241" s="469"/>
      <c r="U241" s="470"/>
      <c r="V241" s="470"/>
      <c r="W241" s="471"/>
      <c r="X241" s="469"/>
      <c r="Y241" s="470"/>
      <c r="Z241" s="470"/>
      <c r="AA241" s="471"/>
      <c r="AB241" s="470"/>
      <c r="AC241" s="463"/>
      <c r="AD241" s="463"/>
      <c r="AE241" s="552"/>
      <c r="AF241" s="552"/>
      <c r="AG241" s="559"/>
      <c r="AH241" s="574"/>
      <c r="AI241" s="574"/>
      <c r="AJ241" s="574"/>
      <c r="AK241" s="574"/>
      <c r="AL241" s="574"/>
      <c r="AM241" s="574"/>
      <c r="AN241" s="574"/>
      <c r="AO241" s="574"/>
      <c r="AP241" s="574"/>
      <c r="AQ241" s="574"/>
    </row>
    <row r="242" spans="1:43" ht="24.95" customHeight="1" x14ac:dyDescent="0.25">
      <c r="A242" s="463"/>
      <c r="B242" s="463"/>
      <c r="C242" s="463"/>
      <c r="D242" s="464"/>
      <c r="E242" s="463"/>
      <c r="F242" s="463"/>
      <c r="G242" s="465"/>
      <c r="H242" s="466"/>
      <c r="I242" s="463"/>
      <c r="J242" s="463"/>
      <c r="K242" s="467"/>
      <c r="L242" s="467"/>
      <c r="M242" s="468"/>
      <c r="N242" s="468"/>
      <c r="O242" s="463"/>
      <c r="P242" s="463"/>
      <c r="Q242" s="463"/>
      <c r="R242" s="463"/>
      <c r="S242" s="463"/>
      <c r="T242" s="469"/>
      <c r="U242" s="470"/>
      <c r="V242" s="470"/>
      <c r="W242" s="471"/>
      <c r="X242" s="469"/>
      <c r="Y242" s="470"/>
      <c r="Z242" s="470"/>
      <c r="AA242" s="471"/>
      <c r="AB242" s="470"/>
      <c r="AC242" s="463"/>
      <c r="AD242" s="463"/>
      <c r="AE242" s="552"/>
      <c r="AF242" s="552"/>
      <c r="AG242" s="559"/>
      <c r="AH242" s="574"/>
      <c r="AI242" s="574"/>
      <c r="AJ242" s="574"/>
      <c r="AK242" s="574"/>
      <c r="AL242" s="574"/>
      <c r="AM242" s="574"/>
      <c r="AN242" s="574"/>
      <c r="AO242" s="574"/>
      <c r="AP242" s="574"/>
      <c r="AQ242" s="574"/>
    </row>
    <row r="243" spans="1:43" ht="24.95" customHeight="1" x14ac:dyDescent="0.25">
      <c r="A243" s="463"/>
      <c r="B243" s="463"/>
      <c r="C243" s="463"/>
      <c r="D243" s="464"/>
      <c r="E243" s="463"/>
      <c r="F243" s="463"/>
      <c r="G243" s="465"/>
      <c r="H243" s="466"/>
      <c r="I243" s="463"/>
      <c r="J243" s="463"/>
      <c r="K243" s="467"/>
      <c r="L243" s="467"/>
      <c r="M243" s="468"/>
      <c r="N243" s="468"/>
      <c r="O243" s="463"/>
      <c r="P243" s="463"/>
      <c r="Q243" s="463"/>
      <c r="R243" s="463"/>
      <c r="S243" s="463"/>
      <c r="T243" s="469"/>
      <c r="U243" s="470"/>
      <c r="V243" s="470"/>
      <c r="W243" s="471"/>
      <c r="X243" s="469"/>
      <c r="Y243" s="470"/>
      <c r="Z243" s="470"/>
      <c r="AA243" s="471"/>
      <c r="AB243" s="470"/>
      <c r="AC243" s="463"/>
      <c r="AD243" s="463"/>
      <c r="AE243" s="552"/>
      <c r="AF243" s="552"/>
      <c r="AG243" s="559"/>
      <c r="AH243" s="574"/>
      <c r="AI243" s="574"/>
      <c r="AJ243" s="574"/>
      <c r="AK243" s="574"/>
      <c r="AL243" s="574"/>
      <c r="AM243" s="574"/>
      <c r="AN243" s="574"/>
      <c r="AO243" s="574"/>
      <c r="AP243" s="574"/>
      <c r="AQ243" s="574"/>
    </row>
    <row r="244" spans="1:43" ht="24.95" customHeight="1" x14ac:dyDescent="0.25">
      <c r="A244" s="463"/>
      <c r="B244" s="463"/>
      <c r="C244" s="463"/>
      <c r="D244" s="464"/>
      <c r="E244" s="463"/>
      <c r="F244" s="463"/>
      <c r="G244" s="465"/>
      <c r="H244" s="466"/>
      <c r="I244" s="463"/>
      <c r="J244" s="463"/>
      <c r="K244" s="467"/>
      <c r="L244" s="467"/>
      <c r="M244" s="468"/>
      <c r="N244" s="468"/>
      <c r="O244" s="463"/>
      <c r="P244" s="463"/>
      <c r="Q244" s="463"/>
      <c r="R244" s="463"/>
      <c r="S244" s="463"/>
      <c r="T244" s="469"/>
      <c r="U244" s="470"/>
      <c r="V244" s="470"/>
      <c r="W244" s="471"/>
      <c r="X244" s="469"/>
      <c r="Y244" s="470"/>
      <c r="Z244" s="470"/>
      <c r="AA244" s="471"/>
      <c r="AB244" s="470"/>
      <c r="AC244" s="463"/>
      <c r="AD244" s="463"/>
      <c r="AE244" s="552"/>
      <c r="AF244" s="552"/>
      <c r="AG244" s="559"/>
      <c r="AH244" s="574"/>
      <c r="AI244" s="574"/>
      <c r="AJ244" s="574"/>
      <c r="AK244" s="574"/>
      <c r="AL244" s="574"/>
      <c r="AM244" s="574"/>
      <c r="AN244" s="574"/>
      <c r="AO244" s="574"/>
      <c r="AP244" s="574"/>
      <c r="AQ244" s="574"/>
    </row>
    <row r="245" spans="1:43" ht="24.95" customHeight="1" x14ac:dyDescent="0.25">
      <c r="A245" s="463"/>
      <c r="B245" s="463"/>
      <c r="C245" s="463"/>
      <c r="D245" s="464"/>
      <c r="E245" s="463"/>
      <c r="F245" s="463"/>
      <c r="G245" s="465"/>
      <c r="H245" s="466"/>
      <c r="I245" s="463"/>
      <c r="J245" s="463"/>
      <c r="K245" s="467"/>
      <c r="L245" s="467"/>
      <c r="M245" s="468"/>
      <c r="N245" s="468"/>
      <c r="O245" s="463"/>
      <c r="P245" s="463"/>
      <c r="Q245" s="463"/>
      <c r="R245" s="463"/>
      <c r="S245" s="463"/>
      <c r="T245" s="469"/>
      <c r="U245" s="470"/>
      <c r="V245" s="470"/>
      <c r="W245" s="471"/>
      <c r="X245" s="469"/>
      <c r="Y245" s="470"/>
      <c r="Z245" s="470"/>
      <c r="AA245" s="471"/>
      <c r="AB245" s="470"/>
      <c r="AC245" s="463"/>
      <c r="AD245" s="463"/>
      <c r="AE245" s="552"/>
      <c r="AF245" s="552"/>
      <c r="AG245" s="559"/>
      <c r="AH245" s="574"/>
      <c r="AI245" s="574"/>
      <c r="AJ245" s="574"/>
      <c r="AK245" s="574"/>
      <c r="AL245" s="574"/>
      <c r="AM245" s="574"/>
      <c r="AN245" s="574"/>
      <c r="AO245" s="574"/>
      <c r="AP245" s="574"/>
      <c r="AQ245" s="574"/>
    </row>
    <row r="246" spans="1:43" ht="24.95" customHeight="1" x14ac:dyDescent="0.25">
      <c r="A246" s="463"/>
      <c r="B246" s="463"/>
      <c r="C246" s="463"/>
      <c r="D246" s="464"/>
      <c r="E246" s="463"/>
      <c r="F246" s="463"/>
      <c r="G246" s="465"/>
      <c r="H246" s="466"/>
      <c r="I246" s="463"/>
      <c r="J246" s="463"/>
      <c r="K246" s="467"/>
      <c r="L246" s="467"/>
      <c r="M246" s="468"/>
      <c r="N246" s="468"/>
      <c r="O246" s="463"/>
      <c r="P246" s="463"/>
      <c r="Q246" s="463"/>
      <c r="R246" s="463"/>
      <c r="S246" s="463"/>
      <c r="T246" s="469"/>
      <c r="U246" s="470"/>
      <c r="V246" s="470"/>
      <c r="W246" s="471"/>
      <c r="X246" s="469"/>
      <c r="Y246" s="470"/>
      <c r="Z246" s="470"/>
      <c r="AA246" s="471"/>
      <c r="AB246" s="470"/>
      <c r="AC246" s="463"/>
      <c r="AD246" s="463"/>
      <c r="AE246" s="552"/>
      <c r="AF246" s="552"/>
      <c r="AG246" s="559"/>
      <c r="AH246" s="574"/>
      <c r="AI246" s="574"/>
      <c r="AJ246" s="574"/>
      <c r="AK246" s="574"/>
      <c r="AL246" s="574"/>
      <c r="AM246" s="574"/>
      <c r="AN246" s="574"/>
      <c r="AO246" s="574"/>
      <c r="AP246" s="574"/>
      <c r="AQ246" s="574"/>
    </row>
    <row r="247" spans="1:43" ht="24.95" customHeight="1" x14ac:dyDescent="0.25">
      <c r="A247" s="463"/>
      <c r="B247" s="463"/>
      <c r="C247" s="463"/>
      <c r="D247" s="464"/>
      <c r="E247" s="463"/>
      <c r="F247" s="463"/>
      <c r="G247" s="465"/>
      <c r="H247" s="466"/>
      <c r="I247" s="463"/>
      <c r="J247" s="463"/>
      <c r="K247" s="467"/>
      <c r="L247" s="467"/>
      <c r="M247" s="468"/>
      <c r="N247" s="468"/>
      <c r="O247" s="463"/>
      <c r="P247" s="463"/>
      <c r="Q247" s="463"/>
      <c r="R247" s="463"/>
      <c r="S247" s="463"/>
      <c r="T247" s="469"/>
      <c r="U247" s="470"/>
      <c r="V247" s="470"/>
      <c r="W247" s="471"/>
      <c r="X247" s="469"/>
      <c r="Y247" s="470"/>
      <c r="Z247" s="470"/>
      <c r="AA247" s="471"/>
      <c r="AB247" s="470"/>
      <c r="AC247" s="463"/>
      <c r="AD247" s="463"/>
      <c r="AE247" s="552"/>
      <c r="AF247" s="552"/>
      <c r="AG247" s="559"/>
      <c r="AH247" s="574"/>
      <c r="AI247" s="574"/>
      <c r="AJ247" s="574"/>
      <c r="AK247" s="574"/>
      <c r="AL247" s="574"/>
      <c r="AM247" s="574"/>
      <c r="AN247" s="574"/>
      <c r="AO247" s="574"/>
      <c r="AP247" s="574"/>
      <c r="AQ247" s="574"/>
    </row>
    <row r="248" spans="1:43" ht="24.95" customHeight="1" x14ac:dyDescent="0.25">
      <c r="A248" s="463"/>
      <c r="B248" s="463"/>
      <c r="C248" s="463"/>
      <c r="D248" s="464"/>
      <c r="E248" s="463"/>
      <c r="F248" s="463"/>
      <c r="G248" s="465"/>
      <c r="H248" s="466"/>
      <c r="I248" s="463"/>
      <c r="J248" s="463"/>
      <c r="K248" s="467"/>
      <c r="L248" s="467"/>
      <c r="M248" s="468"/>
      <c r="N248" s="468"/>
      <c r="O248" s="463"/>
      <c r="P248" s="463"/>
      <c r="Q248" s="463"/>
      <c r="R248" s="463"/>
      <c r="S248" s="463"/>
      <c r="T248" s="469"/>
      <c r="U248" s="470"/>
      <c r="V248" s="470"/>
      <c r="W248" s="471"/>
      <c r="X248" s="469"/>
      <c r="Y248" s="470"/>
      <c r="Z248" s="470"/>
      <c r="AA248" s="471"/>
      <c r="AB248" s="470"/>
      <c r="AC248" s="463"/>
      <c r="AD248" s="463"/>
      <c r="AE248" s="552"/>
      <c r="AF248" s="552"/>
      <c r="AG248" s="559"/>
      <c r="AH248" s="574"/>
      <c r="AI248" s="574"/>
      <c r="AJ248" s="574"/>
      <c r="AK248" s="574"/>
      <c r="AL248" s="574"/>
      <c r="AM248" s="574"/>
      <c r="AN248" s="574"/>
      <c r="AO248" s="574"/>
      <c r="AP248" s="574"/>
      <c r="AQ248" s="574"/>
    </row>
    <row r="249" spans="1:43" ht="24.95" customHeight="1" x14ac:dyDescent="0.25">
      <c r="A249" s="463"/>
      <c r="B249" s="463"/>
      <c r="C249" s="463"/>
      <c r="D249" s="464"/>
      <c r="E249" s="463"/>
      <c r="F249" s="463"/>
      <c r="G249" s="465"/>
      <c r="H249" s="466"/>
      <c r="I249" s="463"/>
      <c r="J249" s="463"/>
      <c r="K249" s="467"/>
      <c r="L249" s="467"/>
      <c r="M249" s="468"/>
      <c r="N249" s="468"/>
      <c r="O249" s="463"/>
      <c r="P249" s="463"/>
      <c r="Q249" s="463"/>
      <c r="R249" s="463"/>
      <c r="S249" s="463"/>
      <c r="T249" s="469"/>
      <c r="U249" s="470"/>
      <c r="V249" s="470"/>
      <c r="W249" s="471"/>
      <c r="X249" s="469"/>
      <c r="Y249" s="470"/>
      <c r="Z249" s="470"/>
      <c r="AA249" s="471"/>
      <c r="AB249" s="470"/>
      <c r="AC249" s="463"/>
      <c r="AD249" s="463"/>
      <c r="AE249" s="552"/>
      <c r="AF249" s="552"/>
      <c r="AG249" s="559"/>
      <c r="AH249" s="574"/>
      <c r="AI249" s="574"/>
      <c r="AJ249" s="574"/>
      <c r="AK249" s="574"/>
      <c r="AL249" s="574"/>
      <c r="AM249" s="574"/>
      <c r="AN249" s="574"/>
      <c r="AO249" s="574"/>
      <c r="AP249" s="574"/>
      <c r="AQ249" s="574"/>
    </row>
    <row r="250" spans="1:43" ht="24.95" customHeight="1" x14ac:dyDescent="0.25">
      <c r="A250" s="463"/>
      <c r="B250" s="463"/>
      <c r="C250" s="463"/>
      <c r="D250" s="464"/>
      <c r="E250" s="463"/>
      <c r="F250" s="463"/>
      <c r="G250" s="465"/>
      <c r="H250" s="466"/>
      <c r="I250" s="463"/>
      <c r="J250" s="463"/>
      <c r="K250" s="467"/>
      <c r="L250" s="467"/>
      <c r="M250" s="468"/>
      <c r="N250" s="468"/>
      <c r="O250" s="463"/>
      <c r="P250" s="463"/>
      <c r="Q250" s="463"/>
      <c r="R250" s="463"/>
      <c r="S250" s="463"/>
      <c r="T250" s="469"/>
      <c r="U250" s="470"/>
      <c r="V250" s="470"/>
      <c r="W250" s="471"/>
      <c r="X250" s="469"/>
      <c r="Y250" s="470"/>
      <c r="Z250" s="470"/>
      <c r="AA250" s="471"/>
      <c r="AB250" s="470"/>
      <c r="AC250" s="463"/>
      <c r="AD250" s="463"/>
      <c r="AE250" s="552"/>
      <c r="AF250" s="552"/>
      <c r="AG250" s="559"/>
      <c r="AH250" s="574"/>
      <c r="AI250" s="574"/>
      <c r="AJ250" s="574"/>
      <c r="AK250" s="574"/>
      <c r="AL250" s="574"/>
      <c r="AM250" s="574"/>
      <c r="AN250" s="574"/>
      <c r="AO250" s="574"/>
      <c r="AP250" s="574"/>
      <c r="AQ250" s="574"/>
    </row>
    <row r="251" spans="1:43" ht="24.95" customHeight="1" x14ac:dyDescent="0.25">
      <c r="A251" s="463"/>
      <c r="B251" s="463"/>
      <c r="C251" s="463"/>
      <c r="D251" s="464"/>
      <c r="E251" s="463"/>
      <c r="F251" s="463"/>
      <c r="G251" s="465"/>
      <c r="H251" s="466"/>
      <c r="I251" s="463"/>
      <c r="J251" s="463"/>
      <c r="K251" s="467"/>
      <c r="L251" s="467"/>
      <c r="M251" s="468"/>
      <c r="N251" s="468"/>
      <c r="O251" s="463"/>
      <c r="P251" s="463"/>
      <c r="Q251" s="463"/>
      <c r="R251" s="463"/>
      <c r="S251" s="463"/>
      <c r="T251" s="469"/>
      <c r="U251" s="470"/>
      <c r="V251" s="470"/>
      <c r="W251" s="471"/>
      <c r="X251" s="469"/>
      <c r="Y251" s="470"/>
      <c r="Z251" s="470"/>
      <c r="AA251" s="471"/>
      <c r="AB251" s="470"/>
      <c r="AC251" s="463"/>
      <c r="AD251" s="463"/>
      <c r="AE251" s="552"/>
      <c r="AF251" s="552"/>
      <c r="AG251" s="559"/>
      <c r="AH251" s="574"/>
      <c r="AI251" s="574"/>
      <c r="AJ251" s="574"/>
      <c r="AK251" s="574"/>
      <c r="AL251" s="574"/>
      <c r="AM251" s="574"/>
      <c r="AN251" s="574"/>
      <c r="AO251" s="574"/>
      <c r="AP251" s="574"/>
      <c r="AQ251" s="574"/>
    </row>
    <row r="252" spans="1:43" ht="24.95" customHeight="1" x14ac:dyDescent="0.25">
      <c r="A252" s="463"/>
      <c r="B252" s="463"/>
      <c r="C252" s="463"/>
      <c r="D252" s="464"/>
      <c r="E252" s="463"/>
      <c r="F252" s="463"/>
      <c r="G252" s="465"/>
      <c r="H252" s="466"/>
      <c r="I252" s="463"/>
      <c r="J252" s="463"/>
      <c r="K252" s="467"/>
      <c r="L252" s="467"/>
      <c r="M252" s="468"/>
      <c r="N252" s="468"/>
      <c r="O252" s="463"/>
      <c r="P252" s="463"/>
      <c r="Q252" s="463"/>
      <c r="R252" s="463"/>
      <c r="S252" s="463"/>
      <c r="T252" s="469"/>
      <c r="U252" s="470"/>
      <c r="V252" s="470"/>
      <c r="W252" s="471"/>
      <c r="X252" s="469"/>
      <c r="Y252" s="470"/>
      <c r="Z252" s="470"/>
      <c r="AA252" s="471"/>
      <c r="AB252" s="470"/>
      <c r="AC252" s="463"/>
      <c r="AD252" s="463"/>
      <c r="AE252" s="552"/>
      <c r="AF252" s="552"/>
      <c r="AG252" s="559"/>
      <c r="AH252" s="574"/>
      <c r="AI252" s="574"/>
      <c r="AJ252" s="574"/>
      <c r="AK252" s="574"/>
      <c r="AL252" s="574"/>
      <c r="AM252" s="574"/>
      <c r="AN252" s="574"/>
      <c r="AO252" s="574"/>
      <c r="AP252" s="574"/>
      <c r="AQ252" s="574"/>
    </row>
    <row r="253" spans="1:43" ht="24.95" customHeight="1" x14ac:dyDescent="0.25">
      <c r="A253" s="463"/>
      <c r="B253" s="463"/>
      <c r="C253" s="463"/>
      <c r="D253" s="464"/>
      <c r="E253" s="463"/>
      <c r="F253" s="463"/>
      <c r="G253" s="465"/>
      <c r="H253" s="466"/>
      <c r="I253" s="463"/>
      <c r="J253" s="463"/>
      <c r="K253" s="467"/>
      <c r="L253" s="467"/>
      <c r="M253" s="468"/>
      <c r="N253" s="468"/>
      <c r="O253" s="463"/>
      <c r="P253" s="463"/>
      <c r="Q253" s="463"/>
      <c r="R253" s="463"/>
      <c r="S253" s="463"/>
      <c r="T253" s="469"/>
      <c r="U253" s="470"/>
      <c r="V253" s="470"/>
      <c r="W253" s="471"/>
      <c r="X253" s="469"/>
      <c r="Y253" s="470"/>
      <c r="Z253" s="470"/>
      <c r="AA253" s="471"/>
      <c r="AB253" s="470"/>
      <c r="AC253" s="463"/>
      <c r="AD253" s="463"/>
      <c r="AE253" s="552"/>
      <c r="AF253" s="552"/>
      <c r="AG253" s="559"/>
      <c r="AH253" s="574"/>
      <c r="AI253" s="574"/>
      <c r="AJ253" s="574"/>
      <c r="AK253" s="574"/>
      <c r="AL253" s="574"/>
      <c r="AM253" s="574"/>
      <c r="AN253" s="574"/>
      <c r="AO253" s="574"/>
      <c r="AP253" s="574"/>
      <c r="AQ253" s="574"/>
    </row>
    <row r="254" spans="1:43" ht="24.95" customHeight="1" x14ac:dyDescent="0.25">
      <c r="A254" s="463"/>
      <c r="B254" s="463"/>
      <c r="C254" s="463"/>
      <c r="D254" s="464"/>
      <c r="E254" s="463"/>
      <c r="F254" s="463"/>
      <c r="G254" s="465"/>
      <c r="H254" s="466"/>
      <c r="I254" s="463"/>
      <c r="J254" s="463"/>
      <c r="K254" s="467"/>
      <c r="L254" s="467"/>
      <c r="M254" s="468"/>
      <c r="N254" s="468"/>
      <c r="O254" s="463"/>
      <c r="P254" s="463"/>
      <c r="Q254" s="463"/>
      <c r="R254" s="463"/>
      <c r="S254" s="463"/>
      <c r="T254" s="469"/>
      <c r="U254" s="470"/>
      <c r="V254" s="470"/>
      <c r="W254" s="471"/>
      <c r="X254" s="469"/>
      <c r="Y254" s="470"/>
      <c r="Z254" s="470"/>
      <c r="AA254" s="471"/>
      <c r="AB254" s="470"/>
      <c r="AC254" s="463"/>
      <c r="AD254" s="463"/>
      <c r="AE254" s="552"/>
      <c r="AF254" s="552"/>
      <c r="AG254" s="559"/>
      <c r="AH254" s="574"/>
      <c r="AI254" s="574"/>
      <c r="AJ254" s="574"/>
      <c r="AK254" s="574"/>
      <c r="AL254" s="574"/>
      <c r="AM254" s="574"/>
      <c r="AN254" s="574"/>
      <c r="AO254" s="574"/>
      <c r="AP254" s="574"/>
      <c r="AQ254" s="574"/>
    </row>
    <row r="255" spans="1:43" ht="24.95" customHeight="1" x14ac:dyDescent="0.25">
      <c r="A255" s="463"/>
      <c r="B255" s="463"/>
      <c r="C255" s="463"/>
      <c r="D255" s="464"/>
      <c r="E255" s="463"/>
      <c r="F255" s="463"/>
      <c r="G255" s="465"/>
      <c r="H255" s="466"/>
      <c r="I255" s="463"/>
      <c r="J255" s="463"/>
      <c r="K255" s="467"/>
      <c r="L255" s="467"/>
      <c r="M255" s="468"/>
      <c r="N255" s="468"/>
      <c r="O255" s="463"/>
      <c r="P255" s="463"/>
      <c r="Q255" s="463"/>
      <c r="R255" s="463"/>
      <c r="S255" s="463"/>
      <c r="T255" s="469"/>
      <c r="U255" s="470"/>
      <c r="V255" s="470"/>
      <c r="W255" s="471"/>
      <c r="X255" s="469"/>
      <c r="Y255" s="470"/>
      <c r="Z255" s="470"/>
      <c r="AA255" s="471"/>
      <c r="AB255" s="470"/>
      <c r="AC255" s="463"/>
      <c r="AD255" s="463"/>
      <c r="AE255" s="552"/>
      <c r="AF255" s="552"/>
      <c r="AG255" s="559"/>
      <c r="AH255" s="574"/>
      <c r="AI255" s="574"/>
      <c r="AJ255" s="574"/>
      <c r="AK255" s="574"/>
      <c r="AL255" s="574"/>
      <c r="AM255" s="574"/>
      <c r="AN255" s="574"/>
      <c r="AO255" s="574"/>
      <c r="AP255" s="574"/>
      <c r="AQ255" s="574"/>
    </row>
    <row r="256" spans="1:43" ht="24.95" customHeight="1" x14ac:dyDescent="0.25">
      <c r="A256" s="463"/>
      <c r="B256" s="463"/>
      <c r="C256" s="463"/>
      <c r="D256" s="464"/>
      <c r="E256" s="463"/>
      <c r="F256" s="463"/>
      <c r="G256" s="465"/>
      <c r="H256" s="466"/>
      <c r="I256" s="463"/>
      <c r="J256" s="463"/>
      <c r="K256" s="467"/>
      <c r="L256" s="467"/>
      <c r="M256" s="468"/>
      <c r="N256" s="468"/>
      <c r="O256" s="463"/>
      <c r="P256" s="463"/>
      <c r="Q256" s="463"/>
      <c r="R256" s="463"/>
      <c r="S256" s="463"/>
      <c r="T256" s="469"/>
      <c r="U256" s="470"/>
      <c r="V256" s="470"/>
      <c r="W256" s="471"/>
      <c r="X256" s="469"/>
      <c r="Y256" s="470"/>
      <c r="Z256" s="470"/>
      <c r="AA256" s="471"/>
      <c r="AB256" s="470"/>
      <c r="AC256" s="463"/>
      <c r="AD256" s="463"/>
      <c r="AE256" s="552"/>
      <c r="AF256" s="552"/>
      <c r="AG256" s="559"/>
      <c r="AH256" s="574"/>
      <c r="AI256" s="574"/>
      <c r="AJ256" s="574"/>
      <c r="AK256" s="574"/>
      <c r="AL256" s="574"/>
      <c r="AM256" s="574"/>
      <c r="AN256" s="574"/>
      <c r="AO256" s="574"/>
      <c r="AP256" s="574"/>
      <c r="AQ256" s="574"/>
    </row>
    <row r="257" spans="1:43" ht="24.95" customHeight="1" x14ac:dyDescent="0.25">
      <c r="A257" s="463"/>
      <c r="B257" s="463"/>
      <c r="C257" s="463"/>
      <c r="D257" s="464"/>
      <c r="E257" s="463"/>
      <c r="F257" s="463"/>
      <c r="G257" s="465"/>
      <c r="H257" s="466"/>
      <c r="I257" s="463"/>
      <c r="J257" s="463"/>
      <c r="K257" s="467"/>
      <c r="L257" s="467"/>
      <c r="M257" s="468"/>
      <c r="N257" s="468"/>
      <c r="O257" s="463"/>
      <c r="P257" s="463"/>
      <c r="Q257" s="463"/>
      <c r="R257" s="463"/>
      <c r="S257" s="463"/>
      <c r="T257" s="469"/>
      <c r="U257" s="470"/>
      <c r="V257" s="470"/>
      <c r="W257" s="471"/>
      <c r="X257" s="469"/>
      <c r="Y257" s="470"/>
      <c r="Z257" s="470"/>
      <c r="AA257" s="471"/>
      <c r="AB257" s="470"/>
      <c r="AC257" s="463"/>
      <c r="AD257" s="463"/>
      <c r="AE257" s="552"/>
      <c r="AF257" s="552"/>
      <c r="AG257" s="559"/>
      <c r="AH257" s="574"/>
      <c r="AI257" s="574"/>
      <c r="AJ257" s="574"/>
      <c r="AK257" s="574"/>
      <c r="AL257" s="574"/>
      <c r="AM257" s="574"/>
      <c r="AN257" s="574"/>
      <c r="AO257" s="574"/>
      <c r="AP257" s="574"/>
      <c r="AQ257" s="574"/>
    </row>
    <row r="258" spans="1:43" ht="24.95" customHeight="1" x14ac:dyDescent="0.25">
      <c r="A258" s="463"/>
      <c r="B258" s="463"/>
      <c r="C258" s="463"/>
      <c r="D258" s="464"/>
      <c r="E258" s="463"/>
      <c r="F258" s="463"/>
      <c r="G258" s="465"/>
      <c r="H258" s="466"/>
      <c r="I258" s="463"/>
      <c r="J258" s="463"/>
      <c r="K258" s="467"/>
      <c r="L258" s="467"/>
      <c r="M258" s="468"/>
      <c r="N258" s="468"/>
      <c r="O258" s="463"/>
      <c r="P258" s="463"/>
      <c r="Q258" s="463"/>
      <c r="R258" s="463"/>
      <c r="S258" s="463"/>
      <c r="T258" s="469"/>
      <c r="U258" s="470"/>
      <c r="V258" s="470"/>
      <c r="W258" s="471"/>
      <c r="X258" s="469"/>
      <c r="Y258" s="470"/>
      <c r="Z258" s="470"/>
      <c r="AA258" s="471"/>
      <c r="AB258" s="470"/>
      <c r="AC258" s="463"/>
      <c r="AD258" s="463"/>
      <c r="AE258" s="552"/>
      <c r="AF258" s="552"/>
      <c r="AG258" s="559"/>
      <c r="AH258" s="574"/>
      <c r="AI258" s="574"/>
      <c r="AJ258" s="574"/>
      <c r="AK258" s="574"/>
      <c r="AL258" s="574"/>
      <c r="AM258" s="574"/>
      <c r="AN258" s="574"/>
      <c r="AO258" s="574"/>
      <c r="AP258" s="574"/>
      <c r="AQ258" s="574"/>
    </row>
    <row r="259" spans="1:43" ht="24.95" customHeight="1" x14ac:dyDescent="0.25">
      <c r="A259" s="463"/>
      <c r="B259" s="463"/>
      <c r="C259" s="463"/>
      <c r="D259" s="464"/>
      <c r="E259" s="463"/>
      <c r="F259" s="463"/>
      <c r="G259" s="465"/>
      <c r="H259" s="466"/>
      <c r="I259" s="463"/>
      <c r="J259" s="463"/>
      <c r="K259" s="467"/>
      <c r="L259" s="467"/>
      <c r="M259" s="468"/>
      <c r="N259" s="468"/>
      <c r="O259" s="463"/>
      <c r="P259" s="463"/>
      <c r="Q259" s="463"/>
      <c r="R259" s="463"/>
      <c r="S259" s="463"/>
      <c r="T259" s="469"/>
      <c r="U259" s="470"/>
      <c r="V259" s="470"/>
      <c r="W259" s="471"/>
      <c r="X259" s="469"/>
      <c r="Y259" s="470"/>
      <c r="Z259" s="470"/>
      <c r="AA259" s="471"/>
      <c r="AB259" s="470"/>
      <c r="AC259" s="463"/>
      <c r="AD259" s="463"/>
      <c r="AE259" s="552"/>
      <c r="AF259" s="552"/>
      <c r="AG259" s="559"/>
      <c r="AH259" s="574"/>
      <c r="AI259" s="574"/>
      <c r="AJ259" s="574"/>
      <c r="AK259" s="574"/>
      <c r="AL259" s="574"/>
      <c r="AM259" s="574"/>
      <c r="AN259" s="574"/>
      <c r="AO259" s="574"/>
      <c r="AP259" s="574"/>
      <c r="AQ259" s="574"/>
    </row>
    <row r="260" spans="1:43" ht="24.95" customHeight="1" x14ac:dyDescent="0.25">
      <c r="A260" s="463"/>
      <c r="B260" s="463"/>
      <c r="C260" s="463"/>
      <c r="D260" s="464"/>
      <c r="E260" s="463"/>
      <c r="F260" s="463"/>
      <c r="G260" s="465"/>
      <c r="H260" s="466"/>
      <c r="I260" s="463"/>
      <c r="J260" s="463"/>
      <c r="K260" s="467"/>
      <c r="L260" s="467"/>
      <c r="M260" s="468"/>
      <c r="N260" s="468"/>
      <c r="O260" s="463"/>
      <c r="P260" s="463"/>
      <c r="Q260" s="463"/>
      <c r="R260" s="463"/>
      <c r="S260" s="463"/>
      <c r="T260" s="469"/>
      <c r="U260" s="470"/>
      <c r="V260" s="470"/>
      <c r="W260" s="471"/>
      <c r="X260" s="469"/>
      <c r="Y260" s="470"/>
      <c r="Z260" s="470"/>
      <c r="AA260" s="471"/>
      <c r="AB260" s="470"/>
      <c r="AC260" s="463"/>
      <c r="AD260" s="463"/>
      <c r="AE260" s="552"/>
      <c r="AF260" s="552"/>
      <c r="AG260" s="559"/>
      <c r="AH260" s="574"/>
      <c r="AI260" s="574"/>
      <c r="AJ260" s="574"/>
      <c r="AK260" s="574"/>
      <c r="AL260" s="574"/>
      <c r="AM260" s="574"/>
      <c r="AN260" s="574"/>
      <c r="AO260" s="574"/>
      <c r="AP260" s="574"/>
      <c r="AQ260" s="574"/>
    </row>
    <row r="261" spans="1:43" ht="24.95" customHeight="1" x14ac:dyDescent="0.25">
      <c r="A261" s="463"/>
      <c r="B261" s="463"/>
      <c r="C261" s="463"/>
      <c r="D261" s="464"/>
      <c r="E261" s="463"/>
      <c r="F261" s="463"/>
      <c r="G261" s="465"/>
      <c r="H261" s="466"/>
      <c r="I261" s="463"/>
      <c r="J261" s="463"/>
      <c r="K261" s="467"/>
      <c r="L261" s="467"/>
      <c r="M261" s="468"/>
      <c r="N261" s="468"/>
      <c r="O261" s="463"/>
      <c r="P261" s="463"/>
      <c r="Q261" s="463"/>
      <c r="R261" s="463"/>
      <c r="S261" s="463"/>
      <c r="T261" s="469"/>
      <c r="U261" s="470"/>
      <c r="V261" s="470"/>
      <c r="W261" s="471"/>
      <c r="X261" s="469"/>
      <c r="Y261" s="470"/>
      <c r="Z261" s="470"/>
      <c r="AA261" s="471"/>
      <c r="AB261" s="470"/>
      <c r="AC261" s="463"/>
      <c r="AD261" s="463"/>
      <c r="AE261" s="552"/>
      <c r="AF261" s="552"/>
      <c r="AG261" s="559"/>
      <c r="AH261" s="574"/>
      <c r="AI261" s="574"/>
      <c r="AJ261" s="574"/>
      <c r="AK261" s="574"/>
      <c r="AL261" s="574"/>
      <c r="AM261" s="574"/>
      <c r="AN261" s="574"/>
      <c r="AO261" s="574"/>
      <c r="AP261" s="574"/>
      <c r="AQ261" s="574"/>
    </row>
    <row r="262" spans="1:43" ht="24.95" customHeight="1" x14ac:dyDescent="0.25">
      <c r="A262" s="463"/>
      <c r="B262" s="463"/>
      <c r="C262" s="463"/>
      <c r="D262" s="464"/>
      <c r="E262" s="463"/>
      <c r="F262" s="463"/>
      <c r="G262" s="465"/>
      <c r="H262" s="466"/>
      <c r="I262" s="463"/>
      <c r="J262" s="463"/>
      <c r="K262" s="467"/>
      <c r="L262" s="467"/>
      <c r="M262" s="468"/>
      <c r="N262" s="468"/>
      <c r="O262" s="463"/>
      <c r="P262" s="463"/>
      <c r="Q262" s="463"/>
      <c r="R262" s="463"/>
      <c r="S262" s="463"/>
      <c r="T262" s="469"/>
      <c r="U262" s="470"/>
      <c r="V262" s="470"/>
      <c r="W262" s="471"/>
      <c r="X262" s="469"/>
      <c r="Y262" s="470"/>
      <c r="Z262" s="470"/>
      <c r="AA262" s="471"/>
      <c r="AB262" s="470"/>
      <c r="AC262" s="463"/>
      <c r="AD262" s="463"/>
      <c r="AE262" s="552"/>
      <c r="AF262" s="552"/>
      <c r="AG262" s="559"/>
      <c r="AH262" s="574"/>
      <c r="AI262" s="574"/>
      <c r="AJ262" s="574"/>
      <c r="AK262" s="574"/>
      <c r="AL262" s="574"/>
      <c r="AM262" s="574"/>
      <c r="AN262" s="574"/>
      <c r="AO262" s="574"/>
      <c r="AP262" s="574"/>
      <c r="AQ262" s="574"/>
    </row>
    <row r="263" spans="1:43" ht="24.95" customHeight="1" x14ac:dyDescent="0.25">
      <c r="A263" s="463"/>
      <c r="B263" s="463"/>
      <c r="C263" s="463"/>
      <c r="D263" s="464"/>
      <c r="E263" s="463"/>
      <c r="F263" s="463"/>
      <c r="G263" s="465"/>
      <c r="H263" s="466"/>
      <c r="I263" s="463"/>
      <c r="J263" s="463"/>
      <c r="K263" s="467"/>
      <c r="L263" s="467"/>
      <c r="M263" s="468"/>
      <c r="N263" s="468"/>
      <c r="O263" s="463"/>
      <c r="P263" s="463"/>
      <c r="Q263" s="463"/>
      <c r="R263" s="463"/>
      <c r="S263" s="463"/>
      <c r="T263" s="469"/>
      <c r="U263" s="470"/>
      <c r="V263" s="470"/>
      <c r="W263" s="471"/>
      <c r="X263" s="469"/>
      <c r="Y263" s="470"/>
      <c r="Z263" s="470"/>
      <c r="AA263" s="471"/>
      <c r="AB263" s="470"/>
      <c r="AC263" s="463"/>
      <c r="AD263" s="463"/>
      <c r="AE263" s="552"/>
      <c r="AF263" s="552"/>
      <c r="AG263" s="559"/>
      <c r="AH263" s="574"/>
      <c r="AI263" s="574"/>
      <c r="AJ263" s="574"/>
      <c r="AK263" s="574"/>
      <c r="AL263" s="574"/>
      <c r="AM263" s="574"/>
      <c r="AN263" s="574"/>
      <c r="AO263" s="574"/>
      <c r="AP263" s="574"/>
      <c r="AQ263" s="574"/>
    </row>
    <row r="264" spans="1:43" ht="24.95" customHeight="1" x14ac:dyDescent="0.25">
      <c r="A264" s="463"/>
      <c r="B264" s="463"/>
      <c r="C264" s="463"/>
      <c r="D264" s="464"/>
      <c r="E264" s="463"/>
      <c r="F264" s="463"/>
      <c r="G264" s="465"/>
      <c r="H264" s="466"/>
      <c r="I264" s="463"/>
      <c r="J264" s="463"/>
      <c r="K264" s="467"/>
      <c r="L264" s="467"/>
      <c r="M264" s="468"/>
      <c r="N264" s="468"/>
      <c r="O264" s="463"/>
      <c r="P264" s="463"/>
      <c r="Q264" s="463"/>
      <c r="R264" s="463"/>
      <c r="S264" s="463"/>
      <c r="T264" s="469"/>
      <c r="U264" s="470"/>
      <c r="V264" s="470"/>
      <c r="W264" s="471"/>
      <c r="X264" s="469"/>
      <c r="Y264" s="470"/>
      <c r="Z264" s="470"/>
      <c r="AA264" s="471"/>
      <c r="AB264" s="470"/>
      <c r="AC264" s="463"/>
      <c r="AD264" s="463"/>
      <c r="AE264" s="552"/>
      <c r="AF264" s="552"/>
      <c r="AG264" s="559"/>
      <c r="AH264" s="574"/>
      <c r="AI264" s="574"/>
      <c r="AJ264" s="574"/>
      <c r="AK264" s="574"/>
      <c r="AL264" s="574"/>
      <c r="AM264" s="574"/>
      <c r="AN264" s="574"/>
      <c r="AO264" s="574"/>
      <c r="AP264" s="574"/>
      <c r="AQ264" s="574"/>
    </row>
    <row r="265" spans="1:43" ht="24.95" customHeight="1" x14ac:dyDescent="0.25">
      <c r="A265" s="463"/>
      <c r="B265" s="463"/>
      <c r="C265" s="463"/>
      <c r="D265" s="464"/>
      <c r="E265" s="463"/>
      <c r="F265" s="463"/>
      <c r="G265" s="465"/>
      <c r="H265" s="466"/>
      <c r="I265" s="463"/>
      <c r="J265" s="463"/>
      <c r="K265" s="467"/>
      <c r="L265" s="467"/>
      <c r="M265" s="468"/>
      <c r="N265" s="468"/>
      <c r="O265" s="463"/>
      <c r="P265" s="463"/>
      <c r="Q265" s="463"/>
      <c r="R265" s="463"/>
      <c r="S265" s="463"/>
      <c r="T265" s="469"/>
      <c r="U265" s="470"/>
      <c r="V265" s="470"/>
      <c r="W265" s="471"/>
      <c r="X265" s="469"/>
      <c r="Y265" s="470"/>
      <c r="Z265" s="470"/>
      <c r="AA265" s="471"/>
      <c r="AB265" s="470"/>
      <c r="AC265" s="463"/>
      <c r="AD265" s="463"/>
      <c r="AE265" s="552"/>
      <c r="AF265" s="552"/>
      <c r="AG265" s="559"/>
      <c r="AH265" s="574"/>
      <c r="AI265" s="574"/>
      <c r="AJ265" s="574"/>
      <c r="AK265" s="574"/>
      <c r="AL265" s="574"/>
      <c r="AM265" s="574"/>
      <c r="AN265" s="574"/>
      <c r="AO265" s="574"/>
      <c r="AP265" s="574"/>
      <c r="AQ265" s="574"/>
    </row>
    <row r="266" spans="1:43" ht="24.95" customHeight="1" x14ac:dyDescent="0.25">
      <c r="A266" s="463"/>
      <c r="B266" s="463"/>
      <c r="C266" s="463"/>
      <c r="D266" s="464"/>
      <c r="E266" s="463"/>
      <c r="F266" s="463"/>
      <c r="G266" s="465"/>
      <c r="H266" s="466"/>
      <c r="I266" s="463"/>
      <c r="J266" s="463"/>
      <c r="K266" s="467"/>
      <c r="L266" s="467"/>
      <c r="M266" s="468"/>
      <c r="N266" s="468"/>
      <c r="O266" s="463"/>
      <c r="P266" s="463"/>
      <c r="Q266" s="463"/>
      <c r="R266" s="463"/>
      <c r="S266" s="463"/>
      <c r="T266" s="469"/>
      <c r="U266" s="470"/>
      <c r="V266" s="470"/>
      <c r="W266" s="471"/>
      <c r="X266" s="469"/>
      <c r="Y266" s="470"/>
      <c r="Z266" s="470"/>
      <c r="AA266" s="471"/>
      <c r="AB266" s="470"/>
      <c r="AC266" s="463"/>
      <c r="AD266" s="463"/>
      <c r="AE266" s="552"/>
      <c r="AF266" s="552"/>
      <c r="AG266" s="559"/>
      <c r="AH266" s="574"/>
      <c r="AI266" s="574"/>
      <c r="AJ266" s="574"/>
      <c r="AK266" s="574"/>
      <c r="AL266" s="574"/>
      <c r="AM266" s="574"/>
      <c r="AN266" s="574"/>
      <c r="AO266" s="574"/>
      <c r="AP266" s="574"/>
      <c r="AQ266" s="574"/>
    </row>
    <row r="267" spans="1:43" ht="24.95" customHeight="1" x14ac:dyDescent="0.25">
      <c r="A267" s="463"/>
      <c r="B267" s="463"/>
      <c r="C267" s="463"/>
      <c r="D267" s="464"/>
      <c r="E267" s="463"/>
      <c r="F267" s="463"/>
      <c r="G267" s="465"/>
      <c r="H267" s="466"/>
      <c r="I267" s="463"/>
      <c r="J267" s="463"/>
      <c r="K267" s="467"/>
      <c r="L267" s="467"/>
      <c r="M267" s="468"/>
      <c r="N267" s="468"/>
      <c r="O267" s="463"/>
      <c r="P267" s="463"/>
      <c r="Q267" s="463"/>
      <c r="R267" s="463"/>
      <c r="S267" s="463"/>
      <c r="T267" s="469"/>
      <c r="U267" s="470"/>
      <c r="V267" s="470"/>
      <c r="W267" s="471"/>
      <c r="X267" s="469"/>
      <c r="Y267" s="470"/>
      <c r="Z267" s="470"/>
      <c r="AA267" s="471"/>
      <c r="AB267" s="470"/>
      <c r="AC267" s="463"/>
      <c r="AD267" s="463"/>
      <c r="AE267" s="552"/>
      <c r="AF267" s="552"/>
      <c r="AG267" s="559"/>
      <c r="AH267" s="574"/>
      <c r="AI267" s="574"/>
      <c r="AJ267" s="574"/>
      <c r="AK267" s="574"/>
      <c r="AL267" s="574"/>
      <c r="AM267" s="574"/>
      <c r="AN267" s="574"/>
      <c r="AO267" s="574"/>
      <c r="AP267" s="574"/>
      <c r="AQ267" s="574"/>
    </row>
    <row r="268" spans="1:43" ht="24.95" customHeight="1" x14ac:dyDescent="0.25">
      <c r="A268" s="463"/>
      <c r="B268" s="463"/>
      <c r="C268" s="463"/>
      <c r="D268" s="464"/>
      <c r="E268" s="463"/>
      <c r="F268" s="463"/>
      <c r="G268" s="465"/>
      <c r="H268" s="466"/>
      <c r="I268" s="463"/>
      <c r="J268" s="463"/>
      <c r="K268" s="467"/>
      <c r="L268" s="467"/>
      <c r="M268" s="468"/>
      <c r="N268" s="468"/>
      <c r="O268" s="463"/>
      <c r="P268" s="463"/>
      <c r="Q268" s="463"/>
      <c r="R268" s="463"/>
      <c r="S268" s="463"/>
      <c r="T268" s="469"/>
      <c r="U268" s="470"/>
      <c r="V268" s="470"/>
      <c r="W268" s="471"/>
      <c r="X268" s="469"/>
      <c r="Y268" s="470"/>
      <c r="Z268" s="470"/>
      <c r="AA268" s="471"/>
      <c r="AB268" s="470"/>
      <c r="AC268" s="463"/>
      <c r="AD268" s="463"/>
      <c r="AE268" s="552"/>
      <c r="AF268" s="552"/>
      <c r="AG268" s="559"/>
      <c r="AH268" s="574"/>
      <c r="AI268" s="574"/>
      <c r="AJ268" s="574"/>
      <c r="AK268" s="574"/>
      <c r="AL268" s="574"/>
      <c r="AM268" s="574"/>
      <c r="AN268" s="574"/>
      <c r="AO268" s="574"/>
      <c r="AP268" s="574"/>
      <c r="AQ268" s="574"/>
    </row>
    <row r="269" spans="1:43" ht="24.95" customHeight="1" x14ac:dyDescent="0.25">
      <c r="A269" s="463"/>
      <c r="B269" s="463"/>
      <c r="C269" s="463"/>
      <c r="D269" s="464"/>
      <c r="E269" s="463"/>
      <c r="F269" s="463"/>
      <c r="G269" s="465"/>
      <c r="H269" s="466"/>
      <c r="I269" s="463"/>
      <c r="J269" s="463"/>
      <c r="K269" s="467"/>
      <c r="L269" s="467"/>
      <c r="M269" s="468"/>
      <c r="N269" s="468"/>
      <c r="O269" s="463"/>
      <c r="P269" s="463"/>
      <c r="Q269" s="463"/>
      <c r="R269" s="463"/>
      <c r="S269" s="463"/>
      <c r="T269" s="469"/>
      <c r="U269" s="470"/>
      <c r="V269" s="470"/>
      <c r="W269" s="471"/>
      <c r="X269" s="469"/>
      <c r="Y269" s="470"/>
      <c r="Z269" s="470"/>
      <c r="AA269" s="471"/>
      <c r="AB269" s="470"/>
      <c r="AC269" s="463"/>
      <c r="AD269" s="463"/>
      <c r="AE269" s="552"/>
      <c r="AF269" s="552"/>
      <c r="AG269" s="559"/>
      <c r="AH269" s="574"/>
      <c r="AI269" s="574"/>
      <c r="AJ269" s="574"/>
      <c r="AK269" s="574"/>
      <c r="AL269" s="574"/>
      <c r="AM269" s="574"/>
      <c r="AN269" s="574"/>
      <c r="AO269" s="574"/>
      <c r="AP269" s="574"/>
      <c r="AQ269" s="574"/>
    </row>
    <row r="270" spans="1:43" ht="24.95" customHeight="1" x14ac:dyDescent="0.25">
      <c r="A270" s="463"/>
      <c r="B270" s="463"/>
      <c r="C270" s="463"/>
      <c r="D270" s="464"/>
      <c r="E270" s="463"/>
      <c r="F270" s="463"/>
      <c r="G270" s="465"/>
      <c r="H270" s="466"/>
      <c r="I270" s="463"/>
      <c r="J270" s="463"/>
      <c r="K270" s="467"/>
      <c r="L270" s="467"/>
      <c r="M270" s="468"/>
      <c r="N270" s="468"/>
      <c r="O270" s="463"/>
      <c r="P270" s="463"/>
      <c r="Q270" s="463"/>
      <c r="R270" s="463"/>
      <c r="S270" s="463"/>
      <c r="T270" s="469"/>
      <c r="U270" s="470"/>
      <c r="V270" s="470"/>
      <c r="W270" s="471"/>
      <c r="X270" s="469"/>
      <c r="Y270" s="470"/>
      <c r="Z270" s="470"/>
      <c r="AA270" s="471"/>
      <c r="AB270" s="470"/>
      <c r="AC270" s="463"/>
      <c r="AD270" s="463"/>
      <c r="AE270" s="552"/>
      <c r="AF270" s="552"/>
      <c r="AG270" s="559"/>
      <c r="AH270" s="574"/>
      <c r="AI270" s="574"/>
      <c r="AJ270" s="574"/>
      <c r="AK270" s="574"/>
      <c r="AL270" s="574"/>
      <c r="AM270" s="574"/>
      <c r="AN270" s="574"/>
      <c r="AO270" s="574"/>
      <c r="AP270" s="574"/>
      <c r="AQ270" s="574"/>
    </row>
    <row r="271" spans="1:43" ht="24.95" customHeight="1" x14ac:dyDescent="0.25">
      <c r="A271" s="463"/>
      <c r="B271" s="463"/>
      <c r="C271" s="463"/>
      <c r="D271" s="464"/>
      <c r="E271" s="463"/>
      <c r="F271" s="463"/>
      <c r="G271" s="465"/>
      <c r="H271" s="466"/>
      <c r="I271" s="463"/>
      <c r="J271" s="463"/>
      <c r="K271" s="467"/>
      <c r="L271" s="467"/>
      <c r="M271" s="468"/>
      <c r="N271" s="468"/>
      <c r="O271" s="463"/>
      <c r="P271" s="463"/>
      <c r="Q271" s="463"/>
      <c r="R271" s="463"/>
      <c r="S271" s="463"/>
      <c r="T271" s="469"/>
      <c r="U271" s="470"/>
      <c r="V271" s="470"/>
      <c r="W271" s="471"/>
      <c r="X271" s="469"/>
      <c r="Y271" s="470"/>
      <c r="Z271" s="470"/>
      <c r="AA271" s="471"/>
      <c r="AB271" s="470"/>
      <c r="AC271" s="463"/>
      <c r="AD271" s="463"/>
      <c r="AE271" s="552"/>
      <c r="AF271" s="552"/>
      <c r="AG271" s="559"/>
      <c r="AH271" s="574"/>
      <c r="AI271" s="574"/>
      <c r="AJ271" s="574"/>
      <c r="AK271" s="574"/>
      <c r="AL271" s="574"/>
      <c r="AM271" s="574"/>
      <c r="AN271" s="574"/>
      <c r="AO271" s="574"/>
      <c r="AP271" s="574"/>
      <c r="AQ271" s="574"/>
    </row>
    <row r="272" spans="1:43" ht="24.95" customHeight="1" x14ac:dyDescent="0.25">
      <c r="A272" s="463"/>
      <c r="B272" s="463"/>
      <c r="C272" s="463"/>
      <c r="D272" s="464"/>
      <c r="E272" s="463"/>
      <c r="F272" s="463"/>
      <c r="G272" s="465"/>
      <c r="H272" s="466"/>
      <c r="I272" s="463"/>
      <c r="J272" s="463"/>
      <c r="K272" s="467"/>
      <c r="L272" s="467"/>
      <c r="M272" s="468"/>
      <c r="N272" s="468"/>
      <c r="O272" s="463"/>
      <c r="P272" s="463"/>
      <c r="Q272" s="463"/>
      <c r="R272" s="463"/>
      <c r="S272" s="463"/>
      <c r="T272" s="469"/>
      <c r="U272" s="470"/>
      <c r="V272" s="470"/>
      <c r="W272" s="471"/>
      <c r="X272" s="469"/>
      <c r="Y272" s="470"/>
      <c r="Z272" s="470"/>
      <c r="AA272" s="471"/>
      <c r="AB272" s="470"/>
      <c r="AC272" s="463"/>
      <c r="AD272" s="463"/>
      <c r="AE272" s="552"/>
      <c r="AF272" s="552"/>
      <c r="AG272" s="559"/>
      <c r="AH272" s="574"/>
      <c r="AI272" s="574"/>
      <c r="AJ272" s="574"/>
      <c r="AK272" s="574"/>
      <c r="AL272" s="574"/>
      <c r="AM272" s="574"/>
      <c r="AN272" s="574"/>
      <c r="AO272" s="574"/>
      <c r="AP272" s="574"/>
      <c r="AQ272" s="574"/>
    </row>
    <row r="273" spans="1:43" ht="24.95" customHeight="1" x14ac:dyDescent="0.25">
      <c r="A273" s="463"/>
      <c r="B273" s="463"/>
      <c r="C273" s="463"/>
      <c r="D273" s="464"/>
      <c r="E273" s="463"/>
      <c r="F273" s="463"/>
      <c r="G273" s="465"/>
      <c r="H273" s="466"/>
      <c r="I273" s="463"/>
      <c r="J273" s="463"/>
      <c r="K273" s="467"/>
      <c r="L273" s="467"/>
      <c r="M273" s="468"/>
      <c r="N273" s="468"/>
      <c r="O273" s="463"/>
      <c r="P273" s="463"/>
      <c r="Q273" s="463"/>
      <c r="R273" s="463"/>
      <c r="S273" s="463"/>
      <c r="T273" s="469"/>
      <c r="U273" s="470"/>
      <c r="V273" s="470"/>
      <c r="W273" s="471"/>
      <c r="X273" s="469"/>
      <c r="Y273" s="470"/>
      <c r="Z273" s="470"/>
      <c r="AA273" s="471"/>
      <c r="AB273" s="470"/>
      <c r="AC273" s="463"/>
      <c r="AD273" s="463"/>
      <c r="AE273" s="552"/>
      <c r="AF273" s="552"/>
      <c r="AG273" s="559"/>
      <c r="AH273" s="574"/>
      <c r="AI273" s="574"/>
      <c r="AJ273" s="574"/>
      <c r="AK273" s="574"/>
      <c r="AL273" s="574"/>
      <c r="AM273" s="574"/>
      <c r="AN273" s="574"/>
      <c r="AO273" s="574"/>
      <c r="AP273" s="574"/>
      <c r="AQ273" s="574"/>
    </row>
    <row r="274" spans="1:43" ht="24.95" customHeight="1" x14ac:dyDescent="0.25">
      <c r="A274" s="463"/>
      <c r="B274" s="463"/>
      <c r="C274" s="463"/>
      <c r="D274" s="464"/>
      <c r="E274" s="463"/>
      <c r="F274" s="463"/>
      <c r="G274" s="465"/>
      <c r="H274" s="466"/>
      <c r="I274" s="463"/>
      <c r="J274" s="463"/>
      <c r="K274" s="467"/>
      <c r="L274" s="467"/>
      <c r="M274" s="468"/>
      <c r="N274" s="468"/>
      <c r="O274" s="463"/>
      <c r="P274" s="463"/>
      <c r="Q274" s="463"/>
      <c r="R274" s="463"/>
      <c r="S274" s="463"/>
      <c r="T274" s="469"/>
      <c r="U274" s="470"/>
      <c r="V274" s="470"/>
      <c r="W274" s="471"/>
      <c r="X274" s="469"/>
      <c r="Y274" s="470"/>
      <c r="Z274" s="470"/>
      <c r="AA274" s="471"/>
      <c r="AB274" s="470"/>
      <c r="AC274" s="463"/>
      <c r="AD274" s="463"/>
      <c r="AE274" s="552"/>
      <c r="AF274" s="552"/>
      <c r="AG274" s="559"/>
      <c r="AH274" s="574"/>
      <c r="AI274" s="574"/>
      <c r="AJ274" s="574"/>
      <c r="AK274" s="574"/>
      <c r="AL274" s="574"/>
      <c r="AM274" s="574"/>
      <c r="AN274" s="574"/>
      <c r="AO274" s="574"/>
      <c r="AP274" s="574"/>
      <c r="AQ274" s="574"/>
    </row>
    <row r="275" spans="1:43" ht="24.95" customHeight="1" x14ac:dyDescent="0.25">
      <c r="A275" s="463"/>
      <c r="B275" s="463"/>
      <c r="C275" s="463"/>
      <c r="D275" s="464"/>
      <c r="E275" s="463"/>
      <c r="F275" s="463"/>
      <c r="G275" s="465"/>
      <c r="H275" s="466"/>
      <c r="I275" s="463"/>
      <c r="J275" s="463"/>
      <c r="K275" s="467"/>
      <c r="L275" s="467"/>
      <c r="M275" s="468"/>
      <c r="N275" s="468"/>
      <c r="O275" s="463"/>
      <c r="P275" s="463"/>
      <c r="Q275" s="463"/>
      <c r="R275" s="463"/>
      <c r="S275" s="463"/>
      <c r="T275" s="469"/>
      <c r="U275" s="470"/>
      <c r="V275" s="470"/>
      <c r="W275" s="471"/>
      <c r="X275" s="469"/>
      <c r="Y275" s="470"/>
      <c r="Z275" s="470"/>
      <c r="AA275" s="471"/>
      <c r="AB275" s="470"/>
      <c r="AC275" s="463"/>
      <c r="AD275" s="463"/>
      <c r="AE275" s="552"/>
      <c r="AF275" s="552"/>
      <c r="AG275" s="559"/>
      <c r="AH275" s="574"/>
      <c r="AI275" s="574"/>
      <c r="AJ275" s="574"/>
      <c r="AK275" s="574"/>
      <c r="AL275" s="574"/>
      <c r="AM275" s="574"/>
      <c r="AN275" s="574"/>
      <c r="AO275" s="574"/>
      <c r="AP275" s="574"/>
      <c r="AQ275" s="574"/>
    </row>
    <row r="276" spans="1:43" ht="24.95" customHeight="1" x14ac:dyDescent="0.25">
      <c r="A276" s="463"/>
      <c r="B276" s="463"/>
      <c r="C276" s="463"/>
      <c r="D276" s="464"/>
      <c r="E276" s="463"/>
      <c r="F276" s="463"/>
      <c r="G276" s="465"/>
      <c r="H276" s="466"/>
      <c r="I276" s="463"/>
      <c r="J276" s="463"/>
      <c r="K276" s="467"/>
      <c r="L276" s="467"/>
      <c r="M276" s="468"/>
      <c r="N276" s="468"/>
      <c r="O276" s="463"/>
      <c r="P276" s="463"/>
      <c r="Q276" s="463"/>
      <c r="R276" s="463"/>
      <c r="S276" s="463"/>
      <c r="T276" s="469"/>
      <c r="U276" s="470"/>
      <c r="V276" s="470"/>
      <c r="W276" s="471"/>
      <c r="X276" s="469"/>
      <c r="Y276" s="470"/>
      <c r="Z276" s="470"/>
      <c r="AA276" s="471"/>
      <c r="AB276" s="470"/>
      <c r="AC276" s="463"/>
      <c r="AD276" s="463"/>
      <c r="AE276" s="552"/>
      <c r="AF276" s="552"/>
      <c r="AG276" s="559"/>
      <c r="AH276" s="574"/>
      <c r="AI276" s="574"/>
      <c r="AJ276" s="574"/>
      <c r="AK276" s="574"/>
      <c r="AL276" s="574"/>
      <c r="AM276" s="574"/>
      <c r="AN276" s="574"/>
      <c r="AO276" s="574"/>
      <c r="AP276" s="574"/>
      <c r="AQ276" s="574"/>
    </row>
    <row r="277" spans="1:43" ht="24.95" customHeight="1" x14ac:dyDescent="0.25">
      <c r="A277" s="463"/>
      <c r="B277" s="463"/>
      <c r="C277" s="463"/>
      <c r="D277" s="464"/>
      <c r="E277" s="463"/>
      <c r="F277" s="463"/>
      <c r="G277" s="465"/>
      <c r="H277" s="466"/>
      <c r="I277" s="463"/>
      <c r="J277" s="463"/>
      <c r="K277" s="467"/>
      <c r="L277" s="467"/>
      <c r="M277" s="468"/>
      <c r="N277" s="468"/>
      <c r="O277" s="463"/>
      <c r="P277" s="463"/>
      <c r="Q277" s="463"/>
      <c r="R277" s="463"/>
      <c r="S277" s="463"/>
      <c r="T277" s="469"/>
      <c r="U277" s="470"/>
      <c r="V277" s="470"/>
      <c r="W277" s="471"/>
      <c r="X277" s="469"/>
      <c r="Y277" s="470"/>
      <c r="Z277" s="470"/>
      <c r="AA277" s="471"/>
      <c r="AB277" s="470"/>
      <c r="AC277" s="463"/>
      <c r="AD277" s="463"/>
      <c r="AE277" s="552"/>
      <c r="AF277" s="552"/>
      <c r="AG277" s="559"/>
      <c r="AH277" s="574"/>
      <c r="AI277" s="574"/>
      <c r="AJ277" s="574"/>
      <c r="AK277" s="574"/>
      <c r="AL277" s="574"/>
      <c r="AM277" s="574"/>
      <c r="AN277" s="574"/>
      <c r="AO277" s="574"/>
      <c r="AP277" s="574"/>
      <c r="AQ277" s="574"/>
    </row>
    <row r="278" spans="1:43" ht="24.95" customHeight="1" x14ac:dyDescent="0.25">
      <c r="A278" s="463"/>
      <c r="B278" s="463"/>
      <c r="C278" s="463"/>
      <c r="D278" s="464"/>
      <c r="E278" s="463"/>
      <c r="F278" s="463"/>
      <c r="G278" s="465"/>
      <c r="H278" s="466"/>
      <c r="I278" s="463"/>
      <c r="J278" s="463"/>
      <c r="K278" s="467"/>
      <c r="L278" s="467"/>
      <c r="M278" s="468"/>
      <c r="N278" s="468"/>
      <c r="O278" s="463"/>
      <c r="P278" s="463"/>
      <c r="Q278" s="463"/>
      <c r="R278" s="463"/>
      <c r="S278" s="463"/>
      <c r="T278" s="469"/>
      <c r="U278" s="470"/>
      <c r="V278" s="470"/>
      <c r="W278" s="471"/>
      <c r="X278" s="469"/>
      <c r="Y278" s="470"/>
      <c r="Z278" s="470"/>
      <c r="AA278" s="471"/>
      <c r="AB278" s="470"/>
      <c r="AC278" s="463"/>
      <c r="AD278" s="463"/>
      <c r="AE278" s="552"/>
      <c r="AF278" s="552"/>
      <c r="AG278" s="559"/>
      <c r="AH278" s="574"/>
      <c r="AI278" s="574"/>
      <c r="AJ278" s="574"/>
      <c r="AK278" s="574"/>
      <c r="AL278" s="574"/>
      <c r="AM278" s="574"/>
      <c r="AN278" s="574"/>
      <c r="AO278" s="574"/>
      <c r="AP278" s="574"/>
      <c r="AQ278" s="574"/>
    </row>
    <row r="279" spans="1:43" ht="24.95" customHeight="1" x14ac:dyDescent="0.25">
      <c r="A279" s="463"/>
      <c r="B279" s="463"/>
      <c r="C279" s="463"/>
      <c r="D279" s="464"/>
      <c r="E279" s="463"/>
      <c r="F279" s="463"/>
      <c r="G279" s="465"/>
      <c r="H279" s="466"/>
      <c r="I279" s="463"/>
      <c r="J279" s="463"/>
      <c r="K279" s="467"/>
      <c r="L279" s="467"/>
      <c r="M279" s="468"/>
      <c r="N279" s="468"/>
      <c r="O279" s="463"/>
      <c r="P279" s="463"/>
      <c r="Q279" s="463"/>
      <c r="R279" s="463"/>
      <c r="S279" s="463"/>
      <c r="T279" s="469"/>
      <c r="U279" s="470"/>
      <c r="V279" s="470"/>
      <c r="W279" s="471"/>
      <c r="X279" s="469"/>
      <c r="Y279" s="470"/>
      <c r="Z279" s="470"/>
      <c r="AA279" s="471"/>
      <c r="AB279" s="470"/>
      <c r="AC279" s="463"/>
      <c r="AD279" s="463"/>
      <c r="AE279" s="552"/>
      <c r="AF279" s="552"/>
      <c r="AG279" s="559"/>
      <c r="AH279" s="574"/>
      <c r="AI279" s="574"/>
      <c r="AJ279" s="574"/>
      <c r="AK279" s="574"/>
      <c r="AL279" s="574"/>
      <c r="AM279" s="574"/>
      <c r="AN279" s="574"/>
      <c r="AO279" s="574"/>
      <c r="AP279" s="574"/>
      <c r="AQ279" s="574"/>
    </row>
    <row r="280" spans="1:43" ht="24.95" customHeight="1" x14ac:dyDescent="0.25">
      <c r="A280" s="463"/>
      <c r="B280" s="463"/>
      <c r="C280" s="463"/>
      <c r="D280" s="464"/>
      <c r="E280" s="463"/>
      <c r="F280" s="463"/>
      <c r="G280" s="465"/>
      <c r="H280" s="466"/>
      <c r="I280" s="463"/>
      <c r="J280" s="463"/>
      <c r="K280" s="467"/>
      <c r="L280" s="467"/>
      <c r="M280" s="468"/>
      <c r="N280" s="468"/>
      <c r="O280" s="463"/>
      <c r="P280" s="463"/>
      <c r="Q280" s="463"/>
      <c r="R280" s="463"/>
      <c r="S280" s="463"/>
      <c r="T280" s="469"/>
      <c r="U280" s="470"/>
      <c r="V280" s="470"/>
      <c r="W280" s="471"/>
      <c r="X280" s="469"/>
      <c r="Y280" s="470"/>
      <c r="Z280" s="470"/>
      <c r="AA280" s="471"/>
      <c r="AB280" s="470"/>
      <c r="AC280" s="463"/>
      <c r="AD280" s="463"/>
      <c r="AE280" s="552"/>
      <c r="AF280" s="552"/>
      <c r="AG280" s="559"/>
      <c r="AH280" s="574"/>
      <c r="AI280" s="574"/>
      <c r="AJ280" s="574"/>
      <c r="AK280" s="574"/>
      <c r="AL280" s="574"/>
      <c r="AM280" s="574"/>
      <c r="AN280" s="574"/>
      <c r="AO280" s="574"/>
      <c r="AP280" s="574"/>
      <c r="AQ280" s="574"/>
    </row>
    <row r="281" spans="1:43" ht="24.95" customHeight="1" x14ac:dyDescent="0.25">
      <c r="A281" s="463"/>
      <c r="B281" s="463"/>
      <c r="C281" s="463"/>
      <c r="D281" s="464"/>
      <c r="E281" s="463"/>
      <c r="F281" s="463"/>
      <c r="G281" s="465"/>
      <c r="H281" s="466"/>
      <c r="I281" s="463"/>
      <c r="J281" s="463"/>
      <c r="K281" s="467"/>
      <c r="L281" s="467"/>
      <c r="M281" s="468"/>
      <c r="N281" s="468"/>
      <c r="O281" s="463"/>
      <c r="P281" s="463"/>
      <c r="Q281" s="463"/>
      <c r="R281" s="463"/>
      <c r="S281" s="463"/>
      <c r="T281" s="469"/>
      <c r="U281" s="470"/>
      <c r="V281" s="470"/>
      <c r="W281" s="471"/>
      <c r="X281" s="469"/>
      <c r="Y281" s="470"/>
      <c r="Z281" s="470"/>
      <c r="AA281" s="471"/>
      <c r="AB281" s="470"/>
      <c r="AC281" s="463"/>
      <c r="AD281" s="463"/>
      <c r="AE281" s="552"/>
      <c r="AF281" s="552"/>
      <c r="AG281" s="559"/>
      <c r="AH281" s="574"/>
      <c r="AI281" s="574"/>
      <c r="AJ281" s="574"/>
      <c r="AK281" s="574"/>
      <c r="AL281" s="574"/>
      <c r="AM281" s="574"/>
      <c r="AN281" s="574"/>
      <c r="AO281" s="574"/>
      <c r="AP281" s="574"/>
      <c r="AQ281" s="574"/>
    </row>
    <row r="282" spans="1:43" ht="24.95" customHeight="1" x14ac:dyDescent="0.25">
      <c r="A282" s="463"/>
      <c r="B282" s="463"/>
      <c r="C282" s="463"/>
      <c r="D282" s="464"/>
      <c r="E282" s="463"/>
      <c r="F282" s="463"/>
      <c r="G282" s="465"/>
      <c r="H282" s="466"/>
      <c r="I282" s="463"/>
      <c r="J282" s="463"/>
      <c r="K282" s="467"/>
      <c r="L282" s="467"/>
      <c r="M282" s="468"/>
      <c r="N282" s="468"/>
      <c r="O282" s="463"/>
      <c r="P282" s="463"/>
      <c r="Q282" s="463"/>
      <c r="R282" s="463"/>
      <c r="S282" s="463"/>
      <c r="T282" s="469"/>
      <c r="U282" s="470"/>
      <c r="V282" s="470"/>
      <c r="W282" s="471"/>
      <c r="X282" s="469"/>
      <c r="Y282" s="470"/>
      <c r="Z282" s="470"/>
      <c r="AA282" s="471"/>
      <c r="AB282" s="470"/>
      <c r="AC282" s="463"/>
      <c r="AD282" s="463"/>
      <c r="AE282" s="552"/>
      <c r="AF282" s="552"/>
      <c r="AG282" s="559"/>
      <c r="AH282" s="574"/>
      <c r="AI282" s="574"/>
      <c r="AJ282" s="574"/>
      <c r="AK282" s="574"/>
      <c r="AL282" s="574"/>
      <c r="AM282" s="574"/>
      <c r="AN282" s="574"/>
      <c r="AO282" s="574"/>
      <c r="AP282" s="574"/>
      <c r="AQ282" s="574"/>
    </row>
    <row r="283" spans="1:43" ht="24.95" customHeight="1" x14ac:dyDescent="0.25">
      <c r="A283" s="463"/>
      <c r="B283" s="463"/>
      <c r="C283" s="463"/>
      <c r="D283" s="464"/>
      <c r="E283" s="463"/>
      <c r="F283" s="463"/>
      <c r="G283" s="465"/>
      <c r="H283" s="466"/>
      <c r="I283" s="463"/>
      <c r="J283" s="463"/>
      <c r="K283" s="467"/>
      <c r="L283" s="467"/>
      <c r="M283" s="468"/>
      <c r="N283" s="468"/>
      <c r="O283" s="463"/>
      <c r="P283" s="463"/>
      <c r="Q283" s="463"/>
      <c r="R283" s="463"/>
      <c r="S283" s="463"/>
      <c r="T283" s="469"/>
      <c r="U283" s="470"/>
      <c r="V283" s="470"/>
      <c r="W283" s="471"/>
      <c r="X283" s="469"/>
      <c r="Y283" s="470"/>
      <c r="Z283" s="470"/>
      <c r="AA283" s="471"/>
      <c r="AB283" s="470"/>
      <c r="AC283" s="463"/>
      <c r="AD283" s="463"/>
      <c r="AE283" s="552"/>
      <c r="AF283" s="552"/>
      <c r="AG283" s="559"/>
      <c r="AH283" s="574"/>
      <c r="AI283" s="574"/>
      <c r="AJ283" s="574"/>
      <c r="AK283" s="574"/>
      <c r="AL283" s="574"/>
      <c r="AM283" s="574"/>
      <c r="AN283" s="574"/>
      <c r="AO283" s="574"/>
      <c r="AP283" s="574"/>
      <c r="AQ283" s="574"/>
    </row>
    <row r="284" spans="1:43" ht="24.95" customHeight="1" x14ac:dyDescent="0.25">
      <c r="A284" s="463"/>
      <c r="B284" s="463"/>
      <c r="C284" s="463"/>
      <c r="D284" s="464"/>
      <c r="E284" s="463"/>
      <c r="F284" s="463"/>
      <c r="G284" s="465"/>
      <c r="H284" s="466"/>
      <c r="I284" s="463"/>
      <c r="J284" s="463"/>
      <c r="K284" s="467"/>
      <c r="L284" s="467"/>
      <c r="M284" s="468"/>
      <c r="N284" s="468"/>
      <c r="O284" s="463"/>
      <c r="P284" s="463"/>
      <c r="Q284" s="463"/>
      <c r="R284" s="463"/>
      <c r="S284" s="463"/>
      <c r="T284" s="469"/>
      <c r="U284" s="470"/>
      <c r="V284" s="470"/>
      <c r="W284" s="471"/>
      <c r="X284" s="469"/>
      <c r="Y284" s="470"/>
      <c r="Z284" s="470"/>
      <c r="AA284" s="471"/>
      <c r="AB284" s="470"/>
      <c r="AC284" s="463"/>
      <c r="AD284" s="463"/>
      <c r="AE284" s="552"/>
      <c r="AF284" s="552"/>
      <c r="AG284" s="559"/>
      <c r="AH284" s="574"/>
      <c r="AI284" s="574"/>
      <c r="AJ284" s="574"/>
      <c r="AK284" s="574"/>
      <c r="AL284" s="574"/>
      <c r="AM284" s="574"/>
      <c r="AN284" s="574"/>
      <c r="AO284" s="574"/>
      <c r="AP284" s="574"/>
      <c r="AQ284" s="574"/>
    </row>
    <row r="285" spans="1:43" ht="24.95" customHeight="1" x14ac:dyDescent="0.25">
      <c r="A285" s="463"/>
      <c r="B285" s="463"/>
      <c r="C285" s="463"/>
      <c r="D285" s="464"/>
      <c r="E285" s="463"/>
      <c r="F285" s="463"/>
      <c r="G285" s="465"/>
      <c r="H285" s="466"/>
      <c r="I285" s="463"/>
      <c r="J285" s="463"/>
      <c r="K285" s="467"/>
      <c r="L285" s="467"/>
      <c r="M285" s="468"/>
      <c r="N285" s="468"/>
      <c r="O285" s="463"/>
      <c r="P285" s="463"/>
      <c r="Q285" s="463"/>
      <c r="R285" s="463"/>
      <c r="S285" s="463"/>
      <c r="T285" s="469"/>
      <c r="U285" s="470"/>
      <c r="V285" s="470"/>
      <c r="W285" s="471"/>
      <c r="X285" s="469"/>
      <c r="Y285" s="470"/>
      <c r="Z285" s="470"/>
      <c r="AA285" s="471"/>
      <c r="AB285" s="470"/>
      <c r="AC285" s="463"/>
      <c r="AD285" s="463"/>
      <c r="AE285" s="552"/>
      <c r="AF285" s="552"/>
      <c r="AG285" s="559"/>
      <c r="AH285" s="574"/>
      <c r="AI285" s="574"/>
      <c r="AJ285" s="574"/>
      <c r="AK285" s="574"/>
      <c r="AL285" s="574"/>
      <c r="AM285" s="574"/>
      <c r="AN285" s="574"/>
      <c r="AO285" s="574"/>
      <c r="AP285" s="574"/>
      <c r="AQ285" s="574"/>
    </row>
    <row r="286" spans="1:43" ht="24.95" customHeight="1" x14ac:dyDescent="0.25">
      <c r="A286" s="463"/>
      <c r="B286" s="463"/>
      <c r="C286" s="463"/>
      <c r="D286" s="464"/>
      <c r="E286" s="463"/>
      <c r="F286" s="463"/>
      <c r="G286" s="465"/>
      <c r="H286" s="466"/>
      <c r="I286" s="463"/>
      <c r="J286" s="463"/>
      <c r="K286" s="467"/>
      <c r="L286" s="467"/>
      <c r="M286" s="468"/>
      <c r="N286" s="468"/>
      <c r="O286" s="463"/>
      <c r="P286" s="463"/>
      <c r="Q286" s="463"/>
      <c r="R286" s="463"/>
      <c r="S286" s="463"/>
      <c r="T286" s="469"/>
      <c r="U286" s="470"/>
      <c r="V286" s="470"/>
      <c r="W286" s="471"/>
      <c r="X286" s="469"/>
      <c r="Y286" s="470"/>
      <c r="Z286" s="470"/>
      <c r="AA286" s="471"/>
      <c r="AB286" s="470"/>
      <c r="AC286" s="463"/>
      <c r="AD286" s="463"/>
      <c r="AE286" s="552"/>
      <c r="AF286" s="552"/>
      <c r="AG286" s="559"/>
      <c r="AH286" s="574"/>
      <c r="AI286" s="574"/>
      <c r="AJ286" s="574"/>
      <c r="AK286" s="574"/>
      <c r="AL286" s="574"/>
      <c r="AM286" s="574"/>
      <c r="AN286" s="574"/>
      <c r="AO286" s="574"/>
      <c r="AP286" s="574"/>
      <c r="AQ286" s="574"/>
    </row>
    <row r="287" spans="1:43" ht="24.95" customHeight="1" x14ac:dyDescent="0.25">
      <c r="A287" s="463"/>
      <c r="B287" s="463"/>
      <c r="C287" s="463"/>
      <c r="D287" s="464"/>
      <c r="E287" s="463"/>
      <c r="F287" s="463"/>
      <c r="G287" s="465"/>
      <c r="H287" s="466"/>
      <c r="I287" s="463"/>
      <c r="J287" s="463"/>
      <c r="K287" s="467"/>
      <c r="L287" s="467"/>
      <c r="M287" s="468"/>
      <c r="N287" s="468"/>
      <c r="O287" s="463"/>
      <c r="P287" s="463"/>
      <c r="Q287" s="463"/>
      <c r="R287" s="463"/>
      <c r="S287" s="463"/>
      <c r="T287" s="469"/>
      <c r="U287" s="470"/>
      <c r="V287" s="470"/>
      <c r="W287" s="471"/>
      <c r="X287" s="469"/>
      <c r="Y287" s="470"/>
      <c r="Z287" s="470"/>
      <c r="AA287" s="471"/>
      <c r="AB287" s="470"/>
      <c r="AC287" s="463"/>
      <c r="AD287" s="463"/>
      <c r="AE287" s="552"/>
      <c r="AF287" s="552"/>
      <c r="AG287" s="559"/>
      <c r="AH287" s="574"/>
      <c r="AI287" s="574"/>
      <c r="AJ287" s="574"/>
      <c r="AK287" s="574"/>
      <c r="AL287" s="574"/>
      <c r="AM287" s="574"/>
      <c r="AN287" s="574"/>
      <c r="AO287" s="574"/>
      <c r="AP287" s="574"/>
      <c r="AQ287" s="574"/>
    </row>
    <row r="288" spans="1:43" ht="24.95" customHeight="1" x14ac:dyDescent="0.25">
      <c r="A288" s="463"/>
      <c r="B288" s="463"/>
      <c r="C288" s="463"/>
      <c r="D288" s="464"/>
      <c r="E288" s="463"/>
      <c r="F288" s="463"/>
      <c r="G288" s="465"/>
      <c r="H288" s="466"/>
      <c r="I288" s="463"/>
      <c r="J288" s="463"/>
      <c r="K288" s="467"/>
      <c r="L288" s="467"/>
      <c r="M288" s="468"/>
      <c r="N288" s="468"/>
      <c r="O288" s="463"/>
      <c r="P288" s="463"/>
      <c r="Q288" s="463"/>
      <c r="R288" s="463"/>
      <c r="S288" s="463"/>
      <c r="T288" s="469"/>
      <c r="U288" s="470"/>
      <c r="V288" s="470"/>
      <c r="W288" s="471"/>
      <c r="X288" s="469"/>
      <c r="Y288" s="470"/>
      <c r="Z288" s="470"/>
      <c r="AA288" s="471"/>
      <c r="AB288" s="470"/>
      <c r="AC288" s="463"/>
      <c r="AD288" s="463"/>
      <c r="AE288" s="552"/>
      <c r="AF288" s="552"/>
      <c r="AG288" s="559"/>
      <c r="AH288" s="574"/>
      <c r="AI288" s="574"/>
      <c r="AJ288" s="574"/>
      <c r="AK288" s="574"/>
      <c r="AL288" s="574"/>
      <c r="AM288" s="574"/>
      <c r="AN288" s="574"/>
      <c r="AO288" s="574"/>
      <c r="AP288" s="574"/>
      <c r="AQ288" s="574"/>
    </row>
    <row r="289" spans="1:43" ht="24.95" customHeight="1" x14ac:dyDescent="0.25">
      <c r="A289" s="463"/>
      <c r="B289" s="463"/>
      <c r="C289" s="463"/>
      <c r="D289" s="464"/>
      <c r="E289" s="463"/>
      <c r="F289" s="463"/>
      <c r="G289" s="465"/>
      <c r="H289" s="466"/>
      <c r="I289" s="463"/>
      <c r="J289" s="463"/>
      <c r="K289" s="467"/>
      <c r="L289" s="467"/>
      <c r="M289" s="468"/>
      <c r="N289" s="468"/>
      <c r="O289" s="463"/>
      <c r="P289" s="463"/>
      <c r="Q289" s="463"/>
      <c r="R289" s="463"/>
      <c r="S289" s="463"/>
      <c r="T289" s="469"/>
      <c r="U289" s="470"/>
      <c r="V289" s="470"/>
      <c r="W289" s="471"/>
      <c r="X289" s="469"/>
      <c r="Y289" s="470"/>
      <c r="Z289" s="470"/>
      <c r="AA289" s="471"/>
      <c r="AB289" s="470"/>
      <c r="AC289" s="463"/>
      <c r="AD289" s="463"/>
      <c r="AE289" s="552"/>
      <c r="AF289" s="552"/>
      <c r="AG289" s="559"/>
      <c r="AH289" s="574"/>
      <c r="AI289" s="574"/>
      <c r="AJ289" s="574"/>
      <c r="AK289" s="574"/>
      <c r="AL289" s="574"/>
      <c r="AM289" s="574"/>
      <c r="AN289" s="574"/>
      <c r="AO289" s="574"/>
      <c r="AP289" s="574"/>
      <c r="AQ289" s="574"/>
    </row>
    <row r="290" spans="1:43" ht="24.95" customHeight="1" x14ac:dyDescent="0.25">
      <c r="A290" s="463"/>
      <c r="B290" s="463"/>
      <c r="C290" s="463"/>
      <c r="D290" s="464"/>
      <c r="E290" s="463"/>
      <c r="F290" s="463"/>
      <c r="G290" s="465"/>
      <c r="H290" s="466"/>
      <c r="I290" s="463"/>
      <c r="J290" s="463"/>
      <c r="K290" s="467"/>
      <c r="L290" s="467"/>
      <c r="M290" s="468"/>
      <c r="N290" s="468"/>
      <c r="O290" s="463"/>
      <c r="P290" s="463"/>
      <c r="Q290" s="463"/>
      <c r="R290" s="463"/>
      <c r="S290" s="463"/>
      <c r="T290" s="469"/>
      <c r="U290" s="470"/>
      <c r="V290" s="470"/>
      <c r="W290" s="471"/>
      <c r="X290" s="469"/>
      <c r="Y290" s="470"/>
      <c r="Z290" s="470"/>
      <c r="AA290" s="471"/>
      <c r="AB290" s="470"/>
      <c r="AC290" s="463"/>
      <c r="AD290" s="463"/>
      <c r="AE290" s="552"/>
      <c r="AF290" s="552"/>
      <c r="AG290" s="559"/>
      <c r="AH290" s="574"/>
      <c r="AI290" s="574"/>
      <c r="AJ290" s="574"/>
      <c r="AK290" s="574"/>
      <c r="AL290" s="574"/>
      <c r="AM290" s="574"/>
      <c r="AN290" s="574"/>
      <c r="AO290" s="574"/>
      <c r="AP290" s="574"/>
      <c r="AQ290" s="574"/>
    </row>
    <row r="291" spans="1:43" ht="24.95" customHeight="1" x14ac:dyDescent="0.25">
      <c r="A291" s="463"/>
      <c r="B291" s="463"/>
      <c r="C291" s="463"/>
      <c r="D291" s="464"/>
      <c r="E291" s="463"/>
      <c r="F291" s="463"/>
      <c r="G291" s="465"/>
      <c r="H291" s="466"/>
      <c r="I291" s="463"/>
      <c r="J291" s="463"/>
      <c r="K291" s="467"/>
      <c r="L291" s="467"/>
      <c r="M291" s="468"/>
      <c r="N291" s="468"/>
      <c r="O291" s="463"/>
      <c r="P291" s="463"/>
      <c r="Q291" s="463"/>
      <c r="R291" s="463"/>
      <c r="S291" s="463"/>
      <c r="T291" s="469"/>
      <c r="U291" s="470"/>
      <c r="V291" s="470"/>
      <c r="W291" s="471"/>
      <c r="X291" s="469"/>
      <c r="Y291" s="470"/>
      <c r="Z291" s="470"/>
      <c r="AA291" s="471"/>
      <c r="AB291" s="470"/>
      <c r="AC291" s="463"/>
      <c r="AD291" s="463"/>
      <c r="AE291" s="552"/>
      <c r="AF291" s="552"/>
      <c r="AG291" s="559"/>
      <c r="AH291" s="574"/>
      <c r="AI291" s="574"/>
      <c r="AJ291" s="574"/>
      <c r="AK291" s="574"/>
      <c r="AL291" s="574"/>
      <c r="AM291" s="574"/>
      <c r="AN291" s="574"/>
      <c r="AO291" s="574"/>
      <c r="AP291" s="574"/>
      <c r="AQ291" s="574"/>
    </row>
    <row r="292" spans="1:43" ht="24.95" customHeight="1" x14ac:dyDescent="0.25">
      <c r="A292" s="463"/>
      <c r="B292" s="463"/>
      <c r="C292" s="463"/>
      <c r="D292" s="464"/>
      <c r="E292" s="463"/>
      <c r="F292" s="463"/>
      <c r="G292" s="465"/>
      <c r="H292" s="466"/>
      <c r="I292" s="463"/>
      <c r="J292" s="463"/>
      <c r="K292" s="467"/>
      <c r="L292" s="467"/>
      <c r="M292" s="468"/>
      <c r="N292" s="468"/>
      <c r="O292" s="463"/>
      <c r="P292" s="463"/>
      <c r="Q292" s="463"/>
      <c r="R292" s="463"/>
      <c r="S292" s="463"/>
      <c r="T292" s="469"/>
      <c r="U292" s="470"/>
      <c r="V292" s="470"/>
      <c r="W292" s="471"/>
      <c r="X292" s="469"/>
      <c r="Y292" s="470"/>
      <c r="Z292" s="470"/>
      <c r="AA292" s="471"/>
      <c r="AB292" s="470"/>
      <c r="AC292" s="463"/>
      <c r="AD292" s="463"/>
      <c r="AE292" s="552"/>
      <c r="AF292" s="552"/>
      <c r="AG292" s="559"/>
      <c r="AH292" s="574"/>
      <c r="AI292" s="574"/>
      <c r="AJ292" s="574"/>
      <c r="AK292" s="574"/>
      <c r="AL292" s="574"/>
      <c r="AM292" s="574"/>
      <c r="AN292" s="574"/>
      <c r="AO292" s="574"/>
      <c r="AP292" s="574"/>
      <c r="AQ292" s="574"/>
    </row>
    <row r="293" spans="1:43" ht="24.95" customHeight="1" x14ac:dyDescent="0.25">
      <c r="A293" s="463"/>
      <c r="B293" s="463"/>
      <c r="C293" s="463"/>
      <c r="D293" s="464"/>
      <c r="E293" s="463"/>
      <c r="F293" s="463"/>
      <c r="G293" s="465"/>
      <c r="H293" s="466"/>
      <c r="I293" s="463"/>
      <c r="J293" s="463"/>
      <c r="K293" s="467"/>
      <c r="L293" s="467"/>
      <c r="M293" s="468"/>
      <c r="N293" s="468"/>
      <c r="O293" s="463"/>
      <c r="P293" s="463"/>
      <c r="Q293" s="463"/>
      <c r="R293" s="463"/>
      <c r="S293" s="463"/>
      <c r="T293" s="469"/>
      <c r="U293" s="470"/>
      <c r="V293" s="470"/>
      <c r="W293" s="471"/>
      <c r="X293" s="469"/>
      <c r="Y293" s="470"/>
      <c r="Z293" s="470"/>
      <c r="AA293" s="471"/>
      <c r="AB293" s="470"/>
      <c r="AC293" s="463"/>
      <c r="AD293" s="463"/>
      <c r="AE293" s="552"/>
      <c r="AF293" s="552"/>
      <c r="AG293" s="559"/>
      <c r="AH293" s="574"/>
      <c r="AI293" s="574"/>
      <c r="AJ293" s="574"/>
      <c r="AK293" s="574"/>
      <c r="AL293" s="574"/>
      <c r="AM293" s="574"/>
      <c r="AN293" s="574"/>
      <c r="AO293" s="574"/>
      <c r="AP293" s="574"/>
      <c r="AQ293" s="574"/>
    </row>
    <row r="294" spans="1:43" ht="24.95" customHeight="1" x14ac:dyDescent="0.25">
      <c r="A294" s="463"/>
      <c r="B294" s="463"/>
      <c r="C294" s="463"/>
      <c r="D294" s="464"/>
      <c r="E294" s="463"/>
      <c r="F294" s="463"/>
      <c r="G294" s="465"/>
      <c r="H294" s="466"/>
      <c r="I294" s="463"/>
      <c r="J294" s="463"/>
      <c r="K294" s="467"/>
      <c r="L294" s="467"/>
      <c r="M294" s="468"/>
      <c r="N294" s="468"/>
      <c r="O294" s="463"/>
      <c r="P294" s="463"/>
      <c r="Q294" s="463"/>
      <c r="R294" s="463"/>
      <c r="S294" s="463"/>
      <c r="T294" s="469"/>
      <c r="U294" s="470"/>
      <c r="V294" s="470"/>
      <c r="W294" s="471"/>
      <c r="X294" s="469"/>
      <c r="Y294" s="470"/>
      <c r="Z294" s="470"/>
      <c r="AA294" s="471"/>
      <c r="AB294" s="470"/>
      <c r="AC294" s="463"/>
      <c r="AD294" s="463"/>
      <c r="AE294" s="552"/>
      <c r="AF294" s="552"/>
      <c r="AG294" s="559"/>
      <c r="AH294" s="574"/>
      <c r="AI294" s="574"/>
      <c r="AJ294" s="574"/>
      <c r="AK294" s="574"/>
      <c r="AL294" s="574"/>
      <c r="AM294" s="574"/>
      <c r="AN294" s="574"/>
      <c r="AO294" s="574"/>
      <c r="AP294" s="574"/>
      <c r="AQ294" s="574"/>
    </row>
    <row r="295" spans="1:43" ht="24.95" customHeight="1" x14ac:dyDescent="0.25">
      <c r="A295" s="463"/>
      <c r="B295" s="463"/>
      <c r="C295" s="463"/>
      <c r="D295" s="464"/>
      <c r="E295" s="463"/>
      <c r="F295" s="463"/>
      <c r="G295" s="465"/>
      <c r="H295" s="466"/>
      <c r="I295" s="463"/>
      <c r="J295" s="463"/>
      <c r="K295" s="467"/>
      <c r="L295" s="467"/>
      <c r="M295" s="468"/>
      <c r="N295" s="468"/>
      <c r="O295" s="463"/>
      <c r="P295" s="463"/>
      <c r="Q295" s="463"/>
      <c r="R295" s="463"/>
      <c r="S295" s="463"/>
      <c r="T295" s="469"/>
      <c r="U295" s="470"/>
      <c r="V295" s="470"/>
      <c r="W295" s="471"/>
      <c r="X295" s="469"/>
      <c r="Y295" s="470"/>
      <c r="Z295" s="470"/>
      <c r="AA295" s="471"/>
      <c r="AB295" s="470"/>
      <c r="AC295" s="463"/>
      <c r="AD295" s="463"/>
      <c r="AE295" s="552"/>
      <c r="AF295" s="552"/>
      <c r="AG295" s="559"/>
      <c r="AH295" s="574"/>
      <c r="AI295" s="574"/>
      <c r="AJ295" s="574"/>
      <c r="AK295" s="574"/>
      <c r="AL295" s="574"/>
      <c r="AM295" s="574"/>
      <c r="AN295" s="574"/>
      <c r="AO295" s="574"/>
      <c r="AP295" s="574"/>
      <c r="AQ295" s="574"/>
    </row>
    <row r="296" spans="1:43" ht="24.95" customHeight="1" x14ac:dyDescent="0.25">
      <c r="A296" s="463"/>
      <c r="B296" s="463"/>
      <c r="C296" s="463"/>
      <c r="D296" s="464"/>
      <c r="E296" s="463"/>
      <c r="F296" s="463"/>
      <c r="G296" s="465"/>
      <c r="H296" s="466"/>
      <c r="I296" s="463"/>
      <c r="J296" s="463"/>
      <c r="K296" s="467"/>
      <c r="L296" s="467"/>
      <c r="M296" s="468"/>
      <c r="N296" s="468"/>
      <c r="O296" s="463"/>
      <c r="P296" s="463"/>
      <c r="Q296" s="463"/>
      <c r="R296" s="463"/>
      <c r="S296" s="463"/>
      <c r="T296" s="469"/>
      <c r="U296" s="470"/>
      <c r="V296" s="470"/>
      <c r="W296" s="471"/>
      <c r="X296" s="469"/>
      <c r="Y296" s="470"/>
      <c r="Z296" s="470"/>
      <c r="AA296" s="471"/>
      <c r="AB296" s="470"/>
      <c r="AC296" s="463"/>
      <c r="AD296" s="463"/>
      <c r="AE296" s="552"/>
      <c r="AF296" s="552"/>
      <c r="AG296" s="559"/>
      <c r="AH296" s="574"/>
      <c r="AI296" s="574"/>
      <c r="AJ296" s="574"/>
      <c r="AK296" s="574"/>
      <c r="AL296" s="574"/>
      <c r="AM296" s="574"/>
      <c r="AN296" s="574"/>
      <c r="AO296" s="574"/>
      <c r="AP296" s="574"/>
      <c r="AQ296" s="574"/>
    </row>
    <row r="297" spans="1:43" ht="24.95" customHeight="1" x14ac:dyDescent="0.25">
      <c r="A297" s="463"/>
      <c r="B297" s="463"/>
      <c r="C297" s="463"/>
      <c r="D297" s="464"/>
      <c r="E297" s="463"/>
      <c r="F297" s="463"/>
      <c r="G297" s="465"/>
      <c r="H297" s="466"/>
      <c r="I297" s="463"/>
      <c r="J297" s="463"/>
      <c r="K297" s="467"/>
      <c r="L297" s="467"/>
      <c r="M297" s="468"/>
      <c r="N297" s="468"/>
      <c r="O297" s="463"/>
      <c r="P297" s="463"/>
      <c r="Q297" s="463"/>
      <c r="R297" s="463"/>
      <c r="S297" s="463"/>
      <c r="T297" s="469"/>
      <c r="U297" s="470"/>
      <c r="V297" s="470"/>
      <c r="W297" s="471"/>
      <c r="X297" s="469"/>
      <c r="Y297" s="470"/>
      <c r="Z297" s="470"/>
      <c r="AA297" s="471"/>
      <c r="AB297" s="470"/>
      <c r="AC297" s="463"/>
      <c r="AD297" s="463"/>
      <c r="AE297" s="552"/>
      <c r="AF297" s="552"/>
      <c r="AG297" s="559"/>
      <c r="AH297" s="574"/>
      <c r="AI297" s="574"/>
      <c r="AJ297" s="574"/>
      <c r="AK297" s="574"/>
      <c r="AL297" s="574"/>
      <c r="AM297" s="574"/>
      <c r="AN297" s="574"/>
      <c r="AO297" s="574"/>
      <c r="AP297" s="574"/>
      <c r="AQ297" s="574"/>
    </row>
    <row r="298" spans="1:43" ht="24.95" customHeight="1" x14ac:dyDescent="0.25">
      <c r="A298" s="463"/>
      <c r="B298" s="463"/>
      <c r="C298" s="463"/>
      <c r="D298" s="464"/>
      <c r="E298" s="463"/>
      <c r="F298" s="463"/>
      <c r="G298" s="465"/>
      <c r="H298" s="466"/>
      <c r="I298" s="463"/>
      <c r="J298" s="463"/>
      <c r="K298" s="467"/>
      <c r="L298" s="467"/>
      <c r="M298" s="468"/>
      <c r="N298" s="468"/>
      <c r="O298" s="463"/>
      <c r="P298" s="463"/>
      <c r="Q298" s="463"/>
      <c r="R298" s="463"/>
      <c r="S298" s="463"/>
      <c r="T298" s="469"/>
      <c r="U298" s="470"/>
      <c r="V298" s="470"/>
      <c r="W298" s="471"/>
      <c r="X298" s="469"/>
      <c r="Y298" s="470"/>
      <c r="Z298" s="470"/>
      <c r="AA298" s="471"/>
      <c r="AB298" s="470"/>
      <c r="AC298" s="463"/>
      <c r="AD298" s="463"/>
      <c r="AE298" s="552"/>
      <c r="AF298" s="552"/>
      <c r="AG298" s="559"/>
      <c r="AH298" s="574"/>
      <c r="AI298" s="574"/>
      <c r="AJ298" s="574"/>
      <c r="AK298" s="574"/>
      <c r="AL298" s="574"/>
      <c r="AM298" s="574"/>
      <c r="AN298" s="574"/>
      <c r="AO298" s="574"/>
      <c r="AP298" s="574"/>
      <c r="AQ298" s="574"/>
    </row>
    <row r="299" spans="1:43" ht="24.95" customHeight="1" x14ac:dyDescent="0.25">
      <c r="A299" s="463"/>
      <c r="B299" s="463"/>
      <c r="C299" s="463"/>
      <c r="D299" s="464"/>
      <c r="E299" s="463"/>
      <c r="F299" s="463"/>
      <c r="G299" s="465"/>
      <c r="H299" s="466"/>
      <c r="I299" s="463"/>
      <c r="J299" s="463"/>
      <c r="K299" s="467"/>
      <c r="L299" s="467"/>
      <c r="M299" s="468"/>
      <c r="N299" s="468"/>
      <c r="O299" s="463"/>
      <c r="P299" s="463"/>
      <c r="Q299" s="463"/>
      <c r="R299" s="463"/>
      <c r="S299" s="463"/>
      <c r="T299" s="469"/>
      <c r="U299" s="470"/>
      <c r="V299" s="470"/>
      <c r="W299" s="471"/>
      <c r="X299" s="469"/>
      <c r="Y299" s="470"/>
      <c r="Z299" s="470"/>
      <c r="AA299" s="471"/>
      <c r="AB299" s="470"/>
      <c r="AC299" s="463"/>
      <c r="AD299" s="463"/>
      <c r="AE299" s="552"/>
      <c r="AF299" s="552"/>
      <c r="AG299" s="559"/>
      <c r="AH299" s="574"/>
      <c r="AI299" s="574"/>
      <c r="AJ299" s="574"/>
      <c r="AK299" s="574"/>
      <c r="AL299" s="574"/>
      <c r="AM299" s="574"/>
      <c r="AN299" s="574"/>
      <c r="AO299" s="574"/>
      <c r="AP299" s="574"/>
      <c r="AQ299" s="574"/>
    </row>
    <row r="300" spans="1:43" ht="24.95" customHeight="1" x14ac:dyDescent="0.25">
      <c r="A300" s="463"/>
      <c r="B300" s="463"/>
      <c r="C300" s="463"/>
      <c r="D300" s="464"/>
      <c r="E300" s="463"/>
      <c r="F300" s="463"/>
      <c r="G300" s="465"/>
      <c r="H300" s="466"/>
      <c r="I300" s="463"/>
      <c r="J300" s="463"/>
      <c r="K300" s="467"/>
      <c r="L300" s="467"/>
      <c r="M300" s="468"/>
      <c r="N300" s="468"/>
      <c r="O300" s="463"/>
      <c r="P300" s="463"/>
      <c r="Q300" s="463"/>
      <c r="R300" s="463"/>
      <c r="S300" s="463"/>
      <c r="T300" s="469"/>
      <c r="U300" s="470"/>
      <c r="V300" s="470"/>
      <c r="W300" s="471"/>
      <c r="X300" s="469"/>
      <c r="Y300" s="470"/>
      <c r="Z300" s="470"/>
      <c r="AA300" s="471"/>
      <c r="AB300" s="470"/>
      <c r="AC300" s="463"/>
      <c r="AD300" s="463"/>
      <c r="AE300" s="552"/>
      <c r="AF300" s="552"/>
      <c r="AG300" s="559"/>
      <c r="AH300" s="574"/>
      <c r="AI300" s="574"/>
      <c r="AJ300" s="574"/>
      <c r="AK300" s="574"/>
      <c r="AL300" s="574"/>
      <c r="AM300" s="574"/>
      <c r="AN300" s="574"/>
      <c r="AO300" s="574"/>
      <c r="AP300" s="574"/>
      <c r="AQ300" s="574"/>
    </row>
    <row r="301" spans="1:43" ht="24.95" customHeight="1" x14ac:dyDescent="0.25">
      <c r="A301" s="463"/>
      <c r="B301" s="463"/>
      <c r="C301" s="463"/>
      <c r="D301" s="464"/>
      <c r="E301" s="463"/>
      <c r="F301" s="463"/>
      <c r="G301" s="465"/>
      <c r="H301" s="466"/>
      <c r="I301" s="463"/>
      <c r="J301" s="463"/>
      <c r="K301" s="467"/>
      <c r="L301" s="467"/>
      <c r="M301" s="468"/>
      <c r="N301" s="468"/>
      <c r="O301" s="463"/>
      <c r="P301" s="463"/>
      <c r="Q301" s="463"/>
      <c r="R301" s="463"/>
      <c r="S301" s="463"/>
      <c r="T301" s="469"/>
      <c r="U301" s="470"/>
      <c r="V301" s="470"/>
      <c r="W301" s="471"/>
      <c r="X301" s="469"/>
      <c r="Y301" s="470"/>
      <c r="Z301" s="470"/>
      <c r="AA301" s="471"/>
      <c r="AB301" s="470"/>
      <c r="AC301" s="463"/>
      <c r="AD301" s="463"/>
      <c r="AE301" s="552"/>
      <c r="AF301" s="552"/>
      <c r="AG301" s="559"/>
      <c r="AH301" s="574"/>
      <c r="AI301" s="574"/>
      <c r="AJ301" s="574"/>
      <c r="AK301" s="574"/>
      <c r="AL301" s="574"/>
      <c r="AM301" s="574"/>
      <c r="AN301" s="574"/>
      <c r="AO301" s="574"/>
      <c r="AP301" s="574"/>
      <c r="AQ301" s="574"/>
    </row>
    <row r="302" spans="1:43" ht="24.95" customHeight="1" x14ac:dyDescent="0.25">
      <c r="A302" s="463"/>
      <c r="B302" s="463"/>
      <c r="C302" s="463"/>
      <c r="D302" s="464"/>
      <c r="E302" s="463"/>
      <c r="F302" s="463"/>
      <c r="G302" s="465"/>
      <c r="H302" s="466"/>
      <c r="I302" s="463"/>
      <c r="J302" s="463"/>
      <c r="K302" s="467"/>
      <c r="L302" s="467"/>
      <c r="M302" s="468"/>
      <c r="N302" s="468"/>
      <c r="O302" s="463"/>
      <c r="P302" s="463"/>
      <c r="Q302" s="463"/>
      <c r="R302" s="463"/>
      <c r="S302" s="463"/>
      <c r="T302" s="469"/>
      <c r="U302" s="470"/>
      <c r="V302" s="470"/>
      <c r="W302" s="471"/>
      <c r="X302" s="469"/>
      <c r="Y302" s="470"/>
      <c r="Z302" s="470"/>
      <c r="AA302" s="471"/>
      <c r="AB302" s="470"/>
      <c r="AC302" s="463"/>
      <c r="AD302" s="463"/>
      <c r="AE302" s="552"/>
      <c r="AF302" s="552"/>
      <c r="AG302" s="559"/>
      <c r="AH302" s="574"/>
      <c r="AI302" s="574"/>
      <c r="AJ302" s="574"/>
      <c r="AK302" s="574"/>
      <c r="AL302" s="574"/>
      <c r="AM302" s="574"/>
      <c r="AN302" s="574"/>
      <c r="AO302" s="574"/>
      <c r="AP302" s="574"/>
      <c r="AQ302" s="574"/>
    </row>
    <row r="303" spans="1:43" ht="24.95" customHeight="1" x14ac:dyDescent="0.25">
      <c r="A303" s="463"/>
      <c r="B303" s="463"/>
      <c r="C303" s="463"/>
      <c r="D303" s="464"/>
      <c r="E303" s="463"/>
      <c r="F303" s="463"/>
      <c r="G303" s="465"/>
      <c r="H303" s="466"/>
      <c r="I303" s="463"/>
      <c r="J303" s="463"/>
      <c r="K303" s="467"/>
      <c r="L303" s="467"/>
      <c r="M303" s="468"/>
      <c r="N303" s="468"/>
      <c r="O303" s="463"/>
      <c r="P303" s="463"/>
      <c r="Q303" s="463"/>
      <c r="R303" s="463"/>
      <c r="S303" s="463"/>
      <c r="T303" s="469"/>
      <c r="U303" s="470"/>
      <c r="V303" s="470"/>
      <c r="W303" s="471"/>
      <c r="X303" s="469"/>
      <c r="Y303" s="470"/>
      <c r="Z303" s="470"/>
      <c r="AA303" s="471"/>
      <c r="AB303" s="470"/>
      <c r="AC303" s="463"/>
      <c r="AD303" s="463"/>
      <c r="AE303" s="552"/>
      <c r="AF303" s="552"/>
      <c r="AG303" s="559"/>
      <c r="AH303" s="574"/>
      <c r="AI303" s="574"/>
      <c r="AJ303" s="574"/>
      <c r="AK303" s="574"/>
      <c r="AL303" s="574"/>
      <c r="AM303" s="574"/>
      <c r="AN303" s="574"/>
      <c r="AO303" s="574"/>
      <c r="AP303" s="574"/>
      <c r="AQ303" s="574"/>
    </row>
    <row r="304" spans="1:43" ht="24.95" customHeight="1" x14ac:dyDescent="0.25">
      <c r="A304" s="463"/>
      <c r="B304" s="463"/>
      <c r="C304" s="463"/>
      <c r="D304" s="464"/>
      <c r="E304" s="463"/>
      <c r="F304" s="463"/>
      <c r="G304" s="465"/>
      <c r="H304" s="466"/>
      <c r="I304" s="463"/>
      <c r="J304" s="463"/>
      <c r="K304" s="467"/>
      <c r="L304" s="467"/>
      <c r="M304" s="468"/>
      <c r="N304" s="468"/>
      <c r="O304" s="463"/>
      <c r="P304" s="463"/>
      <c r="Q304" s="463"/>
      <c r="R304" s="463"/>
      <c r="S304" s="463"/>
      <c r="T304" s="469"/>
      <c r="U304" s="470"/>
      <c r="V304" s="470"/>
      <c r="W304" s="471"/>
      <c r="X304" s="469"/>
      <c r="Y304" s="470"/>
      <c r="Z304" s="470"/>
      <c r="AA304" s="471"/>
      <c r="AB304" s="470"/>
      <c r="AC304" s="463"/>
      <c r="AD304" s="463"/>
      <c r="AE304" s="552"/>
      <c r="AF304" s="552"/>
      <c r="AG304" s="559"/>
      <c r="AH304" s="574"/>
      <c r="AI304" s="574"/>
      <c r="AJ304" s="574"/>
      <c r="AK304" s="574"/>
      <c r="AL304" s="574"/>
      <c r="AM304" s="574"/>
      <c r="AN304" s="574"/>
      <c r="AO304" s="574"/>
      <c r="AP304" s="574"/>
      <c r="AQ304" s="574"/>
    </row>
    <row r="305" spans="1:43" ht="24.95" customHeight="1" x14ac:dyDescent="0.25">
      <c r="A305" s="463"/>
      <c r="B305" s="463"/>
      <c r="C305" s="463"/>
      <c r="D305" s="464"/>
      <c r="E305" s="463"/>
      <c r="F305" s="463"/>
      <c r="G305" s="465"/>
      <c r="H305" s="466"/>
      <c r="I305" s="463"/>
      <c r="J305" s="463"/>
      <c r="K305" s="467"/>
      <c r="L305" s="467"/>
      <c r="M305" s="468"/>
      <c r="N305" s="468"/>
      <c r="O305" s="463"/>
      <c r="P305" s="463"/>
      <c r="Q305" s="463"/>
      <c r="R305" s="463"/>
      <c r="S305" s="463"/>
      <c r="T305" s="469"/>
      <c r="U305" s="470"/>
      <c r="V305" s="470"/>
      <c r="W305" s="471"/>
      <c r="X305" s="469"/>
      <c r="Y305" s="470"/>
      <c r="Z305" s="470"/>
      <c r="AA305" s="471"/>
      <c r="AB305" s="470"/>
      <c r="AC305" s="463"/>
      <c r="AD305" s="463"/>
      <c r="AE305" s="552"/>
      <c r="AF305" s="552"/>
      <c r="AG305" s="559"/>
      <c r="AH305" s="574"/>
      <c r="AI305" s="574"/>
      <c r="AJ305" s="574"/>
      <c r="AK305" s="574"/>
      <c r="AL305" s="574"/>
      <c r="AM305" s="574"/>
      <c r="AN305" s="574"/>
      <c r="AO305" s="574"/>
      <c r="AP305" s="574"/>
      <c r="AQ305" s="574"/>
    </row>
    <row r="306" spans="1:43" ht="24.95" customHeight="1" x14ac:dyDescent="0.25">
      <c r="A306" s="463"/>
      <c r="B306" s="463"/>
      <c r="C306" s="463"/>
      <c r="D306" s="464"/>
      <c r="E306" s="463"/>
      <c r="F306" s="463"/>
      <c r="G306" s="465"/>
      <c r="H306" s="466"/>
      <c r="I306" s="463"/>
      <c r="J306" s="463"/>
      <c r="K306" s="467"/>
      <c r="L306" s="467"/>
      <c r="M306" s="468"/>
      <c r="N306" s="468"/>
      <c r="O306" s="463"/>
      <c r="P306" s="463"/>
      <c r="Q306" s="463"/>
      <c r="R306" s="463"/>
      <c r="S306" s="463"/>
      <c r="T306" s="469"/>
      <c r="U306" s="470"/>
      <c r="V306" s="470"/>
      <c r="W306" s="471"/>
      <c r="X306" s="469"/>
      <c r="Y306" s="470"/>
      <c r="Z306" s="470"/>
      <c r="AA306" s="471"/>
      <c r="AB306" s="470"/>
      <c r="AC306" s="463"/>
      <c r="AD306" s="463"/>
      <c r="AE306" s="552"/>
      <c r="AF306" s="552"/>
      <c r="AG306" s="559"/>
      <c r="AH306" s="574"/>
      <c r="AI306" s="574"/>
      <c r="AJ306" s="574"/>
      <c r="AK306" s="574"/>
      <c r="AL306" s="574"/>
      <c r="AM306" s="574"/>
      <c r="AN306" s="574"/>
      <c r="AO306" s="574"/>
      <c r="AP306" s="574"/>
      <c r="AQ306" s="574"/>
    </row>
    <row r="307" spans="1:43" ht="24.95" customHeight="1" x14ac:dyDescent="0.25">
      <c r="A307" s="463"/>
      <c r="B307" s="463"/>
      <c r="C307" s="463"/>
      <c r="D307" s="464"/>
      <c r="E307" s="463"/>
      <c r="F307" s="463"/>
      <c r="G307" s="465"/>
      <c r="H307" s="466"/>
      <c r="I307" s="463"/>
      <c r="J307" s="463"/>
      <c r="K307" s="467"/>
      <c r="L307" s="467"/>
      <c r="M307" s="468"/>
      <c r="N307" s="468"/>
      <c r="O307" s="463"/>
      <c r="P307" s="463"/>
      <c r="Q307" s="463"/>
      <c r="R307" s="463"/>
      <c r="S307" s="463"/>
      <c r="T307" s="469"/>
      <c r="U307" s="470"/>
      <c r="V307" s="470"/>
      <c r="W307" s="471"/>
      <c r="X307" s="469"/>
      <c r="Y307" s="470"/>
      <c r="Z307" s="470"/>
      <c r="AA307" s="471"/>
      <c r="AB307" s="470"/>
      <c r="AC307" s="463"/>
      <c r="AD307" s="463"/>
      <c r="AE307" s="552"/>
      <c r="AF307" s="552"/>
      <c r="AG307" s="559"/>
      <c r="AH307" s="574"/>
      <c r="AI307" s="574"/>
      <c r="AJ307" s="574"/>
      <c r="AK307" s="574"/>
      <c r="AL307" s="574"/>
      <c r="AM307" s="574"/>
      <c r="AN307" s="574"/>
      <c r="AO307" s="574"/>
      <c r="AP307" s="574"/>
      <c r="AQ307" s="574"/>
    </row>
    <row r="308" spans="1:43" ht="24.95" customHeight="1" x14ac:dyDescent="0.25">
      <c r="A308" s="463"/>
      <c r="B308" s="463"/>
      <c r="C308" s="463"/>
      <c r="D308" s="464"/>
      <c r="E308" s="463"/>
      <c r="F308" s="463"/>
      <c r="G308" s="465"/>
      <c r="H308" s="466"/>
      <c r="I308" s="463"/>
      <c r="J308" s="463"/>
      <c r="K308" s="467"/>
      <c r="L308" s="467"/>
      <c r="M308" s="468"/>
      <c r="N308" s="468"/>
      <c r="O308" s="463"/>
      <c r="P308" s="463"/>
      <c r="Q308" s="463"/>
      <c r="R308" s="463"/>
      <c r="S308" s="463"/>
      <c r="T308" s="469"/>
      <c r="U308" s="470"/>
      <c r="V308" s="470"/>
      <c r="W308" s="471"/>
      <c r="X308" s="469"/>
      <c r="Y308" s="470"/>
      <c r="Z308" s="470"/>
      <c r="AA308" s="471"/>
      <c r="AB308" s="470"/>
      <c r="AC308" s="463"/>
      <c r="AD308" s="463"/>
      <c r="AE308" s="552"/>
      <c r="AF308" s="552"/>
      <c r="AG308" s="559"/>
      <c r="AH308" s="574"/>
      <c r="AI308" s="574"/>
      <c r="AJ308" s="574"/>
      <c r="AK308" s="574"/>
      <c r="AL308" s="574"/>
      <c r="AM308" s="574"/>
      <c r="AN308" s="574"/>
      <c r="AO308" s="574"/>
      <c r="AP308" s="574"/>
      <c r="AQ308" s="574"/>
    </row>
    <row r="309" spans="1:43" ht="24.95" customHeight="1" x14ac:dyDescent="0.25">
      <c r="A309" s="463"/>
      <c r="B309" s="463"/>
      <c r="C309" s="463"/>
      <c r="D309" s="464"/>
      <c r="E309" s="463"/>
      <c r="F309" s="463"/>
      <c r="G309" s="465"/>
      <c r="H309" s="466"/>
      <c r="I309" s="463"/>
      <c r="J309" s="463"/>
      <c r="K309" s="467"/>
      <c r="L309" s="467"/>
      <c r="M309" s="468"/>
      <c r="N309" s="468"/>
      <c r="O309" s="463"/>
      <c r="P309" s="463"/>
      <c r="Q309" s="463"/>
      <c r="R309" s="463"/>
      <c r="S309" s="463"/>
      <c r="T309" s="469"/>
      <c r="U309" s="470"/>
      <c r="V309" s="470"/>
      <c r="W309" s="471"/>
      <c r="X309" s="469"/>
      <c r="Y309" s="470"/>
      <c r="Z309" s="470"/>
      <c r="AA309" s="471"/>
      <c r="AB309" s="470"/>
      <c r="AC309" s="463"/>
      <c r="AD309" s="463"/>
      <c r="AE309" s="552"/>
      <c r="AF309" s="552"/>
      <c r="AG309" s="559"/>
      <c r="AH309" s="574"/>
      <c r="AI309" s="574"/>
      <c r="AJ309" s="574"/>
      <c r="AK309" s="574"/>
      <c r="AL309" s="574"/>
      <c r="AM309" s="574"/>
      <c r="AN309" s="574"/>
      <c r="AO309" s="574"/>
      <c r="AP309" s="574"/>
      <c r="AQ309" s="574"/>
    </row>
    <row r="310" spans="1:43" ht="24.95" customHeight="1" x14ac:dyDescent="0.25">
      <c r="A310" s="463"/>
      <c r="B310" s="463"/>
      <c r="C310" s="463"/>
      <c r="D310" s="464"/>
      <c r="E310" s="463"/>
      <c r="F310" s="463"/>
      <c r="G310" s="465"/>
      <c r="H310" s="466"/>
      <c r="I310" s="463"/>
      <c r="J310" s="463"/>
      <c r="K310" s="467"/>
      <c r="L310" s="467"/>
      <c r="M310" s="468"/>
      <c r="N310" s="468"/>
      <c r="O310" s="463"/>
      <c r="P310" s="463"/>
      <c r="Q310" s="463"/>
      <c r="R310" s="463"/>
      <c r="S310" s="463"/>
      <c r="T310" s="469"/>
      <c r="U310" s="470"/>
      <c r="V310" s="470"/>
      <c r="W310" s="471"/>
      <c r="X310" s="469"/>
      <c r="Y310" s="470"/>
      <c r="Z310" s="470"/>
      <c r="AA310" s="471"/>
      <c r="AB310" s="470"/>
      <c r="AC310" s="463"/>
      <c r="AD310" s="463"/>
      <c r="AE310" s="552"/>
      <c r="AF310" s="552"/>
      <c r="AG310" s="559"/>
      <c r="AH310" s="574"/>
      <c r="AI310" s="574"/>
      <c r="AJ310" s="574"/>
      <c r="AK310" s="574"/>
      <c r="AL310" s="574"/>
      <c r="AM310" s="574"/>
      <c r="AN310" s="574"/>
      <c r="AO310" s="574"/>
      <c r="AP310" s="574"/>
      <c r="AQ310" s="574"/>
    </row>
    <row r="311" spans="1:43" ht="24.95" customHeight="1" x14ac:dyDescent="0.25">
      <c r="A311" s="463"/>
      <c r="B311" s="463"/>
      <c r="C311" s="463"/>
      <c r="D311" s="464"/>
      <c r="E311" s="463"/>
      <c r="F311" s="463"/>
      <c r="G311" s="465"/>
      <c r="H311" s="466"/>
      <c r="I311" s="463"/>
      <c r="J311" s="463"/>
      <c r="K311" s="467"/>
      <c r="L311" s="467"/>
      <c r="M311" s="468"/>
      <c r="N311" s="468"/>
      <c r="O311" s="463"/>
      <c r="P311" s="463"/>
      <c r="Q311" s="463"/>
      <c r="R311" s="463"/>
      <c r="S311" s="463"/>
      <c r="T311" s="469"/>
      <c r="U311" s="470"/>
      <c r="V311" s="470"/>
      <c r="W311" s="471"/>
      <c r="X311" s="469"/>
      <c r="Y311" s="470"/>
      <c r="Z311" s="470"/>
      <c r="AA311" s="471"/>
      <c r="AB311" s="470"/>
      <c r="AC311" s="463"/>
      <c r="AD311" s="463"/>
      <c r="AE311" s="552"/>
      <c r="AF311" s="552"/>
      <c r="AG311" s="559"/>
      <c r="AH311" s="574"/>
      <c r="AI311" s="574"/>
      <c r="AJ311" s="574"/>
      <c r="AK311" s="574"/>
      <c r="AL311" s="574"/>
      <c r="AM311" s="574"/>
      <c r="AN311" s="574"/>
      <c r="AO311" s="574"/>
      <c r="AP311" s="574"/>
      <c r="AQ311" s="574"/>
    </row>
    <row r="312" spans="1:43" ht="24.95" customHeight="1" x14ac:dyDescent="0.25">
      <c r="A312" s="463"/>
      <c r="B312" s="463"/>
      <c r="C312" s="463"/>
      <c r="D312" s="464"/>
      <c r="E312" s="463"/>
      <c r="F312" s="463"/>
      <c r="G312" s="465"/>
      <c r="H312" s="466"/>
      <c r="I312" s="463"/>
      <c r="J312" s="463"/>
      <c r="K312" s="467"/>
      <c r="L312" s="467"/>
      <c r="M312" s="468"/>
      <c r="N312" s="468"/>
      <c r="O312" s="463"/>
      <c r="P312" s="463"/>
      <c r="Q312" s="463"/>
      <c r="R312" s="463"/>
      <c r="S312" s="463"/>
      <c r="T312" s="469"/>
      <c r="U312" s="470"/>
      <c r="V312" s="470"/>
      <c r="W312" s="471"/>
      <c r="X312" s="469"/>
      <c r="Y312" s="470"/>
      <c r="Z312" s="470"/>
      <c r="AA312" s="471"/>
      <c r="AB312" s="470"/>
      <c r="AC312" s="463"/>
      <c r="AD312" s="463"/>
      <c r="AE312" s="552"/>
      <c r="AF312" s="552"/>
      <c r="AG312" s="559"/>
      <c r="AH312" s="574"/>
      <c r="AI312" s="574"/>
      <c r="AJ312" s="574"/>
      <c r="AK312" s="574"/>
      <c r="AL312" s="574"/>
      <c r="AM312" s="574"/>
      <c r="AN312" s="574"/>
      <c r="AO312" s="574"/>
      <c r="AP312" s="574"/>
      <c r="AQ312" s="574"/>
    </row>
    <row r="313" spans="1:43" ht="24.95" customHeight="1" x14ac:dyDescent="0.25">
      <c r="A313" s="463"/>
      <c r="B313" s="463"/>
      <c r="C313" s="463"/>
      <c r="D313" s="464"/>
      <c r="E313" s="463"/>
      <c r="F313" s="463"/>
      <c r="G313" s="465"/>
      <c r="H313" s="466"/>
      <c r="I313" s="463"/>
      <c r="J313" s="463"/>
      <c r="K313" s="467"/>
      <c r="L313" s="467"/>
      <c r="M313" s="468"/>
      <c r="N313" s="468"/>
      <c r="O313" s="463"/>
      <c r="P313" s="463"/>
      <c r="Q313" s="463"/>
      <c r="R313" s="463"/>
      <c r="S313" s="463"/>
      <c r="T313" s="469"/>
      <c r="U313" s="470"/>
      <c r="V313" s="470"/>
      <c r="W313" s="471"/>
      <c r="X313" s="469"/>
      <c r="Y313" s="470"/>
      <c r="Z313" s="470"/>
      <c r="AA313" s="471"/>
      <c r="AB313" s="470"/>
      <c r="AC313" s="463"/>
      <c r="AD313" s="463"/>
      <c r="AE313" s="552"/>
      <c r="AF313" s="552"/>
      <c r="AG313" s="559"/>
      <c r="AH313" s="574"/>
      <c r="AI313" s="574"/>
      <c r="AJ313" s="574"/>
      <c r="AK313" s="574"/>
      <c r="AL313" s="574"/>
      <c r="AM313" s="574"/>
      <c r="AN313" s="574"/>
      <c r="AO313" s="574"/>
      <c r="AP313" s="574"/>
      <c r="AQ313" s="574"/>
    </row>
    <row r="314" spans="1:43" ht="24.95" customHeight="1" x14ac:dyDescent="0.25">
      <c r="A314" s="463"/>
      <c r="B314" s="463"/>
      <c r="C314" s="463"/>
      <c r="D314" s="464"/>
      <c r="E314" s="463"/>
      <c r="F314" s="463"/>
      <c r="G314" s="465"/>
      <c r="H314" s="466"/>
      <c r="I314" s="463"/>
      <c r="J314" s="463"/>
      <c r="K314" s="467"/>
      <c r="L314" s="467"/>
      <c r="M314" s="468"/>
      <c r="N314" s="468"/>
      <c r="O314" s="463"/>
      <c r="P314" s="463"/>
      <c r="Q314" s="463"/>
      <c r="R314" s="463"/>
      <c r="S314" s="463"/>
      <c r="T314" s="469"/>
      <c r="U314" s="470"/>
      <c r="V314" s="470"/>
      <c r="W314" s="471"/>
      <c r="X314" s="469"/>
      <c r="Y314" s="470"/>
      <c r="Z314" s="470"/>
      <c r="AA314" s="471"/>
      <c r="AB314" s="470"/>
      <c r="AC314" s="463"/>
      <c r="AD314" s="463"/>
      <c r="AE314" s="552"/>
      <c r="AF314" s="552"/>
      <c r="AG314" s="559"/>
      <c r="AH314" s="574"/>
      <c r="AI314" s="574"/>
      <c r="AJ314" s="574"/>
      <c r="AK314" s="574"/>
      <c r="AL314" s="574"/>
      <c r="AM314" s="574"/>
      <c r="AN314" s="574"/>
      <c r="AO314" s="574"/>
      <c r="AP314" s="574"/>
      <c r="AQ314" s="574"/>
    </row>
    <row r="315" spans="1:43" ht="24.95" customHeight="1" x14ac:dyDescent="0.25">
      <c r="A315" s="463"/>
      <c r="B315" s="463"/>
      <c r="C315" s="463"/>
      <c r="D315" s="464"/>
      <c r="E315" s="463"/>
      <c r="F315" s="463"/>
      <c r="G315" s="465"/>
      <c r="H315" s="466"/>
      <c r="I315" s="463"/>
      <c r="J315" s="463"/>
      <c r="K315" s="467"/>
      <c r="L315" s="467"/>
      <c r="M315" s="468"/>
      <c r="N315" s="468"/>
      <c r="O315" s="463"/>
      <c r="P315" s="463"/>
      <c r="Q315" s="463"/>
      <c r="R315" s="463"/>
      <c r="S315" s="463"/>
      <c r="T315" s="469"/>
      <c r="U315" s="470"/>
      <c r="V315" s="470"/>
      <c r="W315" s="471"/>
      <c r="X315" s="469"/>
      <c r="Y315" s="470"/>
      <c r="Z315" s="470"/>
      <c r="AA315" s="471"/>
      <c r="AB315" s="470"/>
      <c r="AC315" s="463"/>
      <c r="AD315" s="463"/>
      <c r="AE315" s="552"/>
      <c r="AF315" s="552"/>
      <c r="AG315" s="559"/>
      <c r="AH315" s="574"/>
      <c r="AI315" s="574"/>
      <c r="AJ315" s="574"/>
      <c r="AK315" s="574"/>
      <c r="AL315" s="574"/>
      <c r="AM315" s="574"/>
      <c r="AN315" s="574"/>
      <c r="AO315" s="574"/>
      <c r="AP315" s="574"/>
      <c r="AQ315" s="574"/>
    </row>
    <row r="316" spans="1:43" ht="24.95" customHeight="1" x14ac:dyDescent="0.25">
      <c r="A316" s="463"/>
      <c r="B316" s="463"/>
      <c r="C316" s="463"/>
      <c r="D316" s="464"/>
      <c r="E316" s="463"/>
      <c r="F316" s="463"/>
      <c r="G316" s="465"/>
      <c r="H316" s="466"/>
      <c r="I316" s="463"/>
      <c r="J316" s="463"/>
      <c r="K316" s="467"/>
      <c r="L316" s="467"/>
      <c r="M316" s="468"/>
      <c r="N316" s="468"/>
      <c r="O316" s="463"/>
      <c r="P316" s="463"/>
      <c r="Q316" s="463"/>
      <c r="R316" s="463"/>
      <c r="S316" s="463"/>
      <c r="T316" s="469"/>
      <c r="U316" s="470"/>
      <c r="V316" s="470"/>
      <c r="W316" s="471"/>
      <c r="X316" s="469"/>
      <c r="Y316" s="470"/>
      <c r="Z316" s="470"/>
      <c r="AA316" s="471"/>
      <c r="AB316" s="470"/>
      <c r="AC316" s="463"/>
      <c r="AD316" s="463"/>
      <c r="AE316" s="552"/>
      <c r="AF316" s="552"/>
      <c r="AG316" s="559"/>
      <c r="AH316" s="574"/>
      <c r="AI316" s="574"/>
      <c r="AJ316" s="574"/>
      <c r="AK316" s="574"/>
      <c r="AL316" s="574"/>
      <c r="AM316" s="574"/>
      <c r="AN316" s="574"/>
      <c r="AO316" s="574"/>
      <c r="AP316" s="574"/>
      <c r="AQ316" s="574"/>
    </row>
    <row r="317" spans="1:43" ht="24.95" customHeight="1" x14ac:dyDescent="0.25">
      <c r="A317" s="463"/>
      <c r="B317" s="463"/>
      <c r="C317" s="463"/>
      <c r="D317" s="464"/>
      <c r="E317" s="463"/>
      <c r="F317" s="463"/>
      <c r="G317" s="465"/>
      <c r="H317" s="466"/>
      <c r="I317" s="463"/>
      <c r="J317" s="463"/>
      <c r="K317" s="467"/>
      <c r="L317" s="467"/>
      <c r="M317" s="468"/>
      <c r="N317" s="468"/>
      <c r="O317" s="463"/>
      <c r="P317" s="463"/>
      <c r="Q317" s="463"/>
      <c r="R317" s="463"/>
      <c r="S317" s="463"/>
      <c r="T317" s="469"/>
      <c r="U317" s="470"/>
      <c r="V317" s="470"/>
      <c r="W317" s="471"/>
      <c r="X317" s="469"/>
      <c r="Y317" s="470"/>
      <c r="Z317" s="470"/>
      <c r="AA317" s="471"/>
      <c r="AB317" s="470"/>
      <c r="AC317" s="463"/>
      <c r="AD317" s="463"/>
      <c r="AE317" s="552"/>
      <c r="AF317" s="552"/>
      <c r="AG317" s="559"/>
      <c r="AH317" s="574"/>
      <c r="AI317" s="574"/>
      <c r="AJ317" s="574"/>
      <c r="AK317" s="574"/>
      <c r="AL317" s="574"/>
      <c r="AM317" s="574"/>
      <c r="AN317" s="574"/>
      <c r="AO317" s="574"/>
      <c r="AP317" s="574"/>
      <c r="AQ317" s="574"/>
    </row>
    <row r="318" spans="1:43" ht="24.95" customHeight="1" x14ac:dyDescent="0.25">
      <c r="A318" s="463"/>
      <c r="B318" s="463"/>
      <c r="C318" s="463"/>
      <c r="D318" s="464"/>
      <c r="E318" s="463"/>
      <c r="F318" s="463"/>
      <c r="G318" s="465"/>
      <c r="H318" s="466"/>
      <c r="I318" s="463"/>
      <c r="J318" s="463"/>
      <c r="K318" s="467"/>
      <c r="L318" s="467"/>
      <c r="M318" s="468"/>
      <c r="N318" s="468"/>
      <c r="O318" s="463"/>
      <c r="P318" s="463"/>
      <c r="Q318" s="463"/>
      <c r="R318" s="463"/>
      <c r="S318" s="463"/>
      <c r="T318" s="469"/>
      <c r="U318" s="470"/>
      <c r="V318" s="470"/>
      <c r="W318" s="471"/>
      <c r="X318" s="469"/>
      <c r="Y318" s="470"/>
      <c r="Z318" s="470"/>
      <c r="AA318" s="471"/>
      <c r="AB318" s="470"/>
      <c r="AC318" s="463"/>
      <c r="AD318" s="463"/>
      <c r="AE318" s="552"/>
      <c r="AF318" s="552"/>
      <c r="AG318" s="559"/>
      <c r="AH318" s="574"/>
      <c r="AI318" s="574"/>
      <c r="AJ318" s="574"/>
      <c r="AK318" s="574"/>
      <c r="AL318" s="574"/>
      <c r="AM318" s="574"/>
      <c r="AN318" s="574"/>
      <c r="AO318" s="574"/>
      <c r="AP318" s="574"/>
      <c r="AQ318" s="574"/>
    </row>
    <row r="319" spans="1:43" ht="24.95" customHeight="1" x14ac:dyDescent="0.25">
      <c r="A319" s="463"/>
      <c r="B319" s="463"/>
      <c r="C319" s="463"/>
      <c r="D319" s="464"/>
      <c r="E319" s="463"/>
      <c r="F319" s="463"/>
      <c r="G319" s="465"/>
      <c r="H319" s="466"/>
      <c r="I319" s="463"/>
      <c r="J319" s="463"/>
      <c r="K319" s="467"/>
      <c r="L319" s="467"/>
      <c r="M319" s="468"/>
      <c r="N319" s="468"/>
      <c r="O319" s="463"/>
      <c r="P319" s="463"/>
      <c r="Q319" s="463"/>
      <c r="R319" s="463"/>
      <c r="S319" s="463"/>
      <c r="T319" s="469"/>
      <c r="U319" s="470"/>
      <c r="V319" s="470"/>
      <c r="W319" s="471"/>
      <c r="X319" s="469"/>
      <c r="Y319" s="470"/>
      <c r="Z319" s="470"/>
      <c r="AA319" s="471"/>
      <c r="AB319" s="470"/>
      <c r="AC319" s="463"/>
      <c r="AD319" s="463"/>
      <c r="AE319" s="552"/>
      <c r="AF319" s="552"/>
      <c r="AG319" s="559"/>
      <c r="AH319" s="574"/>
      <c r="AI319" s="574"/>
      <c r="AJ319" s="574"/>
      <c r="AK319" s="574"/>
      <c r="AL319" s="574"/>
      <c r="AM319" s="574"/>
      <c r="AN319" s="574"/>
      <c r="AO319" s="574"/>
      <c r="AP319" s="574"/>
      <c r="AQ319" s="574"/>
    </row>
    <row r="320" spans="1:43" ht="24.95" customHeight="1" x14ac:dyDescent="0.25">
      <c r="A320" s="463"/>
      <c r="B320" s="463"/>
      <c r="C320" s="463"/>
      <c r="D320" s="464"/>
      <c r="E320" s="463"/>
      <c r="F320" s="463"/>
      <c r="G320" s="465"/>
      <c r="H320" s="466"/>
      <c r="I320" s="463"/>
      <c r="J320" s="463"/>
      <c r="K320" s="467"/>
      <c r="L320" s="467"/>
      <c r="M320" s="468"/>
      <c r="N320" s="468"/>
      <c r="O320" s="463"/>
      <c r="P320" s="463"/>
      <c r="Q320" s="463"/>
      <c r="R320" s="463"/>
      <c r="S320" s="463"/>
      <c r="T320" s="469"/>
      <c r="U320" s="470"/>
      <c r="V320" s="470"/>
      <c r="W320" s="471"/>
      <c r="X320" s="469"/>
      <c r="Y320" s="470"/>
      <c r="Z320" s="470"/>
      <c r="AA320" s="471"/>
      <c r="AB320" s="470"/>
      <c r="AC320" s="463"/>
      <c r="AD320" s="463"/>
      <c r="AE320" s="552"/>
      <c r="AF320" s="552"/>
      <c r="AG320" s="559"/>
      <c r="AH320" s="574"/>
      <c r="AI320" s="574"/>
      <c r="AJ320" s="574"/>
      <c r="AK320" s="574"/>
      <c r="AL320" s="574"/>
      <c r="AM320" s="574"/>
      <c r="AN320" s="574"/>
      <c r="AO320" s="574"/>
      <c r="AP320" s="574"/>
      <c r="AQ320" s="574"/>
    </row>
    <row r="321" spans="1:43" ht="24.95" customHeight="1" x14ac:dyDescent="0.25">
      <c r="A321" s="463"/>
      <c r="B321" s="463"/>
      <c r="C321" s="463"/>
      <c r="D321" s="464"/>
      <c r="E321" s="463"/>
      <c r="F321" s="463"/>
      <c r="G321" s="465"/>
      <c r="H321" s="466"/>
      <c r="I321" s="463"/>
      <c r="J321" s="463"/>
      <c r="K321" s="467"/>
      <c r="L321" s="467"/>
      <c r="M321" s="468"/>
      <c r="N321" s="468"/>
      <c r="O321" s="463"/>
      <c r="P321" s="463"/>
      <c r="Q321" s="463"/>
      <c r="R321" s="463"/>
      <c r="S321" s="463"/>
      <c r="T321" s="469"/>
      <c r="U321" s="470"/>
      <c r="V321" s="470"/>
      <c r="W321" s="471"/>
      <c r="X321" s="469"/>
      <c r="Y321" s="470"/>
      <c r="Z321" s="470"/>
      <c r="AA321" s="471"/>
      <c r="AB321" s="470"/>
      <c r="AC321" s="463"/>
      <c r="AD321" s="463"/>
      <c r="AE321" s="552"/>
      <c r="AF321" s="552"/>
      <c r="AG321" s="559"/>
      <c r="AH321" s="574"/>
      <c r="AI321" s="574"/>
      <c r="AJ321" s="574"/>
      <c r="AK321" s="574"/>
      <c r="AL321" s="574"/>
      <c r="AM321" s="574"/>
      <c r="AN321" s="574"/>
      <c r="AO321" s="574"/>
      <c r="AP321" s="574"/>
      <c r="AQ321" s="574"/>
    </row>
    <row r="322" spans="1:43" ht="24.95" customHeight="1" x14ac:dyDescent="0.25">
      <c r="A322" s="463"/>
      <c r="B322" s="463"/>
      <c r="C322" s="463"/>
      <c r="D322" s="464"/>
      <c r="E322" s="463"/>
      <c r="F322" s="463"/>
      <c r="G322" s="465"/>
      <c r="H322" s="466"/>
      <c r="I322" s="463"/>
      <c r="J322" s="463"/>
      <c r="K322" s="467"/>
      <c r="L322" s="467"/>
      <c r="M322" s="468"/>
      <c r="N322" s="468"/>
      <c r="O322" s="463"/>
      <c r="P322" s="463"/>
      <c r="Q322" s="463"/>
      <c r="R322" s="463"/>
      <c r="S322" s="463"/>
      <c r="T322" s="469"/>
      <c r="U322" s="470"/>
      <c r="V322" s="470"/>
      <c r="W322" s="471"/>
      <c r="X322" s="469"/>
      <c r="Y322" s="470"/>
      <c r="Z322" s="470"/>
      <c r="AA322" s="471"/>
      <c r="AB322" s="470"/>
      <c r="AC322" s="463"/>
      <c r="AD322" s="463"/>
      <c r="AE322" s="552"/>
      <c r="AF322" s="552"/>
      <c r="AG322" s="559"/>
      <c r="AH322" s="574"/>
      <c r="AI322" s="574"/>
      <c r="AJ322" s="574"/>
      <c r="AK322" s="574"/>
      <c r="AL322" s="574"/>
      <c r="AM322" s="574"/>
      <c r="AN322" s="574"/>
      <c r="AO322" s="574"/>
      <c r="AP322" s="574"/>
      <c r="AQ322" s="574"/>
    </row>
    <row r="323" spans="1:43" ht="24.95" customHeight="1" x14ac:dyDescent="0.25">
      <c r="A323" s="463"/>
      <c r="B323" s="463"/>
      <c r="C323" s="463"/>
      <c r="D323" s="464"/>
      <c r="E323" s="463"/>
      <c r="F323" s="463"/>
      <c r="G323" s="465"/>
      <c r="H323" s="466"/>
      <c r="I323" s="463"/>
      <c r="J323" s="463"/>
      <c r="K323" s="467"/>
      <c r="L323" s="467"/>
      <c r="M323" s="468"/>
      <c r="N323" s="468"/>
      <c r="O323" s="463"/>
      <c r="P323" s="463"/>
      <c r="Q323" s="463"/>
      <c r="R323" s="463"/>
      <c r="S323" s="463"/>
      <c r="T323" s="469"/>
      <c r="U323" s="470"/>
      <c r="V323" s="470"/>
      <c r="W323" s="471"/>
      <c r="X323" s="469"/>
      <c r="Y323" s="470"/>
      <c r="Z323" s="470"/>
      <c r="AA323" s="471"/>
      <c r="AB323" s="470"/>
      <c r="AC323" s="463"/>
      <c r="AD323" s="463"/>
      <c r="AE323" s="552"/>
      <c r="AF323" s="552"/>
      <c r="AG323" s="559"/>
      <c r="AH323" s="574"/>
      <c r="AI323" s="574"/>
      <c r="AJ323" s="574"/>
      <c r="AK323" s="574"/>
      <c r="AL323" s="574"/>
      <c r="AM323" s="574"/>
      <c r="AN323" s="574"/>
      <c r="AO323" s="574"/>
      <c r="AP323" s="574"/>
      <c r="AQ323" s="574"/>
    </row>
    <row r="324" spans="1:43" ht="24.95" customHeight="1" x14ac:dyDescent="0.25">
      <c r="A324" s="463"/>
      <c r="B324" s="463"/>
      <c r="C324" s="463"/>
      <c r="D324" s="464"/>
      <c r="E324" s="463"/>
      <c r="F324" s="463"/>
      <c r="G324" s="465"/>
      <c r="H324" s="466"/>
      <c r="I324" s="463"/>
      <c r="J324" s="463"/>
      <c r="K324" s="467"/>
      <c r="L324" s="467"/>
      <c r="M324" s="468"/>
      <c r="N324" s="468"/>
      <c r="O324" s="463"/>
      <c r="P324" s="463"/>
      <c r="Q324" s="463"/>
      <c r="R324" s="463"/>
      <c r="S324" s="463"/>
      <c r="T324" s="469"/>
      <c r="U324" s="470"/>
      <c r="V324" s="470"/>
      <c r="W324" s="471"/>
      <c r="X324" s="469"/>
      <c r="Y324" s="470"/>
      <c r="Z324" s="470"/>
      <c r="AA324" s="471"/>
      <c r="AB324" s="470"/>
      <c r="AC324" s="463"/>
      <c r="AD324" s="463"/>
      <c r="AE324" s="552"/>
      <c r="AF324" s="552"/>
      <c r="AG324" s="559"/>
      <c r="AH324" s="574"/>
      <c r="AI324" s="574"/>
      <c r="AJ324" s="574"/>
      <c r="AK324" s="574"/>
      <c r="AL324" s="574"/>
      <c r="AM324" s="574"/>
      <c r="AN324" s="574"/>
      <c r="AO324" s="574"/>
      <c r="AP324" s="574"/>
      <c r="AQ324" s="574"/>
    </row>
    <row r="325" spans="1:43" ht="24.95" customHeight="1" x14ac:dyDescent="0.25">
      <c r="A325" s="463"/>
      <c r="B325" s="463"/>
      <c r="C325" s="463"/>
      <c r="D325" s="464"/>
      <c r="E325" s="463"/>
      <c r="F325" s="463"/>
      <c r="G325" s="465"/>
      <c r="H325" s="466"/>
      <c r="I325" s="463"/>
      <c r="J325" s="463"/>
      <c r="K325" s="467"/>
      <c r="L325" s="467"/>
      <c r="M325" s="468"/>
      <c r="N325" s="468"/>
      <c r="O325" s="463"/>
      <c r="P325" s="463"/>
      <c r="Q325" s="463"/>
      <c r="R325" s="463"/>
      <c r="S325" s="463"/>
      <c r="T325" s="469"/>
      <c r="U325" s="470"/>
      <c r="V325" s="470"/>
      <c r="W325" s="471"/>
      <c r="X325" s="469"/>
      <c r="Y325" s="470"/>
      <c r="Z325" s="470"/>
      <c r="AA325" s="471"/>
      <c r="AB325" s="470"/>
      <c r="AC325" s="463"/>
      <c r="AD325" s="463"/>
      <c r="AE325" s="552"/>
      <c r="AF325" s="552"/>
      <c r="AG325" s="559"/>
      <c r="AH325" s="574"/>
      <c r="AI325" s="574"/>
      <c r="AJ325" s="574"/>
      <c r="AK325" s="574"/>
      <c r="AL325" s="574"/>
      <c r="AM325" s="574"/>
      <c r="AN325" s="574"/>
      <c r="AO325" s="574"/>
      <c r="AP325" s="574"/>
      <c r="AQ325" s="574"/>
    </row>
    <row r="326" spans="1:43" ht="24.95" customHeight="1" x14ac:dyDescent="0.25">
      <c r="A326" s="463"/>
      <c r="B326" s="463"/>
      <c r="C326" s="463"/>
      <c r="D326" s="464"/>
      <c r="E326" s="463"/>
      <c r="F326" s="463"/>
      <c r="G326" s="465"/>
      <c r="H326" s="466"/>
      <c r="I326" s="463"/>
      <c r="J326" s="463"/>
      <c r="K326" s="467"/>
      <c r="L326" s="467"/>
      <c r="M326" s="468"/>
      <c r="N326" s="468"/>
      <c r="O326" s="463"/>
      <c r="P326" s="463"/>
      <c r="Q326" s="463"/>
      <c r="R326" s="463"/>
      <c r="S326" s="463"/>
      <c r="T326" s="469"/>
      <c r="U326" s="470"/>
      <c r="V326" s="470"/>
      <c r="W326" s="471"/>
      <c r="X326" s="469"/>
      <c r="Y326" s="470"/>
      <c r="Z326" s="470"/>
      <c r="AA326" s="471"/>
      <c r="AB326" s="470"/>
      <c r="AC326" s="463"/>
      <c r="AD326" s="463"/>
      <c r="AE326" s="552"/>
      <c r="AF326" s="552"/>
      <c r="AG326" s="559"/>
      <c r="AH326" s="574"/>
      <c r="AI326" s="574"/>
      <c r="AJ326" s="574"/>
      <c r="AK326" s="574"/>
      <c r="AL326" s="574"/>
      <c r="AM326" s="574"/>
      <c r="AN326" s="574"/>
      <c r="AO326" s="574"/>
      <c r="AP326" s="574"/>
      <c r="AQ326" s="574"/>
    </row>
    <row r="327" spans="1:43" ht="24.95" customHeight="1" x14ac:dyDescent="0.25">
      <c r="A327" s="463"/>
      <c r="B327" s="463"/>
      <c r="C327" s="463"/>
      <c r="D327" s="464"/>
      <c r="E327" s="463"/>
      <c r="F327" s="463"/>
      <c r="G327" s="465"/>
      <c r="H327" s="466"/>
      <c r="I327" s="463"/>
      <c r="J327" s="463"/>
      <c r="K327" s="467"/>
      <c r="L327" s="467"/>
      <c r="M327" s="468"/>
      <c r="N327" s="468"/>
      <c r="O327" s="463"/>
      <c r="P327" s="463"/>
      <c r="Q327" s="463"/>
      <c r="R327" s="463"/>
      <c r="S327" s="463"/>
      <c r="T327" s="469"/>
      <c r="U327" s="470"/>
      <c r="V327" s="470"/>
      <c r="W327" s="471"/>
      <c r="X327" s="469"/>
      <c r="Y327" s="470"/>
      <c r="Z327" s="470"/>
      <c r="AA327" s="471"/>
      <c r="AB327" s="470"/>
      <c r="AC327" s="463"/>
      <c r="AD327" s="463"/>
      <c r="AE327" s="552"/>
      <c r="AF327" s="552"/>
      <c r="AG327" s="559"/>
      <c r="AH327" s="574"/>
      <c r="AI327" s="574"/>
      <c r="AJ327" s="574"/>
      <c r="AK327" s="574"/>
      <c r="AL327" s="574"/>
      <c r="AM327" s="574"/>
      <c r="AN327" s="574"/>
      <c r="AO327" s="574"/>
      <c r="AP327" s="574"/>
      <c r="AQ327" s="574"/>
    </row>
    <row r="328" spans="1:43" ht="24.95" customHeight="1" x14ac:dyDescent="0.25">
      <c r="A328" s="463"/>
      <c r="B328" s="463"/>
      <c r="C328" s="463"/>
      <c r="D328" s="464"/>
      <c r="E328" s="463"/>
      <c r="F328" s="463"/>
      <c r="G328" s="465"/>
      <c r="H328" s="466"/>
      <c r="I328" s="463"/>
      <c r="J328" s="463"/>
      <c r="K328" s="467"/>
      <c r="L328" s="467"/>
      <c r="M328" s="468"/>
      <c r="N328" s="468"/>
      <c r="O328" s="463"/>
      <c r="P328" s="463"/>
      <c r="Q328" s="463"/>
      <c r="R328" s="463"/>
      <c r="S328" s="463"/>
      <c r="T328" s="469"/>
      <c r="U328" s="470"/>
      <c r="V328" s="470"/>
      <c r="W328" s="471"/>
      <c r="X328" s="469"/>
      <c r="Y328" s="470"/>
      <c r="Z328" s="470"/>
      <c r="AA328" s="471"/>
      <c r="AB328" s="470"/>
      <c r="AC328" s="463"/>
      <c r="AD328" s="463"/>
      <c r="AE328" s="552"/>
      <c r="AF328" s="552"/>
      <c r="AG328" s="559"/>
      <c r="AH328" s="574"/>
      <c r="AI328" s="574"/>
      <c r="AJ328" s="574"/>
      <c r="AK328" s="574"/>
      <c r="AL328" s="574"/>
      <c r="AM328" s="574"/>
      <c r="AN328" s="574"/>
      <c r="AO328" s="574"/>
      <c r="AP328" s="574"/>
      <c r="AQ328" s="574"/>
    </row>
    <row r="329" spans="1:43" ht="24.95" customHeight="1" x14ac:dyDescent="0.25">
      <c r="A329" s="463"/>
      <c r="B329" s="463"/>
      <c r="C329" s="463"/>
      <c r="D329" s="464"/>
      <c r="E329" s="463"/>
      <c r="F329" s="463"/>
      <c r="G329" s="465"/>
      <c r="H329" s="466"/>
      <c r="I329" s="463"/>
      <c r="J329" s="463"/>
      <c r="K329" s="467"/>
      <c r="L329" s="467"/>
      <c r="M329" s="468"/>
      <c r="N329" s="468"/>
      <c r="O329" s="463"/>
      <c r="P329" s="463"/>
      <c r="Q329" s="463"/>
      <c r="R329" s="463"/>
      <c r="S329" s="463"/>
      <c r="T329" s="469"/>
      <c r="U329" s="470"/>
      <c r="V329" s="470"/>
      <c r="W329" s="471"/>
      <c r="X329" s="469"/>
      <c r="Y329" s="470"/>
      <c r="Z329" s="470"/>
      <c r="AA329" s="471"/>
      <c r="AB329" s="470"/>
      <c r="AC329" s="463"/>
      <c r="AD329" s="463"/>
      <c r="AE329" s="552"/>
      <c r="AF329" s="552"/>
      <c r="AG329" s="559"/>
      <c r="AH329" s="574"/>
      <c r="AI329" s="574"/>
      <c r="AJ329" s="574"/>
      <c r="AK329" s="574"/>
      <c r="AL329" s="574"/>
      <c r="AM329" s="574"/>
      <c r="AN329" s="574"/>
      <c r="AO329" s="574"/>
      <c r="AP329" s="574"/>
      <c r="AQ329" s="574"/>
    </row>
    <row r="330" spans="1:43" ht="24.95" customHeight="1" x14ac:dyDescent="0.25">
      <c r="A330" s="463"/>
      <c r="B330" s="463"/>
      <c r="C330" s="463"/>
      <c r="D330" s="464"/>
      <c r="E330" s="463"/>
      <c r="F330" s="463"/>
      <c r="G330" s="465"/>
      <c r="H330" s="466"/>
      <c r="I330" s="463"/>
      <c r="J330" s="463"/>
      <c r="K330" s="467"/>
      <c r="L330" s="467"/>
      <c r="M330" s="468"/>
      <c r="N330" s="468"/>
      <c r="O330" s="463"/>
      <c r="P330" s="463"/>
      <c r="Q330" s="463"/>
      <c r="R330" s="463"/>
      <c r="S330" s="463"/>
      <c r="T330" s="469"/>
      <c r="U330" s="470"/>
      <c r="V330" s="470"/>
      <c r="W330" s="471"/>
      <c r="X330" s="469"/>
      <c r="Y330" s="470"/>
      <c r="Z330" s="470"/>
      <c r="AA330" s="471"/>
      <c r="AB330" s="470"/>
      <c r="AC330" s="463"/>
      <c r="AD330" s="463"/>
      <c r="AE330" s="552"/>
      <c r="AF330" s="552"/>
      <c r="AG330" s="559"/>
      <c r="AH330" s="574"/>
      <c r="AI330" s="574"/>
      <c r="AJ330" s="574"/>
      <c r="AK330" s="574"/>
      <c r="AL330" s="574"/>
      <c r="AM330" s="574"/>
      <c r="AN330" s="574"/>
      <c r="AO330" s="574"/>
      <c r="AP330" s="574"/>
      <c r="AQ330" s="574"/>
    </row>
    <row r="331" spans="1:43" ht="24.95" customHeight="1" x14ac:dyDescent="0.25">
      <c r="A331" s="463"/>
      <c r="B331" s="463"/>
      <c r="C331" s="463"/>
      <c r="D331" s="464"/>
      <c r="E331" s="463"/>
      <c r="F331" s="463"/>
      <c r="G331" s="465"/>
      <c r="H331" s="466"/>
      <c r="I331" s="463"/>
      <c r="J331" s="463"/>
      <c r="K331" s="467"/>
      <c r="L331" s="467"/>
      <c r="M331" s="468"/>
      <c r="N331" s="468"/>
      <c r="O331" s="463"/>
      <c r="P331" s="463"/>
      <c r="Q331" s="463"/>
      <c r="R331" s="463"/>
      <c r="S331" s="463"/>
      <c r="T331" s="469"/>
      <c r="U331" s="470"/>
      <c r="V331" s="470"/>
      <c r="W331" s="471"/>
      <c r="X331" s="469"/>
      <c r="Y331" s="470"/>
      <c r="Z331" s="470"/>
      <c r="AA331" s="471"/>
      <c r="AB331" s="470"/>
      <c r="AC331" s="463"/>
      <c r="AD331" s="463"/>
      <c r="AE331" s="552"/>
      <c r="AF331" s="552"/>
      <c r="AG331" s="559"/>
      <c r="AH331" s="574"/>
      <c r="AI331" s="574"/>
      <c r="AJ331" s="574"/>
      <c r="AK331" s="574"/>
      <c r="AL331" s="574"/>
      <c r="AM331" s="574"/>
      <c r="AN331" s="574"/>
      <c r="AO331" s="574"/>
      <c r="AP331" s="574"/>
      <c r="AQ331" s="574"/>
    </row>
    <row r="332" spans="1:43" ht="24.95" customHeight="1" x14ac:dyDescent="0.25">
      <c r="A332" s="463"/>
      <c r="B332" s="463"/>
      <c r="C332" s="463"/>
      <c r="D332" s="464"/>
      <c r="E332" s="463"/>
      <c r="F332" s="463"/>
      <c r="G332" s="465"/>
      <c r="H332" s="466"/>
      <c r="I332" s="463"/>
      <c r="J332" s="463"/>
      <c r="K332" s="467"/>
      <c r="L332" s="467"/>
      <c r="M332" s="468"/>
      <c r="N332" s="468"/>
      <c r="O332" s="463"/>
      <c r="P332" s="463"/>
      <c r="Q332" s="463"/>
      <c r="R332" s="463"/>
      <c r="S332" s="463"/>
      <c r="T332" s="469"/>
      <c r="U332" s="470"/>
      <c r="V332" s="470"/>
      <c r="W332" s="471"/>
      <c r="X332" s="469"/>
      <c r="Y332" s="470"/>
      <c r="Z332" s="470"/>
      <c r="AA332" s="471"/>
      <c r="AB332" s="470"/>
      <c r="AC332" s="463"/>
      <c r="AD332" s="463"/>
      <c r="AE332" s="552"/>
      <c r="AF332" s="552"/>
      <c r="AG332" s="559"/>
      <c r="AH332" s="552"/>
      <c r="AI332" s="574"/>
      <c r="AJ332" s="574"/>
      <c r="AK332" s="574"/>
      <c r="AL332" s="574"/>
      <c r="AM332" s="574"/>
      <c r="AN332" s="574"/>
      <c r="AO332" s="574"/>
      <c r="AP332" s="574"/>
      <c r="AQ332" s="574"/>
    </row>
    <row r="333" spans="1:43" ht="24.95" customHeight="1" x14ac:dyDescent="0.25">
      <c r="A333" s="463"/>
      <c r="B333" s="463"/>
      <c r="C333" s="463"/>
      <c r="D333" s="464"/>
      <c r="E333" s="463"/>
      <c r="F333" s="463"/>
      <c r="G333" s="465"/>
      <c r="H333" s="466"/>
      <c r="I333" s="463"/>
      <c r="J333" s="463"/>
      <c r="K333" s="467"/>
      <c r="L333" s="467"/>
      <c r="M333" s="468"/>
      <c r="N333" s="468"/>
      <c r="O333" s="463"/>
      <c r="P333" s="463"/>
      <c r="Q333" s="463"/>
      <c r="R333" s="463"/>
      <c r="S333" s="463"/>
      <c r="T333" s="469"/>
      <c r="U333" s="470"/>
      <c r="V333" s="470"/>
      <c r="W333" s="471"/>
      <c r="X333" s="469"/>
      <c r="Y333" s="470"/>
      <c r="Z333" s="470"/>
      <c r="AA333" s="471"/>
      <c r="AB333" s="470"/>
      <c r="AC333" s="463"/>
      <c r="AD333" s="463"/>
      <c r="AE333" s="552"/>
      <c r="AF333" s="552"/>
      <c r="AG333" s="559"/>
      <c r="AH333" s="574"/>
      <c r="AI333" s="574"/>
      <c r="AJ333" s="574"/>
      <c r="AK333" s="574"/>
      <c r="AL333" s="574"/>
      <c r="AM333" s="574"/>
      <c r="AN333" s="574"/>
      <c r="AO333" s="574"/>
      <c r="AP333" s="574"/>
      <c r="AQ333" s="574"/>
    </row>
    <row r="334" spans="1:43" ht="24.95" customHeight="1" x14ac:dyDescent="0.25">
      <c r="A334" s="463"/>
      <c r="B334" s="463"/>
      <c r="C334" s="463"/>
      <c r="D334" s="464"/>
      <c r="E334" s="463"/>
      <c r="F334" s="463"/>
      <c r="G334" s="465"/>
      <c r="H334" s="466"/>
      <c r="I334" s="463"/>
      <c r="J334" s="463"/>
      <c r="K334" s="467"/>
      <c r="L334" s="467"/>
      <c r="M334" s="468"/>
      <c r="N334" s="468"/>
      <c r="O334" s="463"/>
      <c r="P334" s="463"/>
      <c r="Q334" s="463"/>
      <c r="R334" s="463"/>
      <c r="S334" s="463"/>
      <c r="T334" s="469"/>
      <c r="U334" s="470"/>
      <c r="V334" s="470"/>
      <c r="W334" s="471"/>
      <c r="X334" s="469"/>
      <c r="Y334" s="470"/>
      <c r="Z334" s="470"/>
      <c r="AA334" s="471"/>
      <c r="AB334" s="470"/>
      <c r="AC334" s="463"/>
      <c r="AD334" s="463"/>
      <c r="AE334" s="552"/>
      <c r="AF334" s="552"/>
      <c r="AG334" s="559"/>
      <c r="AH334" s="574"/>
      <c r="AI334" s="574"/>
      <c r="AJ334" s="574"/>
      <c r="AK334" s="574"/>
      <c r="AL334" s="574"/>
      <c r="AM334" s="574"/>
      <c r="AN334" s="574"/>
      <c r="AO334" s="574"/>
      <c r="AP334" s="574"/>
      <c r="AQ334" s="574"/>
    </row>
    <row r="335" spans="1:43" ht="24.95" customHeight="1" x14ac:dyDescent="0.25">
      <c r="A335" s="463"/>
      <c r="B335" s="463"/>
      <c r="C335" s="463"/>
      <c r="D335" s="464"/>
      <c r="E335" s="463"/>
      <c r="F335" s="463"/>
      <c r="G335" s="465"/>
      <c r="H335" s="466"/>
      <c r="I335" s="463"/>
      <c r="J335" s="463"/>
      <c r="K335" s="467"/>
      <c r="L335" s="467"/>
      <c r="M335" s="468"/>
      <c r="N335" s="468"/>
      <c r="O335" s="463"/>
      <c r="P335" s="463"/>
      <c r="Q335" s="463"/>
      <c r="R335" s="463"/>
      <c r="S335" s="463"/>
      <c r="T335" s="469"/>
      <c r="U335" s="470"/>
      <c r="V335" s="470"/>
      <c r="W335" s="565"/>
      <c r="X335" s="469"/>
      <c r="Y335" s="470"/>
      <c r="Z335" s="470"/>
      <c r="AA335" s="471"/>
      <c r="AB335" s="470"/>
      <c r="AC335" s="463"/>
      <c r="AD335" s="463"/>
      <c r="AE335" s="552"/>
      <c r="AF335" s="552"/>
      <c r="AG335" s="559"/>
      <c r="AH335" s="574"/>
      <c r="AI335" s="574"/>
      <c r="AJ335" s="574"/>
      <c r="AK335" s="574"/>
      <c r="AL335" s="574"/>
      <c r="AM335" s="574"/>
      <c r="AN335" s="574"/>
      <c r="AO335" s="574"/>
      <c r="AP335" s="574"/>
      <c r="AQ335" s="574"/>
    </row>
    <row r="336" spans="1:43" ht="24.95" customHeight="1" x14ac:dyDescent="0.25">
      <c r="A336" s="463"/>
      <c r="B336" s="463"/>
      <c r="C336" s="463"/>
      <c r="D336" s="464"/>
      <c r="E336" s="463"/>
      <c r="F336" s="463"/>
      <c r="G336" s="465"/>
      <c r="H336" s="466"/>
      <c r="I336" s="463"/>
      <c r="J336" s="463"/>
      <c r="K336" s="467"/>
      <c r="L336" s="467"/>
      <c r="M336" s="468"/>
      <c r="N336" s="468"/>
      <c r="O336" s="463"/>
      <c r="P336" s="463"/>
      <c r="Q336" s="463"/>
      <c r="R336" s="463"/>
      <c r="S336" s="463"/>
      <c r="T336" s="469"/>
      <c r="U336" s="470"/>
      <c r="V336" s="470"/>
      <c r="W336" s="565"/>
      <c r="X336" s="469"/>
      <c r="Y336" s="470"/>
      <c r="Z336" s="470"/>
      <c r="AA336" s="471"/>
      <c r="AB336" s="470"/>
      <c r="AC336" s="463"/>
      <c r="AD336" s="463"/>
      <c r="AE336" s="552"/>
      <c r="AF336" s="552"/>
      <c r="AG336" s="559"/>
      <c r="AH336" s="574"/>
      <c r="AI336" s="574"/>
      <c r="AJ336" s="574"/>
      <c r="AK336" s="574"/>
      <c r="AL336" s="574"/>
      <c r="AM336" s="574"/>
      <c r="AN336" s="574"/>
      <c r="AO336" s="574"/>
      <c r="AP336" s="574"/>
      <c r="AQ336" s="574"/>
    </row>
    <row r="337" spans="1:43" ht="24.95" customHeight="1" x14ac:dyDescent="0.25">
      <c r="A337" s="463"/>
      <c r="B337" s="463"/>
      <c r="C337" s="463"/>
      <c r="D337" s="464"/>
      <c r="E337" s="463"/>
      <c r="F337" s="463"/>
      <c r="G337" s="465"/>
      <c r="H337" s="466"/>
      <c r="I337" s="463"/>
      <c r="J337" s="463"/>
      <c r="K337" s="467"/>
      <c r="L337" s="467"/>
      <c r="M337" s="468"/>
      <c r="N337" s="468"/>
      <c r="O337" s="463"/>
      <c r="P337" s="463"/>
      <c r="Q337" s="463"/>
      <c r="R337" s="463"/>
      <c r="S337" s="463"/>
      <c r="T337" s="469"/>
      <c r="U337" s="470"/>
      <c r="V337" s="470"/>
      <c r="W337" s="565"/>
      <c r="X337" s="469"/>
      <c r="Y337" s="470"/>
      <c r="Z337" s="470"/>
      <c r="AA337" s="471"/>
      <c r="AB337" s="470"/>
      <c r="AC337" s="463"/>
      <c r="AD337" s="463"/>
      <c r="AE337" s="552"/>
      <c r="AF337" s="552"/>
      <c r="AG337" s="559"/>
      <c r="AH337" s="574"/>
      <c r="AI337" s="589"/>
      <c r="AJ337" s="589"/>
      <c r="AK337" s="589"/>
      <c r="AL337" s="589"/>
      <c r="AM337" s="589"/>
      <c r="AN337" s="589"/>
      <c r="AO337" s="589"/>
      <c r="AP337" s="589"/>
      <c r="AQ337" s="589"/>
    </row>
  </sheetData>
  <sortState ref="A2:AC337">
    <sortCondition ref="A2:A337"/>
  </sortState>
  <conditionalFormatting sqref="AG25">
    <cfRule type="cellIs" dxfId="55"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zoomScale="90" zoomScaleNormal="90" workbookViewId="0">
      <selection activeCell="H33" sqref="H3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00"/>
      <c r="B1" s="300"/>
      <c r="C1" s="300"/>
      <c r="D1" s="300"/>
      <c r="E1" s="300"/>
      <c r="F1" s="300"/>
      <c r="G1" s="300"/>
      <c r="H1" s="300"/>
      <c r="I1" s="300"/>
      <c r="J1" s="300"/>
      <c r="K1" s="300"/>
      <c r="L1" s="300"/>
      <c r="M1" s="300"/>
      <c r="N1" s="300"/>
      <c r="O1" s="300"/>
      <c r="P1" s="300"/>
      <c r="Q1" s="300"/>
      <c r="R1" s="300"/>
      <c r="S1" s="300"/>
    </row>
    <row r="2" spans="1:19" ht="15.75" thickTop="1" x14ac:dyDescent="0.25">
      <c r="A2" s="300"/>
      <c r="B2" s="300"/>
      <c r="C2" s="300"/>
      <c r="D2" s="300"/>
      <c r="E2" s="300"/>
      <c r="F2" s="300"/>
      <c r="G2" s="283" t="s">
        <v>218</v>
      </c>
      <c r="H2" s="537"/>
      <c r="I2" s="300"/>
      <c r="J2" s="300"/>
      <c r="K2" s="537"/>
      <c r="L2" s="542"/>
      <c r="M2" s="293" t="s">
        <v>234</v>
      </c>
      <c r="N2" s="300"/>
      <c r="O2" s="293" t="s">
        <v>233</v>
      </c>
      <c r="P2" s="300"/>
      <c r="Q2" s="300"/>
      <c r="R2" s="300"/>
      <c r="S2" s="300"/>
    </row>
    <row r="3" spans="1:19" x14ac:dyDescent="0.25">
      <c r="A3" s="300"/>
      <c r="B3" s="300"/>
      <c r="C3" s="300"/>
      <c r="D3" s="300"/>
      <c r="E3" s="300"/>
      <c r="F3" s="300"/>
      <c r="G3" s="330"/>
      <c r="H3" s="537"/>
      <c r="I3" s="300"/>
      <c r="J3" s="300"/>
      <c r="K3" s="537"/>
      <c r="L3" s="543"/>
      <c r="M3" s="330"/>
      <c r="N3" s="306"/>
      <c r="O3" s="330" t="s">
        <v>606</v>
      </c>
      <c r="P3" s="300"/>
      <c r="Q3" s="300"/>
      <c r="R3" s="300"/>
      <c r="S3" s="300"/>
    </row>
    <row r="4" spans="1:19" x14ac:dyDescent="0.25">
      <c r="A4" s="300"/>
      <c r="B4" s="300"/>
      <c r="C4" s="300"/>
      <c r="D4" s="300"/>
      <c r="E4" s="300"/>
      <c r="F4" s="300"/>
      <c r="G4" s="330"/>
      <c r="H4" s="537"/>
      <c r="I4" s="300"/>
      <c r="J4" s="300"/>
      <c r="K4" s="537"/>
      <c r="L4" s="543"/>
      <c r="M4" s="330"/>
      <c r="N4" s="306"/>
      <c r="O4" s="330" t="s">
        <v>670</v>
      </c>
      <c r="P4" s="300"/>
      <c r="Q4" s="300"/>
      <c r="R4" s="300"/>
      <c r="S4" s="300"/>
    </row>
    <row r="5" spans="1:19" x14ac:dyDescent="0.25">
      <c r="A5" s="300"/>
      <c r="B5" s="300"/>
      <c r="C5" s="300"/>
      <c r="D5" s="300"/>
      <c r="E5" s="300"/>
      <c r="F5" s="300"/>
      <c r="G5" s="330"/>
      <c r="H5" s="537"/>
      <c r="I5" s="300"/>
      <c r="J5" s="300"/>
      <c r="K5" s="537"/>
      <c r="L5" s="543"/>
      <c r="M5" s="330"/>
      <c r="N5" s="306"/>
      <c r="O5" s="330" t="s">
        <v>664</v>
      </c>
      <c r="P5" s="300"/>
      <c r="Q5" s="300"/>
      <c r="R5" s="300"/>
      <c r="S5" s="300"/>
    </row>
    <row r="6" spans="1:19" x14ac:dyDescent="0.25">
      <c r="A6" s="300"/>
      <c r="B6" s="300"/>
      <c r="C6" s="300"/>
      <c r="D6" s="300"/>
      <c r="E6" s="300"/>
      <c r="F6" s="300"/>
      <c r="G6" s="331"/>
      <c r="H6" s="537"/>
      <c r="I6" s="300"/>
      <c r="J6" s="300"/>
      <c r="K6" s="537"/>
      <c r="L6" s="543"/>
      <c r="M6" s="331"/>
      <c r="N6" s="306"/>
      <c r="O6" s="331" t="s">
        <v>756</v>
      </c>
      <c r="P6" s="300"/>
      <c r="Q6" s="300"/>
      <c r="R6" s="300"/>
      <c r="S6" s="300"/>
    </row>
    <row r="7" spans="1:19" ht="15.75" thickBot="1" x14ac:dyDescent="0.3">
      <c r="A7" s="300"/>
      <c r="B7" s="300"/>
      <c r="C7" s="300"/>
      <c r="D7" s="300"/>
      <c r="E7" s="300"/>
      <c r="F7" s="300"/>
      <c r="G7" s="332"/>
      <c r="H7" s="537"/>
      <c r="I7" s="300"/>
      <c r="J7" s="300"/>
      <c r="K7" s="537"/>
      <c r="L7" s="543"/>
      <c r="M7" s="332"/>
      <c r="N7" s="306"/>
      <c r="O7" s="332" t="s">
        <v>753</v>
      </c>
      <c r="P7" s="300"/>
      <c r="Q7" s="300"/>
      <c r="R7" s="300"/>
      <c r="S7" s="300"/>
    </row>
    <row r="8" spans="1:19" ht="17.25" thickTop="1" thickBot="1" x14ac:dyDescent="0.3">
      <c r="A8" s="612">
        <f ca="1">TODAY()</f>
        <v>43438</v>
      </c>
      <c r="B8" s="612"/>
      <c r="C8" s="612"/>
      <c r="D8" s="313"/>
      <c r="E8" s="300"/>
      <c r="F8" s="300"/>
      <c r="G8" s="300"/>
      <c r="H8" s="537"/>
      <c r="I8" s="300"/>
      <c r="J8" s="300"/>
      <c r="K8" s="537"/>
      <c r="L8" s="305"/>
      <c r="M8" s="301"/>
      <c r="N8" s="300"/>
      <c r="O8" s="300"/>
      <c r="P8" s="300"/>
      <c r="Q8" s="300"/>
      <c r="R8" s="300"/>
      <c r="S8" s="300"/>
    </row>
    <row r="9" spans="1:19" ht="15.75" thickTop="1" x14ac:dyDescent="0.25">
      <c r="A9" s="612"/>
      <c r="B9" s="612"/>
      <c r="C9" s="612"/>
      <c r="D9" s="300"/>
      <c r="E9" s="300"/>
      <c r="F9" s="300"/>
      <c r="G9" s="300"/>
      <c r="H9" s="537"/>
      <c r="I9" s="300"/>
      <c r="J9" s="300"/>
      <c r="K9" s="537"/>
      <c r="L9" s="539" t="s">
        <v>216</v>
      </c>
      <c r="M9" s="283" t="s">
        <v>214</v>
      </c>
      <c r="N9" s="283" t="s">
        <v>212</v>
      </c>
      <c r="O9" s="283" t="s">
        <v>210</v>
      </c>
      <c r="P9" s="300"/>
      <c r="Q9" s="300"/>
      <c r="R9" s="300"/>
      <c r="S9" s="300"/>
    </row>
    <row r="10" spans="1:19" x14ac:dyDescent="0.25">
      <c r="A10" s="300"/>
      <c r="B10" s="300"/>
      <c r="C10" s="300"/>
      <c r="D10" s="300"/>
      <c r="E10" s="300"/>
      <c r="F10" s="300"/>
      <c r="G10" s="300"/>
      <c r="H10" s="537"/>
      <c r="I10" s="300"/>
      <c r="J10" s="300"/>
      <c r="K10" s="537"/>
      <c r="L10" s="331"/>
      <c r="M10" s="330"/>
      <c r="N10" s="330"/>
      <c r="O10" s="330"/>
      <c r="P10" s="300"/>
      <c r="Q10" s="300"/>
      <c r="R10" s="300"/>
      <c r="S10" s="300"/>
    </row>
    <row r="11" spans="1:19" x14ac:dyDescent="0.25">
      <c r="A11" s="300"/>
      <c r="B11" s="300"/>
      <c r="C11" s="300"/>
      <c r="D11" s="300"/>
      <c r="E11" s="300"/>
      <c r="F11" s="300"/>
      <c r="G11" s="300"/>
      <c r="H11" s="537"/>
      <c r="I11" s="300"/>
      <c r="J11" s="300"/>
      <c r="K11" s="537"/>
      <c r="L11" s="331"/>
      <c r="M11" s="330"/>
      <c r="N11" s="330"/>
      <c r="O11" s="330"/>
      <c r="P11" s="300"/>
      <c r="Q11" s="300"/>
      <c r="R11" s="300"/>
      <c r="S11" s="300"/>
    </row>
    <row r="12" spans="1:19" x14ac:dyDescent="0.25">
      <c r="A12" s="300"/>
      <c r="B12" s="300"/>
      <c r="C12" s="300"/>
      <c r="D12" s="300"/>
      <c r="E12" s="300"/>
      <c r="F12" s="300"/>
      <c r="G12" s="300"/>
      <c r="H12" s="537"/>
      <c r="I12" s="300"/>
      <c r="J12" s="300"/>
      <c r="K12" s="537"/>
      <c r="L12" s="331"/>
      <c r="M12" s="330"/>
      <c r="N12" s="330"/>
      <c r="O12" s="330"/>
      <c r="P12" s="300"/>
      <c r="Q12" s="300"/>
      <c r="R12" s="300"/>
      <c r="S12" s="300"/>
    </row>
    <row r="13" spans="1:19" x14ac:dyDescent="0.25">
      <c r="A13" s="300"/>
      <c r="B13" s="300"/>
      <c r="C13" s="300"/>
      <c r="D13" s="300"/>
      <c r="E13" s="300"/>
      <c r="F13" s="300"/>
      <c r="G13" s="300"/>
      <c r="H13" s="537"/>
      <c r="I13" s="300"/>
      <c r="J13" s="300"/>
      <c r="K13" s="537"/>
      <c r="L13" s="331"/>
      <c r="M13" s="331"/>
      <c r="N13" s="331"/>
      <c r="O13" s="331"/>
      <c r="P13" s="300"/>
      <c r="Q13" s="300"/>
      <c r="R13" s="300"/>
      <c r="S13" s="300"/>
    </row>
    <row r="14" spans="1:19" ht="15.75" thickBot="1" x14ac:dyDescent="0.3">
      <c r="A14" s="300"/>
      <c r="B14" s="300"/>
      <c r="C14" s="300"/>
      <c r="D14" s="300"/>
      <c r="E14" s="300"/>
      <c r="F14" s="300"/>
      <c r="G14" s="300"/>
      <c r="H14" s="537"/>
      <c r="I14" s="300"/>
      <c r="J14" s="300"/>
      <c r="K14" s="537"/>
      <c r="L14" s="332"/>
      <c r="M14" s="332"/>
      <c r="N14" s="332"/>
      <c r="O14" s="332"/>
      <c r="P14" s="300"/>
      <c r="Q14" s="300"/>
      <c r="R14" s="300"/>
      <c r="S14" s="300"/>
    </row>
    <row r="15" spans="1:19" ht="15.75" thickTop="1" x14ac:dyDescent="0.25">
      <c r="A15" s="300"/>
      <c r="B15" s="300"/>
      <c r="C15" s="300"/>
      <c r="D15" s="300"/>
      <c r="E15" s="300"/>
      <c r="F15" s="300"/>
      <c r="G15" s="283" t="s">
        <v>219</v>
      </c>
      <c r="H15" s="537"/>
      <c r="I15" s="300"/>
      <c r="J15" s="300"/>
      <c r="K15" s="538" t="s">
        <v>217</v>
      </c>
      <c r="L15" s="544" t="s">
        <v>215</v>
      </c>
      <c r="M15" s="275" t="s">
        <v>213</v>
      </c>
      <c r="N15" s="275" t="s">
        <v>211</v>
      </c>
      <c r="O15" s="276" t="s">
        <v>209</v>
      </c>
      <c r="P15" s="300"/>
      <c r="Q15" s="300"/>
      <c r="R15" s="300"/>
      <c r="S15" s="300"/>
    </row>
    <row r="16" spans="1:19" x14ac:dyDescent="0.25">
      <c r="A16" s="300"/>
      <c r="B16" s="300"/>
      <c r="C16" s="300"/>
      <c r="D16" s="300"/>
      <c r="E16" s="300"/>
      <c r="F16" s="300"/>
      <c r="G16" s="341"/>
      <c r="H16" s="537"/>
      <c r="I16" s="300"/>
      <c r="J16" s="300"/>
      <c r="K16" s="331"/>
      <c r="L16" s="339" t="s">
        <v>492</v>
      </c>
      <c r="M16" s="338" t="s">
        <v>531</v>
      </c>
      <c r="N16" s="338"/>
      <c r="O16" s="338"/>
      <c r="P16" s="300"/>
      <c r="Q16" s="300"/>
      <c r="R16" s="300"/>
      <c r="S16" s="300"/>
    </row>
    <row r="17" spans="1:19" x14ac:dyDescent="0.25">
      <c r="A17" s="300"/>
      <c r="B17" s="300"/>
      <c r="C17" s="300"/>
      <c r="D17" s="300"/>
      <c r="E17" s="300"/>
      <c r="F17" s="300"/>
      <c r="G17" s="341"/>
      <c r="H17" s="537"/>
      <c r="I17" s="300"/>
      <c r="J17" s="300"/>
      <c r="K17" s="331"/>
      <c r="L17" s="339" t="s">
        <v>8</v>
      </c>
      <c r="M17" s="338" t="s">
        <v>412</v>
      </c>
      <c r="N17" s="338"/>
      <c r="O17" s="338"/>
      <c r="P17" s="300"/>
      <c r="Q17" s="300"/>
      <c r="R17" s="300"/>
      <c r="S17" s="300"/>
    </row>
    <row r="18" spans="1:19" x14ac:dyDescent="0.25">
      <c r="A18" s="300"/>
      <c r="B18" s="300"/>
      <c r="C18" s="300"/>
      <c r="D18" s="300"/>
      <c r="E18" s="300"/>
      <c r="F18" s="300"/>
      <c r="G18" s="341"/>
      <c r="H18" s="537"/>
      <c r="I18" s="300"/>
      <c r="J18" s="300"/>
      <c r="K18" s="331"/>
      <c r="L18" s="339" t="s">
        <v>32</v>
      </c>
      <c r="M18" s="338" t="s">
        <v>661</v>
      </c>
      <c r="N18" s="338"/>
      <c r="O18" s="338"/>
      <c r="P18" s="300"/>
      <c r="Q18" s="300"/>
      <c r="R18" s="300"/>
      <c r="S18" s="300"/>
    </row>
    <row r="19" spans="1:19" x14ac:dyDescent="0.25">
      <c r="A19" s="300"/>
      <c r="B19" s="300"/>
      <c r="C19" s="300"/>
      <c r="D19" s="300"/>
      <c r="E19" s="300"/>
      <c r="F19" s="300"/>
      <c r="G19" s="342"/>
      <c r="H19" s="537"/>
      <c r="I19" s="300"/>
      <c r="J19" s="300"/>
      <c r="K19" s="331"/>
      <c r="L19" s="339" t="s">
        <v>758</v>
      </c>
      <c r="M19" s="339" t="s">
        <v>755</v>
      </c>
      <c r="N19" s="339"/>
      <c r="O19" s="339"/>
      <c r="P19" s="300"/>
      <c r="Q19" s="300"/>
      <c r="R19" s="300"/>
      <c r="S19" s="300"/>
    </row>
    <row r="20" spans="1:19" ht="15.75" thickBot="1" x14ac:dyDescent="0.3">
      <c r="A20" s="300"/>
      <c r="B20" s="300"/>
      <c r="C20" s="300"/>
      <c r="D20" s="300"/>
      <c r="E20" s="300"/>
      <c r="F20" s="300"/>
      <c r="G20" s="343"/>
      <c r="H20" s="537"/>
      <c r="I20" s="300"/>
      <c r="J20" s="300"/>
      <c r="K20" s="332"/>
      <c r="L20" s="340" t="s">
        <v>753</v>
      </c>
      <c r="M20" s="340" t="s">
        <v>753</v>
      </c>
      <c r="N20" s="340"/>
      <c r="O20" s="340"/>
      <c r="P20" s="300"/>
      <c r="Q20" s="300"/>
      <c r="R20" s="300"/>
      <c r="S20" s="300"/>
    </row>
    <row r="21" spans="1:19" ht="16.5" thickTop="1" thickBot="1" x14ac:dyDescent="0.3">
      <c r="A21" s="300"/>
      <c r="B21" s="300"/>
      <c r="C21" s="300"/>
      <c r="D21" s="300"/>
      <c r="E21" s="300"/>
      <c r="F21" s="300"/>
      <c r="G21" s="300"/>
      <c r="H21" s="537"/>
      <c r="I21" s="300"/>
      <c r="J21" s="300"/>
      <c r="K21" s="7"/>
      <c r="L21" s="7"/>
      <c r="P21" s="300"/>
      <c r="Q21" s="300"/>
      <c r="R21" s="300"/>
      <c r="S21" s="300"/>
    </row>
    <row r="22" spans="1:19" ht="15.75" thickTop="1" x14ac:dyDescent="0.25">
      <c r="A22" s="300"/>
      <c r="B22" s="283" t="s">
        <v>220</v>
      </c>
      <c r="C22" s="283" t="s">
        <v>221</v>
      </c>
      <c r="D22" s="283" t="s">
        <v>222</v>
      </c>
      <c r="E22" s="300"/>
      <c r="F22" s="300"/>
      <c r="G22" s="300"/>
      <c r="H22" s="537"/>
      <c r="I22" s="300"/>
      <c r="J22" s="300"/>
      <c r="K22" s="539" t="s">
        <v>224</v>
      </c>
      <c r="L22" s="539" t="s">
        <v>226</v>
      </c>
      <c r="M22" s="283" t="s">
        <v>228</v>
      </c>
      <c r="N22" s="283" t="s">
        <v>230</v>
      </c>
      <c r="O22" s="283" t="s">
        <v>232</v>
      </c>
      <c r="P22" s="300"/>
      <c r="Q22" s="300"/>
      <c r="R22" s="300"/>
      <c r="S22" s="300"/>
    </row>
    <row r="23" spans="1:19" x14ac:dyDescent="0.25">
      <c r="A23" s="300"/>
      <c r="B23" s="330"/>
      <c r="C23" s="330" t="s">
        <v>501</v>
      </c>
      <c r="D23" s="330" t="s">
        <v>511</v>
      </c>
      <c r="E23" s="300"/>
      <c r="F23" s="300"/>
      <c r="G23" s="300"/>
      <c r="H23" s="537"/>
      <c r="I23" s="300"/>
      <c r="J23" s="300"/>
      <c r="K23" s="331" t="s">
        <v>609</v>
      </c>
      <c r="L23" s="331"/>
      <c r="M23" s="330" t="s">
        <v>594</v>
      </c>
      <c r="N23" s="330" t="s">
        <v>571</v>
      </c>
      <c r="O23" s="330"/>
      <c r="P23" s="300"/>
      <c r="Q23" s="300"/>
      <c r="R23" s="300"/>
      <c r="S23" s="300"/>
    </row>
    <row r="24" spans="1:19" x14ac:dyDescent="0.25">
      <c r="A24" s="300"/>
      <c r="B24" s="330"/>
      <c r="C24" s="330" t="s">
        <v>300</v>
      </c>
      <c r="D24" s="330" t="s">
        <v>29</v>
      </c>
      <c r="E24" s="300"/>
      <c r="F24" s="300"/>
      <c r="G24" s="300"/>
      <c r="H24" s="537"/>
      <c r="I24" s="300"/>
      <c r="J24" s="300"/>
      <c r="K24" s="331" t="s">
        <v>8</v>
      </c>
      <c r="L24" s="331"/>
      <c r="M24" s="330" t="s">
        <v>61</v>
      </c>
      <c r="N24" s="330" t="s">
        <v>308</v>
      </c>
      <c r="O24" s="330"/>
      <c r="P24" s="300"/>
      <c r="Q24" s="300"/>
      <c r="R24" s="300"/>
      <c r="S24" s="300"/>
    </row>
    <row r="25" spans="1:19" x14ac:dyDescent="0.25">
      <c r="A25" s="300"/>
      <c r="B25" s="330"/>
      <c r="C25" s="330" t="s">
        <v>190</v>
      </c>
      <c r="D25" s="330" t="s">
        <v>657</v>
      </c>
      <c r="E25" s="300"/>
      <c r="F25" s="300"/>
      <c r="G25" s="300"/>
      <c r="H25" s="537"/>
      <c r="I25" s="300"/>
      <c r="J25" s="300"/>
      <c r="K25" s="331" t="s">
        <v>35</v>
      </c>
      <c r="L25" s="331"/>
      <c r="M25" s="330" t="s">
        <v>658</v>
      </c>
      <c r="N25" s="330" t="s">
        <v>33</v>
      </c>
      <c r="O25" s="330"/>
      <c r="P25" s="300"/>
      <c r="Q25" s="300"/>
      <c r="R25" s="300"/>
      <c r="S25" s="300"/>
    </row>
    <row r="26" spans="1:19" x14ac:dyDescent="0.25">
      <c r="A26" s="300"/>
      <c r="B26" s="331"/>
      <c r="C26" s="331" t="s">
        <v>760</v>
      </c>
      <c r="D26" s="331" t="s">
        <v>756</v>
      </c>
      <c r="E26" s="300"/>
      <c r="F26" s="300"/>
      <c r="G26" s="300"/>
      <c r="H26" s="537"/>
      <c r="I26" s="300"/>
      <c r="J26" s="300"/>
      <c r="K26" s="331" t="s">
        <v>714</v>
      </c>
      <c r="L26" s="331"/>
      <c r="M26" s="331" t="s">
        <v>763</v>
      </c>
      <c r="N26" s="331" t="s">
        <v>756</v>
      </c>
      <c r="O26" s="331"/>
      <c r="P26" s="300"/>
      <c r="Q26" s="300"/>
      <c r="R26" s="300"/>
      <c r="S26" s="300"/>
    </row>
    <row r="27" spans="1:19" ht="15.75" thickBot="1" x14ac:dyDescent="0.3">
      <c r="A27" s="300"/>
      <c r="B27" s="332"/>
      <c r="C27" s="332" t="s">
        <v>761</v>
      </c>
      <c r="D27" s="332" t="s">
        <v>755</v>
      </c>
      <c r="E27" s="300"/>
      <c r="F27" s="300"/>
      <c r="G27" s="300"/>
      <c r="H27" s="537"/>
      <c r="I27" s="300"/>
      <c r="J27" s="300"/>
      <c r="K27" s="332" t="s">
        <v>752</v>
      </c>
      <c r="L27" s="332"/>
      <c r="M27" s="332" t="s">
        <v>764</v>
      </c>
      <c r="N27" s="332" t="s">
        <v>759</v>
      </c>
      <c r="O27" s="332"/>
      <c r="P27" s="300"/>
      <c r="Q27" s="300"/>
      <c r="R27" s="300"/>
      <c r="S27" s="300"/>
    </row>
    <row r="28" spans="1:19" ht="15.75" thickTop="1" x14ac:dyDescent="0.25">
      <c r="A28" s="300"/>
      <c r="B28" s="300"/>
      <c r="C28" s="300"/>
      <c r="D28" s="300"/>
      <c r="E28" s="300"/>
      <c r="F28" s="300"/>
      <c r="G28" s="300"/>
      <c r="H28" s="537"/>
      <c r="I28" s="300"/>
      <c r="J28" s="300"/>
      <c r="K28" s="540" t="s">
        <v>223</v>
      </c>
      <c r="L28" s="540" t="s">
        <v>225</v>
      </c>
      <c r="M28" s="286" t="s">
        <v>227</v>
      </c>
      <c r="N28" s="286" t="s">
        <v>229</v>
      </c>
      <c r="O28" s="286" t="s">
        <v>231</v>
      </c>
      <c r="P28" s="286" t="s">
        <v>250</v>
      </c>
      <c r="Q28" s="300"/>
      <c r="R28" s="300"/>
      <c r="S28" s="300"/>
    </row>
    <row r="29" spans="1:19" x14ac:dyDescent="0.25">
      <c r="A29" s="300"/>
      <c r="B29" s="300"/>
      <c r="C29" s="300"/>
      <c r="D29" s="300"/>
      <c r="E29" s="300"/>
      <c r="F29" s="300"/>
      <c r="G29" s="300"/>
      <c r="H29" s="537"/>
      <c r="I29" s="300"/>
      <c r="J29" s="300"/>
      <c r="K29" s="541" t="s">
        <v>555</v>
      </c>
      <c r="L29" s="541"/>
      <c r="M29" s="344" t="s">
        <v>682</v>
      </c>
      <c r="N29" s="344" t="s">
        <v>572</v>
      </c>
      <c r="O29" s="344" t="s">
        <v>509</v>
      </c>
      <c r="P29" s="344"/>
      <c r="Q29" s="300"/>
      <c r="R29" s="300"/>
      <c r="S29" s="300"/>
    </row>
    <row r="30" spans="1:19" x14ac:dyDescent="0.25">
      <c r="A30" s="300"/>
      <c r="B30" s="300"/>
      <c r="C30" s="300"/>
      <c r="D30" s="300"/>
      <c r="E30" s="300"/>
      <c r="F30" s="300"/>
      <c r="G30" s="300"/>
      <c r="H30" s="537"/>
      <c r="I30" s="300"/>
      <c r="J30" s="300"/>
      <c r="K30" s="331" t="s">
        <v>195</v>
      </c>
      <c r="L30" s="331"/>
      <c r="M30" s="330" t="s">
        <v>61</v>
      </c>
      <c r="N30" s="330" t="s">
        <v>318</v>
      </c>
      <c r="O30" s="330" t="s">
        <v>98</v>
      </c>
      <c r="P30" s="330"/>
      <c r="Q30" s="300"/>
      <c r="R30" s="300"/>
      <c r="S30" s="300"/>
    </row>
    <row r="31" spans="1:19" x14ac:dyDescent="0.25">
      <c r="A31" s="300"/>
      <c r="B31" s="300"/>
      <c r="C31" s="300"/>
      <c r="D31" s="300"/>
      <c r="E31" s="300"/>
      <c r="F31" s="300"/>
      <c r="G31" s="300"/>
      <c r="H31" s="537"/>
      <c r="I31" s="300"/>
      <c r="J31" s="300"/>
      <c r="K31" s="331" t="s">
        <v>33</v>
      </c>
      <c r="L31" s="331"/>
      <c r="M31" s="330" t="s">
        <v>658</v>
      </c>
      <c r="N31" s="330" t="s">
        <v>312</v>
      </c>
      <c r="O31" s="330" t="s">
        <v>659</v>
      </c>
      <c r="P31" s="330"/>
      <c r="Q31" s="300"/>
      <c r="R31" s="300"/>
      <c r="S31" s="300"/>
    </row>
    <row r="32" spans="1:19" x14ac:dyDescent="0.25">
      <c r="A32" s="300"/>
      <c r="B32" s="300"/>
      <c r="C32" s="300"/>
      <c r="D32" s="300"/>
      <c r="E32" s="300"/>
      <c r="F32" s="300"/>
      <c r="G32" s="300"/>
      <c r="H32" s="537"/>
      <c r="I32" s="300"/>
      <c r="J32" s="300"/>
      <c r="K32" s="331" t="s">
        <v>762</v>
      </c>
      <c r="L32" s="331"/>
      <c r="M32" s="331" t="s">
        <v>754</v>
      </c>
      <c r="N32" s="331" t="s">
        <v>757</v>
      </c>
      <c r="O32" s="331" t="s">
        <v>714</v>
      </c>
      <c r="P32" s="331"/>
      <c r="Q32" s="300"/>
      <c r="R32" s="300"/>
      <c r="S32" s="300"/>
    </row>
    <row r="33" spans="1:19" ht="15.75" thickBot="1" x14ac:dyDescent="0.3">
      <c r="A33" s="300"/>
      <c r="B33" s="300"/>
      <c r="C33" s="300"/>
      <c r="D33" s="300"/>
      <c r="E33" s="300"/>
      <c r="F33" s="300"/>
      <c r="G33" s="300"/>
      <c r="H33" s="537"/>
      <c r="I33" s="300"/>
      <c r="J33" s="300"/>
      <c r="K33" s="332" t="s">
        <v>759</v>
      </c>
      <c r="L33" s="332"/>
      <c r="M33" s="332" t="s">
        <v>764</v>
      </c>
      <c r="N33" s="332" t="s">
        <v>753</v>
      </c>
      <c r="O33" s="332" t="s">
        <v>759</v>
      </c>
      <c r="P33" s="332"/>
      <c r="Q33" s="300"/>
      <c r="R33" s="300"/>
      <c r="S33" s="300"/>
    </row>
    <row r="34" spans="1:19" ht="16.5" thickTop="1" thickBot="1" x14ac:dyDescent="0.3">
      <c r="A34" s="300"/>
      <c r="B34" s="300"/>
      <c r="C34" s="300"/>
      <c r="D34" s="300"/>
      <c r="E34" s="300"/>
      <c r="F34" s="300"/>
      <c r="G34" s="300"/>
      <c r="H34" s="537"/>
      <c r="I34" s="300"/>
      <c r="J34" s="300"/>
      <c r="K34" s="537"/>
      <c r="L34" s="537"/>
      <c r="M34" s="300"/>
      <c r="N34" s="300"/>
      <c r="O34" s="300"/>
      <c r="P34" s="300"/>
      <c r="Q34" s="300"/>
      <c r="R34" s="300"/>
      <c r="S34" s="300"/>
    </row>
    <row r="35" spans="1:19" ht="15.75" thickTop="1" x14ac:dyDescent="0.25">
      <c r="A35" s="300"/>
      <c r="B35" s="300"/>
      <c r="C35" s="293" t="s">
        <v>235</v>
      </c>
      <c r="D35" s="300"/>
      <c r="E35" s="300"/>
      <c r="F35" s="300"/>
      <c r="G35" s="300"/>
      <c r="H35" s="537"/>
      <c r="I35" s="300"/>
      <c r="J35" s="300"/>
      <c r="K35" s="537"/>
      <c r="L35" s="537"/>
      <c r="M35" s="293" t="s">
        <v>236</v>
      </c>
      <c r="N35" s="300"/>
      <c r="O35" s="293" t="s">
        <v>237</v>
      </c>
      <c r="P35" s="300"/>
      <c r="Q35" s="300"/>
      <c r="R35" s="300"/>
      <c r="S35" s="300"/>
    </row>
    <row r="36" spans="1:19" x14ac:dyDescent="0.25">
      <c r="A36" s="300"/>
      <c r="B36" s="300"/>
      <c r="C36" s="330"/>
      <c r="D36" s="300"/>
      <c r="E36" s="300"/>
      <c r="F36" s="300"/>
      <c r="G36" s="300"/>
      <c r="H36" s="537"/>
      <c r="I36" s="300"/>
      <c r="J36" s="300"/>
      <c r="K36" s="537"/>
      <c r="L36" s="537"/>
      <c r="M36" s="330"/>
      <c r="N36" s="300"/>
      <c r="O36" s="330"/>
      <c r="P36" s="300"/>
      <c r="Q36" s="300"/>
      <c r="R36" s="611" t="s">
        <v>272</v>
      </c>
      <c r="S36" s="611"/>
    </row>
    <row r="37" spans="1:19" x14ac:dyDescent="0.25">
      <c r="A37" s="300"/>
      <c r="B37" s="300"/>
      <c r="C37" s="330"/>
      <c r="D37" s="300"/>
      <c r="E37" s="300"/>
      <c r="F37" s="300"/>
      <c r="G37" s="300"/>
      <c r="H37" s="537"/>
      <c r="I37" s="300"/>
      <c r="J37" s="300"/>
      <c r="K37" s="537"/>
      <c r="L37" s="537"/>
      <c r="M37" s="330"/>
      <c r="N37" s="300"/>
      <c r="O37" s="330"/>
      <c r="P37" s="300"/>
      <c r="Q37" s="300"/>
      <c r="R37" s="300"/>
      <c r="S37" s="300"/>
    </row>
    <row r="38" spans="1:19" x14ac:dyDescent="0.25">
      <c r="A38" s="300"/>
      <c r="B38" s="300"/>
      <c r="C38" s="330"/>
      <c r="D38" s="300"/>
      <c r="E38" s="300"/>
      <c r="F38" s="300"/>
      <c r="G38" s="300"/>
      <c r="H38" s="537"/>
      <c r="I38" s="300"/>
      <c r="J38" s="300"/>
      <c r="K38" s="537"/>
      <c r="L38" s="537"/>
      <c r="M38" s="330"/>
      <c r="N38" s="300"/>
      <c r="O38" s="330"/>
      <c r="P38" s="300"/>
      <c r="Q38" s="300"/>
      <c r="R38" s="300"/>
      <c r="S38" s="300"/>
    </row>
    <row r="39" spans="1:19" x14ac:dyDescent="0.25">
      <c r="A39" s="300"/>
      <c r="B39" s="300"/>
      <c r="C39" s="331"/>
      <c r="D39" s="300"/>
      <c r="E39" s="300"/>
      <c r="F39" s="300"/>
      <c r="G39" s="300"/>
      <c r="H39" s="537"/>
      <c r="I39" s="300"/>
      <c r="J39" s="300"/>
      <c r="K39" s="537"/>
      <c r="L39" s="537"/>
      <c r="M39" s="331"/>
      <c r="N39" s="300"/>
      <c r="O39" s="331"/>
      <c r="P39" s="300"/>
      <c r="Q39" s="300"/>
      <c r="R39" s="300"/>
      <c r="S39" s="300"/>
    </row>
    <row r="40" spans="1:19" ht="15.75" thickBot="1" x14ac:dyDescent="0.3">
      <c r="A40" s="300"/>
      <c r="B40" s="300"/>
      <c r="C40" s="332"/>
      <c r="D40" s="300"/>
      <c r="E40" s="300"/>
      <c r="F40" s="300"/>
      <c r="G40" s="300"/>
      <c r="H40" s="537"/>
      <c r="I40" s="300"/>
      <c r="J40" s="300"/>
      <c r="K40" s="537"/>
      <c r="L40" s="537"/>
      <c r="M40" s="332"/>
      <c r="N40" s="300"/>
      <c r="O40" s="332"/>
      <c r="P40" s="300"/>
      <c r="Q40" s="300"/>
      <c r="R40" s="300"/>
      <c r="S40" s="300"/>
    </row>
    <row r="41" spans="1:19" ht="15.75" thickTop="1" x14ac:dyDescent="0.25">
      <c r="A41" s="300"/>
      <c r="B41" s="300"/>
      <c r="C41" s="300"/>
      <c r="D41" s="300"/>
      <c r="E41" s="300"/>
      <c r="F41" s="300"/>
      <c r="G41" s="300"/>
      <c r="H41" s="537"/>
      <c r="I41" s="300"/>
      <c r="J41" s="300"/>
      <c r="K41" s="537"/>
      <c r="L41" s="537"/>
      <c r="M41" s="300"/>
      <c r="N41" s="300"/>
      <c r="O41" s="300"/>
      <c r="P41" s="300"/>
      <c r="Q41" s="300"/>
      <c r="R41" s="300"/>
      <c r="S41" s="300"/>
    </row>
    <row r="42" spans="1:19" x14ac:dyDescent="0.25">
      <c r="A42" s="300"/>
      <c r="B42" s="300"/>
      <c r="C42" s="300"/>
      <c r="D42" s="300"/>
      <c r="E42" s="300"/>
      <c r="F42" s="300"/>
      <c r="G42" s="300"/>
      <c r="H42" s="537"/>
      <c r="I42" s="300"/>
      <c r="J42" s="300"/>
      <c r="K42" s="537"/>
      <c r="L42" s="537"/>
      <c r="M42" s="300"/>
      <c r="N42" s="300"/>
      <c r="O42" s="300"/>
      <c r="P42" s="300"/>
      <c r="Q42" s="300"/>
      <c r="R42" s="300"/>
      <c r="S42" s="300"/>
    </row>
    <row r="43" spans="1:19" x14ac:dyDescent="0.25">
      <c r="A43" s="300"/>
      <c r="B43" s="300"/>
      <c r="C43" s="300"/>
      <c r="D43" s="300"/>
      <c r="E43" s="300"/>
      <c r="F43" s="300"/>
      <c r="G43" s="300"/>
      <c r="H43" s="537"/>
      <c r="I43" s="300"/>
      <c r="J43" s="300"/>
      <c r="K43" s="537"/>
      <c r="L43" s="537"/>
      <c r="M43" s="300"/>
      <c r="N43" s="300"/>
      <c r="O43" s="300"/>
      <c r="P43" s="300"/>
      <c r="Q43" s="300"/>
      <c r="R43" s="300"/>
      <c r="S43" s="300"/>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110" zoomScaleNormal="110" workbookViewId="0">
      <selection activeCell="R35" sqref="R35"/>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00"/>
      <c r="B1" s="300"/>
      <c r="C1" s="300"/>
      <c r="D1" s="300"/>
      <c r="E1" s="300"/>
      <c r="F1" s="300"/>
      <c r="G1" s="300"/>
      <c r="H1" s="300"/>
      <c r="I1" s="300"/>
      <c r="J1" s="300"/>
      <c r="K1" s="300"/>
      <c r="L1" s="300"/>
      <c r="M1" s="300"/>
      <c r="N1" s="300"/>
      <c r="O1" s="300"/>
      <c r="P1" s="300"/>
      <c r="Q1" s="300"/>
      <c r="R1" s="300"/>
      <c r="S1" s="300"/>
    </row>
    <row r="2" spans="1:19" x14ac:dyDescent="0.25">
      <c r="A2" s="301"/>
      <c r="B2" s="301"/>
      <c r="C2" s="301"/>
      <c r="D2" s="301"/>
      <c r="E2" s="301"/>
      <c r="F2" s="301"/>
      <c r="G2" s="302"/>
      <c r="H2" s="301"/>
      <c r="I2" s="300"/>
      <c r="J2" s="300"/>
      <c r="K2" s="300"/>
      <c r="L2" s="300"/>
      <c r="M2" s="300"/>
      <c r="N2" s="300"/>
      <c r="O2" s="300"/>
      <c r="P2" s="300"/>
      <c r="Q2" s="300"/>
      <c r="R2" s="300"/>
      <c r="S2" s="300"/>
    </row>
    <row r="3" spans="1:19" x14ac:dyDescent="0.25">
      <c r="A3" s="301"/>
      <c r="B3" s="301"/>
      <c r="C3" s="301"/>
      <c r="D3" s="301"/>
      <c r="E3" s="301"/>
      <c r="F3" s="301"/>
      <c r="G3" s="301"/>
      <c r="H3" s="301"/>
      <c r="I3" s="300"/>
      <c r="J3" s="300"/>
      <c r="K3" s="300"/>
      <c r="L3" s="300"/>
      <c r="M3" s="300"/>
      <c r="N3" s="300"/>
      <c r="O3" s="300"/>
      <c r="P3" s="300"/>
      <c r="Q3" s="300"/>
      <c r="R3" s="300"/>
      <c r="S3" s="300"/>
    </row>
    <row r="4" spans="1:19" x14ac:dyDescent="0.25">
      <c r="A4" s="301"/>
      <c r="B4" s="301"/>
      <c r="C4" s="300"/>
      <c r="D4" s="300"/>
      <c r="E4" s="300"/>
      <c r="F4" s="301"/>
      <c r="G4" s="294" t="s">
        <v>252</v>
      </c>
      <c r="H4" s="295" t="s">
        <v>238</v>
      </c>
      <c r="I4" s="295" t="s">
        <v>261</v>
      </c>
      <c r="J4" s="295" t="s">
        <v>247</v>
      </c>
      <c r="K4" s="296" t="s">
        <v>246</v>
      </c>
      <c r="L4" s="296" t="s">
        <v>245</v>
      </c>
      <c r="M4" s="300"/>
      <c r="N4" s="300"/>
      <c r="O4" s="300"/>
      <c r="P4" s="300"/>
      <c r="Q4" s="300"/>
      <c r="R4" s="300"/>
      <c r="S4" s="300"/>
    </row>
    <row r="5" spans="1:19" x14ac:dyDescent="0.25">
      <c r="A5" s="301"/>
      <c r="B5" s="301"/>
      <c r="C5" s="300"/>
      <c r="D5" s="300"/>
      <c r="E5" s="300"/>
      <c r="F5" s="301"/>
      <c r="G5" s="333"/>
      <c r="H5" s="327"/>
      <c r="I5" s="327"/>
      <c r="J5" s="327"/>
      <c r="K5" s="327"/>
      <c r="L5" s="327"/>
      <c r="M5" s="300"/>
      <c r="N5" s="300"/>
      <c r="O5" s="300"/>
      <c r="P5" s="300"/>
      <c r="Q5" s="300"/>
      <c r="R5" s="300"/>
      <c r="S5" s="300"/>
    </row>
    <row r="6" spans="1:19" x14ac:dyDescent="0.25">
      <c r="A6" s="613">
        <f ca="1">TODAY()</f>
        <v>43438</v>
      </c>
      <c r="B6" s="613"/>
      <c r="C6" s="613"/>
      <c r="D6" s="300"/>
      <c r="E6" s="300"/>
      <c r="F6" s="301"/>
      <c r="G6" s="333"/>
      <c r="H6" s="327"/>
      <c r="I6" s="327"/>
      <c r="J6" s="327"/>
      <c r="K6" s="327"/>
      <c r="L6" s="327"/>
      <c r="M6" s="300"/>
      <c r="N6" s="300"/>
      <c r="O6" s="300"/>
      <c r="P6" s="300"/>
      <c r="Q6" s="300"/>
      <c r="R6" s="300"/>
      <c r="S6" s="300"/>
    </row>
    <row r="7" spans="1:19" x14ac:dyDescent="0.25">
      <c r="A7" s="301"/>
      <c r="B7" s="301"/>
      <c r="C7" s="300"/>
      <c r="D7" s="300"/>
      <c r="E7" s="300"/>
      <c r="F7" s="301"/>
      <c r="G7" s="333"/>
      <c r="H7" s="327"/>
      <c r="I7" s="327"/>
      <c r="J7" s="327"/>
      <c r="K7" s="327"/>
      <c r="L7" s="327"/>
      <c r="M7" s="300"/>
      <c r="N7" s="300"/>
      <c r="O7" s="300"/>
      <c r="P7" s="300"/>
      <c r="Q7" s="300"/>
      <c r="R7" s="300"/>
      <c r="S7" s="300"/>
    </row>
    <row r="8" spans="1:19" x14ac:dyDescent="0.25">
      <c r="A8" s="301"/>
      <c r="B8" s="301"/>
      <c r="C8" s="300"/>
      <c r="D8" s="300"/>
      <c r="E8" s="300"/>
      <c r="F8" s="301"/>
      <c r="G8" s="334"/>
      <c r="H8" s="328"/>
      <c r="I8" s="328"/>
      <c r="J8" s="328"/>
      <c r="K8" s="328"/>
      <c r="L8" s="328"/>
      <c r="M8" s="300"/>
      <c r="N8" s="300"/>
      <c r="O8" s="300"/>
      <c r="P8" s="300"/>
      <c r="Q8" s="300"/>
      <c r="R8" s="300"/>
      <c r="S8" s="300"/>
    </row>
    <row r="9" spans="1:19" ht="15.75" thickBot="1" x14ac:dyDescent="0.3">
      <c r="A9" s="301"/>
      <c r="B9" s="302"/>
      <c r="C9" s="300"/>
      <c r="D9" s="300"/>
      <c r="E9" s="300"/>
      <c r="F9" s="302"/>
      <c r="G9" s="335"/>
      <c r="H9" s="329"/>
      <c r="I9" s="329"/>
      <c r="J9" s="329"/>
      <c r="K9" s="329"/>
      <c r="L9" s="329"/>
      <c r="M9" s="300"/>
      <c r="N9" s="300"/>
      <c r="O9" s="300"/>
      <c r="P9" s="300"/>
      <c r="Q9" s="300"/>
      <c r="R9" s="300"/>
      <c r="S9" s="300"/>
    </row>
    <row r="10" spans="1:19" ht="15.75" thickTop="1" x14ac:dyDescent="0.25">
      <c r="A10" s="301"/>
      <c r="B10" s="302"/>
      <c r="C10" s="300"/>
      <c r="D10" s="300"/>
      <c r="E10" s="300"/>
      <c r="F10" s="302"/>
      <c r="G10" s="304"/>
      <c r="H10" s="304"/>
      <c r="I10" s="304"/>
      <c r="J10" s="304"/>
      <c r="K10" s="304"/>
      <c r="L10" s="304"/>
      <c r="M10" s="300"/>
      <c r="N10" s="300"/>
      <c r="O10" s="300"/>
      <c r="P10" s="300"/>
      <c r="Q10" s="300"/>
      <c r="R10" s="300"/>
      <c r="S10" s="300"/>
    </row>
    <row r="11" spans="1:19" ht="15.75" thickBot="1" x14ac:dyDescent="0.3">
      <c r="A11" s="301"/>
      <c r="B11" s="303"/>
      <c r="C11" s="300"/>
      <c r="D11" s="300"/>
      <c r="E11" s="300"/>
      <c r="F11" s="301"/>
      <c r="G11" s="300"/>
      <c r="H11" s="300"/>
      <c r="I11" s="300"/>
      <c r="J11" s="300"/>
      <c r="K11" s="300"/>
      <c r="L11" s="300"/>
      <c r="M11" s="300"/>
      <c r="N11" s="300"/>
      <c r="O11" s="300"/>
      <c r="P11" s="300"/>
      <c r="Q11" s="300"/>
      <c r="R11" s="300"/>
      <c r="S11" s="300"/>
    </row>
    <row r="12" spans="1:19" ht="15.75" thickTop="1" x14ac:dyDescent="0.25">
      <c r="A12" s="301"/>
      <c r="B12" s="303"/>
      <c r="C12" s="300"/>
      <c r="D12" s="300"/>
      <c r="E12" s="300"/>
      <c r="F12" s="283" t="s">
        <v>248</v>
      </c>
      <c r="G12" s="283" t="s">
        <v>249</v>
      </c>
      <c r="H12" s="283" t="s">
        <v>244</v>
      </c>
      <c r="I12" s="283" t="s">
        <v>243</v>
      </c>
      <c r="J12" s="283" t="s">
        <v>242</v>
      </c>
      <c r="K12" s="283" t="s">
        <v>241</v>
      </c>
      <c r="L12" s="283" t="s">
        <v>240</v>
      </c>
      <c r="M12" s="283" t="s">
        <v>239</v>
      </c>
      <c r="N12" s="300"/>
      <c r="O12" s="300"/>
      <c r="P12" s="300"/>
      <c r="Q12" s="300"/>
      <c r="R12" s="300"/>
      <c r="S12" s="300"/>
    </row>
    <row r="13" spans="1:19" x14ac:dyDescent="0.25">
      <c r="A13" s="301"/>
      <c r="B13" s="303"/>
      <c r="C13" s="300"/>
      <c r="D13" s="300"/>
      <c r="E13" s="300"/>
      <c r="F13" s="330"/>
      <c r="G13" s="330" t="s">
        <v>519</v>
      </c>
      <c r="H13" s="330"/>
      <c r="I13" s="330" t="s">
        <v>421</v>
      </c>
      <c r="J13" s="330" t="s">
        <v>415</v>
      </c>
      <c r="K13" s="330" t="s">
        <v>699</v>
      </c>
      <c r="L13" s="330" t="s">
        <v>684</v>
      </c>
      <c r="M13" s="330" t="s">
        <v>381</v>
      </c>
      <c r="N13" s="300"/>
      <c r="O13" s="300"/>
      <c r="P13" s="300"/>
      <c r="Q13" s="300"/>
      <c r="R13" s="300"/>
      <c r="S13" s="300"/>
    </row>
    <row r="14" spans="1:19" x14ac:dyDescent="0.25">
      <c r="A14" s="301"/>
      <c r="B14" s="304"/>
      <c r="C14" s="300"/>
      <c r="D14" s="300"/>
      <c r="E14" s="300"/>
      <c r="F14" s="330"/>
      <c r="G14" s="330" t="s">
        <v>669</v>
      </c>
      <c r="H14" s="330"/>
      <c r="I14" s="330" t="s">
        <v>16</v>
      </c>
      <c r="J14" s="330" t="s">
        <v>16</v>
      </c>
      <c r="K14" s="330" t="s">
        <v>16</v>
      </c>
      <c r="L14" s="330" t="s">
        <v>98</v>
      </c>
      <c r="M14" s="330" t="s">
        <v>16</v>
      </c>
      <c r="N14" s="300"/>
      <c r="O14" s="300"/>
      <c r="P14" s="300"/>
      <c r="Q14" s="300"/>
      <c r="R14" s="300"/>
      <c r="S14" s="300"/>
    </row>
    <row r="15" spans="1:19" x14ac:dyDescent="0.25">
      <c r="A15" s="301"/>
      <c r="B15" s="304"/>
      <c r="C15" s="300"/>
      <c r="D15" s="300"/>
      <c r="E15" s="300"/>
      <c r="F15" s="330"/>
      <c r="G15" s="330" t="s">
        <v>34</v>
      </c>
      <c r="H15" s="330"/>
      <c r="I15" s="330" t="s">
        <v>662</v>
      </c>
      <c r="J15" s="330" t="s">
        <v>662</v>
      </c>
      <c r="K15" s="330" t="s">
        <v>9</v>
      </c>
      <c r="L15" s="330" t="s">
        <v>280</v>
      </c>
      <c r="M15" s="330" t="s">
        <v>82</v>
      </c>
      <c r="N15" s="300"/>
      <c r="O15" s="300"/>
      <c r="P15" s="300"/>
      <c r="Q15" s="300"/>
      <c r="R15" s="300"/>
      <c r="S15" s="300"/>
    </row>
    <row r="16" spans="1:19" x14ac:dyDescent="0.25">
      <c r="A16" s="301"/>
      <c r="B16" s="301"/>
      <c r="C16" s="300"/>
      <c r="D16" s="300"/>
      <c r="E16" s="300"/>
      <c r="F16" s="331"/>
      <c r="G16" s="331">
        <v>43044</v>
      </c>
      <c r="H16" s="331"/>
      <c r="I16" s="331">
        <v>43409</v>
      </c>
      <c r="J16" s="331">
        <v>43381</v>
      </c>
      <c r="K16" s="331">
        <v>43423</v>
      </c>
      <c r="L16" s="331">
        <v>43404</v>
      </c>
      <c r="M16" s="331">
        <v>43409</v>
      </c>
      <c r="N16" s="302"/>
      <c r="O16" s="302"/>
      <c r="P16" s="302"/>
      <c r="Q16" s="301"/>
      <c r="R16" s="300"/>
      <c r="S16" s="300"/>
    </row>
    <row r="17" spans="1:19" ht="15.75" thickBot="1" x14ac:dyDescent="0.3">
      <c r="A17" s="301"/>
      <c r="B17" s="301"/>
      <c r="C17" s="300"/>
      <c r="D17" s="300"/>
      <c r="E17" s="300"/>
      <c r="F17" s="332"/>
      <c r="G17" s="332">
        <v>43427</v>
      </c>
      <c r="H17" s="332"/>
      <c r="I17" s="332">
        <v>43420</v>
      </c>
      <c r="J17" s="332">
        <v>43420</v>
      </c>
      <c r="K17" s="332">
        <v>43431</v>
      </c>
      <c r="L17" s="332">
        <v>43434</v>
      </c>
      <c r="M17" s="332">
        <v>43420</v>
      </c>
      <c r="N17" s="301"/>
      <c r="O17" s="301"/>
      <c r="P17" s="301"/>
      <c r="Q17" s="301"/>
      <c r="R17" s="300"/>
      <c r="S17" s="300"/>
    </row>
    <row r="18" spans="1:19" ht="15.75" thickTop="1" x14ac:dyDescent="0.25">
      <c r="A18" s="301"/>
      <c r="B18" s="301"/>
      <c r="C18" s="301"/>
      <c r="D18" s="301"/>
      <c r="E18" s="301"/>
      <c r="F18" s="301"/>
      <c r="G18" s="301"/>
      <c r="H18" s="301"/>
      <c r="I18" s="300"/>
      <c r="J18" s="301"/>
      <c r="K18" s="301"/>
      <c r="L18" s="303"/>
      <c r="M18" s="301"/>
      <c r="N18" s="301"/>
      <c r="O18" s="301"/>
      <c r="P18" s="301"/>
      <c r="Q18" s="301"/>
      <c r="R18" s="300"/>
      <c r="S18" s="300"/>
    </row>
    <row r="19" spans="1:19" x14ac:dyDescent="0.25">
      <c r="A19" s="301"/>
      <c r="B19" s="301"/>
      <c r="C19" s="301"/>
      <c r="D19" s="301"/>
      <c r="E19" s="301"/>
      <c r="F19" s="301"/>
      <c r="G19" s="301"/>
      <c r="H19" s="301"/>
      <c r="I19" s="300"/>
      <c r="J19" s="301"/>
      <c r="K19" s="301"/>
      <c r="L19" s="303"/>
      <c r="M19" s="301"/>
      <c r="N19" s="301"/>
      <c r="O19" s="301"/>
      <c r="P19" s="301"/>
      <c r="Q19" s="301"/>
      <c r="R19" s="300"/>
      <c r="S19" s="300"/>
    </row>
    <row r="20" spans="1:19" x14ac:dyDescent="0.25">
      <c r="A20" s="301"/>
      <c r="B20" s="301"/>
      <c r="C20" s="301"/>
      <c r="D20" s="301"/>
      <c r="E20" s="301"/>
      <c r="F20" s="301"/>
      <c r="G20" s="301"/>
      <c r="H20" s="301"/>
      <c r="I20" s="300"/>
      <c r="J20" s="301"/>
      <c r="K20" s="305"/>
      <c r="L20" s="304"/>
      <c r="M20" s="305"/>
      <c r="N20" s="305"/>
      <c r="O20" s="305"/>
      <c r="P20" s="305"/>
      <c r="Q20" s="301"/>
      <c r="R20" s="300"/>
      <c r="S20" s="300"/>
    </row>
    <row r="21" spans="1:19" x14ac:dyDescent="0.25">
      <c r="A21" s="301"/>
      <c r="B21" s="301"/>
      <c r="C21" s="301"/>
      <c r="D21" s="301"/>
      <c r="E21" s="301"/>
      <c r="F21" s="301"/>
      <c r="G21" s="301"/>
      <c r="H21" s="301"/>
      <c r="I21" s="300"/>
      <c r="J21" s="301"/>
      <c r="K21" s="305"/>
      <c r="L21" s="304"/>
      <c r="M21" s="305"/>
      <c r="N21" s="305"/>
      <c r="O21" s="305"/>
      <c r="P21" s="305"/>
      <c r="Q21" s="301"/>
      <c r="R21" s="300"/>
      <c r="S21" s="300"/>
    </row>
    <row r="22" spans="1:19" x14ac:dyDescent="0.25">
      <c r="A22" s="301"/>
      <c r="B22" s="301"/>
      <c r="C22" s="301"/>
      <c r="D22" s="301"/>
      <c r="E22" s="301"/>
      <c r="F22" s="301"/>
      <c r="G22" s="301"/>
      <c r="H22" s="301"/>
      <c r="I22" s="300"/>
      <c r="J22" s="301"/>
      <c r="K22" s="301"/>
      <c r="L22" s="301"/>
      <c r="M22" s="301"/>
      <c r="N22" s="301"/>
      <c r="O22" s="301"/>
      <c r="P22" s="301"/>
      <c r="Q22" s="301"/>
      <c r="R22" s="300"/>
      <c r="S22" s="300"/>
    </row>
    <row r="23" spans="1:19" ht="15.75" thickBot="1" x14ac:dyDescent="0.3">
      <c r="A23" s="301"/>
      <c r="B23" s="301"/>
      <c r="C23" s="301"/>
      <c r="D23" s="301"/>
      <c r="E23" s="301"/>
      <c r="F23" s="301"/>
      <c r="G23" s="301"/>
      <c r="H23" s="301"/>
      <c r="I23" s="300"/>
      <c r="J23" s="301"/>
      <c r="K23" s="301"/>
      <c r="L23" s="301"/>
      <c r="M23" s="301"/>
      <c r="N23" s="301"/>
      <c r="O23" s="301"/>
      <c r="P23" s="301"/>
      <c r="Q23" s="301"/>
      <c r="R23" s="300"/>
      <c r="S23" s="300"/>
    </row>
    <row r="24" spans="1:19" ht="16.5" thickTop="1" thickBot="1" x14ac:dyDescent="0.3">
      <c r="A24" s="301"/>
      <c r="B24" s="301"/>
      <c r="C24" s="305"/>
      <c r="D24" s="301"/>
      <c r="E24" s="301"/>
      <c r="F24" s="301"/>
      <c r="G24" s="297" t="s">
        <v>255</v>
      </c>
      <c r="H24" s="298" t="s">
        <v>253</v>
      </c>
      <c r="I24" s="300"/>
      <c r="J24" s="301"/>
      <c r="K24" s="301"/>
      <c r="L24" s="301"/>
      <c r="M24" s="305"/>
      <c r="N24" s="301"/>
      <c r="O24" s="305"/>
      <c r="P24" s="301"/>
      <c r="Q24" s="301"/>
      <c r="R24" s="300"/>
      <c r="S24" s="300"/>
    </row>
    <row r="25" spans="1:19" x14ac:dyDescent="0.25">
      <c r="A25" s="301"/>
      <c r="B25" s="301"/>
      <c r="C25" s="305"/>
      <c r="D25" s="301"/>
      <c r="E25" s="301"/>
      <c r="F25" s="301"/>
      <c r="G25" s="336"/>
      <c r="H25" s="337" t="s">
        <v>630</v>
      </c>
      <c r="I25" s="300"/>
      <c r="J25" s="301"/>
      <c r="K25" s="301"/>
      <c r="L25" s="301"/>
      <c r="M25" s="305"/>
      <c r="N25" s="301"/>
      <c r="O25" s="305"/>
      <c r="P25" s="301"/>
      <c r="Q25" s="301"/>
      <c r="R25" s="300"/>
      <c r="S25" s="300"/>
    </row>
    <row r="26" spans="1:19" x14ac:dyDescent="0.25">
      <c r="A26" s="301"/>
      <c r="B26" s="301"/>
      <c r="C26" s="301"/>
      <c r="D26" s="301"/>
      <c r="E26" s="299" t="s">
        <v>257</v>
      </c>
      <c r="F26" s="301"/>
      <c r="G26" s="324"/>
      <c r="H26" s="338" t="s">
        <v>99</v>
      </c>
      <c r="I26" s="300"/>
      <c r="J26" s="301"/>
      <c r="K26" s="301"/>
      <c r="L26" s="301"/>
      <c r="M26" s="301"/>
      <c r="N26" s="301"/>
      <c r="O26" s="301"/>
      <c r="P26" s="301"/>
      <c r="Q26" s="301"/>
      <c r="R26" s="300"/>
      <c r="S26" s="300"/>
    </row>
    <row r="27" spans="1:19" x14ac:dyDescent="0.25">
      <c r="A27" s="300"/>
      <c r="B27" s="300"/>
      <c r="C27" s="300"/>
      <c r="D27" s="300"/>
      <c r="E27" s="330"/>
      <c r="F27" s="300"/>
      <c r="G27" s="324"/>
      <c r="H27" s="338" t="s">
        <v>292</v>
      </c>
      <c r="I27" s="300"/>
      <c r="J27" s="300"/>
      <c r="K27" s="300"/>
      <c r="L27" s="300"/>
      <c r="M27" s="300"/>
      <c r="N27" s="300"/>
      <c r="O27" s="300"/>
      <c r="P27" s="300"/>
      <c r="Q27" s="300"/>
      <c r="R27" s="300"/>
      <c r="S27" s="300"/>
    </row>
    <row r="28" spans="1:19" x14ac:dyDescent="0.25">
      <c r="A28" s="300"/>
      <c r="B28" s="300"/>
      <c r="C28" s="300"/>
      <c r="D28" s="300"/>
      <c r="E28" s="330"/>
      <c r="F28" s="300"/>
      <c r="G28" s="325"/>
      <c r="H28" s="339">
        <v>43382</v>
      </c>
      <c r="I28" s="300"/>
      <c r="J28" s="300"/>
      <c r="K28" s="300"/>
      <c r="L28" s="300"/>
      <c r="M28" s="300"/>
      <c r="N28" s="300"/>
      <c r="O28" s="300"/>
      <c r="P28" s="300"/>
      <c r="Q28" s="300"/>
      <c r="R28" s="611" t="s">
        <v>274</v>
      </c>
      <c r="S28" s="611"/>
    </row>
    <row r="29" spans="1:19" ht="15.75" thickBot="1" x14ac:dyDescent="0.3">
      <c r="A29" s="300"/>
      <c r="B29" s="300"/>
      <c r="C29" s="300"/>
      <c r="D29" s="300"/>
      <c r="E29" s="330"/>
      <c r="F29" s="300"/>
      <c r="G29" s="326"/>
      <c r="H29" s="340">
        <v>43444</v>
      </c>
      <c r="I29" s="300"/>
      <c r="J29" s="300"/>
      <c r="K29" s="300"/>
      <c r="L29" s="300"/>
      <c r="M29" s="300"/>
      <c r="N29" s="300"/>
      <c r="O29" s="300"/>
      <c r="P29" s="300"/>
      <c r="Q29" s="300"/>
      <c r="R29" s="300"/>
      <c r="S29" s="300"/>
    </row>
    <row r="30" spans="1:19" ht="15.75" thickTop="1" x14ac:dyDescent="0.25">
      <c r="A30" s="300"/>
      <c r="B30" s="300"/>
      <c r="C30" s="300"/>
      <c r="D30" s="300"/>
      <c r="E30" s="331"/>
      <c r="F30" s="300"/>
      <c r="G30" s="294" t="s">
        <v>256</v>
      </c>
      <c r="H30" s="276" t="s">
        <v>254</v>
      </c>
      <c r="I30" s="300"/>
      <c r="J30" s="300"/>
      <c r="K30" s="300"/>
      <c r="L30" s="300"/>
      <c r="M30" s="300"/>
      <c r="N30" s="300"/>
      <c r="O30" s="300"/>
      <c r="P30" s="300"/>
      <c r="Q30" s="300"/>
      <c r="R30" s="300"/>
      <c r="S30" s="300"/>
    </row>
    <row r="31" spans="1:19" ht="15.75" thickBot="1" x14ac:dyDescent="0.3">
      <c r="A31" s="300"/>
      <c r="B31" s="300"/>
      <c r="C31" s="300"/>
      <c r="D31" s="300"/>
      <c r="E31" s="332"/>
      <c r="F31" s="300"/>
      <c r="G31" s="330"/>
      <c r="H31" s="338" t="s">
        <v>688</v>
      </c>
      <c r="I31" s="300"/>
      <c r="J31" s="300"/>
      <c r="K31" s="300"/>
      <c r="L31" s="300"/>
      <c r="M31" s="300"/>
      <c r="N31" s="300"/>
      <c r="O31" s="300"/>
      <c r="P31" s="300"/>
      <c r="Q31" s="300"/>
      <c r="R31" s="300"/>
      <c r="S31" s="300"/>
    </row>
    <row r="32" spans="1:19" ht="15.75" thickTop="1" x14ac:dyDescent="0.25">
      <c r="A32" s="300"/>
      <c r="B32" s="300"/>
      <c r="C32" s="300"/>
      <c r="D32" s="300"/>
      <c r="E32" s="300"/>
      <c r="F32" s="300"/>
      <c r="G32" s="330"/>
      <c r="H32" s="338" t="s">
        <v>99</v>
      </c>
      <c r="I32" s="300"/>
      <c r="J32" s="300"/>
      <c r="K32" s="300"/>
      <c r="L32" s="300"/>
      <c r="M32" s="300"/>
      <c r="N32" s="300"/>
      <c r="O32" s="300"/>
      <c r="P32" s="300"/>
      <c r="Q32" s="300"/>
      <c r="R32" s="300"/>
      <c r="S32" s="300"/>
    </row>
    <row r="33" spans="1:19" x14ac:dyDescent="0.25">
      <c r="A33" s="300"/>
      <c r="B33" s="300"/>
      <c r="C33" s="300"/>
      <c r="D33" s="300"/>
      <c r="E33" s="300"/>
      <c r="F33" s="300"/>
      <c r="G33" s="330"/>
      <c r="H33" s="338" t="s">
        <v>660</v>
      </c>
      <c r="I33" s="300"/>
      <c r="J33" s="300"/>
      <c r="K33" s="300"/>
      <c r="L33" s="300"/>
      <c r="M33" s="300"/>
      <c r="N33" s="300"/>
      <c r="O33" s="300"/>
      <c r="P33" s="300"/>
      <c r="Q33" s="300"/>
      <c r="R33" s="300"/>
      <c r="S33" s="300"/>
    </row>
    <row r="34" spans="1:19" x14ac:dyDescent="0.25">
      <c r="A34" s="300"/>
      <c r="B34" s="300"/>
      <c r="C34" s="300"/>
      <c r="D34" s="300"/>
      <c r="E34" s="300"/>
      <c r="F34" s="300"/>
      <c r="G34" s="331"/>
      <c r="H34" s="339">
        <v>43398</v>
      </c>
      <c r="I34" s="300"/>
      <c r="J34" s="300"/>
      <c r="K34" s="300"/>
      <c r="L34" s="300"/>
      <c r="M34" s="300"/>
      <c r="N34" s="300"/>
      <c r="O34" s="300"/>
      <c r="P34" s="300"/>
      <c r="Q34" s="300"/>
      <c r="R34" s="300"/>
      <c r="S34" s="300"/>
    </row>
    <row r="35" spans="1:19" ht="15.75" thickBot="1" x14ac:dyDescent="0.3">
      <c r="A35" s="300"/>
      <c r="B35" s="300"/>
      <c r="C35" s="300"/>
      <c r="D35" s="300"/>
      <c r="E35" s="300"/>
      <c r="F35" s="300"/>
      <c r="G35" s="332"/>
      <c r="H35" s="340">
        <v>43413</v>
      </c>
      <c r="I35" s="300"/>
      <c r="J35" s="300"/>
      <c r="K35" s="300"/>
      <c r="L35" s="300"/>
      <c r="M35" s="300"/>
      <c r="N35" s="300"/>
      <c r="O35" s="300"/>
      <c r="P35" s="300"/>
      <c r="Q35" s="300"/>
      <c r="R35" s="300"/>
      <c r="S35" s="300"/>
    </row>
    <row r="36" spans="1:19" ht="15.75" thickTop="1" x14ac:dyDescent="0.25">
      <c r="A36" s="300"/>
      <c r="B36" s="300"/>
      <c r="C36" s="300"/>
      <c r="D36" s="300"/>
      <c r="E36" s="300"/>
      <c r="F36" s="300"/>
      <c r="G36" s="300"/>
      <c r="H36" s="300"/>
      <c r="I36" s="300"/>
      <c r="J36" s="300"/>
      <c r="K36" s="300"/>
      <c r="L36" s="300"/>
      <c r="M36" s="300"/>
      <c r="N36" s="300"/>
      <c r="O36" s="300"/>
      <c r="P36" s="300"/>
      <c r="Q36" s="300"/>
      <c r="R36" s="300"/>
      <c r="S36" s="300"/>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14" t="s">
        <v>43</v>
      </c>
      <c r="B1" s="616" t="s">
        <v>44</v>
      </c>
      <c r="C1" s="618" t="s">
        <v>75</v>
      </c>
      <c r="L1" s="614" t="s">
        <v>45</v>
      </c>
      <c r="M1" s="614" t="s">
        <v>46</v>
      </c>
      <c r="N1" s="621" t="s">
        <v>171</v>
      </c>
      <c r="U1" s="614" t="s">
        <v>47</v>
      </c>
      <c r="V1" s="614" t="s">
        <v>48</v>
      </c>
      <c r="W1" s="621" t="s">
        <v>172</v>
      </c>
    </row>
    <row r="2" spans="1:23" ht="47.25" customHeight="1" thickBot="1" x14ac:dyDescent="0.3">
      <c r="A2" s="615"/>
      <c r="B2" s="617"/>
      <c r="C2" s="619"/>
      <c r="L2" s="615"/>
      <c r="M2" s="615"/>
      <c r="N2" s="622"/>
      <c r="U2" s="615"/>
      <c r="V2" s="615"/>
      <c r="W2" s="622"/>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COUNTIFS(Data!$F$2:$F$337,"=Drilling Systems",Data!$P$2:$P$337,"=NYS")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614" t="s">
        <v>43</v>
      </c>
      <c r="B36" s="616" t="s">
        <v>44</v>
      </c>
      <c r="C36" s="618" t="s">
        <v>75</v>
      </c>
      <c r="L36" s="614" t="s">
        <v>49</v>
      </c>
      <c r="M36" s="614" t="s">
        <v>50</v>
      </c>
      <c r="N36" s="621" t="s">
        <v>173</v>
      </c>
    </row>
    <row r="37" spans="1:14" ht="48" customHeight="1" thickBot="1" x14ac:dyDescent="0.3">
      <c r="A37" s="615"/>
      <c r="B37" s="617"/>
      <c r="C37" s="619"/>
      <c r="L37" s="615"/>
      <c r="M37" s="615"/>
      <c r="N37" s="622"/>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620" t="s">
        <v>176</v>
      </c>
      <c r="B74" s="620"/>
      <c r="C74" s="620"/>
      <c r="D74" s="620"/>
      <c r="E74" s="620"/>
      <c r="F74" s="620"/>
      <c r="G74" s="620"/>
      <c r="H74" s="620"/>
      <c r="I74" s="620"/>
      <c r="J74" s="620"/>
      <c r="K74" s="620"/>
      <c r="L74" s="620"/>
      <c r="M74" s="620"/>
      <c r="N74" s="620"/>
      <c r="O74" s="620"/>
      <c r="P74" s="620"/>
      <c r="Q74" s="620"/>
      <c r="R74" s="620"/>
      <c r="S74" s="620"/>
      <c r="T74" s="620"/>
      <c r="U74" s="620"/>
    </row>
    <row r="75" spans="1:21" ht="70.5" customHeight="1" thickBot="1" x14ac:dyDescent="0.3">
      <c r="A75" s="3"/>
      <c r="B75" s="212" t="s">
        <v>25</v>
      </c>
      <c r="C75" s="212" t="s">
        <v>12</v>
      </c>
      <c r="D75" s="212" t="s">
        <v>10</v>
      </c>
      <c r="E75" s="212" t="s">
        <v>13</v>
      </c>
      <c r="F75" s="212" t="s">
        <v>15</v>
      </c>
      <c r="G75" s="212" t="s">
        <v>26</v>
      </c>
      <c r="H75" s="212" t="s">
        <v>174</v>
      </c>
      <c r="I75" s="212" t="s">
        <v>17</v>
      </c>
      <c r="J75" s="212" t="s">
        <v>27</v>
      </c>
      <c r="K75" s="212" t="s">
        <v>28</v>
      </c>
      <c r="L75" s="212" t="s">
        <v>175</v>
      </c>
      <c r="M75" s="212" t="s">
        <v>14</v>
      </c>
      <c r="N75" s="212" t="s">
        <v>11</v>
      </c>
      <c r="O75" s="212" t="s">
        <v>68</v>
      </c>
      <c r="P75" s="212" t="s">
        <v>69</v>
      </c>
      <c r="Q75" s="211" t="s">
        <v>78</v>
      </c>
      <c r="R75" s="212" t="s">
        <v>71</v>
      </c>
      <c r="S75" s="212" t="s">
        <v>73</v>
      </c>
      <c r="T75" s="212" t="s">
        <v>56</v>
      </c>
      <c r="U75" s="212" t="s">
        <v>72</v>
      </c>
    </row>
    <row r="76" spans="1:21" ht="16.5" thickTop="1" thickBot="1" x14ac:dyDescent="0.3">
      <c r="A76" s="63"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63"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63"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2" activePane="bottomLeft" state="frozen"/>
      <selection pane="bottomLeft" activeCell="B2" sqref="B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8" customWidth="1"/>
    <col min="9" max="11" width="13.28515625" style="1" customWidth="1"/>
    <col min="12" max="12" width="17.42578125" style="34" customWidth="1"/>
    <col min="13" max="13" width="9.140625" style="57" customWidth="1"/>
    <col min="14" max="15" width="20.7109375" customWidth="1"/>
    <col min="16" max="16" width="17.7109375" customWidth="1"/>
    <col min="17" max="17" width="1.42578125" customWidth="1"/>
    <col min="18" max="18" width="13.5703125" customWidth="1"/>
  </cols>
  <sheetData>
    <row r="1" spans="1:18" s="169" customFormat="1" ht="45" customHeight="1" thickBot="1" x14ac:dyDescent="0.3">
      <c r="A1" s="172" t="s">
        <v>1</v>
      </c>
      <c r="B1" s="172" t="s">
        <v>63</v>
      </c>
      <c r="C1" s="172" t="s">
        <v>141</v>
      </c>
      <c r="D1" s="172" t="s">
        <v>142</v>
      </c>
      <c r="E1" s="172" t="s">
        <v>79</v>
      </c>
      <c r="F1" s="172" t="s">
        <v>140</v>
      </c>
      <c r="G1" s="172" t="s">
        <v>4</v>
      </c>
      <c r="H1" s="172" t="s">
        <v>5</v>
      </c>
      <c r="I1" s="172" t="s">
        <v>138</v>
      </c>
      <c r="J1" s="172" t="s">
        <v>139</v>
      </c>
      <c r="K1" s="172" t="s">
        <v>20</v>
      </c>
      <c r="L1" s="181" t="s">
        <v>39</v>
      </c>
      <c r="M1" s="183" t="s">
        <v>37</v>
      </c>
      <c r="N1" s="172" t="s">
        <v>30</v>
      </c>
      <c r="O1" s="172" t="s">
        <v>55</v>
      </c>
      <c r="P1" s="233"/>
      <c r="R1" s="232" t="s">
        <v>24</v>
      </c>
    </row>
    <row r="2" spans="1:18" ht="30" customHeight="1" thickTop="1" x14ac:dyDescent="0.25">
      <c r="A2" s="170" t="e">
        <f>VLOOKUP(Data!A2,Data!$A:$P,1,FALSE)</f>
        <v>#N/A</v>
      </c>
      <c r="B2" s="171" t="e">
        <f>VLOOKUP(A2,Data!$A:$P,2,FALSE)</f>
        <v>#N/A</v>
      </c>
      <c r="C2" s="171" t="e">
        <f>VLOOKUP(A2,Data!$A:$P,15,FALSE)</f>
        <v>#N/A</v>
      </c>
      <c r="D2" s="171" t="e">
        <f>VLOOKUP(A2,Data!$A:$P,3,FALSE)</f>
        <v>#N/A</v>
      </c>
      <c r="E2" s="235" t="e">
        <f>VLOOKUP(A2,Data!$A:$P,7,FALSE)</f>
        <v>#N/A</v>
      </c>
      <c r="F2" s="259" t="e">
        <f>VLOOKUP(A2,Data!$A:$P,4,FALSE)</f>
        <v>#N/A</v>
      </c>
      <c r="G2" s="171" t="e">
        <f>VLOOKUP(A2,Data!$A:$P,5,FALSE)</f>
        <v>#N/A</v>
      </c>
      <c r="H2" s="260" t="e">
        <f>VLOOKUP(A2,Data!$A:$P,9,FALSE)</f>
        <v>#N/A</v>
      </c>
      <c r="I2" s="261" t="e">
        <f>VLOOKUP(A2,Data!$A:$P,11,FALSE)</f>
        <v>#N/A</v>
      </c>
      <c r="J2" s="261" t="e">
        <f>VLOOKUP(A2,Data!$A:$P,12,FALSE)</f>
        <v>#N/A</v>
      </c>
      <c r="K2" s="261" t="e">
        <f>VLOOKUP(A2,Data!$A:$P,16,FALSE)</f>
        <v>#N/A</v>
      </c>
      <c r="L2" s="262" t="e">
        <f>VLOOKUP(A2,Data!$A:$P,6,FALSE)</f>
        <v>#N/A</v>
      </c>
      <c r="M2" s="184" t="e">
        <f t="shared" ref="M2:M7" si="0">J2-I2</f>
        <v>#N/A</v>
      </c>
      <c r="N2" s="171" t="e">
        <f>VLOOKUP(A2,Data!$A:$P,13,FALSE)</f>
        <v>#N/A</v>
      </c>
      <c r="O2" s="171" t="e">
        <f>VLOOKUP(A2,Data!$A:$P,14,FALSE)</f>
        <v>#N/A</v>
      </c>
      <c r="P2" s="139"/>
      <c r="R2" s="22">
        <f ca="1">TODAY()</f>
        <v>43438</v>
      </c>
    </row>
    <row r="3" spans="1:18" ht="30" customHeight="1" x14ac:dyDescent="0.25">
      <c r="A3" s="166" t="e">
        <f>VLOOKUP(Data!A3,Data!$A:$P,1,FALSE)</f>
        <v>#N/A</v>
      </c>
      <c r="B3" s="168" t="e">
        <f>VLOOKUP(A3,Data!$A:$P,2,FALSE)</f>
        <v>#N/A</v>
      </c>
      <c r="C3" s="168" t="e">
        <f>VLOOKUP(A3,Data!$A:$P,15,FALSE)</f>
        <v>#N/A</v>
      </c>
      <c r="D3" s="168" t="e">
        <f>VLOOKUP(A3,Data!$A:$P,3,FALSE)</f>
        <v>#N/A</v>
      </c>
      <c r="E3" s="226" t="e">
        <f>VLOOKUP(A3,Data!$A:$P,7,FALSE)</f>
        <v>#N/A</v>
      </c>
      <c r="F3" s="173" t="e">
        <f>VLOOKUP(A3,Data!$A:$P,4,FALSE)</f>
        <v>#N/A</v>
      </c>
      <c r="G3" s="168" t="e">
        <f>VLOOKUP(A3,Data!$A:$P,5,FALSE)</f>
        <v>#N/A</v>
      </c>
      <c r="H3" s="6" t="e">
        <f>VLOOKUP(A3,Data!$A:$P,9,FALSE)</f>
        <v>#N/A</v>
      </c>
      <c r="I3" s="6" t="e">
        <f>VLOOKUP(A3,Data!$A:$P,11,FALSE)</f>
        <v>#N/A</v>
      </c>
      <c r="J3" s="6" t="e">
        <f>VLOOKUP(A3,Data!$A:$P,12,FALSE)</f>
        <v>#N/A</v>
      </c>
      <c r="K3" s="6" t="e">
        <f>VLOOKUP(A3,Data!$A:$P,16,FALSE)</f>
        <v>#N/A</v>
      </c>
      <c r="L3" s="182" t="e">
        <f>VLOOKUP(A3,Data!$A:$P,6,FALSE)</f>
        <v>#N/A</v>
      </c>
      <c r="M3" s="12" t="e">
        <f t="shared" si="0"/>
        <v>#N/A</v>
      </c>
      <c r="N3" s="168" t="e">
        <f>VLOOKUP(A3,Data!$A:$P,13,FALSE)</f>
        <v>#N/A</v>
      </c>
      <c r="O3" s="168" t="e">
        <f>VLOOKUP(A3,Data!$A:$P,14,FALSE)</f>
        <v>#N/A</v>
      </c>
      <c r="P3" s="139"/>
    </row>
    <row r="4" spans="1:18" ht="39.950000000000003" customHeight="1" x14ac:dyDescent="0.25">
      <c r="A4" s="166" t="e">
        <f>VLOOKUP(Data!A4,Data!$A:$P,1,FALSE)</f>
        <v>#N/A</v>
      </c>
      <c r="B4" s="168" t="e">
        <f>VLOOKUP(A4,Data!$A:$P,2,FALSE)</f>
        <v>#N/A</v>
      </c>
      <c r="C4" s="168" t="e">
        <f>VLOOKUP(A4,Data!$A:$P,15,FALSE)</f>
        <v>#N/A</v>
      </c>
      <c r="D4" s="168" t="e">
        <f>VLOOKUP(A4,Data!$A:$P,3,FALSE)</f>
        <v>#N/A</v>
      </c>
      <c r="E4" s="214" t="e">
        <f>VLOOKUP(A4,Data!$A:$P,7,FALSE)</f>
        <v>#N/A</v>
      </c>
      <c r="F4" s="173" t="e">
        <f>VLOOKUP(A4,Data!$A:$P,4,FALSE)</f>
        <v>#N/A</v>
      </c>
      <c r="G4" s="168" t="e">
        <f>VLOOKUP(A4,Data!$A:$P,5,FALSE)</f>
        <v>#N/A</v>
      </c>
      <c r="H4" s="6" t="e">
        <f>VLOOKUP(A4,Data!$A:$P,9,FALSE)</f>
        <v>#N/A</v>
      </c>
      <c r="I4" s="6" t="e">
        <f>VLOOKUP(A4,Data!$A:$P,11,FALSE)</f>
        <v>#N/A</v>
      </c>
      <c r="J4" s="6" t="e">
        <f>VLOOKUP(A4,Data!$A:$P,12,FALSE)</f>
        <v>#N/A</v>
      </c>
      <c r="K4" s="6" t="e">
        <f>VLOOKUP(A4,Data!$A:$P,16,FALSE)</f>
        <v>#N/A</v>
      </c>
      <c r="L4" s="182" t="e">
        <f>VLOOKUP(A4,Data!$A:$P,6,FALSE)</f>
        <v>#N/A</v>
      </c>
      <c r="M4" s="12" t="e">
        <f t="shared" si="0"/>
        <v>#N/A</v>
      </c>
      <c r="N4" s="168" t="e">
        <f>VLOOKUP(A4,Data!$A:$P,13,FALSE)</f>
        <v>#N/A</v>
      </c>
      <c r="O4" s="168" t="e">
        <f>VLOOKUP(A4,Data!$A:$P,14,FALSE)</f>
        <v>#N/A</v>
      </c>
      <c r="P4" s="139"/>
    </row>
    <row r="5" spans="1:18" ht="30" customHeight="1" x14ac:dyDescent="0.25">
      <c r="A5" s="166" t="e">
        <f>VLOOKUP(Data!A5,Data!$A:$P,1,FALSE)</f>
        <v>#N/A</v>
      </c>
      <c r="B5" s="168" t="e">
        <f>VLOOKUP(A5,Data!$A:$P,2,FALSE)</f>
        <v>#N/A</v>
      </c>
      <c r="C5" s="168" t="e">
        <f>VLOOKUP(A5,Data!$A:$P,15,FALSE)</f>
        <v>#N/A</v>
      </c>
      <c r="D5" s="168" t="e">
        <f>VLOOKUP(A5,Data!$A:$P,3,FALSE)</f>
        <v>#N/A</v>
      </c>
      <c r="E5" s="214" t="e">
        <f>VLOOKUP(A5,Data!$A:$P,7,FALSE)</f>
        <v>#N/A</v>
      </c>
      <c r="F5" s="173" t="e">
        <f>VLOOKUP(A5,Data!$A:$P,4,FALSE)</f>
        <v>#N/A</v>
      </c>
      <c r="G5" s="168" t="e">
        <f>VLOOKUP(A5,Data!$A:$P,5,FALSE)</f>
        <v>#N/A</v>
      </c>
      <c r="H5" s="6" t="e">
        <f>VLOOKUP(A5,Data!$A:$P,9,FALSE)</f>
        <v>#N/A</v>
      </c>
      <c r="I5" s="6" t="e">
        <f>VLOOKUP(A5,Data!$A:$P,11,FALSE)</f>
        <v>#N/A</v>
      </c>
      <c r="J5" s="6" t="e">
        <f>VLOOKUP(A5,Data!$A:$P,12,FALSE)</f>
        <v>#N/A</v>
      </c>
      <c r="K5" s="6" t="e">
        <f>VLOOKUP(A5,Data!$A:$P,16,FALSE)</f>
        <v>#N/A</v>
      </c>
      <c r="L5" s="182" t="e">
        <f>VLOOKUP(A5,Data!$A:$P,6,FALSE)</f>
        <v>#N/A</v>
      </c>
      <c r="M5" s="12" t="e">
        <f t="shared" si="0"/>
        <v>#N/A</v>
      </c>
      <c r="N5" s="168" t="e">
        <f>VLOOKUP(A5,Data!$A:$P,13,FALSE)</f>
        <v>#N/A</v>
      </c>
      <c r="O5" s="168" t="e">
        <f>VLOOKUP(A5,Data!$A:$P,14,FALSE)</f>
        <v>#N/A</v>
      </c>
      <c r="P5" s="139"/>
    </row>
    <row r="6" spans="1:18" ht="30" customHeight="1" x14ac:dyDescent="0.25">
      <c r="A6" s="166" t="e">
        <f>VLOOKUP(Data!A6,Data!$A:$P,1,FALSE)</f>
        <v>#N/A</v>
      </c>
      <c r="B6" s="168" t="e">
        <f>VLOOKUP(A6,Data!$A:$P,2,FALSE)</f>
        <v>#N/A</v>
      </c>
      <c r="C6" s="168" t="e">
        <f>VLOOKUP(A6,Data!$A:$P,15,FALSE)</f>
        <v>#N/A</v>
      </c>
      <c r="D6" s="168" t="e">
        <f>VLOOKUP(A6,Data!$A:$P,3,FALSE)</f>
        <v>#N/A</v>
      </c>
      <c r="E6" s="227" t="e">
        <f>VLOOKUP(A6,Data!$A:$P,7,FALSE)</f>
        <v>#N/A</v>
      </c>
      <c r="F6" s="173" t="e">
        <f>VLOOKUP(A6,Data!$A:$P,4,FALSE)</f>
        <v>#N/A</v>
      </c>
      <c r="G6" s="168" t="e">
        <f>VLOOKUP(A6,Data!$A:$P,5,FALSE)</f>
        <v>#N/A</v>
      </c>
      <c r="H6" s="6" t="e">
        <f>VLOOKUP(A6,Data!$A:$P,9,FALSE)</f>
        <v>#N/A</v>
      </c>
      <c r="I6" s="6" t="e">
        <f>VLOOKUP(A6,Data!$A:$P,11,FALSE)</f>
        <v>#N/A</v>
      </c>
      <c r="J6" s="6" t="e">
        <f>VLOOKUP(A6,Data!$A:$P,12,FALSE)</f>
        <v>#N/A</v>
      </c>
      <c r="K6" s="6" t="e">
        <f>VLOOKUP(A6,Data!$A:$P,16,FALSE)</f>
        <v>#N/A</v>
      </c>
      <c r="L6" s="182" t="e">
        <f>VLOOKUP(A6,Data!$A:$P,6,FALSE)</f>
        <v>#N/A</v>
      </c>
      <c r="M6" s="12" t="e">
        <f t="shared" si="0"/>
        <v>#N/A</v>
      </c>
      <c r="N6" s="168" t="e">
        <f>VLOOKUP(A6,Data!$A:$P,13,FALSE)</f>
        <v>#N/A</v>
      </c>
      <c r="O6" s="168" t="e">
        <f>VLOOKUP(A6,Data!$A:$P,14,FALSE)</f>
        <v>#N/A</v>
      </c>
      <c r="P6" s="139"/>
    </row>
    <row r="7" spans="1:18" ht="35.1" customHeight="1" x14ac:dyDescent="0.25">
      <c r="A7" s="166" t="e">
        <f>VLOOKUP(Data!A7,Data!$A:$P,1,FALSE)</f>
        <v>#N/A</v>
      </c>
      <c r="B7" s="168" t="e">
        <f>VLOOKUP(A7,Data!$A:$P,2,FALSE)</f>
        <v>#N/A</v>
      </c>
      <c r="C7" s="168" t="e">
        <f>VLOOKUP(A7,Data!$A:$P,15,FALSE)</f>
        <v>#N/A</v>
      </c>
      <c r="D7" s="168" t="e">
        <f>VLOOKUP(A7,Data!$A:$P,3,FALSE)</f>
        <v>#N/A</v>
      </c>
      <c r="E7" s="214" t="e">
        <f>VLOOKUP(A7,Data!$A:$P,7,FALSE)</f>
        <v>#N/A</v>
      </c>
      <c r="F7" s="173" t="e">
        <f>VLOOKUP(A7,Data!$A:$P,4,FALSE)</f>
        <v>#N/A</v>
      </c>
      <c r="G7" s="168" t="e">
        <f>VLOOKUP(A7,Data!$A:$P,5,FALSE)</f>
        <v>#N/A</v>
      </c>
      <c r="H7" s="6" t="e">
        <f>VLOOKUP(A7,Data!$A:$P,9,FALSE)</f>
        <v>#N/A</v>
      </c>
      <c r="I7" s="6" t="e">
        <f>VLOOKUP(A7,Data!$A:$P,11,FALSE)</f>
        <v>#N/A</v>
      </c>
      <c r="J7" s="6" t="e">
        <f>VLOOKUP(A7,Data!$A:$P,12,FALSE)</f>
        <v>#N/A</v>
      </c>
      <c r="K7" s="6" t="e">
        <f>VLOOKUP(A7,Data!$A:$P,16,FALSE)</f>
        <v>#N/A</v>
      </c>
      <c r="L7" s="182" t="e">
        <f>VLOOKUP(A7,Data!$A:$P,6,FALSE)</f>
        <v>#N/A</v>
      </c>
      <c r="M7" s="12" t="e">
        <f t="shared" si="0"/>
        <v>#N/A</v>
      </c>
      <c r="N7" s="168" t="e">
        <f>VLOOKUP(A7,Data!$A:$P,13,FALSE)</f>
        <v>#N/A</v>
      </c>
      <c r="O7" s="168" t="e">
        <f>VLOOKUP(A7,Data!$A:$P,14,FALSE)</f>
        <v>#N/A</v>
      </c>
      <c r="P7" s="139"/>
    </row>
    <row r="8" spans="1:18" ht="39.950000000000003" customHeight="1" x14ac:dyDescent="0.25">
      <c r="A8" s="166" t="e">
        <f>VLOOKUP(Data!A8,Data!$A:$P,1,FALSE)</f>
        <v>#N/A</v>
      </c>
      <c r="B8" s="168" t="e">
        <f>VLOOKUP(A8,Data!$A:$P,2,FALSE)</f>
        <v>#N/A</v>
      </c>
      <c r="C8" s="168" t="e">
        <f>VLOOKUP(A8,Data!$A:$P,15,FALSE)</f>
        <v>#N/A</v>
      </c>
      <c r="D8" s="168" t="e">
        <f>VLOOKUP(A8,Data!$A:$P,3,FALSE)</f>
        <v>#N/A</v>
      </c>
      <c r="E8" s="214" t="e">
        <f>VLOOKUP(A8,Data!$A:$P,7,FALSE)</f>
        <v>#N/A</v>
      </c>
      <c r="F8" s="173" t="e">
        <f>VLOOKUP(A8,Data!$A:$P,4,FALSE)</f>
        <v>#N/A</v>
      </c>
      <c r="G8" s="168" t="e">
        <f>VLOOKUP(A8,Data!$A:$P,5,FALSE)</f>
        <v>#N/A</v>
      </c>
      <c r="H8" s="6" t="e">
        <f>VLOOKUP(A8,Data!$A:$P,9,FALSE)</f>
        <v>#N/A</v>
      </c>
      <c r="I8" s="6" t="e">
        <f>VLOOKUP(A8,Data!$A:$P,11,FALSE)</f>
        <v>#N/A</v>
      </c>
      <c r="J8" s="6" t="e">
        <f>VLOOKUP(A8,Data!$A:$P,12,FALSE)</f>
        <v>#N/A</v>
      </c>
      <c r="K8" s="6" t="e">
        <f>VLOOKUP(A8,Data!$A:$P,16,FALSE)</f>
        <v>#N/A</v>
      </c>
      <c r="L8" s="182" t="e">
        <f>VLOOKUP(A8,Data!$A:$P,6,FALSE)</f>
        <v>#N/A</v>
      </c>
      <c r="M8" s="12" t="e">
        <f t="shared" ref="M8:M24" si="1">J8-I8</f>
        <v>#N/A</v>
      </c>
      <c r="N8" s="168" t="e">
        <f>VLOOKUP(A8,Data!$A:$P,13,FALSE)</f>
        <v>#N/A</v>
      </c>
      <c r="O8" s="168" t="e">
        <f>VLOOKUP(A8,Data!$A:$P,14,FALSE)</f>
        <v>#N/A</v>
      </c>
      <c r="P8" s="139"/>
    </row>
    <row r="9" spans="1:18" ht="35.1" customHeight="1" x14ac:dyDescent="0.25">
      <c r="A9" s="166" t="e">
        <f>VLOOKUP(Data!A9,Data!$A:$P,1,FALSE)</f>
        <v>#N/A</v>
      </c>
      <c r="B9" s="168" t="e">
        <f>VLOOKUP(A9,Data!$A:$P,2,FALSE)</f>
        <v>#N/A</v>
      </c>
      <c r="C9" s="168" t="e">
        <f>VLOOKUP(A9,Data!$A:$P,15,FALSE)</f>
        <v>#N/A</v>
      </c>
      <c r="D9" s="168" t="e">
        <f>VLOOKUP(A9,Data!$A:$P,3,FALSE)</f>
        <v>#N/A</v>
      </c>
      <c r="E9" s="214" t="e">
        <f>VLOOKUP(A9,Data!$A:$P,7,FALSE)</f>
        <v>#N/A</v>
      </c>
      <c r="F9" s="173" t="e">
        <f>VLOOKUP(A9,Data!$A:$P,4,FALSE)</f>
        <v>#N/A</v>
      </c>
      <c r="G9" s="168" t="e">
        <f>VLOOKUP(A9,Data!$A:$P,5,FALSE)</f>
        <v>#N/A</v>
      </c>
      <c r="H9" s="6" t="e">
        <f>VLOOKUP(A9,Data!$A:$P,9,FALSE)</f>
        <v>#N/A</v>
      </c>
      <c r="I9" s="6" t="e">
        <f>VLOOKUP(A9,Data!$A:$P,11,FALSE)</f>
        <v>#N/A</v>
      </c>
      <c r="J9" s="6" t="e">
        <f>VLOOKUP(A9,Data!$A:$P,12,FALSE)</f>
        <v>#N/A</v>
      </c>
      <c r="K9" s="6" t="e">
        <f>VLOOKUP(A9,Data!$A:$P,16,FALSE)</f>
        <v>#N/A</v>
      </c>
      <c r="L9" s="182" t="e">
        <f>VLOOKUP(A9,Data!$A:$P,6,FALSE)</f>
        <v>#N/A</v>
      </c>
      <c r="M9" s="12" t="e">
        <f t="shared" si="1"/>
        <v>#N/A</v>
      </c>
      <c r="N9" s="168" t="e">
        <f>VLOOKUP(A9,Data!$A:$P,13,FALSE)</f>
        <v>#N/A</v>
      </c>
      <c r="O9" s="168" t="e">
        <f>VLOOKUP(A9,Data!$A:$P,14,FALSE)</f>
        <v>#N/A</v>
      </c>
      <c r="P9" s="139"/>
    </row>
    <row r="10" spans="1:18" ht="30" customHeight="1" x14ac:dyDescent="0.25">
      <c r="A10" s="166" t="e">
        <f>VLOOKUP(Data!A10,Data!$A:$P,1,FALSE)</f>
        <v>#N/A</v>
      </c>
      <c r="B10" s="168" t="e">
        <f>VLOOKUP(A10,Data!$A:$P,2,FALSE)</f>
        <v>#N/A</v>
      </c>
      <c r="C10" s="168" t="e">
        <f>VLOOKUP(A10,Data!$A:$P,15,FALSE)</f>
        <v>#N/A</v>
      </c>
      <c r="D10" s="168" t="e">
        <f>VLOOKUP(A10,Data!$A:$P,3,FALSE)</f>
        <v>#N/A</v>
      </c>
      <c r="E10" s="214" t="e">
        <f>VLOOKUP(A10,Data!$A:$P,7,FALSE)</f>
        <v>#N/A</v>
      </c>
      <c r="F10" s="173" t="e">
        <f>VLOOKUP(A10,Data!$A:$P,4,FALSE)</f>
        <v>#N/A</v>
      </c>
      <c r="G10" s="168" t="e">
        <f>VLOOKUP(A10,Data!$A:$P,5,FALSE)</f>
        <v>#N/A</v>
      </c>
      <c r="H10" s="6" t="e">
        <f>VLOOKUP(A10,Data!$A:$P,9,FALSE)</f>
        <v>#N/A</v>
      </c>
      <c r="I10" s="6" t="e">
        <f>VLOOKUP(A10,Data!$A:$P,11,FALSE)</f>
        <v>#N/A</v>
      </c>
      <c r="J10" s="6" t="e">
        <f>VLOOKUP(A10,Data!$A:$P,12,FALSE)</f>
        <v>#N/A</v>
      </c>
      <c r="K10" s="6" t="e">
        <f>VLOOKUP(A10,Data!$A:$P,16,FALSE)</f>
        <v>#N/A</v>
      </c>
      <c r="L10" s="182" t="e">
        <f>VLOOKUP(A10,Data!$A:$P,6,FALSE)</f>
        <v>#N/A</v>
      </c>
      <c r="M10" s="12" t="e">
        <f t="shared" si="1"/>
        <v>#N/A</v>
      </c>
      <c r="N10" s="168" t="e">
        <f>VLOOKUP(A10,Data!$A:$P,13,FALSE)</f>
        <v>#N/A</v>
      </c>
      <c r="O10" s="168" t="e">
        <f>VLOOKUP(A10,Data!$A:$P,14,FALSE)</f>
        <v>#N/A</v>
      </c>
      <c r="P10" s="139"/>
    </row>
    <row r="11" spans="1:18" ht="39.950000000000003" customHeight="1" x14ac:dyDescent="0.25">
      <c r="A11" s="166" t="e">
        <f>VLOOKUP(Data!A11,Data!$A:$P,1,FALSE)</f>
        <v>#N/A</v>
      </c>
      <c r="B11" s="168" t="e">
        <f>VLOOKUP(A11,Data!$A:$P,2,FALSE)</f>
        <v>#N/A</v>
      </c>
      <c r="C11" s="168" t="e">
        <f>VLOOKUP(A11,Data!$A:$P,15,FALSE)</f>
        <v>#N/A</v>
      </c>
      <c r="D11" s="168" t="e">
        <f>VLOOKUP(A11,Data!$A:$P,3,FALSE)</f>
        <v>#N/A</v>
      </c>
      <c r="E11" s="214" t="e">
        <f>VLOOKUP(A11,Data!$A:$P,7,FALSE)</f>
        <v>#N/A</v>
      </c>
      <c r="F11" s="173" t="e">
        <f>VLOOKUP(A11,Data!$A:$P,4,FALSE)</f>
        <v>#N/A</v>
      </c>
      <c r="G11" s="168" t="e">
        <f>VLOOKUP(A11,Data!$A:$P,5,FALSE)</f>
        <v>#N/A</v>
      </c>
      <c r="H11" s="6" t="e">
        <f>VLOOKUP(A11,Data!$A:$P,9,FALSE)</f>
        <v>#N/A</v>
      </c>
      <c r="I11" s="6" t="e">
        <f>VLOOKUP(A11,Data!$A:$P,11,FALSE)</f>
        <v>#N/A</v>
      </c>
      <c r="J11" s="6" t="e">
        <f>VLOOKUP(A11,Data!$A:$P,12,FALSE)</f>
        <v>#N/A</v>
      </c>
      <c r="K11" s="6" t="e">
        <f>VLOOKUP(A11,Data!$A:$P,16,FALSE)</f>
        <v>#N/A</v>
      </c>
      <c r="L11" s="182" t="e">
        <f>VLOOKUP(A11,Data!$A:$P,6,FALSE)</f>
        <v>#N/A</v>
      </c>
      <c r="M11" s="12" t="e">
        <f t="shared" si="1"/>
        <v>#N/A</v>
      </c>
      <c r="N11" s="168" t="e">
        <f>VLOOKUP(A11,Data!$A:$P,13,FALSE)</f>
        <v>#N/A</v>
      </c>
      <c r="O11" s="168" t="e">
        <f>VLOOKUP(A11,Data!$A:$P,14,FALSE)</f>
        <v>#N/A</v>
      </c>
      <c r="P11" s="139"/>
    </row>
    <row r="12" spans="1:18" ht="30" customHeight="1" x14ac:dyDescent="0.25">
      <c r="A12" s="166" t="e">
        <f>VLOOKUP(Data!A12,Data!$A:$P,1,FALSE)</f>
        <v>#N/A</v>
      </c>
      <c r="B12" s="168" t="e">
        <f>VLOOKUP(A12,Data!$A:$P,2,FALSE)</f>
        <v>#N/A</v>
      </c>
      <c r="C12" s="168" t="e">
        <f>VLOOKUP(A12,Data!$A:$P,15,FALSE)</f>
        <v>#N/A</v>
      </c>
      <c r="D12" s="168" t="e">
        <f>VLOOKUP(A12,Data!$A:$P,3,FALSE)</f>
        <v>#N/A</v>
      </c>
      <c r="E12" s="214" t="e">
        <f>VLOOKUP(A12,Data!$A:$P,7,FALSE)</f>
        <v>#N/A</v>
      </c>
      <c r="F12" s="173" t="e">
        <f>VLOOKUP(A12,Data!$A:$P,4,FALSE)</f>
        <v>#N/A</v>
      </c>
      <c r="G12" s="168" t="e">
        <f>VLOOKUP(A12,Data!$A:$P,5,FALSE)</f>
        <v>#N/A</v>
      </c>
      <c r="H12" s="6" t="e">
        <f>VLOOKUP(A12,Data!$A:$P,9,FALSE)</f>
        <v>#N/A</v>
      </c>
      <c r="I12" s="6" t="e">
        <f>VLOOKUP(A12,Data!$A:$P,11,FALSE)</f>
        <v>#N/A</v>
      </c>
      <c r="J12" s="6" t="e">
        <f>VLOOKUP(A12,Data!$A:$P,12,FALSE)</f>
        <v>#N/A</v>
      </c>
      <c r="K12" s="6" t="e">
        <f>VLOOKUP(A12,Data!$A:$P,16,FALSE)</f>
        <v>#N/A</v>
      </c>
      <c r="L12" s="182" t="e">
        <f>VLOOKUP(A12,Data!$A:$P,6,FALSE)</f>
        <v>#N/A</v>
      </c>
      <c r="M12" s="12" t="e">
        <f t="shared" si="1"/>
        <v>#N/A</v>
      </c>
      <c r="N12" s="168" t="e">
        <f>VLOOKUP(A12,Data!$A:$P,13,FALSE)</f>
        <v>#N/A</v>
      </c>
      <c r="O12" s="168" t="e">
        <f>VLOOKUP(A12,Data!$A:$P,14,FALSE)</f>
        <v>#N/A</v>
      </c>
      <c r="P12" s="139"/>
    </row>
    <row r="13" spans="1:18" ht="30" customHeight="1" x14ac:dyDescent="0.25">
      <c r="A13" s="166" t="e">
        <f>VLOOKUP(Data!A13,Data!$A:$P,1,FALSE)</f>
        <v>#N/A</v>
      </c>
      <c r="B13" s="168" t="e">
        <f>VLOOKUP(A13,Data!$A:$P,2,FALSE)</f>
        <v>#N/A</v>
      </c>
      <c r="C13" s="168" t="e">
        <f>VLOOKUP(A13,Data!$A:$P,15,FALSE)</f>
        <v>#N/A</v>
      </c>
      <c r="D13" s="168" t="e">
        <f>VLOOKUP(A13,Data!$A:$P,3,FALSE)</f>
        <v>#N/A</v>
      </c>
      <c r="E13" s="214" t="e">
        <f>VLOOKUP(A13,Data!$A:$P,7,FALSE)</f>
        <v>#N/A</v>
      </c>
      <c r="F13" s="173" t="e">
        <f>VLOOKUP(A13,Data!$A:$P,4,FALSE)</f>
        <v>#N/A</v>
      </c>
      <c r="G13" s="168" t="e">
        <f>VLOOKUP(A13,Data!$A:$P,5,FALSE)</f>
        <v>#N/A</v>
      </c>
      <c r="H13" s="6" t="e">
        <f>VLOOKUP(A13,Data!$A:$P,9,FALSE)</f>
        <v>#N/A</v>
      </c>
      <c r="I13" s="6" t="e">
        <f>VLOOKUP(A13,Data!$A:$P,11,FALSE)</f>
        <v>#N/A</v>
      </c>
      <c r="J13" s="6" t="e">
        <f>VLOOKUP(A13,Data!$A:$P,12,FALSE)</f>
        <v>#N/A</v>
      </c>
      <c r="K13" s="6" t="e">
        <f>VLOOKUP(A13,Data!$A:$P,16,FALSE)</f>
        <v>#N/A</v>
      </c>
      <c r="L13" s="182" t="e">
        <f>VLOOKUP(A13,Data!$A:$P,6,FALSE)</f>
        <v>#N/A</v>
      </c>
      <c r="M13" s="12" t="e">
        <f t="shared" si="1"/>
        <v>#N/A</v>
      </c>
      <c r="N13" s="168" t="e">
        <f>VLOOKUP(A13,Data!$A:$P,13,FALSE)</f>
        <v>#N/A</v>
      </c>
      <c r="O13" s="168" t="e">
        <f>VLOOKUP(A13,Data!$A:$P,14,FALSE)</f>
        <v>#N/A</v>
      </c>
      <c r="P13" s="139"/>
    </row>
    <row r="14" spans="1:18" ht="35.1" customHeight="1" x14ac:dyDescent="0.25">
      <c r="A14" s="166" t="e">
        <f>VLOOKUP(Data!A14,Data!$A:$P,1,FALSE)</f>
        <v>#N/A</v>
      </c>
      <c r="B14" s="168" t="e">
        <f>VLOOKUP(A14,Data!$A:$P,2,FALSE)</f>
        <v>#N/A</v>
      </c>
      <c r="C14" s="168" t="e">
        <f>VLOOKUP(A14,Data!$A:$P,15,FALSE)</f>
        <v>#N/A</v>
      </c>
      <c r="D14" s="168" t="e">
        <f>VLOOKUP(A14,Data!$A:$P,3,FALSE)</f>
        <v>#N/A</v>
      </c>
      <c r="E14" s="214" t="e">
        <f>VLOOKUP(A14,Data!$A:$P,7,FALSE)</f>
        <v>#N/A</v>
      </c>
      <c r="F14" s="173" t="e">
        <f>VLOOKUP(A14,Data!$A:$P,4,FALSE)</f>
        <v>#N/A</v>
      </c>
      <c r="G14" s="168" t="e">
        <f>VLOOKUP(A14,Data!$A:$P,5,FALSE)</f>
        <v>#N/A</v>
      </c>
      <c r="H14" s="6" t="e">
        <f>VLOOKUP(A14,Data!$A:$P,9,FALSE)</f>
        <v>#N/A</v>
      </c>
      <c r="I14" s="6" t="e">
        <f>VLOOKUP(A14,Data!$A:$P,11,FALSE)</f>
        <v>#N/A</v>
      </c>
      <c r="J14" s="6" t="e">
        <f>VLOOKUP(A14,Data!$A:$P,12,FALSE)</f>
        <v>#N/A</v>
      </c>
      <c r="K14" s="6" t="e">
        <f>VLOOKUP(A14,Data!$A:$P,16,FALSE)</f>
        <v>#N/A</v>
      </c>
      <c r="L14" s="182" t="e">
        <f>VLOOKUP(A14,Data!$A:$P,6,FALSE)</f>
        <v>#N/A</v>
      </c>
      <c r="M14" s="12" t="e">
        <f t="shared" si="1"/>
        <v>#N/A</v>
      </c>
      <c r="N14" s="168" t="e">
        <f>VLOOKUP(A14,Data!$A:$P,13,FALSE)</f>
        <v>#N/A</v>
      </c>
      <c r="O14" s="168" t="e">
        <f>VLOOKUP(A14,Data!$A:$P,14,FALSE)</f>
        <v>#N/A</v>
      </c>
      <c r="P14" s="139"/>
    </row>
    <row r="15" spans="1:18" ht="39.950000000000003" customHeight="1" x14ac:dyDescent="0.25">
      <c r="A15" s="166" t="e">
        <f>VLOOKUP(Data!A15,Data!$A:$P,1,FALSE)</f>
        <v>#N/A</v>
      </c>
      <c r="B15" s="168" t="e">
        <f>VLOOKUP(A15,Data!$A:$P,2,FALSE)</f>
        <v>#N/A</v>
      </c>
      <c r="C15" s="168" t="e">
        <f>VLOOKUP(A15,Data!$A:$P,15,FALSE)</f>
        <v>#N/A</v>
      </c>
      <c r="D15" s="168" t="e">
        <f>VLOOKUP(A15,Data!$A:$P,3,FALSE)</f>
        <v>#N/A</v>
      </c>
      <c r="E15" s="214" t="e">
        <f>VLOOKUP(A15,Data!$A:$P,7,FALSE)</f>
        <v>#N/A</v>
      </c>
      <c r="F15" s="173" t="e">
        <f>VLOOKUP(A15,Data!$A:$P,4,FALSE)</f>
        <v>#N/A</v>
      </c>
      <c r="G15" s="168" t="e">
        <f>VLOOKUP(A15,Data!$A:$P,5,FALSE)</f>
        <v>#N/A</v>
      </c>
      <c r="H15" s="6" t="e">
        <f>VLOOKUP(A15,Data!$A:$P,9,FALSE)</f>
        <v>#N/A</v>
      </c>
      <c r="I15" s="6" t="e">
        <f>VLOOKUP(A15,Data!$A:$P,11,FALSE)</f>
        <v>#N/A</v>
      </c>
      <c r="J15" s="6" t="e">
        <f>VLOOKUP(A15,Data!$A:$P,12,FALSE)</f>
        <v>#N/A</v>
      </c>
      <c r="K15" s="6" t="e">
        <f>VLOOKUP(A15,Data!$A:$P,16,FALSE)</f>
        <v>#N/A</v>
      </c>
      <c r="L15" s="182" t="e">
        <f>VLOOKUP(A15,Data!$A:$P,6,FALSE)</f>
        <v>#N/A</v>
      </c>
      <c r="M15" s="12" t="e">
        <f t="shared" si="1"/>
        <v>#N/A</v>
      </c>
      <c r="N15" s="168" t="e">
        <f>VLOOKUP(A15,Data!$A:$P,13,FALSE)</f>
        <v>#N/A</v>
      </c>
      <c r="O15" s="168" t="e">
        <f>VLOOKUP(A15,Data!$A:$P,14,FALSE)</f>
        <v>#N/A</v>
      </c>
      <c r="P15" s="139"/>
    </row>
    <row r="16" spans="1:18" ht="30" customHeight="1" x14ac:dyDescent="0.25">
      <c r="A16" s="166" t="e">
        <f>VLOOKUP(Data!A16,Data!$A:$P,1,FALSE)</f>
        <v>#N/A</v>
      </c>
      <c r="B16" s="168" t="e">
        <f>VLOOKUP(A16,Data!$A:$P,2,FALSE)</f>
        <v>#N/A</v>
      </c>
      <c r="C16" s="168" t="e">
        <f>VLOOKUP(A16,Data!$A:$P,15,FALSE)</f>
        <v>#N/A</v>
      </c>
      <c r="D16" s="168" t="e">
        <f>VLOOKUP(A16,Data!$A:$P,3,FALSE)</f>
        <v>#N/A</v>
      </c>
      <c r="E16" s="214" t="e">
        <f>VLOOKUP(A16,Data!$A:$P,7,FALSE)</f>
        <v>#N/A</v>
      </c>
      <c r="F16" s="173" t="e">
        <f>VLOOKUP(A16,Data!$A:$P,4,FALSE)</f>
        <v>#N/A</v>
      </c>
      <c r="G16" s="168" t="e">
        <f>VLOOKUP(A16,Data!$A:$P,5,FALSE)</f>
        <v>#N/A</v>
      </c>
      <c r="H16" s="6" t="e">
        <f>VLOOKUP(A16,Data!$A:$P,9,FALSE)</f>
        <v>#N/A</v>
      </c>
      <c r="I16" s="6" t="e">
        <f>VLOOKUP(A16,Data!$A:$P,11,FALSE)</f>
        <v>#N/A</v>
      </c>
      <c r="J16" s="6" t="e">
        <f>VLOOKUP(A16,Data!$A:$P,12,FALSE)</f>
        <v>#N/A</v>
      </c>
      <c r="K16" s="6" t="e">
        <f>VLOOKUP(A16,Data!$A:$P,16,FALSE)</f>
        <v>#N/A</v>
      </c>
      <c r="L16" s="182" t="e">
        <f>VLOOKUP(A16,Data!$A:$P,6,FALSE)</f>
        <v>#N/A</v>
      </c>
      <c r="M16" s="12" t="e">
        <f t="shared" si="1"/>
        <v>#N/A</v>
      </c>
      <c r="N16" s="168" t="e">
        <f>VLOOKUP(A16,Data!$A:$P,13,FALSE)</f>
        <v>#N/A</v>
      </c>
      <c r="O16" s="168" t="e">
        <f>VLOOKUP(A16,Data!$A:$P,14,FALSE)</f>
        <v>#N/A</v>
      </c>
      <c r="P16" s="139"/>
    </row>
    <row r="17" spans="1:16" ht="30" customHeight="1" x14ac:dyDescent="0.25">
      <c r="A17" s="166" t="e">
        <f>VLOOKUP(Data!A17,Data!$A:$P,1,FALSE)</f>
        <v>#N/A</v>
      </c>
      <c r="B17" s="168" t="e">
        <f>VLOOKUP(A17,Data!$A:$P,2,FALSE)</f>
        <v>#N/A</v>
      </c>
      <c r="C17" s="168" t="e">
        <f>VLOOKUP(A17,Data!$A:$P,15,FALSE)</f>
        <v>#N/A</v>
      </c>
      <c r="D17" s="168" t="e">
        <f>VLOOKUP(A17,Data!$A:$P,3,FALSE)</f>
        <v>#N/A</v>
      </c>
      <c r="E17" s="214" t="e">
        <f>VLOOKUP(A17,Data!$A:$P,7,FALSE)</f>
        <v>#N/A</v>
      </c>
      <c r="F17" s="173" t="e">
        <f>VLOOKUP(A17,Data!$A:$P,4,FALSE)</f>
        <v>#N/A</v>
      </c>
      <c r="G17" s="168" t="e">
        <f>VLOOKUP(A17,Data!$A:$P,5,FALSE)</f>
        <v>#N/A</v>
      </c>
      <c r="H17" s="6" t="e">
        <f>VLOOKUP(A17,Data!$A:$P,9,FALSE)</f>
        <v>#N/A</v>
      </c>
      <c r="I17" s="6" t="e">
        <f>VLOOKUP(A17,Data!$A:$P,11,FALSE)</f>
        <v>#N/A</v>
      </c>
      <c r="J17" s="6" t="e">
        <f>VLOOKUP(A17,Data!$A:$P,12,FALSE)</f>
        <v>#N/A</v>
      </c>
      <c r="K17" s="6" t="e">
        <f>VLOOKUP(A17,Data!$A:$P,16,FALSE)</f>
        <v>#N/A</v>
      </c>
      <c r="L17" s="182" t="e">
        <f>VLOOKUP(A17,Data!$A:$P,6,FALSE)</f>
        <v>#N/A</v>
      </c>
      <c r="M17" s="12" t="e">
        <f t="shared" si="1"/>
        <v>#N/A</v>
      </c>
      <c r="N17" s="168" t="e">
        <f>VLOOKUP(A17,Data!$A:$P,13,FALSE)</f>
        <v>#N/A</v>
      </c>
      <c r="O17" s="168" t="e">
        <f>VLOOKUP(A17,Data!$A:$P,14,FALSE)</f>
        <v>#N/A</v>
      </c>
      <c r="P17" s="139"/>
    </row>
    <row r="18" spans="1:16" ht="30" customHeight="1" x14ac:dyDescent="0.25">
      <c r="A18" s="166" t="e">
        <f>VLOOKUP(Data!A18,Data!$A:$P,1,FALSE)</f>
        <v>#N/A</v>
      </c>
      <c r="B18" s="168" t="e">
        <f>VLOOKUP(A18,Data!$A:$P,2,FALSE)</f>
        <v>#N/A</v>
      </c>
      <c r="C18" s="168" t="e">
        <f>VLOOKUP(A18,Data!$A:$P,15,FALSE)</f>
        <v>#N/A</v>
      </c>
      <c r="D18" s="168" t="e">
        <f>VLOOKUP(A18,Data!$A:$P,3,FALSE)</f>
        <v>#N/A</v>
      </c>
      <c r="E18" s="214" t="e">
        <f>VLOOKUP(A18,Data!$A:$P,7,FALSE)</f>
        <v>#N/A</v>
      </c>
      <c r="F18" s="173" t="e">
        <f>VLOOKUP(A18,Data!$A:$P,4,FALSE)</f>
        <v>#N/A</v>
      </c>
      <c r="G18" s="168" t="e">
        <f>VLOOKUP(A18,Data!$A:$P,5,FALSE)</f>
        <v>#N/A</v>
      </c>
      <c r="H18" s="6" t="e">
        <f>VLOOKUP(A18,Data!$A:$P,9,FALSE)</f>
        <v>#N/A</v>
      </c>
      <c r="I18" s="6" t="e">
        <f>VLOOKUP(A18,Data!$A:$P,11,FALSE)</f>
        <v>#N/A</v>
      </c>
      <c r="J18" s="6" t="e">
        <f>VLOOKUP(A18,Data!$A:$P,12,FALSE)</f>
        <v>#N/A</v>
      </c>
      <c r="K18" s="6" t="e">
        <f>VLOOKUP(A18,Data!$A:$P,16,FALSE)</f>
        <v>#N/A</v>
      </c>
      <c r="L18" s="182" t="e">
        <f>VLOOKUP(A18,Data!$A:$P,6,FALSE)</f>
        <v>#N/A</v>
      </c>
      <c r="M18" s="12" t="e">
        <f t="shared" si="1"/>
        <v>#N/A</v>
      </c>
      <c r="N18" s="168" t="e">
        <f>VLOOKUP(A18,Data!$A:$P,13,FALSE)</f>
        <v>#N/A</v>
      </c>
      <c r="O18" s="168" t="e">
        <f>VLOOKUP(A18,Data!$A:$P,14,FALSE)</f>
        <v>#N/A</v>
      </c>
      <c r="P18" s="139"/>
    </row>
    <row r="19" spans="1:16" ht="30" customHeight="1" x14ac:dyDescent="0.25">
      <c r="A19" s="166" t="e">
        <f>VLOOKUP(Data!A19,Data!$A:$P,1,FALSE)</f>
        <v>#N/A</v>
      </c>
      <c r="B19" s="168" t="e">
        <f>VLOOKUP(A19,Data!$A:$P,2,FALSE)</f>
        <v>#N/A</v>
      </c>
      <c r="C19" s="168" t="e">
        <f>VLOOKUP(A19,Data!$A:$P,15,FALSE)</f>
        <v>#N/A</v>
      </c>
      <c r="D19" s="168" t="e">
        <f>VLOOKUP(A19,Data!$A:$P,3,FALSE)</f>
        <v>#N/A</v>
      </c>
      <c r="E19" s="214" t="e">
        <f>VLOOKUP(A19,Data!$A:$P,7,FALSE)</f>
        <v>#N/A</v>
      </c>
      <c r="F19" s="173" t="e">
        <f>VLOOKUP(A19,Data!$A:$P,4,FALSE)</f>
        <v>#N/A</v>
      </c>
      <c r="G19" s="168" t="e">
        <f>VLOOKUP(A19,Data!$A:$P,5,FALSE)</f>
        <v>#N/A</v>
      </c>
      <c r="H19" s="6" t="e">
        <f>VLOOKUP(A19,Data!$A:$P,9,FALSE)</f>
        <v>#N/A</v>
      </c>
      <c r="I19" s="6" t="e">
        <f>VLOOKUP(A19,Data!$A:$P,11,FALSE)</f>
        <v>#N/A</v>
      </c>
      <c r="J19" s="6" t="e">
        <f>VLOOKUP(A19,Data!$A:$P,12,FALSE)</f>
        <v>#N/A</v>
      </c>
      <c r="K19" s="6" t="e">
        <f>VLOOKUP(A19,Data!$A:$P,16,FALSE)</f>
        <v>#N/A</v>
      </c>
      <c r="L19" s="182" t="e">
        <f>VLOOKUP(A19,Data!$A:$P,6,FALSE)</f>
        <v>#N/A</v>
      </c>
      <c r="M19" s="12" t="e">
        <f t="shared" si="1"/>
        <v>#N/A</v>
      </c>
      <c r="N19" s="168" t="e">
        <f>VLOOKUP(A19,Data!$A:$P,13,FALSE)</f>
        <v>#N/A</v>
      </c>
      <c r="O19" s="168" t="e">
        <f>VLOOKUP(A19,Data!$A:$P,14,FALSE)</f>
        <v>#N/A</v>
      </c>
      <c r="P19" s="139"/>
    </row>
    <row r="20" spans="1:16" ht="30" customHeight="1" x14ac:dyDescent="0.25">
      <c r="A20" s="166" t="e">
        <f>VLOOKUP(Data!A20,Data!$A:$P,1,FALSE)</f>
        <v>#N/A</v>
      </c>
      <c r="B20" s="168" t="e">
        <f>VLOOKUP(A20,Data!$A:$P,2,FALSE)</f>
        <v>#N/A</v>
      </c>
      <c r="C20" s="168" t="e">
        <f>VLOOKUP(A20,Data!$A:$P,15,FALSE)</f>
        <v>#N/A</v>
      </c>
      <c r="D20" s="168" t="e">
        <f>VLOOKUP(A20,Data!$A:$P,3,FALSE)</f>
        <v>#N/A</v>
      </c>
      <c r="E20" s="214" t="e">
        <f>VLOOKUP(A20,Data!$A:$P,7,FALSE)</f>
        <v>#N/A</v>
      </c>
      <c r="F20" s="173" t="e">
        <f>VLOOKUP(A20,Data!$A:$P,4,FALSE)</f>
        <v>#N/A</v>
      </c>
      <c r="G20" s="168" t="e">
        <f>VLOOKUP(A20,Data!$A:$P,5,FALSE)</f>
        <v>#N/A</v>
      </c>
      <c r="H20" s="6" t="e">
        <f>VLOOKUP(A20,Data!$A:$P,9,FALSE)</f>
        <v>#N/A</v>
      </c>
      <c r="I20" s="6" t="e">
        <f>VLOOKUP(A20,Data!$A:$P,11,FALSE)</f>
        <v>#N/A</v>
      </c>
      <c r="J20" s="6" t="e">
        <f>VLOOKUP(A20,Data!$A:$P,12,FALSE)</f>
        <v>#N/A</v>
      </c>
      <c r="K20" s="6" t="e">
        <f>VLOOKUP(A20,Data!$A:$P,16,FALSE)</f>
        <v>#N/A</v>
      </c>
      <c r="L20" s="182" t="e">
        <f>VLOOKUP(A20,Data!$A:$P,6,FALSE)</f>
        <v>#N/A</v>
      </c>
      <c r="M20" s="12" t="e">
        <f t="shared" si="1"/>
        <v>#N/A</v>
      </c>
      <c r="N20" s="168" t="e">
        <f>VLOOKUP(A20,Data!$A:$P,13,FALSE)</f>
        <v>#N/A</v>
      </c>
      <c r="O20" s="168" t="e">
        <f>VLOOKUP(A20,Data!$A:$P,14,FALSE)</f>
        <v>#N/A</v>
      </c>
      <c r="P20" s="139"/>
    </row>
    <row r="21" spans="1:16" ht="39.950000000000003" customHeight="1" x14ac:dyDescent="0.25">
      <c r="A21" s="166" t="e">
        <f>VLOOKUP(Data!A21,Data!$A:$P,1,FALSE)</f>
        <v>#N/A</v>
      </c>
      <c r="B21" s="168" t="e">
        <f>VLOOKUP(A21,Data!$A:$P,2,FALSE)</f>
        <v>#N/A</v>
      </c>
      <c r="C21" s="168" t="e">
        <f>VLOOKUP(A21,Data!$A:$P,15,FALSE)</f>
        <v>#N/A</v>
      </c>
      <c r="D21" s="168" t="e">
        <f>VLOOKUP(A21,Data!$A:$P,3,FALSE)</f>
        <v>#N/A</v>
      </c>
      <c r="E21" s="214" t="e">
        <f>VLOOKUP(A21,Data!$A:$P,7,FALSE)</f>
        <v>#N/A</v>
      </c>
      <c r="F21" s="173" t="e">
        <f>VLOOKUP(A21,Data!$A:$P,4,FALSE)</f>
        <v>#N/A</v>
      </c>
      <c r="G21" s="168" t="e">
        <f>VLOOKUP(A21,Data!$A:$P,5,FALSE)</f>
        <v>#N/A</v>
      </c>
      <c r="H21" s="6" t="e">
        <f>VLOOKUP(A21,Data!$A:$P,9,FALSE)</f>
        <v>#N/A</v>
      </c>
      <c r="I21" s="6" t="e">
        <f>VLOOKUP(A21,Data!$A:$P,11,FALSE)</f>
        <v>#N/A</v>
      </c>
      <c r="J21" s="6" t="e">
        <f>VLOOKUP(A21,Data!$A:$P,12,FALSE)</f>
        <v>#N/A</v>
      </c>
      <c r="K21" s="6" t="e">
        <f>VLOOKUP(A21,Data!$A:$P,16,FALSE)</f>
        <v>#N/A</v>
      </c>
      <c r="L21" s="182" t="e">
        <f>VLOOKUP(A21,Data!$A:$P,6,FALSE)</f>
        <v>#N/A</v>
      </c>
      <c r="M21" s="12" t="e">
        <f t="shared" si="1"/>
        <v>#N/A</v>
      </c>
      <c r="N21" s="168" t="e">
        <f>VLOOKUP(A21,Data!$A:$P,13,FALSE)</f>
        <v>#N/A</v>
      </c>
      <c r="O21" s="168" t="e">
        <f>VLOOKUP(A21,Data!$A:$P,14,FALSE)</f>
        <v>#N/A</v>
      </c>
      <c r="P21" s="139"/>
    </row>
    <row r="22" spans="1:16" ht="39.950000000000003" customHeight="1" x14ac:dyDescent="0.25">
      <c r="A22" s="166" t="e">
        <f>VLOOKUP(Data!A22,Data!$A:$P,1,FALSE)</f>
        <v>#N/A</v>
      </c>
      <c r="B22" s="168" t="e">
        <f>VLOOKUP(A22,Data!$A:$P,2,FALSE)</f>
        <v>#N/A</v>
      </c>
      <c r="C22" s="168" t="e">
        <f>VLOOKUP(A22,Data!$A:$P,15,FALSE)</f>
        <v>#N/A</v>
      </c>
      <c r="D22" s="168" t="e">
        <f>VLOOKUP(A22,Data!$A:$P,3,FALSE)</f>
        <v>#N/A</v>
      </c>
      <c r="E22" s="214" t="e">
        <f>VLOOKUP(A22,Data!$A:$P,7,FALSE)</f>
        <v>#N/A</v>
      </c>
      <c r="F22" s="173" t="e">
        <f>VLOOKUP(A22,Data!$A:$P,4,FALSE)</f>
        <v>#N/A</v>
      </c>
      <c r="G22" s="168" t="e">
        <f>VLOOKUP(A22,Data!$A:$P,5,FALSE)</f>
        <v>#N/A</v>
      </c>
      <c r="H22" s="6" t="e">
        <f>VLOOKUP(A22,Data!$A:$P,9,FALSE)</f>
        <v>#N/A</v>
      </c>
      <c r="I22" s="6" t="e">
        <f>VLOOKUP(A22,Data!$A:$P,11,FALSE)</f>
        <v>#N/A</v>
      </c>
      <c r="J22" s="6" t="e">
        <f>VLOOKUP(A22,Data!$A:$P,12,FALSE)</f>
        <v>#N/A</v>
      </c>
      <c r="K22" s="6" t="e">
        <f>VLOOKUP(A22,Data!$A:$P,16,FALSE)</f>
        <v>#N/A</v>
      </c>
      <c r="L22" s="182" t="e">
        <f>VLOOKUP(A22,Data!$A:$P,6,FALSE)</f>
        <v>#N/A</v>
      </c>
      <c r="M22" s="12" t="e">
        <f t="shared" si="1"/>
        <v>#N/A</v>
      </c>
      <c r="N22" s="168" t="e">
        <f>VLOOKUP(A22,Data!$A:$P,13,FALSE)</f>
        <v>#N/A</v>
      </c>
      <c r="O22" s="168" t="e">
        <f>VLOOKUP(A22,Data!$A:$P,14,FALSE)</f>
        <v>#N/A</v>
      </c>
      <c r="P22" s="139"/>
    </row>
    <row r="23" spans="1:16" ht="39.950000000000003" customHeight="1" x14ac:dyDescent="0.25">
      <c r="A23" s="166" t="e">
        <f>VLOOKUP(Data!A23,Data!$A:$P,1,FALSE)</f>
        <v>#N/A</v>
      </c>
      <c r="B23" s="168" t="e">
        <f>VLOOKUP(A23,Data!$A:$P,2,FALSE)</f>
        <v>#N/A</v>
      </c>
      <c r="C23" s="168" t="e">
        <f>VLOOKUP(A23,Data!$A:$P,15,FALSE)</f>
        <v>#N/A</v>
      </c>
      <c r="D23" s="168" t="e">
        <f>VLOOKUP(A23,Data!$A:$P,3,FALSE)</f>
        <v>#N/A</v>
      </c>
      <c r="E23" s="214" t="e">
        <f>VLOOKUP(A23,Data!$A:$P,7,FALSE)</f>
        <v>#N/A</v>
      </c>
      <c r="F23" s="173" t="e">
        <f>VLOOKUP(A23,Data!$A:$P,4,FALSE)</f>
        <v>#N/A</v>
      </c>
      <c r="G23" s="168" t="e">
        <f>VLOOKUP(A23,Data!$A:$P,5,FALSE)</f>
        <v>#N/A</v>
      </c>
      <c r="H23" s="6" t="e">
        <f>VLOOKUP(A23,Data!$A:$P,9,FALSE)</f>
        <v>#N/A</v>
      </c>
      <c r="I23" s="6" t="e">
        <f>VLOOKUP(A23,Data!$A:$P,11,FALSE)</f>
        <v>#N/A</v>
      </c>
      <c r="J23" s="6" t="e">
        <f>VLOOKUP(A23,Data!$A:$P,12,FALSE)</f>
        <v>#N/A</v>
      </c>
      <c r="K23" s="6" t="e">
        <f>VLOOKUP(A23,Data!$A:$P,16,FALSE)</f>
        <v>#N/A</v>
      </c>
      <c r="L23" s="182" t="e">
        <f>VLOOKUP(A23,Data!$A:$P,6,FALSE)</f>
        <v>#N/A</v>
      </c>
      <c r="M23" s="12" t="e">
        <f t="shared" si="1"/>
        <v>#N/A</v>
      </c>
      <c r="N23" s="168" t="e">
        <f>VLOOKUP(A23,Data!$A:$P,13,FALSE)</f>
        <v>#N/A</v>
      </c>
      <c r="O23" s="168" t="e">
        <f>VLOOKUP(A23,Data!$A:$P,14,FALSE)</f>
        <v>#N/A</v>
      </c>
      <c r="P23" s="139"/>
    </row>
    <row r="24" spans="1:16" ht="35.1" customHeight="1" x14ac:dyDescent="0.25">
      <c r="A24" s="166" t="e">
        <f>VLOOKUP(Data!A24,Data!$A:$P,1,FALSE)</f>
        <v>#N/A</v>
      </c>
      <c r="B24" s="168" t="e">
        <f>VLOOKUP(A24,Data!$A:$P,2,FALSE)</f>
        <v>#N/A</v>
      </c>
      <c r="C24" s="168" t="e">
        <f>VLOOKUP(A24,Data!$A:$P,15,FALSE)</f>
        <v>#N/A</v>
      </c>
      <c r="D24" s="168" t="e">
        <f>VLOOKUP(A24,Data!$A:$P,3,FALSE)</f>
        <v>#N/A</v>
      </c>
      <c r="E24" s="214" t="e">
        <f>VLOOKUP(A24,Data!$A:$P,7,FALSE)</f>
        <v>#N/A</v>
      </c>
      <c r="F24" s="173" t="e">
        <f>VLOOKUP(A24,Data!$A:$P,4,FALSE)</f>
        <v>#N/A</v>
      </c>
      <c r="G24" s="168" t="e">
        <f>VLOOKUP(A24,Data!$A:$P,5,FALSE)</f>
        <v>#N/A</v>
      </c>
      <c r="H24" s="6" t="e">
        <f>VLOOKUP(A24,Data!$A:$P,9,FALSE)</f>
        <v>#N/A</v>
      </c>
      <c r="I24" s="6" t="e">
        <f>VLOOKUP(A24,Data!$A:$P,11,FALSE)</f>
        <v>#N/A</v>
      </c>
      <c r="J24" s="6" t="e">
        <f>VLOOKUP(A24,Data!$A:$P,12,FALSE)</f>
        <v>#N/A</v>
      </c>
      <c r="K24" s="6" t="e">
        <f>VLOOKUP(A24,Data!$A:$P,16,FALSE)</f>
        <v>#N/A</v>
      </c>
      <c r="L24" s="182" t="e">
        <f>VLOOKUP(A24,Data!$A:$P,6,FALSE)</f>
        <v>#N/A</v>
      </c>
      <c r="M24" s="12" t="e">
        <f t="shared" si="1"/>
        <v>#N/A</v>
      </c>
      <c r="N24" s="168" t="e">
        <f>VLOOKUP(A24,Data!$A:$P,13,FALSE)</f>
        <v>#N/A</v>
      </c>
      <c r="O24" s="168" t="e">
        <f>VLOOKUP(A24,Data!$A:$P,14,FALSE)</f>
        <v>#N/A</v>
      </c>
      <c r="P24" s="139"/>
    </row>
    <row r="25" spans="1:16" ht="45" customHeight="1" x14ac:dyDescent="0.25">
      <c r="A25" s="166" t="e">
        <f>VLOOKUP(Data!A25,Data!$A:$P,1,FALSE)</f>
        <v>#N/A</v>
      </c>
      <c r="B25" s="168" t="e">
        <f>VLOOKUP(A25,Data!$A:$P,2,FALSE)</f>
        <v>#N/A</v>
      </c>
      <c r="C25" s="168" t="e">
        <f>VLOOKUP(A25,Data!$A:$P,15,FALSE)</f>
        <v>#N/A</v>
      </c>
      <c r="D25" s="168" t="e">
        <f>VLOOKUP(A25,Data!$A:$P,3,FALSE)</f>
        <v>#N/A</v>
      </c>
      <c r="E25" s="214" t="e">
        <f>VLOOKUP(A25,Data!$A:$P,7,FALSE)</f>
        <v>#N/A</v>
      </c>
      <c r="F25" s="173" t="e">
        <f>VLOOKUP(A25,Data!$A:$P,4,FALSE)</f>
        <v>#N/A</v>
      </c>
      <c r="G25" s="168" t="e">
        <f>VLOOKUP(A25,Data!$A:$P,5,FALSE)</f>
        <v>#N/A</v>
      </c>
      <c r="H25" s="6" t="e">
        <f>VLOOKUP(A25,Data!$A:$P,9,FALSE)</f>
        <v>#N/A</v>
      </c>
      <c r="I25" s="6" t="e">
        <f>VLOOKUP(A25,Data!$A:$P,11,FALSE)</f>
        <v>#N/A</v>
      </c>
      <c r="J25" s="6" t="e">
        <f>VLOOKUP(A25,Data!$A:$P,12,FALSE)</f>
        <v>#N/A</v>
      </c>
      <c r="K25" s="6" t="e">
        <f>VLOOKUP(A25,Data!$A:$P,16,FALSE)</f>
        <v>#N/A</v>
      </c>
      <c r="L25" s="182" t="e">
        <f>VLOOKUP(A25,Data!$A:$P,6,FALSE)</f>
        <v>#N/A</v>
      </c>
      <c r="M25" s="12" t="e">
        <f t="shared" ref="M25:M56" si="2">J25-I25</f>
        <v>#N/A</v>
      </c>
      <c r="N25" s="168" t="e">
        <f>VLOOKUP(A25,Data!$A:$P,13,FALSE)</f>
        <v>#N/A</v>
      </c>
      <c r="O25" s="168" t="e">
        <f>VLOOKUP(A25,Data!$A:$P,14,FALSE)</f>
        <v>#N/A</v>
      </c>
      <c r="P25" s="139"/>
    </row>
    <row r="26" spans="1:16" ht="35.1" customHeight="1" x14ac:dyDescent="0.25">
      <c r="A26" s="166" t="e">
        <f>VLOOKUP(Data!A26,Data!$A:$P,1,FALSE)</f>
        <v>#N/A</v>
      </c>
      <c r="B26" s="168" t="e">
        <f>VLOOKUP(A26,Data!$A:$P,2,FALSE)</f>
        <v>#N/A</v>
      </c>
      <c r="C26" s="168" t="e">
        <f>VLOOKUP(A26,Data!$A:$P,15,FALSE)</f>
        <v>#N/A</v>
      </c>
      <c r="D26" s="168" t="e">
        <f>VLOOKUP(A26,Data!$A:$P,3,FALSE)</f>
        <v>#N/A</v>
      </c>
      <c r="E26" s="214" t="e">
        <f>VLOOKUP(A26,Data!$A:$P,7,FALSE)</f>
        <v>#N/A</v>
      </c>
      <c r="F26" s="173" t="e">
        <f>VLOOKUP(A26,Data!$A:$P,4,FALSE)</f>
        <v>#N/A</v>
      </c>
      <c r="G26" s="168" t="e">
        <f>VLOOKUP(A26,Data!$A:$P,5,FALSE)</f>
        <v>#N/A</v>
      </c>
      <c r="H26" s="6" t="e">
        <f>VLOOKUP(A26,Data!$A:$P,9,FALSE)</f>
        <v>#N/A</v>
      </c>
      <c r="I26" s="6" t="e">
        <f>VLOOKUP(A26,Data!$A:$P,11,FALSE)</f>
        <v>#N/A</v>
      </c>
      <c r="J26" s="6" t="e">
        <f>VLOOKUP(A26,Data!$A:$P,12,FALSE)</f>
        <v>#N/A</v>
      </c>
      <c r="K26" s="6" t="e">
        <f>VLOOKUP(A26,Data!$A:$P,16,FALSE)</f>
        <v>#N/A</v>
      </c>
      <c r="L26" s="182" t="e">
        <f>VLOOKUP(A26,Data!$A:$P,6,FALSE)</f>
        <v>#N/A</v>
      </c>
      <c r="M26" s="12" t="e">
        <f t="shared" si="2"/>
        <v>#N/A</v>
      </c>
      <c r="N26" s="168" t="e">
        <f>VLOOKUP(A26,Data!$A:$P,13,FALSE)</f>
        <v>#N/A</v>
      </c>
      <c r="O26" s="168" t="e">
        <f>VLOOKUP(A26,Data!$A:$P,14,FALSE)</f>
        <v>#N/A</v>
      </c>
      <c r="P26" s="139"/>
    </row>
    <row r="27" spans="1:16" ht="45" customHeight="1" x14ac:dyDescent="0.25">
      <c r="A27" s="166" t="e">
        <f>VLOOKUP(Data!A27,Data!$A:$P,1,FALSE)</f>
        <v>#N/A</v>
      </c>
      <c r="B27" s="168" t="e">
        <f>VLOOKUP(A27,Data!$A:$P,2,FALSE)</f>
        <v>#N/A</v>
      </c>
      <c r="C27" s="168" t="e">
        <f>VLOOKUP(A27,Data!$A:$P,15,FALSE)</f>
        <v>#N/A</v>
      </c>
      <c r="D27" s="168" t="e">
        <f>VLOOKUP(A27,Data!$A:$P,3,FALSE)</f>
        <v>#N/A</v>
      </c>
      <c r="E27" s="214" t="e">
        <f>VLOOKUP(A27,Data!$A:$P,7,FALSE)</f>
        <v>#N/A</v>
      </c>
      <c r="F27" s="173" t="e">
        <f>VLOOKUP(A27,Data!$A:$P,4,FALSE)</f>
        <v>#N/A</v>
      </c>
      <c r="G27" s="168" t="e">
        <f>VLOOKUP(A27,Data!$A:$P,5,FALSE)</f>
        <v>#N/A</v>
      </c>
      <c r="H27" s="6" t="e">
        <f>VLOOKUP(A27,Data!$A:$P,9,FALSE)</f>
        <v>#N/A</v>
      </c>
      <c r="I27" s="6" t="e">
        <f>VLOOKUP(A27,Data!$A:$P,11,FALSE)</f>
        <v>#N/A</v>
      </c>
      <c r="J27" s="6" t="e">
        <f>VLOOKUP(A27,Data!$A:$P,12,FALSE)</f>
        <v>#N/A</v>
      </c>
      <c r="K27" s="6" t="e">
        <f>VLOOKUP(A27,Data!$A:$P,16,FALSE)</f>
        <v>#N/A</v>
      </c>
      <c r="L27" s="182" t="e">
        <f>VLOOKUP(A27,Data!$A:$P,6,FALSE)</f>
        <v>#N/A</v>
      </c>
      <c r="M27" s="12" t="e">
        <f t="shared" si="2"/>
        <v>#N/A</v>
      </c>
      <c r="N27" s="168" t="e">
        <f>VLOOKUP(A27,Data!$A:$P,13,FALSE)</f>
        <v>#N/A</v>
      </c>
      <c r="O27" s="168" t="e">
        <f>VLOOKUP(A27,Data!$A:$P,14,FALSE)</f>
        <v>#N/A</v>
      </c>
      <c r="P27" s="139"/>
    </row>
    <row r="28" spans="1:16" ht="35.1" customHeight="1" x14ac:dyDescent="0.25">
      <c r="A28" s="166" t="e">
        <f>VLOOKUP(Data!A28,Data!$A:$P,1,FALSE)</f>
        <v>#N/A</v>
      </c>
      <c r="B28" s="168" t="e">
        <f>VLOOKUP(A28,Data!$A:$P,2,FALSE)</f>
        <v>#N/A</v>
      </c>
      <c r="C28" s="168" t="e">
        <f>VLOOKUP(A28,Data!$A:$P,15,FALSE)</f>
        <v>#N/A</v>
      </c>
      <c r="D28" s="168" t="e">
        <f>VLOOKUP(A28,Data!$A:$P,3,FALSE)</f>
        <v>#N/A</v>
      </c>
      <c r="E28" s="214" t="e">
        <f>VLOOKUP(A28,Data!$A:$P,7,FALSE)</f>
        <v>#N/A</v>
      </c>
      <c r="F28" s="173" t="e">
        <f>VLOOKUP(A28,Data!$A:$P,4,FALSE)</f>
        <v>#N/A</v>
      </c>
      <c r="G28" s="168" t="e">
        <f>VLOOKUP(A28,Data!$A:$P,5,FALSE)</f>
        <v>#N/A</v>
      </c>
      <c r="H28" s="6" t="e">
        <f>VLOOKUP(A28,Data!$A:$P,9,FALSE)</f>
        <v>#N/A</v>
      </c>
      <c r="I28" s="6" t="e">
        <f>VLOOKUP(A28,Data!$A:$P,11,FALSE)</f>
        <v>#N/A</v>
      </c>
      <c r="J28" s="6" t="e">
        <f>VLOOKUP(A28,Data!$A:$P,12,FALSE)</f>
        <v>#N/A</v>
      </c>
      <c r="K28" s="6" t="e">
        <f>VLOOKUP(A28,Data!$A:$P,16,FALSE)</f>
        <v>#N/A</v>
      </c>
      <c r="L28" s="182" t="e">
        <f>VLOOKUP(A28,Data!$A:$P,6,FALSE)</f>
        <v>#N/A</v>
      </c>
      <c r="M28" s="12" t="e">
        <f t="shared" si="2"/>
        <v>#N/A</v>
      </c>
      <c r="N28" s="168" t="e">
        <f>VLOOKUP(A28,Data!$A:$P,13,FALSE)</f>
        <v>#N/A</v>
      </c>
      <c r="O28" s="168" t="e">
        <f>VLOOKUP(A28,Data!$A:$P,14,FALSE)</f>
        <v>#N/A</v>
      </c>
      <c r="P28" s="139"/>
    </row>
    <row r="29" spans="1:16" ht="30" customHeight="1" x14ac:dyDescent="0.25">
      <c r="A29" s="166" t="e">
        <f>VLOOKUP(Data!A29,Data!$A:$P,1,FALSE)</f>
        <v>#N/A</v>
      </c>
      <c r="B29" s="168" t="e">
        <f>VLOOKUP(A29,Data!$A:$P,2,FALSE)</f>
        <v>#N/A</v>
      </c>
      <c r="C29" s="168" t="e">
        <f>VLOOKUP(A29,Data!$A:$P,15,FALSE)</f>
        <v>#N/A</v>
      </c>
      <c r="D29" s="168" t="e">
        <f>VLOOKUP(A29,Data!$A:$P,3,FALSE)</f>
        <v>#N/A</v>
      </c>
      <c r="E29" s="214" t="e">
        <f>VLOOKUP(A29,Data!$A:$P,7,FALSE)</f>
        <v>#N/A</v>
      </c>
      <c r="F29" s="173" t="e">
        <f>VLOOKUP(A29,Data!$A:$P,4,FALSE)</f>
        <v>#N/A</v>
      </c>
      <c r="G29" s="168" t="e">
        <f>VLOOKUP(A29,Data!$A:$P,5,FALSE)</f>
        <v>#N/A</v>
      </c>
      <c r="H29" s="6" t="e">
        <f>VLOOKUP(A29,Data!$A:$P,9,FALSE)</f>
        <v>#N/A</v>
      </c>
      <c r="I29" s="6" t="e">
        <f>VLOOKUP(A29,Data!$A:$P,11,FALSE)</f>
        <v>#N/A</v>
      </c>
      <c r="J29" s="6" t="e">
        <f>VLOOKUP(A29,Data!$A:$P,12,FALSE)</f>
        <v>#N/A</v>
      </c>
      <c r="K29" s="6" t="e">
        <f>VLOOKUP(A29,Data!$A:$P,16,FALSE)</f>
        <v>#N/A</v>
      </c>
      <c r="L29" s="182" t="e">
        <f>VLOOKUP(A29,Data!$A:$P,6,FALSE)</f>
        <v>#N/A</v>
      </c>
      <c r="M29" s="12" t="e">
        <f t="shared" si="2"/>
        <v>#N/A</v>
      </c>
      <c r="N29" s="168" t="e">
        <f>VLOOKUP(A29,Data!$A:$P,13,FALSE)</f>
        <v>#N/A</v>
      </c>
      <c r="O29" s="168" t="e">
        <f>VLOOKUP(A29,Data!$A:$P,14,FALSE)</f>
        <v>#N/A</v>
      </c>
      <c r="P29" s="139"/>
    </row>
    <row r="30" spans="1:16" ht="35.1" customHeight="1" x14ac:dyDescent="0.25">
      <c r="A30" s="166" t="e">
        <f>VLOOKUP(Data!A30,Data!$A:$P,1,FALSE)</f>
        <v>#N/A</v>
      </c>
      <c r="B30" s="168" t="e">
        <f>VLOOKUP(A30,Data!$A:$P,2,FALSE)</f>
        <v>#N/A</v>
      </c>
      <c r="C30" s="168" t="e">
        <f>VLOOKUP(A30,Data!$A:$P,15,FALSE)</f>
        <v>#N/A</v>
      </c>
      <c r="D30" s="168" t="e">
        <f>VLOOKUP(A30,Data!$A:$P,3,FALSE)</f>
        <v>#N/A</v>
      </c>
      <c r="E30" s="214" t="e">
        <f>VLOOKUP(A30,Data!$A:$P,7,FALSE)</f>
        <v>#N/A</v>
      </c>
      <c r="F30" s="173" t="e">
        <f>VLOOKUP(A30,Data!$A:$P,4,FALSE)</f>
        <v>#N/A</v>
      </c>
      <c r="G30" s="168" t="e">
        <f>VLOOKUP(A30,Data!$A:$P,5,FALSE)</f>
        <v>#N/A</v>
      </c>
      <c r="H30" s="6" t="e">
        <f>VLOOKUP(A30,Data!$A:$P,9,FALSE)</f>
        <v>#N/A</v>
      </c>
      <c r="I30" s="6" t="e">
        <f>VLOOKUP(A30,Data!$A:$P,11,FALSE)</f>
        <v>#N/A</v>
      </c>
      <c r="J30" s="6" t="e">
        <f>VLOOKUP(A30,Data!$A:$P,12,FALSE)</f>
        <v>#N/A</v>
      </c>
      <c r="K30" s="6" t="e">
        <f>VLOOKUP(A30,Data!$A:$P,16,FALSE)</f>
        <v>#N/A</v>
      </c>
      <c r="L30" s="182" t="e">
        <f>VLOOKUP(A30,Data!$A:$P,6,FALSE)</f>
        <v>#N/A</v>
      </c>
      <c r="M30" s="12" t="e">
        <f t="shared" si="2"/>
        <v>#N/A</v>
      </c>
      <c r="N30" s="168" t="e">
        <f>VLOOKUP(A30,Data!$A:$P,13,FALSE)</f>
        <v>#N/A</v>
      </c>
      <c r="O30" s="168" t="e">
        <f>VLOOKUP(A30,Data!$A:$P,14,FALSE)</f>
        <v>#N/A</v>
      </c>
      <c r="P30" s="139"/>
    </row>
    <row r="31" spans="1:16" ht="39.950000000000003" customHeight="1" x14ac:dyDescent="0.25">
      <c r="A31" s="166" t="e">
        <f>VLOOKUP(Data!A31,Data!$A:$P,1,FALSE)</f>
        <v>#N/A</v>
      </c>
      <c r="B31" s="168" t="e">
        <f>VLOOKUP(A31,Data!$A:$P,2,FALSE)</f>
        <v>#N/A</v>
      </c>
      <c r="C31" s="168" t="e">
        <f>VLOOKUP(A31,Data!$A:$P,15,FALSE)</f>
        <v>#N/A</v>
      </c>
      <c r="D31" s="168" t="e">
        <f>VLOOKUP(A31,Data!$A:$P,3,FALSE)</f>
        <v>#N/A</v>
      </c>
      <c r="E31" s="214" t="e">
        <f>VLOOKUP(A31,Data!$A:$P,7,FALSE)</f>
        <v>#N/A</v>
      </c>
      <c r="F31" s="173" t="e">
        <f>VLOOKUP(A31,Data!$A:$P,4,FALSE)</f>
        <v>#N/A</v>
      </c>
      <c r="G31" s="168" t="e">
        <f>VLOOKUP(A31,Data!$A:$P,5,FALSE)</f>
        <v>#N/A</v>
      </c>
      <c r="H31" s="6" t="e">
        <f>VLOOKUP(A31,Data!$A:$P,9,FALSE)</f>
        <v>#N/A</v>
      </c>
      <c r="I31" s="6" t="e">
        <f>VLOOKUP(A31,Data!$A:$P,11,FALSE)</f>
        <v>#N/A</v>
      </c>
      <c r="J31" s="6" t="e">
        <f>VLOOKUP(A31,Data!$A:$P,12,FALSE)</f>
        <v>#N/A</v>
      </c>
      <c r="K31" s="6" t="e">
        <f>VLOOKUP(A31,Data!$A:$P,16,FALSE)</f>
        <v>#N/A</v>
      </c>
      <c r="L31" s="182" t="e">
        <f>VLOOKUP(A31,Data!$A:$P,6,FALSE)</f>
        <v>#N/A</v>
      </c>
      <c r="M31" s="12" t="e">
        <f t="shared" si="2"/>
        <v>#N/A</v>
      </c>
      <c r="N31" s="168" t="e">
        <f>VLOOKUP(A31,Data!$A:$P,13,FALSE)</f>
        <v>#N/A</v>
      </c>
      <c r="O31" s="168" t="e">
        <f>VLOOKUP(A31,Data!$A:$P,14,FALSE)</f>
        <v>#N/A</v>
      </c>
      <c r="P31" s="139"/>
    </row>
    <row r="32" spans="1:16" ht="39.950000000000003" customHeight="1" x14ac:dyDescent="0.25">
      <c r="A32" s="166" t="e">
        <f>VLOOKUP(Data!A32,Data!$A:$P,1,FALSE)</f>
        <v>#N/A</v>
      </c>
      <c r="B32" s="168" t="e">
        <f>VLOOKUP(A32,Data!$A:$P,2,FALSE)</f>
        <v>#N/A</v>
      </c>
      <c r="C32" s="168" t="e">
        <f>VLOOKUP(A32,Data!$A:$P,15,FALSE)</f>
        <v>#N/A</v>
      </c>
      <c r="D32" s="168" t="e">
        <f>VLOOKUP(A32,Data!$A:$P,3,FALSE)</f>
        <v>#N/A</v>
      </c>
      <c r="E32" s="214" t="e">
        <f>VLOOKUP(A32,Data!$A:$P,7,FALSE)</f>
        <v>#N/A</v>
      </c>
      <c r="F32" s="173" t="e">
        <f>VLOOKUP(A32,Data!$A:$P,4,FALSE)</f>
        <v>#N/A</v>
      </c>
      <c r="G32" s="168" t="e">
        <f>VLOOKUP(A32,Data!$A:$P,5,FALSE)</f>
        <v>#N/A</v>
      </c>
      <c r="H32" s="6" t="e">
        <f>VLOOKUP(A32,Data!$A:$P,9,FALSE)</f>
        <v>#N/A</v>
      </c>
      <c r="I32" s="6" t="e">
        <f>VLOOKUP(A32,Data!$A:$P,11,FALSE)</f>
        <v>#N/A</v>
      </c>
      <c r="J32" s="6" t="e">
        <f>VLOOKUP(A32,Data!$A:$P,12,FALSE)</f>
        <v>#N/A</v>
      </c>
      <c r="K32" s="6" t="e">
        <f>VLOOKUP(A32,Data!$A:$P,16,FALSE)</f>
        <v>#N/A</v>
      </c>
      <c r="L32" s="182" t="e">
        <f>VLOOKUP(A32,Data!$A:$P,6,FALSE)</f>
        <v>#N/A</v>
      </c>
      <c r="M32" s="12" t="e">
        <f t="shared" si="2"/>
        <v>#N/A</v>
      </c>
      <c r="N32" s="168" t="e">
        <f>VLOOKUP(A32,Data!$A:$P,13,FALSE)</f>
        <v>#N/A</v>
      </c>
      <c r="O32" s="168" t="e">
        <f>VLOOKUP(A32,Data!$A:$P,14,FALSE)</f>
        <v>#N/A</v>
      </c>
      <c r="P32" s="139"/>
    </row>
    <row r="33" spans="1:16" ht="39.950000000000003" customHeight="1" x14ac:dyDescent="0.25">
      <c r="A33" s="166" t="e">
        <f>VLOOKUP(Data!A33,Data!$A:$P,1,FALSE)</f>
        <v>#N/A</v>
      </c>
      <c r="B33" s="168" t="e">
        <f>VLOOKUP(A33,Data!$A:$P,2,FALSE)</f>
        <v>#N/A</v>
      </c>
      <c r="C33" s="168" t="e">
        <f>VLOOKUP(A33,Data!$A:$P,15,FALSE)</f>
        <v>#N/A</v>
      </c>
      <c r="D33" s="168" t="e">
        <f>VLOOKUP(A33,Data!$A:$P,3,FALSE)</f>
        <v>#N/A</v>
      </c>
      <c r="E33" s="214" t="e">
        <f>VLOOKUP(A33,Data!$A:$P,7,FALSE)</f>
        <v>#N/A</v>
      </c>
      <c r="F33" s="173" t="e">
        <f>VLOOKUP(A33,Data!$A:$P,4,FALSE)</f>
        <v>#N/A</v>
      </c>
      <c r="G33" s="168" t="e">
        <f>VLOOKUP(A33,Data!$A:$P,5,FALSE)</f>
        <v>#N/A</v>
      </c>
      <c r="H33" s="6" t="e">
        <f>VLOOKUP(A33,Data!$A:$P,9,FALSE)</f>
        <v>#N/A</v>
      </c>
      <c r="I33" s="6" t="e">
        <f>VLOOKUP(A33,Data!$A:$P,11,FALSE)</f>
        <v>#N/A</v>
      </c>
      <c r="J33" s="6" t="e">
        <f>VLOOKUP(A33,Data!$A:$P,12,FALSE)</f>
        <v>#N/A</v>
      </c>
      <c r="K33" s="6" t="e">
        <f>VLOOKUP(A33,Data!$A:$P,16,FALSE)</f>
        <v>#N/A</v>
      </c>
      <c r="L33" s="182" t="e">
        <f>VLOOKUP(A33,Data!$A:$P,6,FALSE)</f>
        <v>#N/A</v>
      </c>
      <c r="M33" s="12" t="e">
        <f t="shared" si="2"/>
        <v>#N/A</v>
      </c>
      <c r="N33" s="168" t="e">
        <f>VLOOKUP(A33,Data!$A:$P,13,FALSE)</f>
        <v>#N/A</v>
      </c>
      <c r="O33" s="168" t="e">
        <f>VLOOKUP(A33,Data!$A:$P,14,FALSE)</f>
        <v>#N/A</v>
      </c>
      <c r="P33" s="139"/>
    </row>
    <row r="34" spans="1:16" ht="35.1" customHeight="1" x14ac:dyDescent="0.25">
      <c r="A34" s="166" t="e">
        <f>VLOOKUP(Data!A34,Data!$A:$P,1,FALSE)</f>
        <v>#N/A</v>
      </c>
      <c r="B34" s="168" t="e">
        <f>VLOOKUP(A34,Data!$A:$P,2,FALSE)</f>
        <v>#N/A</v>
      </c>
      <c r="C34" s="168" t="e">
        <f>VLOOKUP(A34,Data!$A:$P,15,FALSE)</f>
        <v>#N/A</v>
      </c>
      <c r="D34" s="168" t="e">
        <f>VLOOKUP(A34,Data!$A:$P,3,FALSE)</f>
        <v>#N/A</v>
      </c>
      <c r="E34" s="214" t="e">
        <f>VLOOKUP(A34,Data!$A:$P,7,FALSE)</f>
        <v>#N/A</v>
      </c>
      <c r="F34" s="173" t="e">
        <f>VLOOKUP(A34,Data!$A:$P,4,FALSE)</f>
        <v>#N/A</v>
      </c>
      <c r="G34" s="168" t="e">
        <f>VLOOKUP(A34,Data!$A:$P,5,FALSE)</f>
        <v>#N/A</v>
      </c>
      <c r="H34" s="6" t="e">
        <f>VLOOKUP(A34,Data!$A:$P,9,FALSE)</f>
        <v>#N/A</v>
      </c>
      <c r="I34" s="6" t="e">
        <f>VLOOKUP(A34,Data!$A:$P,11,FALSE)</f>
        <v>#N/A</v>
      </c>
      <c r="J34" s="6" t="e">
        <f>VLOOKUP(A34,Data!$A:$P,12,FALSE)</f>
        <v>#N/A</v>
      </c>
      <c r="K34" s="6" t="e">
        <f>VLOOKUP(A34,Data!$A:$P,16,FALSE)</f>
        <v>#N/A</v>
      </c>
      <c r="L34" s="182" t="e">
        <f>VLOOKUP(A34,Data!$A:$P,6,FALSE)</f>
        <v>#N/A</v>
      </c>
      <c r="M34" s="12" t="e">
        <f t="shared" si="2"/>
        <v>#N/A</v>
      </c>
      <c r="N34" s="168" t="e">
        <f>VLOOKUP(A34,Data!$A:$P,13,FALSE)</f>
        <v>#N/A</v>
      </c>
      <c r="O34" s="168" t="e">
        <f>VLOOKUP(A34,Data!$A:$P,14,FALSE)</f>
        <v>#N/A</v>
      </c>
      <c r="P34" s="139"/>
    </row>
    <row r="35" spans="1:16" ht="30" customHeight="1" x14ac:dyDescent="0.25">
      <c r="A35" s="166" t="e">
        <f>VLOOKUP(Data!A35,Data!$A:$P,1,FALSE)</f>
        <v>#N/A</v>
      </c>
      <c r="B35" s="168" t="e">
        <f>VLOOKUP(A35,Data!$A:$P,2,FALSE)</f>
        <v>#N/A</v>
      </c>
      <c r="C35" s="168" t="e">
        <f>VLOOKUP(A35,Data!$A:$P,15,FALSE)</f>
        <v>#N/A</v>
      </c>
      <c r="D35" s="168" t="e">
        <f>VLOOKUP(A35,Data!$A:$P,3,FALSE)</f>
        <v>#N/A</v>
      </c>
      <c r="E35" s="214" t="e">
        <f>VLOOKUP(A35,Data!$A:$P,7,FALSE)</f>
        <v>#N/A</v>
      </c>
      <c r="F35" s="173" t="e">
        <f>VLOOKUP(A35,Data!$A:$P,4,FALSE)</f>
        <v>#N/A</v>
      </c>
      <c r="G35" s="168" t="e">
        <f>VLOOKUP(A35,Data!$A:$P,5,FALSE)</f>
        <v>#N/A</v>
      </c>
      <c r="H35" s="6" t="e">
        <f>VLOOKUP(A35,Data!$A:$P,9,FALSE)</f>
        <v>#N/A</v>
      </c>
      <c r="I35" s="6" t="e">
        <f>VLOOKUP(A35,Data!$A:$P,11,FALSE)</f>
        <v>#N/A</v>
      </c>
      <c r="J35" s="6" t="e">
        <f>VLOOKUP(A35,Data!$A:$P,12,FALSE)</f>
        <v>#N/A</v>
      </c>
      <c r="K35" s="6" t="e">
        <f>VLOOKUP(A35,Data!$A:$P,16,FALSE)</f>
        <v>#N/A</v>
      </c>
      <c r="L35" s="182" t="e">
        <f>VLOOKUP(A35,Data!$A:$P,6,FALSE)</f>
        <v>#N/A</v>
      </c>
      <c r="M35" s="12" t="e">
        <f t="shared" si="2"/>
        <v>#N/A</v>
      </c>
      <c r="N35" s="168" t="e">
        <f>VLOOKUP(A35,Data!$A:$P,13,FALSE)</f>
        <v>#N/A</v>
      </c>
      <c r="O35" s="168" t="e">
        <f>VLOOKUP(A35,Data!$A:$P,14,FALSE)</f>
        <v>#N/A</v>
      </c>
      <c r="P35" s="139"/>
    </row>
    <row r="36" spans="1:16" ht="39.950000000000003" customHeight="1" x14ac:dyDescent="0.25">
      <c r="A36" s="166" t="e">
        <f>VLOOKUP(Data!A36,Data!$A:$P,1,FALSE)</f>
        <v>#N/A</v>
      </c>
      <c r="B36" s="168" t="e">
        <f>VLOOKUP(A36,Data!$A:$P,2,FALSE)</f>
        <v>#N/A</v>
      </c>
      <c r="C36" s="168" t="e">
        <f>VLOOKUP(A36,Data!$A:$P,15,FALSE)</f>
        <v>#N/A</v>
      </c>
      <c r="D36" s="168" t="e">
        <f>VLOOKUP(A36,Data!$A:$P,3,FALSE)</f>
        <v>#N/A</v>
      </c>
      <c r="E36" s="214" t="e">
        <f>VLOOKUP(A36,Data!$A:$P,7,FALSE)</f>
        <v>#N/A</v>
      </c>
      <c r="F36" s="173" t="e">
        <f>VLOOKUP(A36,Data!$A:$P,4,FALSE)</f>
        <v>#N/A</v>
      </c>
      <c r="G36" s="168" t="e">
        <f>VLOOKUP(A36,Data!$A:$P,5,FALSE)</f>
        <v>#N/A</v>
      </c>
      <c r="H36" s="6" t="e">
        <f>VLOOKUP(A36,Data!$A:$P,9,FALSE)</f>
        <v>#N/A</v>
      </c>
      <c r="I36" s="6" t="e">
        <f>VLOOKUP(A36,Data!$A:$P,11,FALSE)</f>
        <v>#N/A</v>
      </c>
      <c r="J36" s="6" t="e">
        <f>VLOOKUP(A36,Data!$A:$P,12,FALSE)</f>
        <v>#N/A</v>
      </c>
      <c r="K36" s="6" t="e">
        <f>VLOOKUP(A36,Data!$A:$P,16,FALSE)</f>
        <v>#N/A</v>
      </c>
      <c r="L36" s="182" t="e">
        <f>VLOOKUP(A36,Data!$A:$P,6,FALSE)</f>
        <v>#N/A</v>
      </c>
      <c r="M36" s="12" t="e">
        <f t="shared" si="2"/>
        <v>#N/A</v>
      </c>
      <c r="N36" s="168" t="e">
        <f>VLOOKUP(A36,Data!$A:$P,13,FALSE)</f>
        <v>#N/A</v>
      </c>
      <c r="O36" s="168" t="e">
        <f>VLOOKUP(A36,Data!$A:$P,14,FALSE)</f>
        <v>#N/A</v>
      </c>
      <c r="P36" s="139"/>
    </row>
    <row r="37" spans="1:16" ht="39.950000000000003" customHeight="1" x14ac:dyDescent="0.25">
      <c r="A37" s="166" t="e">
        <f>VLOOKUP(Data!A37,Data!$A:$P,1,FALSE)</f>
        <v>#N/A</v>
      </c>
      <c r="B37" s="168" t="e">
        <f>VLOOKUP(A37,Data!$A:$P,2,FALSE)</f>
        <v>#N/A</v>
      </c>
      <c r="C37" s="168" t="e">
        <f>VLOOKUP(A37,Data!$A:$P,15,FALSE)</f>
        <v>#N/A</v>
      </c>
      <c r="D37" s="168" t="e">
        <f>VLOOKUP(A37,Data!$A:$P,3,FALSE)</f>
        <v>#N/A</v>
      </c>
      <c r="E37" s="214" t="e">
        <f>VLOOKUP(A37,Data!$A:$P,7,FALSE)</f>
        <v>#N/A</v>
      </c>
      <c r="F37" s="173" t="e">
        <f>VLOOKUP(A37,Data!$A:$P,4,FALSE)</f>
        <v>#N/A</v>
      </c>
      <c r="G37" s="168" t="e">
        <f>VLOOKUP(A37,Data!$A:$P,5,FALSE)</f>
        <v>#N/A</v>
      </c>
      <c r="H37" s="6" t="e">
        <f>VLOOKUP(A37,Data!$A:$P,9,FALSE)</f>
        <v>#N/A</v>
      </c>
      <c r="I37" s="6" t="e">
        <f>VLOOKUP(A37,Data!$A:$P,11,FALSE)</f>
        <v>#N/A</v>
      </c>
      <c r="J37" s="6" t="e">
        <f>VLOOKUP(A37,Data!$A:$P,12,FALSE)</f>
        <v>#N/A</v>
      </c>
      <c r="K37" s="6" t="e">
        <f>VLOOKUP(A37,Data!$A:$P,16,FALSE)</f>
        <v>#N/A</v>
      </c>
      <c r="L37" s="182" t="e">
        <f>VLOOKUP(A37,Data!$A:$P,6,FALSE)</f>
        <v>#N/A</v>
      </c>
      <c r="M37" s="12" t="e">
        <f t="shared" si="2"/>
        <v>#N/A</v>
      </c>
      <c r="N37" s="168" t="e">
        <f>VLOOKUP(A37,Data!$A:$P,13,FALSE)</f>
        <v>#N/A</v>
      </c>
      <c r="O37" s="168" t="e">
        <f>VLOOKUP(A37,Data!$A:$P,14,FALSE)</f>
        <v>#N/A</v>
      </c>
      <c r="P37" s="139"/>
    </row>
    <row r="38" spans="1:16" ht="39.950000000000003" customHeight="1" x14ac:dyDescent="0.25">
      <c r="A38" s="166" t="e">
        <f>VLOOKUP(Data!A38,Data!$A:$P,1,FALSE)</f>
        <v>#N/A</v>
      </c>
      <c r="B38" s="168" t="e">
        <f>VLOOKUP(A38,Data!$A:$P,2,FALSE)</f>
        <v>#N/A</v>
      </c>
      <c r="C38" s="168" t="e">
        <f>VLOOKUP(A38,Data!$A:$P,15,FALSE)</f>
        <v>#N/A</v>
      </c>
      <c r="D38" s="168" t="e">
        <f>VLOOKUP(A38,Data!$A:$P,3,FALSE)</f>
        <v>#N/A</v>
      </c>
      <c r="E38" s="214" t="e">
        <f>VLOOKUP(A38,Data!$A:$P,7,FALSE)</f>
        <v>#N/A</v>
      </c>
      <c r="F38" s="173" t="e">
        <f>VLOOKUP(A38,Data!$A:$P,4,FALSE)</f>
        <v>#N/A</v>
      </c>
      <c r="G38" s="168" t="e">
        <f>VLOOKUP(A38,Data!$A:$P,5,FALSE)</f>
        <v>#N/A</v>
      </c>
      <c r="H38" s="6" t="e">
        <f>VLOOKUP(A38,Data!$A:$P,9,FALSE)</f>
        <v>#N/A</v>
      </c>
      <c r="I38" s="6" t="e">
        <f>VLOOKUP(A38,Data!$A:$P,11,FALSE)</f>
        <v>#N/A</v>
      </c>
      <c r="J38" s="6" t="e">
        <f>VLOOKUP(A38,Data!$A:$P,12,FALSE)</f>
        <v>#N/A</v>
      </c>
      <c r="K38" s="6" t="e">
        <f>VLOOKUP(A38,Data!$A:$P,16,FALSE)</f>
        <v>#N/A</v>
      </c>
      <c r="L38" s="182" t="e">
        <f>VLOOKUP(A38,Data!$A:$P,6,FALSE)</f>
        <v>#N/A</v>
      </c>
      <c r="M38" s="12" t="e">
        <f t="shared" si="2"/>
        <v>#N/A</v>
      </c>
      <c r="N38" s="168" t="e">
        <f>VLOOKUP(A38,Data!$A:$P,13,FALSE)</f>
        <v>#N/A</v>
      </c>
      <c r="O38" s="168" t="e">
        <f>VLOOKUP(A38,Data!$A:$P,14,FALSE)</f>
        <v>#N/A</v>
      </c>
      <c r="P38" s="139"/>
    </row>
    <row r="39" spans="1:16" ht="35.1" customHeight="1" x14ac:dyDescent="0.25">
      <c r="A39" s="166" t="e">
        <f>VLOOKUP(Data!A39,Data!$A:$P,1,FALSE)</f>
        <v>#N/A</v>
      </c>
      <c r="B39" s="168" t="e">
        <f>VLOOKUP(A39,Data!$A:$P,2,FALSE)</f>
        <v>#N/A</v>
      </c>
      <c r="C39" s="168" t="e">
        <f>VLOOKUP(A39,Data!$A:$P,15,FALSE)</f>
        <v>#N/A</v>
      </c>
      <c r="D39" s="168" t="e">
        <f>VLOOKUP(A39,Data!$A:$P,3,FALSE)</f>
        <v>#N/A</v>
      </c>
      <c r="E39" s="214" t="e">
        <f>VLOOKUP(A39,Data!$A:$P,7,FALSE)</f>
        <v>#N/A</v>
      </c>
      <c r="F39" s="173" t="e">
        <f>VLOOKUP(A39,Data!$A:$P,4,FALSE)</f>
        <v>#N/A</v>
      </c>
      <c r="G39" s="168" t="e">
        <f>VLOOKUP(A39,Data!$A:$P,5,FALSE)</f>
        <v>#N/A</v>
      </c>
      <c r="H39" s="6" t="e">
        <f>VLOOKUP(A39,Data!$A:$P,9,FALSE)</f>
        <v>#N/A</v>
      </c>
      <c r="I39" s="6" t="e">
        <f>VLOOKUP(A39,Data!$A:$P,11,FALSE)</f>
        <v>#N/A</v>
      </c>
      <c r="J39" s="6" t="e">
        <f>VLOOKUP(A39,Data!$A:$P,12,FALSE)</f>
        <v>#N/A</v>
      </c>
      <c r="K39" s="6" t="e">
        <f>VLOOKUP(A39,Data!$A:$P,16,FALSE)</f>
        <v>#N/A</v>
      </c>
      <c r="L39" s="182" t="e">
        <f>VLOOKUP(A39,Data!$A:$P,6,FALSE)</f>
        <v>#N/A</v>
      </c>
      <c r="M39" s="12" t="e">
        <f t="shared" si="2"/>
        <v>#N/A</v>
      </c>
      <c r="N39" s="168" t="e">
        <f>VLOOKUP(A39,Data!$A:$P,13,FALSE)</f>
        <v>#N/A</v>
      </c>
      <c r="O39" s="168" t="e">
        <f>VLOOKUP(A39,Data!$A:$P,14,FALSE)</f>
        <v>#N/A</v>
      </c>
      <c r="P39" s="139"/>
    </row>
    <row r="40" spans="1:16" ht="30" customHeight="1" x14ac:dyDescent="0.25">
      <c r="A40" s="166" t="e">
        <f>VLOOKUP(Data!A40,Data!$A:$P,1,FALSE)</f>
        <v>#N/A</v>
      </c>
      <c r="B40" s="168" t="e">
        <f>VLOOKUP(A40,Data!$A:$P,2,FALSE)</f>
        <v>#N/A</v>
      </c>
      <c r="C40" s="168" t="e">
        <f>VLOOKUP(A40,Data!$A:$P,15,FALSE)</f>
        <v>#N/A</v>
      </c>
      <c r="D40" s="168" t="e">
        <f>VLOOKUP(A40,Data!$A:$P,3,FALSE)</f>
        <v>#N/A</v>
      </c>
      <c r="E40" s="214" t="e">
        <f>VLOOKUP(A40,Data!$A:$P,7,FALSE)</f>
        <v>#N/A</v>
      </c>
      <c r="F40" s="173" t="e">
        <f>VLOOKUP(A40,Data!$A:$P,4,FALSE)</f>
        <v>#N/A</v>
      </c>
      <c r="G40" s="168" t="e">
        <f>VLOOKUP(A40,Data!$A:$P,5,FALSE)</f>
        <v>#N/A</v>
      </c>
      <c r="H40" s="6" t="e">
        <f>VLOOKUP(A40,Data!$A:$P,9,FALSE)</f>
        <v>#N/A</v>
      </c>
      <c r="I40" s="6" t="e">
        <f>VLOOKUP(A40,Data!$A:$P,11,FALSE)</f>
        <v>#N/A</v>
      </c>
      <c r="J40" s="6" t="e">
        <f>VLOOKUP(A40,Data!$A:$P,12,FALSE)</f>
        <v>#N/A</v>
      </c>
      <c r="K40" s="6" t="e">
        <f>VLOOKUP(A40,Data!$A:$P,16,FALSE)</f>
        <v>#N/A</v>
      </c>
      <c r="L40" s="182" t="e">
        <f>VLOOKUP(A40,Data!$A:$P,6,FALSE)</f>
        <v>#N/A</v>
      </c>
      <c r="M40" s="12" t="e">
        <f t="shared" si="2"/>
        <v>#N/A</v>
      </c>
      <c r="N40" s="168" t="e">
        <f>VLOOKUP(A40,Data!$A:$P,13,FALSE)</f>
        <v>#N/A</v>
      </c>
      <c r="O40" s="168" t="e">
        <f>VLOOKUP(A40,Data!$A:$P,14,FALSE)</f>
        <v>#N/A</v>
      </c>
      <c r="P40" s="139"/>
    </row>
    <row r="41" spans="1:16" ht="39.950000000000003" customHeight="1" x14ac:dyDescent="0.25">
      <c r="A41" s="166" t="e">
        <f>VLOOKUP(Data!A41,Data!$A:$P,1,FALSE)</f>
        <v>#N/A</v>
      </c>
      <c r="B41" s="168" t="e">
        <f>VLOOKUP(A41,Data!$A:$P,2,FALSE)</f>
        <v>#N/A</v>
      </c>
      <c r="C41" s="168" t="e">
        <f>VLOOKUP(A41,Data!$A:$P,15,FALSE)</f>
        <v>#N/A</v>
      </c>
      <c r="D41" s="168" t="e">
        <f>VLOOKUP(A41,Data!$A:$P,3,FALSE)</f>
        <v>#N/A</v>
      </c>
      <c r="E41" s="214" t="e">
        <f>VLOOKUP(A41,Data!$A:$P,7,FALSE)</f>
        <v>#N/A</v>
      </c>
      <c r="F41" s="173" t="e">
        <f>VLOOKUP(A41,Data!$A:$P,4,FALSE)</f>
        <v>#N/A</v>
      </c>
      <c r="G41" s="168" t="e">
        <f>VLOOKUP(A41,Data!$A:$P,5,FALSE)</f>
        <v>#N/A</v>
      </c>
      <c r="H41" s="6" t="e">
        <f>VLOOKUP(A41,Data!$A:$P,9,FALSE)</f>
        <v>#N/A</v>
      </c>
      <c r="I41" s="6" t="e">
        <f>VLOOKUP(A41,Data!$A:$P,11,FALSE)</f>
        <v>#N/A</v>
      </c>
      <c r="J41" s="6" t="e">
        <f>VLOOKUP(A41,Data!$A:$P,12,FALSE)</f>
        <v>#N/A</v>
      </c>
      <c r="K41" s="6" t="e">
        <f>VLOOKUP(A41,Data!$A:$P,16,FALSE)</f>
        <v>#N/A</v>
      </c>
      <c r="L41" s="182" t="e">
        <f>VLOOKUP(A41,Data!$A:$P,6,FALSE)</f>
        <v>#N/A</v>
      </c>
      <c r="M41" s="12" t="e">
        <f t="shared" si="2"/>
        <v>#N/A</v>
      </c>
      <c r="N41" s="168" t="e">
        <f>VLOOKUP(A41,Data!$A:$P,13,FALSE)</f>
        <v>#N/A</v>
      </c>
      <c r="O41" s="168" t="e">
        <f>VLOOKUP(A41,Data!$A:$P,14,FALSE)</f>
        <v>#N/A</v>
      </c>
      <c r="P41" s="139"/>
    </row>
    <row r="42" spans="1:16" ht="30" customHeight="1" x14ac:dyDescent="0.25">
      <c r="A42" s="166" t="e">
        <f>VLOOKUP(Data!A42,Data!$A:$P,1,FALSE)</f>
        <v>#N/A</v>
      </c>
      <c r="B42" s="168" t="e">
        <f>VLOOKUP(A42,Data!$A:$P,2,FALSE)</f>
        <v>#N/A</v>
      </c>
      <c r="C42" s="168" t="e">
        <f>VLOOKUP(A42,Data!$A:$P,15,FALSE)</f>
        <v>#N/A</v>
      </c>
      <c r="D42" s="168" t="e">
        <f>VLOOKUP(A42,Data!$A:$P,3,FALSE)</f>
        <v>#N/A</v>
      </c>
      <c r="E42" s="214" t="e">
        <f>VLOOKUP(A42,Data!$A:$P,7,FALSE)</f>
        <v>#N/A</v>
      </c>
      <c r="F42" s="173" t="e">
        <f>VLOOKUP(A42,Data!$A:$P,4,FALSE)</f>
        <v>#N/A</v>
      </c>
      <c r="G42" s="168" t="e">
        <f>VLOOKUP(A42,Data!$A:$P,5,FALSE)</f>
        <v>#N/A</v>
      </c>
      <c r="H42" s="6" t="e">
        <f>VLOOKUP(A42,Data!$A:$P,9,FALSE)</f>
        <v>#N/A</v>
      </c>
      <c r="I42" s="6" t="e">
        <f>VLOOKUP(A42,Data!$A:$P,11,FALSE)</f>
        <v>#N/A</v>
      </c>
      <c r="J42" s="6" t="e">
        <f>VLOOKUP(A42,Data!$A:$P,12,FALSE)</f>
        <v>#N/A</v>
      </c>
      <c r="K42" s="6" t="e">
        <f>VLOOKUP(A42,Data!$A:$P,16,FALSE)</f>
        <v>#N/A</v>
      </c>
      <c r="L42" s="182" t="e">
        <f>VLOOKUP(A42,Data!$A:$P,6,FALSE)</f>
        <v>#N/A</v>
      </c>
      <c r="M42" s="12" t="e">
        <f t="shared" si="2"/>
        <v>#N/A</v>
      </c>
      <c r="N42" s="168" t="e">
        <f>VLOOKUP(A42,Data!$A:$P,13,FALSE)</f>
        <v>#N/A</v>
      </c>
      <c r="O42" s="168" t="e">
        <f>VLOOKUP(A42,Data!$A:$P,14,FALSE)</f>
        <v>#N/A</v>
      </c>
      <c r="P42" s="139"/>
    </row>
    <row r="43" spans="1:16" ht="39.950000000000003" customHeight="1" x14ac:dyDescent="0.25">
      <c r="A43" s="166" t="e">
        <f>VLOOKUP(Data!A43,Data!$A:$P,1,FALSE)</f>
        <v>#N/A</v>
      </c>
      <c r="B43" s="168" t="e">
        <f>VLOOKUP(A43,Data!$A:$P,2,FALSE)</f>
        <v>#N/A</v>
      </c>
      <c r="C43" s="168" t="e">
        <f>VLOOKUP(A43,Data!$A:$P,15,FALSE)</f>
        <v>#N/A</v>
      </c>
      <c r="D43" s="168" t="e">
        <f>VLOOKUP(A43,Data!$A:$P,3,FALSE)</f>
        <v>#N/A</v>
      </c>
      <c r="E43" s="214" t="e">
        <f>VLOOKUP(A43,Data!$A:$P,7,FALSE)</f>
        <v>#N/A</v>
      </c>
      <c r="F43" s="173" t="e">
        <f>VLOOKUP(A43,Data!$A:$P,4,FALSE)</f>
        <v>#N/A</v>
      </c>
      <c r="G43" s="168" t="e">
        <f>VLOOKUP(A43,Data!$A:$P,5,FALSE)</f>
        <v>#N/A</v>
      </c>
      <c r="H43" s="6" t="e">
        <f>VLOOKUP(A43,Data!$A:$P,9,FALSE)</f>
        <v>#N/A</v>
      </c>
      <c r="I43" s="6" t="e">
        <f>VLOOKUP(A43,Data!$A:$P,11,FALSE)</f>
        <v>#N/A</v>
      </c>
      <c r="J43" s="6" t="e">
        <f>VLOOKUP(A43,Data!$A:$P,12,FALSE)</f>
        <v>#N/A</v>
      </c>
      <c r="K43" s="6" t="e">
        <f>VLOOKUP(A43,Data!$A:$P,16,FALSE)</f>
        <v>#N/A</v>
      </c>
      <c r="L43" s="182" t="e">
        <f>VLOOKUP(A43,Data!$A:$P,6,FALSE)</f>
        <v>#N/A</v>
      </c>
      <c r="M43" s="12" t="e">
        <f t="shared" si="2"/>
        <v>#N/A</v>
      </c>
      <c r="N43" s="168" t="e">
        <f>VLOOKUP(A43,Data!$A:$P,13,FALSE)</f>
        <v>#N/A</v>
      </c>
      <c r="O43" s="168" t="e">
        <f>VLOOKUP(A43,Data!$A:$P,14,FALSE)</f>
        <v>#N/A</v>
      </c>
      <c r="P43" s="139"/>
    </row>
    <row r="44" spans="1:16" ht="35.1" customHeight="1" x14ac:dyDescent="0.25">
      <c r="A44" s="166" t="e">
        <f>VLOOKUP(Data!A44,Data!$A:$P,1,FALSE)</f>
        <v>#N/A</v>
      </c>
      <c r="B44" s="168" t="e">
        <f>VLOOKUP(A44,Data!$A:$P,2,FALSE)</f>
        <v>#N/A</v>
      </c>
      <c r="C44" s="168" t="e">
        <f>VLOOKUP(A44,Data!$A:$P,15,FALSE)</f>
        <v>#N/A</v>
      </c>
      <c r="D44" s="168" t="e">
        <f>VLOOKUP(A44,Data!$A:$P,3,FALSE)</f>
        <v>#N/A</v>
      </c>
      <c r="E44" s="214" t="e">
        <f>VLOOKUP(A44,Data!$A:$P,7,FALSE)</f>
        <v>#N/A</v>
      </c>
      <c r="F44" s="173" t="e">
        <f>VLOOKUP(A44,Data!$A:$P,4,FALSE)</f>
        <v>#N/A</v>
      </c>
      <c r="G44" s="168" t="e">
        <f>VLOOKUP(A44,Data!$A:$P,5,FALSE)</f>
        <v>#N/A</v>
      </c>
      <c r="H44" s="6" t="e">
        <f>VLOOKUP(A44,Data!$A:$P,9,FALSE)</f>
        <v>#N/A</v>
      </c>
      <c r="I44" s="6" t="e">
        <f>VLOOKUP(A44,Data!$A:$P,11,FALSE)</f>
        <v>#N/A</v>
      </c>
      <c r="J44" s="6" t="e">
        <f>VLOOKUP(A44,Data!$A:$P,12,FALSE)</f>
        <v>#N/A</v>
      </c>
      <c r="K44" s="6" t="e">
        <f>VLOOKUP(A44,Data!$A:$P,16,FALSE)</f>
        <v>#N/A</v>
      </c>
      <c r="L44" s="182" t="e">
        <f>VLOOKUP(A44,Data!$A:$P,6,FALSE)</f>
        <v>#N/A</v>
      </c>
      <c r="M44" s="12" t="e">
        <f t="shared" si="2"/>
        <v>#N/A</v>
      </c>
      <c r="N44" s="168" t="e">
        <f>VLOOKUP(A44,Data!$A:$P,13,FALSE)</f>
        <v>#N/A</v>
      </c>
      <c r="O44" s="168" t="e">
        <f>VLOOKUP(A44,Data!$A:$P,14,FALSE)</f>
        <v>#N/A</v>
      </c>
      <c r="P44" s="139"/>
    </row>
    <row r="45" spans="1:16" ht="39.950000000000003" customHeight="1" x14ac:dyDescent="0.25">
      <c r="A45" s="166" t="e">
        <f>VLOOKUP(Data!A45,Data!$A:$P,1,FALSE)</f>
        <v>#N/A</v>
      </c>
      <c r="B45" s="168" t="e">
        <f>VLOOKUP(A45,Data!$A:$P,2,FALSE)</f>
        <v>#N/A</v>
      </c>
      <c r="C45" s="168" t="e">
        <f>VLOOKUP(A45,Data!$A:$P,15,FALSE)</f>
        <v>#N/A</v>
      </c>
      <c r="D45" s="168" t="e">
        <f>VLOOKUP(A45,Data!$A:$P,3,FALSE)</f>
        <v>#N/A</v>
      </c>
      <c r="E45" s="214" t="e">
        <f>VLOOKUP(A45,Data!$A:$P,7,FALSE)</f>
        <v>#N/A</v>
      </c>
      <c r="F45" s="173" t="e">
        <f>VLOOKUP(A45,Data!$A:$P,4,FALSE)</f>
        <v>#N/A</v>
      </c>
      <c r="G45" s="168" t="e">
        <f>VLOOKUP(A45,Data!$A:$P,5,FALSE)</f>
        <v>#N/A</v>
      </c>
      <c r="H45" s="6" t="e">
        <f>VLOOKUP(A45,Data!$A:$P,9,FALSE)</f>
        <v>#N/A</v>
      </c>
      <c r="I45" s="6" t="e">
        <f>VLOOKUP(A45,Data!$A:$P,11,FALSE)</f>
        <v>#N/A</v>
      </c>
      <c r="J45" s="6" t="e">
        <f>VLOOKUP(A45,Data!$A:$P,12,FALSE)</f>
        <v>#N/A</v>
      </c>
      <c r="K45" s="6" t="e">
        <f>VLOOKUP(A45,Data!$A:$P,16,FALSE)</f>
        <v>#N/A</v>
      </c>
      <c r="L45" s="182" t="e">
        <f>VLOOKUP(A45,Data!$A:$P,6,FALSE)</f>
        <v>#N/A</v>
      </c>
      <c r="M45" s="12" t="e">
        <f t="shared" si="2"/>
        <v>#N/A</v>
      </c>
      <c r="N45" s="168" t="e">
        <f>VLOOKUP(A45,Data!$A:$P,13,FALSE)</f>
        <v>#N/A</v>
      </c>
      <c r="O45" s="168" t="e">
        <f>VLOOKUP(A45,Data!$A:$P,14,FALSE)</f>
        <v>#N/A</v>
      </c>
      <c r="P45" s="139"/>
    </row>
    <row r="46" spans="1:16" ht="30" customHeight="1" x14ac:dyDescent="0.25">
      <c r="A46" s="166" t="e">
        <f>VLOOKUP(Data!A46,Data!$A:$P,1,FALSE)</f>
        <v>#N/A</v>
      </c>
      <c r="B46" s="168" t="e">
        <f>VLOOKUP(A46,Data!$A:$P,2,FALSE)</f>
        <v>#N/A</v>
      </c>
      <c r="C46" s="168" t="e">
        <f>VLOOKUP(A46,Data!$A:$P,15,FALSE)</f>
        <v>#N/A</v>
      </c>
      <c r="D46" s="168" t="e">
        <f>VLOOKUP(A46,Data!$A:$P,3,FALSE)</f>
        <v>#N/A</v>
      </c>
      <c r="E46" s="214" t="e">
        <f>VLOOKUP(A46,Data!$A:$P,7,FALSE)</f>
        <v>#N/A</v>
      </c>
      <c r="F46" s="173" t="e">
        <f>VLOOKUP(A46,Data!$A:$P,4,FALSE)</f>
        <v>#N/A</v>
      </c>
      <c r="G46" s="168" t="e">
        <f>VLOOKUP(A46,Data!$A:$P,5,FALSE)</f>
        <v>#N/A</v>
      </c>
      <c r="H46" s="6" t="e">
        <f>VLOOKUP(A46,Data!$A:$P,9,FALSE)</f>
        <v>#N/A</v>
      </c>
      <c r="I46" s="6" t="e">
        <f>VLOOKUP(A46,Data!$A:$P,11,FALSE)</f>
        <v>#N/A</v>
      </c>
      <c r="J46" s="6" t="e">
        <f>VLOOKUP(A46,Data!$A:$P,12,FALSE)</f>
        <v>#N/A</v>
      </c>
      <c r="K46" s="6" t="e">
        <f>VLOOKUP(A46,Data!$A:$P,16,FALSE)</f>
        <v>#N/A</v>
      </c>
      <c r="L46" s="182" t="e">
        <f>VLOOKUP(A46,Data!$A:$P,6,FALSE)</f>
        <v>#N/A</v>
      </c>
      <c r="M46" s="12" t="e">
        <f t="shared" si="2"/>
        <v>#N/A</v>
      </c>
      <c r="N46" s="168" t="e">
        <f>VLOOKUP(A46,Data!$A:$P,13,FALSE)</f>
        <v>#N/A</v>
      </c>
      <c r="O46" s="168" t="e">
        <f>VLOOKUP(A46,Data!$A:$P,14,FALSE)</f>
        <v>#N/A</v>
      </c>
      <c r="P46" s="139"/>
    </row>
    <row r="47" spans="1:16" ht="30" customHeight="1" x14ac:dyDescent="0.25">
      <c r="A47" s="166" t="e">
        <f>VLOOKUP(Data!A47,Data!$A:$P,1,FALSE)</f>
        <v>#N/A</v>
      </c>
      <c r="B47" s="168" t="e">
        <f>VLOOKUP(A47,Data!$A:$P,2,FALSE)</f>
        <v>#N/A</v>
      </c>
      <c r="C47" s="168" t="e">
        <f>VLOOKUP(A47,Data!$A:$P,15,FALSE)</f>
        <v>#N/A</v>
      </c>
      <c r="D47" s="168" t="e">
        <f>VLOOKUP(A47,Data!$A:$P,3,FALSE)</f>
        <v>#N/A</v>
      </c>
      <c r="E47" s="214" t="e">
        <f>VLOOKUP(A47,Data!$A:$P,7,FALSE)</f>
        <v>#N/A</v>
      </c>
      <c r="F47" s="173" t="e">
        <f>VLOOKUP(A47,Data!$A:$P,4,FALSE)</f>
        <v>#N/A</v>
      </c>
      <c r="G47" s="168" t="e">
        <f>VLOOKUP(A47,Data!$A:$P,5,FALSE)</f>
        <v>#N/A</v>
      </c>
      <c r="H47" s="6" t="e">
        <f>VLOOKUP(A47,Data!$A:$P,9,FALSE)</f>
        <v>#N/A</v>
      </c>
      <c r="I47" s="6" t="e">
        <f>VLOOKUP(A47,Data!$A:$P,11,FALSE)</f>
        <v>#N/A</v>
      </c>
      <c r="J47" s="6" t="e">
        <f>VLOOKUP(A47,Data!$A:$P,12,FALSE)</f>
        <v>#N/A</v>
      </c>
      <c r="K47" s="6" t="e">
        <f>VLOOKUP(A47,Data!$A:$P,16,FALSE)</f>
        <v>#N/A</v>
      </c>
      <c r="L47" s="182" t="e">
        <f>VLOOKUP(A47,Data!$A:$P,6,FALSE)</f>
        <v>#N/A</v>
      </c>
      <c r="M47" s="12" t="e">
        <f t="shared" si="2"/>
        <v>#N/A</v>
      </c>
      <c r="N47" s="168" t="e">
        <f>VLOOKUP(A47,Data!$A:$P,13,FALSE)</f>
        <v>#N/A</v>
      </c>
      <c r="O47" s="168" t="e">
        <f>VLOOKUP(A47,Data!$A:$P,14,FALSE)</f>
        <v>#N/A</v>
      </c>
      <c r="P47" s="139"/>
    </row>
    <row r="48" spans="1:16" ht="30" customHeight="1" x14ac:dyDescent="0.25">
      <c r="A48" s="166" t="e">
        <f>VLOOKUP(Data!A48,Data!$A:$P,1,FALSE)</f>
        <v>#N/A</v>
      </c>
      <c r="B48" s="168" t="e">
        <f>VLOOKUP(A48,Data!$A:$P,2,FALSE)</f>
        <v>#N/A</v>
      </c>
      <c r="C48" s="168" t="e">
        <f>VLOOKUP(A48,Data!$A:$P,15,FALSE)</f>
        <v>#N/A</v>
      </c>
      <c r="D48" s="168" t="e">
        <f>VLOOKUP(A48,Data!$A:$P,3,FALSE)</f>
        <v>#N/A</v>
      </c>
      <c r="E48" s="214" t="e">
        <f>VLOOKUP(A48,Data!$A:$P,7,FALSE)</f>
        <v>#N/A</v>
      </c>
      <c r="F48" s="173" t="e">
        <f>VLOOKUP(A48,Data!$A:$P,4,FALSE)</f>
        <v>#N/A</v>
      </c>
      <c r="G48" s="168" t="e">
        <f>VLOOKUP(A48,Data!$A:$P,5,FALSE)</f>
        <v>#N/A</v>
      </c>
      <c r="H48" s="6" t="e">
        <f>VLOOKUP(A48,Data!$A:$P,9,FALSE)</f>
        <v>#N/A</v>
      </c>
      <c r="I48" s="6" t="e">
        <f>VLOOKUP(A48,Data!$A:$P,11,FALSE)</f>
        <v>#N/A</v>
      </c>
      <c r="J48" s="6" t="e">
        <f>VLOOKUP(A48,Data!$A:$P,12,FALSE)</f>
        <v>#N/A</v>
      </c>
      <c r="K48" s="6" t="e">
        <f>VLOOKUP(A48,Data!$A:$P,16,FALSE)</f>
        <v>#N/A</v>
      </c>
      <c r="L48" s="182" t="e">
        <f>VLOOKUP(A48,Data!$A:$P,6,FALSE)</f>
        <v>#N/A</v>
      </c>
      <c r="M48" s="12" t="e">
        <f t="shared" si="2"/>
        <v>#N/A</v>
      </c>
      <c r="N48" s="168" t="e">
        <f>VLOOKUP(A48,Data!$A:$P,13,FALSE)</f>
        <v>#N/A</v>
      </c>
      <c r="O48" s="168" t="e">
        <f>VLOOKUP(A48,Data!$A:$P,14,FALSE)</f>
        <v>#N/A</v>
      </c>
      <c r="P48" s="139"/>
    </row>
    <row r="49" spans="1:16" ht="35.1" customHeight="1" x14ac:dyDescent="0.25">
      <c r="A49" s="166" t="e">
        <f>VLOOKUP(Data!A49,Data!$A:$P,1,FALSE)</f>
        <v>#N/A</v>
      </c>
      <c r="B49" s="168" t="e">
        <f>VLOOKUP(A49,Data!$A:$P,2,FALSE)</f>
        <v>#N/A</v>
      </c>
      <c r="C49" s="168" t="e">
        <f>VLOOKUP(A49,Data!$A:$P,15,FALSE)</f>
        <v>#N/A</v>
      </c>
      <c r="D49" s="168" t="e">
        <f>VLOOKUP(A49,Data!$A:$P,3,FALSE)</f>
        <v>#N/A</v>
      </c>
      <c r="E49" s="214" t="e">
        <f>VLOOKUP(A49,Data!$A:$P,7,FALSE)</f>
        <v>#N/A</v>
      </c>
      <c r="F49" s="173" t="e">
        <f>VLOOKUP(A49,Data!$A:$P,4,FALSE)</f>
        <v>#N/A</v>
      </c>
      <c r="G49" s="168" t="e">
        <f>VLOOKUP(A49,Data!$A:$P,5,FALSE)</f>
        <v>#N/A</v>
      </c>
      <c r="H49" s="6" t="e">
        <f>VLOOKUP(A49,Data!$A:$P,9,FALSE)</f>
        <v>#N/A</v>
      </c>
      <c r="I49" s="6" t="e">
        <f>VLOOKUP(A49,Data!$A:$P,11,FALSE)</f>
        <v>#N/A</v>
      </c>
      <c r="J49" s="6" t="e">
        <f>VLOOKUP(A49,Data!$A:$P,12,FALSE)</f>
        <v>#N/A</v>
      </c>
      <c r="K49" s="6" t="e">
        <f>VLOOKUP(A49,Data!$A:$P,16,FALSE)</f>
        <v>#N/A</v>
      </c>
      <c r="L49" s="182" t="e">
        <f>VLOOKUP(A49,Data!$A:$P,6,FALSE)</f>
        <v>#N/A</v>
      </c>
      <c r="M49" s="12" t="e">
        <f t="shared" si="2"/>
        <v>#N/A</v>
      </c>
      <c r="N49" s="168" t="e">
        <f>VLOOKUP(A49,Data!$A:$P,13,FALSE)</f>
        <v>#N/A</v>
      </c>
      <c r="O49" s="168" t="e">
        <f>VLOOKUP(A49,Data!$A:$P,14,FALSE)</f>
        <v>#N/A</v>
      </c>
      <c r="P49" s="139"/>
    </row>
    <row r="50" spans="1:16" ht="39.950000000000003" customHeight="1" x14ac:dyDescent="0.25">
      <c r="A50" s="166" t="e">
        <f>VLOOKUP(Data!A50,Data!$A:$P,1,FALSE)</f>
        <v>#N/A</v>
      </c>
      <c r="B50" s="168" t="e">
        <f>VLOOKUP(A50,Data!$A:$P,2,FALSE)</f>
        <v>#N/A</v>
      </c>
      <c r="C50" s="168" t="e">
        <f>VLOOKUP(A50,Data!$A:$P,15,FALSE)</f>
        <v>#N/A</v>
      </c>
      <c r="D50" s="168" t="e">
        <f>VLOOKUP(A50,Data!$A:$P,3,FALSE)</f>
        <v>#N/A</v>
      </c>
      <c r="E50" s="214" t="e">
        <f>VLOOKUP(A50,Data!$A:$P,7,FALSE)</f>
        <v>#N/A</v>
      </c>
      <c r="F50" s="173" t="e">
        <f>VLOOKUP(A50,Data!$A:$P,4,FALSE)</f>
        <v>#N/A</v>
      </c>
      <c r="G50" s="168" t="e">
        <f>VLOOKUP(A50,Data!$A:$P,5,FALSE)</f>
        <v>#N/A</v>
      </c>
      <c r="H50" s="6" t="e">
        <f>VLOOKUP(A50,Data!$A:$P,9,FALSE)</f>
        <v>#N/A</v>
      </c>
      <c r="I50" s="6" t="e">
        <f>VLOOKUP(A50,Data!$A:$P,11,FALSE)</f>
        <v>#N/A</v>
      </c>
      <c r="J50" s="6" t="e">
        <f>VLOOKUP(A50,Data!$A:$P,12,FALSE)</f>
        <v>#N/A</v>
      </c>
      <c r="K50" s="6" t="e">
        <f>VLOOKUP(A50,Data!$A:$P,16,FALSE)</f>
        <v>#N/A</v>
      </c>
      <c r="L50" s="182" t="e">
        <f>VLOOKUP(A50,Data!$A:$P,6,FALSE)</f>
        <v>#N/A</v>
      </c>
      <c r="M50" s="12" t="e">
        <f t="shared" si="2"/>
        <v>#N/A</v>
      </c>
      <c r="N50" s="168" t="e">
        <f>VLOOKUP(A50,Data!$A:$P,13,FALSE)</f>
        <v>#N/A</v>
      </c>
      <c r="O50" s="168" t="e">
        <f>VLOOKUP(A50,Data!$A:$P,14,FALSE)</f>
        <v>#N/A</v>
      </c>
      <c r="P50" s="139"/>
    </row>
    <row r="51" spans="1:16" ht="30" customHeight="1" x14ac:dyDescent="0.25">
      <c r="A51" s="166" t="e">
        <f>VLOOKUP(Data!A51,Data!$A:$P,1,FALSE)</f>
        <v>#N/A</v>
      </c>
      <c r="B51" s="168" t="e">
        <f>VLOOKUP(A51,Data!$A:$P,2,FALSE)</f>
        <v>#N/A</v>
      </c>
      <c r="C51" s="168" t="e">
        <f>VLOOKUP(A51,Data!$A:$P,15,FALSE)</f>
        <v>#N/A</v>
      </c>
      <c r="D51" s="168" t="e">
        <f>VLOOKUP(A51,Data!$A:$P,3,FALSE)</f>
        <v>#N/A</v>
      </c>
      <c r="E51" s="214" t="e">
        <f>VLOOKUP(A51,Data!$A:$P,7,FALSE)</f>
        <v>#N/A</v>
      </c>
      <c r="F51" s="173" t="e">
        <f>VLOOKUP(A51,Data!$A:$P,4,FALSE)</f>
        <v>#N/A</v>
      </c>
      <c r="G51" s="168" t="e">
        <f>VLOOKUP(A51,Data!$A:$P,5,FALSE)</f>
        <v>#N/A</v>
      </c>
      <c r="H51" s="6" t="e">
        <f>VLOOKUP(A51,Data!$A:$P,9,FALSE)</f>
        <v>#N/A</v>
      </c>
      <c r="I51" s="6" t="e">
        <f>VLOOKUP(A51,Data!$A:$P,11,FALSE)</f>
        <v>#N/A</v>
      </c>
      <c r="J51" s="6" t="e">
        <f>VLOOKUP(A51,Data!$A:$P,12,FALSE)</f>
        <v>#N/A</v>
      </c>
      <c r="K51" s="6" t="e">
        <f>VLOOKUP(A51,Data!$A:$P,16,FALSE)</f>
        <v>#N/A</v>
      </c>
      <c r="L51" s="182" t="e">
        <f>VLOOKUP(A51,Data!$A:$P,6,FALSE)</f>
        <v>#N/A</v>
      </c>
      <c r="M51" s="12" t="e">
        <f t="shared" si="2"/>
        <v>#N/A</v>
      </c>
      <c r="N51" s="168" t="e">
        <f>VLOOKUP(A51,Data!$A:$P,13,FALSE)</f>
        <v>#N/A</v>
      </c>
      <c r="O51" s="168" t="e">
        <f>VLOOKUP(A51,Data!$A:$P,14,FALSE)</f>
        <v>#N/A</v>
      </c>
      <c r="P51" s="139"/>
    </row>
    <row r="52" spans="1:16" ht="39.950000000000003" customHeight="1" x14ac:dyDescent="0.25">
      <c r="A52" s="166" t="e">
        <f>VLOOKUP(Data!A52,Data!$A:$P,1,FALSE)</f>
        <v>#N/A</v>
      </c>
      <c r="B52" s="168" t="e">
        <f>VLOOKUP(A52,Data!$A:$P,2,FALSE)</f>
        <v>#N/A</v>
      </c>
      <c r="C52" s="168" t="e">
        <f>VLOOKUP(A52,Data!$A:$P,15,FALSE)</f>
        <v>#N/A</v>
      </c>
      <c r="D52" s="168" t="e">
        <f>VLOOKUP(A52,Data!$A:$P,3,FALSE)</f>
        <v>#N/A</v>
      </c>
      <c r="E52" s="214" t="e">
        <f>VLOOKUP(A52,Data!$A:$P,7,FALSE)</f>
        <v>#N/A</v>
      </c>
      <c r="F52" s="173" t="e">
        <f>VLOOKUP(A52,Data!$A:$P,4,FALSE)</f>
        <v>#N/A</v>
      </c>
      <c r="G52" s="168" t="e">
        <f>VLOOKUP(A52,Data!$A:$P,5,FALSE)</f>
        <v>#N/A</v>
      </c>
      <c r="H52" s="6" t="e">
        <f>VLOOKUP(A52,Data!$A:$P,9,FALSE)</f>
        <v>#N/A</v>
      </c>
      <c r="I52" s="6" t="e">
        <f>VLOOKUP(A52,Data!$A:$P,11,FALSE)</f>
        <v>#N/A</v>
      </c>
      <c r="J52" s="6" t="e">
        <f>VLOOKUP(A52,Data!$A:$P,12,FALSE)</f>
        <v>#N/A</v>
      </c>
      <c r="K52" s="6" t="e">
        <f>VLOOKUP(A52,Data!$A:$P,16,FALSE)</f>
        <v>#N/A</v>
      </c>
      <c r="L52" s="182" t="e">
        <f>VLOOKUP(A52,Data!$A:$P,6,FALSE)</f>
        <v>#N/A</v>
      </c>
      <c r="M52" s="12" t="e">
        <f t="shared" si="2"/>
        <v>#N/A</v>
      </c>
      <c r="N52" s="168" t="e">
        <f>VLOOKUP(A52,Data!$A:$P,13,FALSE)</f>
        <v>#N/A</v>
      </c>
      <c r="O52" s="168" t="e">
        <f>VLOOKUP(A52,Data!$A:$P,14,FALSE)</f>
        <v>#N/A</v>
      </c>
      <c r="P52" s="139"/>
    </row>
    <row r="53" spans="1:16" ht="30" customHeight="1" x14ac:dyDescent="0.25">
      <c r="A53" s="166" t="e">
        <f>VLOOKUP(Data!A53,Data!$A:$P,1,FALSE)</f>
        <v>#N/A</v>
      </c>
      <c r="B53" s="168" t="e">
        <f>VLOOKUP(A53,Data!$A:$P,2,FALSE)</f>
        <v>#N/A</v>
      </c>
      <c r="C53" s="168" t="e">
        <f>VLOOKUP(A53,Data!$A:$P,15,FALSE)</f>
        <v>#N/A</v>
      </c>
      <c r="D53" s="168" t="e">
        <f>VLOOKUP(A53,Data!$A:$P,3,FALSE)</f>
        <v>#N/A</v>
      </c>
      <c r="E53" s="214" t="e">
        <f>VLOOKUP(A53,Data!$A:$P,7,FALSE)</f>
        <v>#N/A</v>
      </c>
      <c r="F53" s="173" t="e">
        <f>VLOOKUP(A53,Data!$A:$P,4,FALSE)</f>
        <v>#N/A</v>
      </c>
      <c r="G53" s="168" t="e">
        <f>VLOOKUP(A53,Data!$A:$P,5,FALSE)</f>
        <v>#N/A</v>
      </c>
      <c r="H53" s="6" t="e">
        <f>VLOOKUP(A53,Data!$A:$P,9,FALSE)</f>
        <v>#N/A</v>
      </c>
      <c r="I53" s="6" t="e">
        <f>VLOOKUP(A53,Data!$A:$P,11,FALSE)</f>
        <v>#N/A</v>
      </c>
      <c r="J53" s="6" t="e">
        <f>VLOOKUP(A53,Data!$A:$P,12,FALSE)</f>
        <v>#N/A</v>
      </c>
      <c r="K53" s="6" t="e">
        <f>VLOOKUP(A53,Data!$A:$P,16,FALSE)</f>
        <v>#N/A</v>
      </c>
      <c r="L53" s="182" t="e">
        <f>VLOOKUP(A53,Data!$A:$P,6,FALSE)</f>
        <v>#N/A</v>
      </c>
      <c r="M53" s="12" t="e">
        <f t="shared" si="2"/>
        <v>#N/A</v>
      </c>
      <c r="N53" s="168" t="e">
        <f>VLOOKUP(A53,Data!$A:$P,13,FALSE)</f>
        <v>#N/A</v>
      </c>
      <c r="O53" s="168" t="e">
        <f>VLOOKUP(A53,Data!$A:$P,14,FALSE)</f>
        <v>#N/A</v>
      </c>
      <c r="P53" s="139"/>
    </row>
    <row r="54" spans="1:16" ht="30" customHeight="1" x14ac:dyDescent="0.25">
      <c r="A54" s="166" t="e">
        <f>VLOOKUP(Data!A54,Data!$A:$P,1,FALSE)</f>
        <v>#N/A</v>
      </c>
      <c r="B54" s="168" t="e">
        <f>VLOOKUP(A54,Data!$A:$P,2,FALSE)</f>
        <v>#N/A</v>
      </c>
      <c r="C54" s="168" t="e">
        <f>VLOOKUP(A54,Data!$A:$P,15,FALSE)</f>
        <v>#N/A</v>
      </c>
      <c r="D54" s="168" t="e">
        <f>VLOOKUP(A54,Data!$A:$P,3,FALSE)</f>
        <v>#N/A</v>
      </c>
      <c r="E54" s="214" t="e">
        <f>VLOOKUP(A54,Data!$A:$P,7,FALSE)</f>
        <v>#N/A</v>
      </c>
      <c r="F54" s="173" t="e">
        <f>VLOOKUP(A54,Data!$A:$P,4,FALSE)</f>
        <v>#N/A</v>
      </c>
      <c r="G54" s="168" t="e">
        <f>VLOOKUP(A54,Data!$A:$P,5,FALSE)</f>
        <v>#N/A</v>
      </c>
      <c r="H54" s="6" t="e">
        <f>VLOOKUP(A54,Data!$A:$P,9,FALSE)</f>
        <v>#N/A</v>
      </c>
      <c r="I54" s="6" t="e">
        <f>VLOOKUP(A54,Data!$A:$P,11,FALSE)</f>
        <v>#N/A</v>
      </c>
      <c r="J54" s="6" t="e">
        <f>VLOOKUP(A54,Data!$A:$P,12,FALSE)</f>
        <v>#N/A</v>
      </c>
      <c r="K54" s="6" t="e">
        <f>VLOOKUP(A54,Data!$A:$P,16,FALSE)</f>
        <v>#N/A</v>
      </c>
      <c r="L54" s="182" t="e">
        <f>VLOOKUP(A54,Data!$A:$P,6,FALSE)</f>
        <v>#N/A</v>
      </c>
      <c r="M54" s="12" t="e">
        <f t="shared" si="2"/>
        <v>#N/A</v>
      </c>
      <c r="N54" s="168" t="e">
        <f>VLOOKUP(A54,Data!$A:$P,13,FALSE)</f>
        <v>#N/A</v>
      </c>
      <c r="O54" s="168" t="e">
        <f>VLOOKUP(A54,Data!$A:$P,14,FALSE)</f>
        <v>#N/A</v>
      </c>
      <c r="P54" s="139"/>
    </row>
    <row r="55" spans="1:16" ht="30" customHeight="1" x14ac:dyDescent="0.25">
      <c r="A55" s="166" t="e">
        <f>VLOOKUP(Data!A55,Data!$A:$P,1,FALSE)</f>
        <v>#N/A</v>
      </c>
      <c r="B55" s="168" t="e">
        <f>VLOOKUP(A55,Data!$A:$P,2,FALSE)</f>
        <v>#N/A</v>
      </c>
      <c r="C55" s="168" t="e">
        <f>VLOOKUP(A55,Data!$A:$P,15,FALSE)</f>
        <v>#N/A</v>
      </c>
      <c r="D55" s="168" t="e">
        <f>VLOOKUP(A55,Data!$A:$P,3,FALSE)</f>
        <v>#N/A</v>
      </c>
      <c r="E55" s="214" t="e">
        <f>VLOOKUP(A55,Data!$A:$P,7,FALSE)</f>
        <v>#N/A</v>
      </c>
      <c r="F55" s="173" t="e">
        <f>VLOOKUP(A55,Data!$A:$P,4,FALSE)</f>
        <v>#N/A</v>
      </c>
      <c r="G55" s="168" t="e">
        <f>VLOOKUP(A55,Data!$A:$P,5,FALSE)</f>
        <v>#N/A</v>
      </c>
      <c r="H55" s="6" t="e">
        <f>VLOOKUP(A55,Data!$A:$P,9,FALSE)</f>
        <v>#N/A</v>
      </c>
      <c r="I55" s="6" t="e">
        <f>VLOOKUP(A55,Data!$A:$P,11,FALSE)</f>
        <v>#N/A</v>
      </c>
      <c r="J55" s="6" t="e">
        <f>VLOOKUP(A55,Data!$A:$P,12,FALSE)</f>
        <v>#N/A</v>
      </c>
      <c r="K55" s="6" t="e">
        <f>VLOOKUP(A55,Data!$A:$P,16,FALSE)</f>
        <v>#N/A</v>
      </c>
      <c r="L55" s="182" t="e">
        <f>VLOOKUP(A55,Data!$A:$P,6,FALSE)</f>
        <v>#N/A</v>
      </c>
      <c r="M55" s="12" t="e">
        <f t="shared" si="2"/>
        <v>#N/A</v>
      </c>
      <c r="N55" s="168" t="e">
        <f>VLOOKUP(A55,Data!$A:$P,13,FALSE)</f>
        <v>#N/A</v>
      </c>
      <c r="O55" s="168" t="e">
        <f>VLOOKUP(A55,Data!$A:$P,14,FALSE)</f>
        <v>#N/A</v>
      </c>
      <c r="P55" s="139"/>
    </row>
    <row r="56" spans="1:16" ht="30" customHeight="1" x14ac:dyDescent="0.25">
      <c r="A56" s="166" t="e">
        <f>VLOOKUP(Data!A56,Data!$A:$P,1,FALSE)</f>
        <v>#N/A</v>
      </c>
      <c r="B56" s="168" t="e">
        <f>VLOOKUP(A56,Data!$A:$P,2,FALSE)</f>
        <v>#N/A</v>
      </c>
      <c r="C56" s="168" t="e">
        <f>VLOOKUP(A56,Data!$A:$P,15,FALSE)</f>
        <v>#N/A</v>
      </c>
      <c r="D56" s="168" t="e">
        <f>VLOOKUP(A56,Data!$A:$P,3,FALSE)</f>
        <v>#N/A</v>
      </c>
      <c r="E56" s="214" t="e">
        <f>VLOOKUP(A56,Data!$A:$P,7,FALSE)</f>
        <v>#N/A</v>
      </c>
      <c r="F56" s="173" t="e">
        <f>VLOOKUP(A56,Data!$A:$P,4,FALSE)</f>
        <v>#N/A</v>
      </c>
      <c r="G56" s="168" t="e">
        <f>VLOOKUP(A56,Data!$A:$P,5,FALSE)</f>
        <v>#N/A</v>
      </c>
      <c r="H56" s="6" t="e">
        <f>VLOOKUP(A56,Data!$A:$P,9,FALSE)</f>
        <v>#N/A</v>
      </c>
      <c r="I56" s="6" t="e">
        <f>VLOOKUP(A56,Data!$A:$P,11,FALSE)</f>
        <v>#N/A</v>
      </c>
      <c r="J56" s="6" t="e">
        <f>VLOOKUP(A56,Data!$A:$P,12,FALSE)</f>
        <v>#N/A</v>
      </c>
      <c r="K56" s="6" t="e">
        <f>VLOOKUP(A56,Data!$A:$P,16,FALSE)</f>
        <v>#N/A</v>
      </c>
      <c r="L56" s="182" t="e">
        <f>VLOOKUP(A56,Data!$A:$P,6,FALSE)</f>
        <v>#N/A</v>
      </c>
      <c r="M56" s="12" t="e">
        <f t="shared" si="2"/>
        <v>#N/A</v>
      </c>
      <c r="N56" s="168" t="e">
        <f>VLOOKUP(A56,Data!$A:$P,13,FALSE)</f>
        <v>#N/A</v>
      </c>
      <c r="O56" s="168" t="e">
        <f>VLOOKUP(A56,Data!$A:$P,14,FALSE)</f>
        <v>#N/A</v>
      </c>
      <c r="P56" s="139"/>
    </row>
    <row r="57" spans="1:16" ht="30" customHeight="1" x14ac:dyDescent="0.25">
      <c r="A57" s="166" t="e">
        <f>VLOOKUP(Data!A57,Data!$A:$P,1,FALSE)</f>
        <v>#N/A</v>
      </c>
      <c r="B57" s="168" t="e">
        <f>VLOOKUP(A57,Data!$A:$P,2,FALSE)</f>
        <v>#N/A</v>
      </c>
      <c r="C57" s="168" t="e">
        <f>VLOOKUP(A57,Data!$A:$P,15,FALSE)</f>
        <v>#N/A</v>
      </c>
      <c r="D57" s="168" t="e">
        <f>VLOOKUP(A57,Data!$A:$P,3,FALSE)</f>
        <v>#N/A</v>
      </c>
      <c r="E57" s="214" t="e">
        <f>VLOOKUP(A57,Data!$A:$P,7,FALSE)</f>
        <v>#N/A</v>
      </c>
      <c r="F57" s="173" t="e">
        <f>VLOOKUP(A57,Data!$A:$P,4,FALSE)</f>
        <v>#N/A</v>
      </c>
      <c r="G57" s="168" t="e">
        <f>VLOOKUP(A57,Data!$A:$P,5,FALSE)</f>
        <v>#N/A</v>
      </c>
      <c r="H57" s="6" t="e">
        <f>VLOOKUP(A57,Data!$A:$P,9,FALSE)</f>
        <v>#N/A</v>
      </c>
      <c r="I57" s="6" t="e">
        <f>VLOOKUP(A57,Data!$A:$P,11,FALSE)</f>
        <v>#N/A</v>
      </c>
      <c r="J57" s="6" t="e">
        <f>VLOOKUP(A57,Data!$A:$P,12,FALSE)</f>
        <v>#N/A</v>
      </c>
      <c r="K57" s="6" t="e">
        <f>VLOOKUP(A57,Data!$A:$P,16,FALSE)</f>
        <v>#N/A</v>
      </c>
      <c r="L57" s="182" t="e">
        <f>VLOOKUP(A57,Data!$A:$P,6,FALSE)</f>
        <v>#N/A</v>
      </c>
      <c r="M57" s="12" t="e">
        <f t="shared" ref="M57:M88" si="3">J57-I57</f>
        <v>#N/A</v>
      </c>
      <c r="N57" s="168" t="e">
        <f>VLOOKUP(A57,Data!$A:$P,13,FALSE)</f>
        <v>#N/A</v>
      </c>
      <c r="O57" s="168" t="e">
        <f>VLOOKUP(A57,Data!$A:$P,14,FALSE)</f>
        <v>#N/A</v>
      </c>
      <c r="P57" s="139"/>
    </row>
    <row r="58" spans="1:16" ht="35.1" customHeight="1" x14ac:dyDescent="0.25">
      <c r="A58" s="166" t="e">
        <f>VLOOKUP(Data!A58,Data!$A:$P,1,FALSE)</f>
        <v>#N/A</v>
      </c>
      <c r="B58" s="168" t="e">
        <f>VLOOKUP(A58,Data!$A:$P,2,FALSE)</f>
        <v>#N/A</v>
      </c>
      <c r="C58" s="168" t="e">
        <f>VLOOKUP(A58,Data!$A:$P,15,FALSE)</f>
        <v>#N/A</v>
      </c>
      <c r="D58" s="168" t="e">
        <f>VLOOKUP(A58,Data!$A:$P,3,FALSE)</f>
        <v>#N/A</v>
      </c>
      <c r="E58" s="214" t="e">
        <f>VLOOKUP(A58,Data!$A:$P,7,FALSE)</f>
        <v>#N/A</v>
      </c>
      <c r="F58" s="173" t="e">
        <f>VLOOKUP(A58,Data!$A:$P,4,FALSE)</f>
        <v>#N/A</v>
      </c>
      <c r="G58" s="168" t="e">
        <f>VLOOKUP(A58,Data!$A:$P,5,FALSE)</f>
        <v>#N/A</v>
      </c>
      <c r="H58" s="6" t="e">
        <f>VLOOKUP(A58,Data!$A:$P,9,FALSE)</f>
        <v>#N/A</v>
      </c>
      <c r="I58" s="6" t="e">
        <f>VLOOKUP(A58,Data!$A:$P,11,FALSE)</f>
        <v>#N/A</v>
      </c>
      <c r="J58" s="6" t="e">
        <f>VLOOKUP(A58,Data!$A:$P,12,FALSE)</f>
        <v>#N/A</v>
      </c>
      <c r="K58" s="6" t="e">
        <f>VLOOKUP(A58,Data!$A:$P,16,FALSE)</f>
        <v>#N/A</v>
      </c>
      <c r="L58" s="182" t="e">
        <f>VLOOKUP(A58,Data!$A:$P,6,FALSE)</f>
        <v>#N/A</v>
      </c>
      <c r="M58" s="12" t="e">
        <f t="shared" si="3"/>
        <v>#N/A</v>
      </c>
      <c r="N58" s="168" t="e">
        <f>VLOOKUP(A58,Data!$A:$P,13,FALSE)</f>
        <v>#N/A</v>
      </c>
      <c r="O58" s="168" t="e">
        <f>VLOOKUP(A58,Data!$A:$P,14,FALSE)</f>
        <v>#N/A</v>
      </c>
      <c r="P58" s="139"/>
    </row>
    <row r="59" spans="1:16" ht="39.950000000000003" customHeight="1" x14ac:dyDescent="0.25">
      <c r="A59" s="166" t="e">
        <f>VLOOKUP(Data!A59,Data!$A:$P,1,FALSE)</f>
        <v>#N/A</v>
      </c>
      <c r="B59" s="168" t="e">
        <f>VLOOKUP(A59,Data!$A:$P,2,FALSE)</f>
        <v>#N/A</v>
      </c>
      <c r="C59" s="168" t="e">
        <f>VLOOKUP(A59,Data!$A:$P,15,FALSE)</f>
        <v>#N/A</v>
      </c>
      <c r="D59" s="168" t="e">
        <f>VLOOKUP(A59,Data!$A:$P,3,FALSE)</f>
        <v>#N/A</v>
      </c>
      <c r="E59" s="214" t="e">
        <f>VLOOKUP(A59,Data!$A:$P,7,FALSE)</f>
        <v>#N/A</v>
      </c>
      <c r="F59" s="173" t="e">
        <f>VLOOKUP(A59,Data!$A:$P,4,FALSE)</f>
        <v>#N/A</v>
      </c>
      <c r="G59" s="168" t="e">
        <f>VLOOKUP(A59,Data!$A:$P,5,FALSE)</f>
        <v>#N/A</v>
      </c>
      <c r="H59" s="6" t="e">
        <f>VLOOKUP(A59,Data!$A:$P,9,FALSE)</f>
        <v>#N/A</v>
      </c>
      <c r="I59" s="6" t="e">
        <f>VLOOKUP(A59,Data!$A:$P,11,FALSE)</f>
        <v>#N/A</v>
      </c>
      <c r="J59" s="6" t="e">
        <f>VLOOKUP(A59,Data!$A:$P,12,FALSE)</f>
        <v>#N/A</v>
      </c>
      <c r="K59" s="6" t="e">
        <f>VLOOKUP(A59,Data!$A:$P,16,FALSE)</f>
        <v>#N/A</v>
      </c>
      <c r="L59" s="182" t="e">
        <f>VLOOKUP(A59,Data!$A:$P,6,FALSE)</f>
        <v>#N/A</v>
      </c>
      <c r="M59" s="12" t="e">
        <f t="shared" si="3"/>
        <v>#N/A</v>
      </c>
      <c r="N59" s="168" t="e">
        <f>VLOOKUP(A59,Data!$A:$P,13,FALSE)</f>
        <v>#N/A</v>
      </c>
      <c r="O59" s="168" t="e">
        <f>VLOOKUP(A59,Data!$A:$P,14,FALSE)</f>
        <v>#N/A</v>
      </c>
      <c r="P59" s="139"/>
    </row>
    <row r="60" spans="1:16" ht="30" customHeight="1" x14ac:dyDescent="0.25">
      <c r="A60" s="166" t="e">
        <f>VLOOKUP(Data!A60,Data!$A:$P,1,FALSE)</f>
        <v>#N/A</v>
      </c>
      <c r="B60" s="168" t="e">
        <f>VLOOKUP(A60,Data!$A:$P,2,FALSE)</f>
        <v>#N/A</v>
      </c>
      <c r="C60" s="168" t="e">
        <f>VLOOKUP(A60,Data!$A:$P,15,FALSE)</f>
        <v>#N/A</v>
      </c>
      <c r="D60" s="168" t="e">
        <f>VLOOKUP(A60,Data!$A:$P,3,FALSE)</f>
        <v>#N/A</v>
      </c>
      <c r="E60" s="214" t="e">
        <f>VLOOKUP(A60,Data!$A:$P,7,FALSE)</f>
        <v>#N/A</v>
      </c>
      <c r="F60" s="173" t="e">
        <f>VLOOKUP(A60,Data!$A:$P,4,FALSE)</f>
        <v>#N/A</v>
      </c>
      <c r="G60" s="168" t="e">
        <f>VLOOKUP(A60,Data!$A:$P,5,FALSE)</f>
        <v>#N/A</v>
      </c>
      <c r="H60" s="6" t="e">
        <f>VLOOKUP(A60,Data!$A:$P,9,FALSE)</f>
        <v>#N/A</v>
      </c>
      <c r="I60" s="6" t="e">
        <f>VLOOKUP(A60,Data!$A:$P,11,FALSE)</f>
        <v>#N/A</v>
      </c>
      <c r="J60" s="6" t="e">
        <f>VLOOKUP(A60,Data!$A:$P,12,FALSE)</f>
        <v>#N/A</v>
      </c>
      <c r="K60" s="6" t="e">
        <f>VLOOKUP(A60,Data!$A:$P,16,FALSE)</f>
        <v>#N/A</v>
      </c>
      <c r="L60" s="182" t="e">
        <f>VLOOKUP(A60,Data!$A:$P,6,FALSE)</f>
        <v>#N/A</v>
      </c>
      <c r="M60" s="12" t="e">
        <f t="shared" si="3"/>
        <v>#N/A</v>
      </c>
      <c r="N60" s="168" t="e">
        <f>VLOOKUP(A60,Data!$A:$P,13,FALSE)</f>
        <v>#N/A</v>
      </c>
      <c r="O60" s="168" t="e">
        <f>VLOOKUP(A60,Data!$A:$P,14,FALSE)</f>
        <v>#N/A</v>
      </c>
      <c r="P60" s="139"/>
    </row>
    <row r="61" spans="1:16" ht="39.950000000000003" customHeight="1" x14ac:dyDescent="0.25">
      <c r="A61" s="166" t="e">
        <f>VLOOKUP(Data!A61,Data!$A:$P,1,FALSE)</f>
        <v>#N/A</v>
      </c>
      <c r="B61" s="168" t="e">
        <f>VLOOKUP(A61,Data!$A:$P,2,FALSE)</f>
        <v>#N/A</v>
      </c>
      <c r="C61" s="168" t="e">
        <f>VLOOKUP(A61,Data!$A:$P,15,FALSE)</f>
        <v>#N/A</v>
      </c>
      <c r="D61" s="168" t="e">
        <f>VLOOKUP(A61,Data!$A:$P,3,FALSE)</f>
        <v>#N/A</v>
      </c>
      <c r="E61" s="214" t="e">
        <f>VLOOKUP(A61,Data!$A:$P,7,FALSE)</f>
        <v>#N/A</v>
      </c>
      <c r="F61" s="173" t="e">
        <f>VLOOKUP(A61,Data!$A:$P,4,FALSE)</f>
        <v>#N/A</v>
      </c>
      <c r="G61" s="168" t="e">
        <f>VLOOKUP(A61,Data!$A:$P,5,FALSE)</f>
        <v>#N/A</v>
      </c>
      <c r="H61" s="6" t="e">
        <f>VLOOKUP(A61,Data!$A:$P,9,FALSE)</f>
        <v>#N/A</v>
      </c>
      <c r="I61" s="6" t="e">
        <f>VLOOKUP(A61,Data!$A:$P,11,FALSE)</f>
        <v>#N/A</v>
      </c>
      <c r="J61" s="6" t="e">
        <f>VLOOKUP(A61,Data!$A:$P,12,FALSE)</f>
        <v>#N/A</v>
      </c>
      <c r="K61" s="6" t="e">
        <f>VLOOKUP(A61,Data!$A:$P,16,FALSE)</f>
        <v>#N/A</v>
      </c>
      <c r="L61" s="182" t="e">
        <f>VLOOKUP(A61,Data!$A:$P,6,FALSE)</f>
        <v>#N/A</v>
      </c>
      <c r="M61" s="12" t="e">
        <f t="shared" si="3"/>
        <v>#N/A</v>
      </c>
      <c r="N61" s="168" t="e">
        <f>VLOOKUP(A61,Data!$A:$P,13,FALSE)</f>
        <v>#N/A</v>
      </c>
      <c r="O61" s="168" t="e">
        <f>VLOOKUP(A61,Data!$A:$P,14,FALSE)</f>
        <v>#N/A</v>
      </c>
      <c r="P61" s="139"/>
    </row>
    <row r="62" spans="1:16" ht="30" customHeight="1" x14ac:dyDescent="0.25">
      <c r="A62" s="166" t="e">
        <f>VLOOKUP(Data!A62,Data!$A:$P,1,FALSE)</f>
        <v>#N/A</v>
      </c>
      <c r="B62" s="168" t="e">
        <f>VLOOKUP(A62,Data!$A:$P,2,FALSE)</f>
        <v>#N/A</v>
      </c>
      <c r="C62" s="168" t="e">
        <f>VLOOKUP(A62,Data!$A:$P,15,FALSE)</f>
        <v>#N/A</v>
      </c>
      <c r="D62" s="168" t="e">
        <f>VLOOKUP(A62,Data!$A:$P,3,FALSE)</f>
        <v>#N/A</v>
      </c>
      <c r="E62" s="214" t="e">
        <f>VLOOKUP(A62,Data!$A:$P,7,FALSE)</f>
        <v>#N/A</v>
      </c>
      <c r="F62" s="173" t="e">
        <f>VLOOKUP(A62,Data!$A:$P,4,FALSE)</f>
        <v>#N/A</v>
      </c>
      <c r="G62" s="168" t="e">
        <f>VLOOKUP(A62,Data!$A:$P,5,FALSE)</f>
        <v>#N/A</v>
      </c>
      <c r="H62" s="6" t="e">
        <f>VLOOKUP(A62,Data!$A:$P,9,FALSE)</f>
        <v>#N/A</v>
      </c>
      <c r="I62" s="6" t="e">
        <f>VLOOKUP(A62,Data!$A:$P,11,FALSE)</f>
        <v>#N/A</v>
      </c>
      <c r="J62" s="6" t="e">
        <f>VLOOKUP(A62,Data!$A:$P,12,FALSE)</f>
        <v>#N/A</v>
      </c>
      <c r="K62" s="6" t="e">
        <f>VLOOKUP(A62,Data!$A:$P,16,FALSE)</f>
        <v>#N/A</v>
      </c>
      <c r="L62" s="182" t="e">
        <f>VLOOKUP(A62,Data!$A:$P,6,FALSE)</f>
        <v>#N/A</v>
      </c>
      <c r="M62" s="12" t="e">
        <f t="shared" si="3"/>
        <v>#N/A</v>
      </c>
      <c r="N62" s="168" t="e">
        <f>VLOOKUP(A62,Data!$A:$P,13,FALSE)</f>
        <v>#N/A</v>
      </c>
      <c r="O62" s="168" t="e">
        <f>VLOOKUP(A62,Data!$A:$P,14,FALSE)</f>
        <v>#N/A</v>
      </c>
      <c r="P62" s="139"/>
    </row>
    <row r="63" spans="1:16" ht="39.950000000000003" customHeight="1" x14ac:dyDescent="0.25">
      <c r="A63" s="166" t="e">
        <f>VLOOKUP(Data!A63,Data!$A:$P,1,FALSE)</f>
        <v>#N/A</v>
      </c>
      <c r="B63" s="168" t="e">
        <f>VLOOKUP(A63,Data!$A:$P,2,FALSE)</f>
        <v>#N/A</v>
      </c>
      <c r="C63" s="168" t="e">
        <f>VLOOKUP(A63,Data!$A:$P,15,FALSE)</f>
        <v>#N/A</v>
      </c>
      <c r="D63" s="168" t="e">
        <f>VLOOKUP(A63,Data!$A:$P,3,FALSE)</f>
        <v>#N/A</v>
      </c>
      <c r="E63" s="214" t="e">
        <f>VLOOKUP(A63,Data!$A:$P,7,FALSE)</f>
        <v>#N/A</v>
      </c>
      <c r="F63" s="173" t="e">
        <f>VLOOKUP(A63,Data!$A:$P,4,FALSE)</f>
        <v>#N/A</v>
      </c>
      <c r="G63" s="168" t="e">
        <f>VLOOKUP(A63,Data!$A:$P,5,FALSE)</f>
        <v>#N/A</v>
      </c>
      <c r="H63" s="6" t="e">
        <f>VLOOKUP(A63,Data!$A:$P,9,FALSE)</f>
        <v>#N/A</v>
      </c>
      <c r="I63" s="6" t="e">
        <f>VLOOKUP(A63,Data!$A:$P,11,FALSE)</f>
        <v>#N/A</v>
      </c>
      <c r="J63" s="6" t="e">
        <f>VLOOKUP(A63,Data!$A:$P,12,FALSE)</f>
        <v>#N/A</v>
      </c>
      <c r="K63" s="6" t="e">
        <f>VLOOKUP(A63,Data!$A:$P,16,FALSE)</f>
        <v>#N/A</v>
      </c>
      <c r="L63" s="182" t="e">
        <f>VLOOKUP(A63,Data!$A:$P,6,FALSE)</f>
        <v>#N/A</v>
      </c>
      <c r="M63" s="12" t="e">
        <f t="shared" si="3"/>
        <v>#N/A</v>
      </c>
      <c r="N63" s="168" t="e">
        <f>VLOOKUP(A63,Data!$A:$P,13,FALSE)</f>
        <v>#N/A</v>
      </c>
      <c r="O63" s="168" t="e">
        <f>VLOOKUP(A63,Data!$A:$P,14,FALSE)</f>
        <v>#N/A</v>
      </c>
      <c r="P63" s="139"/>
    </row>
    <row r="64" spans="1:16" ht="39.950000000000003" customHeight="1" x14ac:dyDescent="0.25">
      <c r="A64" s="166" t="e">
        <f>VLOOKUP(Data!A64,Data!$A:$P,1,FALSE)</f>
        <v>#N/A</v>
      </c>
      <c r="B64" s="168" t="e">
        <f>VLOOKUP(A64,Data!$A:$P,2,FALSE)</f>
        <v>#N/A</v>
      </c>
      <c r="C64" s="168" t="e">
        <f>VLOOKUP(A64,Data!$A:$P,15,FALSE)</f>
        <v>#N/A</v>
      </c>
      <c r="D64" s="168" t="e">
        <f>VLOOKUP(A64,Data!$A:$P,3,FALSE)</f>
        <v>#N/A</v>
      </c>
      <c r="E64" s="214" t="e">
        <f>VLOOKUP(A64,Data!$A:$P,7,FALSE)</f>
        <v>#N/A</v>
      </c>
      <c r="F64" s="173" t="e">
        <f>VLOOKUP(A64,Data!$A:$P,4,FALSE)</f>
        <v>#N/A</v>
      </c>
      <c r="G64" s="168" t="e">
        <f>VLOOKUP(A64,Data!$A:$P,5,FALSE)</f>
        <v>#N/A</v>
      </c>
      <c r="H64" s="6" t="e">
        <f>VLOOKUP(A64,Data!$A:$P,9,FALSE)</f>
        <v>#N/A</v>
      </c>
      <c r="I64" s="6" t="e">
        <f>VLOOKUP(A64,Data!$A:$P,11,FALSE)</f>
        <v>#N/A</v>
      </c>
      <c r="J64" s="6" t="e">
        <f>VLOOKUP(A64,Data!$A:$P,12,FALSE)</f>
        <v>#N/A</v>
      </c>
      <c r="K64" s="6" t="e">
        <f>VLOOKUP(A64,Data!$A:$P,16,FALSE)</f>
        <v>#N/A</v>
      </c>
      <c r="L64" s="182" t="e">
        <f>VLOOKUP(A64,Data!$A:$P,6,FALSE)</f>
        <v>#N/A</v>
      </c>
      <c r="M64" s="12" t="e">
        <f t="shared" si="3"/>
        <v>#N/A</v>
      </c>
      <c r="N64" s="168" t="e">
        <f>VLOOKUP(A64,Data!$A:$P,13,FALSE)</f>
        <v>#N/A</v>
      </c>
      <c r="O64" s="168" t="e">
        <f>VLOOKUP(A64,Data!$A:$P,14,FALSE)</f>
        <v>#N/A</v>
      </c>
      <c r="P64" s="139"/>
    </row>
    <row r="65" spans="1:16" ht="39.950000000000003" customHeight="1" x14ac:dyDescent="0.25">
      <c r="A65" s="166" t="e">
        <f>VLOOKUP(Data!A65,Data!$A:$P,1,FALSE)</f>
        <v>#N/A</v>
      </c>
      <c r="B65" s="168" t="e">
        <f>VLOOKUP(A65,Data!$A:$P,2,FALSE)</f>
        <v>#N/A</v>
      </c>
      <c r="C65" s="168" t="e">
        <f>VLOOKUP(A65,Data!$A:$P,15,FALSE)</f>
        <v>#N/A</v>
      </c>
      <c r="D65" s="168" t="e">
        <f>VLOOKUP(A65,Data!$A:$P,3,FALSE)</f>
        <v>#N/A</v>
      </c>
      <c r="E65" s="214" t="e">
        <f>VLOOKUP(A65,Data!$A:$P,7,FALSE)</f>
        <v>#N/A</v>
      </c>
      <c r="F65" s="173" t="e">
        <f>VLOOKUP(A65,Data!$A:$P,4,FALSE)</f>
        <v>#N/A</v>
      </c>
      <c r="G65" s="168" t="e">
        <f>VLOOKUP(A65,Data!$A:$P,5,FALSE)</f>
        <v>#N/A</v>
      </c>
      <c r="H65" s="6" t="e">
        <f>VLOOKUP(A65,Data!$A:$P,9,FALSE)</f>
        <v>#N/A</v>
      </c>
      <c r="I65" s="6" t="e">
        <f>VLOOKUP(A65,Data!$A:$P,11,FALSE)</f>
        <v>#N/A</v>
      </c>
      <c r="J65" s="6" t="e">
        <f>VLOOKUP(A65,Data!$A:$P,12,FALSE)</f>
        <v>#N/A</v>
      </c>
      <c r="K65" s="6" t="e">
        <f>VLOOKUP(A65,Data!$A:$P,16,FALSE)</f>
        <v>#N/A</v>
      </c>
      <c r="L65" s="182" t="e">
        <f>VLOOKUP(A65,Data!$A:$P,6,FALSE)</f>
        <v>#N/A</v>
      </c>
      <c r="M65" s="12" t="e">
        <f t="shared" si="3"/>
        <v>#N/A</v>
      </c>
      <c r="N65" s="168" t="e">
        <f>VLOOKUP(A65,Data!$A:$P,13,FALSE)</f>
        <v>#N/A</v>
      </c>
      <c r="O65" s="168" t="e">
        <f>VLOOKUP(A65,Data!$A:$P,14,FALSE)</f>
        <v>#N/A</v>
      </c>
      <c r="P65" s="139"/>
    </row>
    <row r="66" spans="1:16" ht="30" customHeight="1" x14ac:dyDescent="0.25">
      <c r="A66" s="166" t="e">
        <f>VLOOKUP(Data!A66,Data!$A:$P,1,FALSE)</f>
        <v>#N/A</v>
      </c>
      <c r="B66" s="168" t="e">
        <f>VLOOKUP(A66,Data!$A:$P,2,FALSE)</f>
        <v>#N/A</v>
      </c>
      <c r="C66" s="168" t="e">
        <f>VLOOKUP(A66,Data!$A:$P,15,FALSE)</f>
        <v>#N/A</v>
      </c>
      <c r="D66" s="168" t="e">
        <f>VLOOKUP(A66,Data!$A:$P,3,FALSE)</f>
        <v>#N/A</v>
      </c>
      <c r="E66" s="214" t="e">
        <f>VLOOKUP(A66,Data!$A:$P,7,FALSE)</f>
        <v>#N/A</v>
      </c>
      <c r="F66" s="173" t="e">
        <f>VLOOKUP(A66,Data!$A:$P,4,FALSE)</f>
        <v>#N/A</v>
      </c>
      <c r="G66" s="168" t="e">
        <f>VLOOKUP(A66,Data!$A:$P,5,FALSE)</f>
        <v>#N/A</v>
      </c>
      <c r="H66" s="6" t="e">
        <f>VLOOKUP(A66,Data!$A:$P,9,FALSE)</f>
        <v>#N/A</v>
      </c>
      <c r="I66" s="6" t="e">
        <f>VLOOKUP(A66,Data!$A:$P,11,FALSE)</f>
        <v>#N/A</v>
      </c>
      <c r="J66" s="6" t="e">
        <f>VLOOKUP(A66,Data!$A:$P,12,FALSE)</f>
        <v>#N/A</v>
      </c>
      <c r="K66" s="6" t="e">
        <f>VLOOKUP(A66,Data!$A:$P,16,FALSE)</f>
        <v>#N/A</v>
      </c>
      <c r="L66" s="182" t="e">
        <f>VLOOKUP(A66,Data!$A:$P,6,FALSE)</f>
        <v>#N/A</v>
      </c>
      <c r="M66" s="12" t="e">
        <f t="shared" si="3"/>
        <v>#N/A</v>
      </c>
      <c r="N66" s="168" t="e">
        <f>VLOOKUP(A66,Data!$A:$P,13,FALSE)</f>
        <v>#N/A</v>
      </c>
      <c r="O66" s="168" t="e">
        <f>VLOOKUP(A66,Data!$A:$P,14,FALSE)</f>
        <v>#N/A</v>
      </c>
      <c r="P66" s="139"/>
    </row>
    <row r="67" spans="1:16" ht="35.1" customHeight="1" x14ac:dyDescent="0.25">
      <c r="A67" s="166" t="e">
        <f>VLOOKUP(Data!A67,Data!$A:$P,1,FALSE)</f>
        <v>#N/A</v>
      </c>
      <c r="B67" s="168" t="e">
        <f>VLOOKUP(A67,Data!$A:$P,2,FALSE)</f>
        <v>#N/A</v>
      </c>
      <c r="C67" s="168" t="e">
        <f>VLOOKUP(A67,Data!$A:$P,15,FALSE)</f>
        <v>#N/A</v>
      </c>
      <c r="D67" s="168" t="e">
        <f>VLOOKUP(A67,Data!$A:$P,3,FALSE)</f>
        <v>#N/A</v>
      </c>
      <c r="E67" s="214" t="e">
        <f>VLOOKUP(A67,Data!$A:$P,7,FALSE)</f>
        <v>#N/A</v>
      </c>
      <c r="F67" s="173" t="e">
        <f>VLOOKUP(A67,Data!$A:$P,4,FALSE)</f>
        <v>#N/A</v>
      </c>
      <c r="G67" s="168" t="e">
        <f>VLOOKUP(A67,Data!$A:$P,5,FALSE)</f>
        <v>#N/A</v>
      </c>
      <c r="H67" s="6" t="e">
        <f>VLOOKUP(A67,Data!$A:$P,9,FALSE)</f>
        <v>#N/A</v>
      </c>
      <c r="I67" s="6" t="e">
        <f>VLOOKUP(A67,Data!$A:$P,11,FALSE)</f>
        <v>#N/A</v>
      </c>
      <c r="J67" s="6" t="e">
        <f>VLOOKUP(A67,Data!$A:$P,12,FALSE)</f>
        <v>#N/A</v>
      </c>
      <c r="K67" s="6" t="e">
        <f>VLOOKUP(A67,Data!$A:$P,16,FALSE)</f>
        <v>#N/A</v>
      </c>
      <c r="L67" s="182" t="e">
        <f>VLOOKUP(A67,Data!$A:$P,6,FALSE)</f>
        <v>#N/A</v>
      </c>
      <c r="M67" s="12" t="e">
        <f t="shared" si="3"/>
        <v>#N/A</v>
      </c>
      <c r="N67" s="168" t="e">
        <f>VLOOKUP(A67,Data!$A:$P,13,FALSE)</f>
        <v>#N/A</v>
      </c>
      <c r="O67" s="168" t="e">
        <f>VLOOKUP(A67,Data!$A:$P,14,FALSE)</f>
        <v>#N/A</v>
      </c>
      <c r="P67" s="139"/>
    </row>
    <row r="68" spans="1:16" ht="45" customHeight="1" x14ac:dyDescent="0.25">
      <c r="A68" s="166" t="e">
        <f>VLOOKUP(Data!A68,Data!$A:$P,1,FALSE)</f>
        <v>#N/A</v>
      </c>
      <c r="B68" s="168" t="e">
        <f>VLOOKUP(A68,Data!$A:$P,2,FALSE)</f>
        <v>#N/A</v>
      </c>
      <c r="C68" s="168" t="e">
        <f>VLOOKUP(A68,Data!$A:$P,15,FALSE)</f>
        <v>#N/A</v>
      </c>
      <c r="D68" s="168" t="e">
        <f>VLOOKUP(A68,Data!$A:$P,3,FALSE)</f>
        <v>#N/A</v>
      </c>
      <c r="E68" s="214" t="e">
        <f>VLOOKUP(A68,Data!$A:$P,7,FALSE)</f>
        <v>#N/A</v>
      </c>
      <c r="F68" s="173" t="e">
        <f>VLOOKUP(A68,Data!$A:$P,4,FALSE)</f>
        <v>#N/A</v>
      </c>
      <c r="G68" s="168" t="e">
        <f>VLOOKUP(A68,Data!$A:$P,5,FALSE)</f>
        <v>#N/A</v>
      </c>
      <c r="H68" s="6" t="e">
        <f>VLOOKUP(A68,Data!$A:$P,9,FALSE)</f>
        <v>#N/A</v>
      </c>
      <c r="I68" s="6" t="e">
        <f>VLOOKUP(A68,Data!$A:$P,11,FALSE)</f>
        <v>#N/A</v>
      </c>
      <c r="J68" s="6" t="e">
        <f>VLOOKUP(A68,Data!$A:$P,12,FALSE)</f>
        <v>#N/A</v>
      </c>
      <c r="K68" s="6" t="e">
        <f>VLOOKUP(A68,Data!$A:$P,16,FALSE)</f>
        <v>#N/A</v>
      </c>
      <c r="L68" s="182" t="e">
        <f>VLOOKUP(A68,Data!$A:$P,6,FALSE)</f>
        <v>#N/A</v>
      </c>
      <c r="M68" s="12" t="e">
        <f t="shared" si="3"/>
        <v>#N/A</v>
      </c>
      <c r="N68" s="168" t="e">
        <f>VLOOKUP(A68,Data!$A:$P,13,FALSE)</f>
        <v>#N/A</v>
      </c>
      <c r="O68" s="168" t="e">
        <f>VLOOKUP(A68,Data!$A:$P,14,FALSE)</f>
        <v>#N/A</v>
      </c>
      <c r="P68" s="139"/>
    </row>
    <row r="69" spans="1:16" ht="30" customHeight="1" x14ac:dyDescent="0.25">
      <c r="A69" s="166" t="e">
        <f>VLOOKUP(Data!A69,Data!$A:$P,1,FALSE)</f>
        <v>#N/A</v>
      </c>
      <c r="B69" s="168" t="e">
        <f>VLOOKUP(A69,Data!$A:$P,2,FALSE)</f>
        <v>#N/A</v>
      </c>
      <c r="C69" s="168" t="e">
        <f>VLOOKUP(A69,Data!$A:$P,15,FALSE)</f>
        <v>#N/A</v>
      </c>
      <c r="D69" s="168" t="e">
        <f>VLOOKUP(A69,Data!$A:$P,3,FALSE)</f>
        <v>#N/A</v>
      </c>
      <c r="E69" s="214" t="e">
        <f>VLOOKUP(A69,Data!$A:$P,7,FALSE)</f>
        <v>#N/A</v>
      </c>
      <c r="F69" s="173" t="e">
        <f>VLOOKUP(A69,Data!$A:$P,4,FALSE)</f>
        <v>#N/A</v>
      </c>
      <c r="G69" s="168" t="e">
        <f>VLOOKUP(A69,Data!$A:$P,5,FALSE)</f>
        <v>#N/A</v>
      </c>
      <c r="H69" s="6" t="e">
        <f>VLOOKUP(A69,Data!$A:$P,9,FALSE)</f>
        <v>#N/A</v>
      </c>
      <c r="I69" s="6" t="e">
        <f>VLOOKUP(A69,Data!$A:$P,11,FALSE)</f>
        <v>#N/A</v>
      </c>
      <c r="J69" s="6" t="e">
        <f>VLOOKUP(A69,Data!$A:$P,12,FALSE)</f>
        <v>#N/A</v>
      </c>
      <c r="K69" s="6" t="e">
        <f>VLOOKUP(A69,Data!$A:$P,16,FALSE)</f>
        <v>#N/A</v>
      </c>
      <c r="L69" s="182" t="e">
        <f>VLOOKUP(A69,Data!$A:$P,6,FALSE)</f>
        <v>#N/A</v>
      </c>
      <c r="M69" s="12" t="e">
        <f t="shared" si="3"/>
        <v>#N/A</v>
      </c>
      <c r="N69" s="168" t="e">
        <f>VLOOKUP(A69,Data!$A:$P,13,FALSE)</f>
        <v>#N/A</v>
      </c>
      <c r="O69" s="168" t="e">
        <f>VLOOKUP(A69,Data!$A:$P,14,FALSE)</f>
        <v>#N/A</v>
      </c>
      <c r="P69" s="139"/>
    </row>
    <row r="70" spans="1:16" ht="30" customHeight="1" x14ac:dyDescent="0.25">
      <c r="A70" s="166" t="e">
        <f>VLOOKUP(Data!A70,Data!$A:$P,1,FALSE)</f>
        <v>#N/A</v>
      </c>
      <c r="B70" s="168" t="e">
        <f>VLOOKUP(A70,Data!$A:$P,2,FALSE)</f>
        <v>#N/A</v>
      </c>
      <c r="C70" s="168" t="e">
        <f>VLOOKUP(A70,Data!$A:$P,15,FALSE)</f>
        <v>#N/A</v>
      </c>
      <c r="D70" s="168" t="e">
        <f>VLOOKUP(A70,Data!$A:$P,3,FALSE)</f>
        <v>#N/A</v>
      </c>
      <c r="E70" s="214" t="e">
        <f>VLOOKUP(A70,Data!$A:$P,7,FALSE)</f>
        <v>#N/A</v>
      </c>
      <c r="F70" s="173" t="e">
        <f>VLOOKUP(A70,Data!$A:$P,4,FALSE)</f>
        <v>#N/A</v>
      </c>
      <c r="G70" s="168" t="e">
        <f>VLOOKUP(A70,Data!$A:$P,5,FALSE)</f>
        <v>#N/A</v>
      </c>
      <c r="H70" s="6" t="e">
        <f>VLOOKUP(A70,Data!$A:$P,9,FALSE)</f>
        <v>#N/A</v>
      </c>
      <c r="I70" s="6" t="e">
        <f>VLOOKUP(A70,Data!$A:$P,11,FALSE)</f>
        <v>#N/A</v>
      </c>
      <c r="J70" s="6" t="e">
        <f>VLOOKUP(A70,Data!$A:$P,12,FALSE)</f>
        <v>#N/A</v>
      </c>
      <c r="K70" s="6" t="e">
        <f>VLOOKUP(A70,Data!$A:$P,16,FALSE)</f>
        <v>#N/A</v>
      </c>
      <c r="L70" s="182" t="e">
        <f>VLOOKUP(A70,Data!$A:$P,6,FALSE)</f>
        <v>#N/A</v>
      </c>
      <c r="M70" s="12" t="e">
        <f t="shared" si="3"/>
        <v>#N/A</v>
      </c>
      <c r="N70" s="168" t="e">
        <f>VLOOKUP(A70,Data!$A:$P,13,FALSE)</f>
        <v>#N/A</v>
      </c>
      <c r="O70" s="168" t="e">
        <f>VLOOKUP(A70,Data!$A:$P,14,FALSE)</f>
        <v>#N/A</v>
      </c>
      <c r="P70" s="139"/>
    </row>
    <row r="71" spans="1:16" ht="39.950000000000003" customHeight="1" x14ac:dyDescent="0.25">
      <c r="A71" s="166" t="e">
        <f>VLOOKUP(Data!A71,Data!$A:$P,1,FALSE)</f>
        <v>#N/A</v>
      </c>
      <c r="B71" s="168" t="e">
        <f>VLOOKUP(A71,Data!$A:$P,2,FALSE)</f>
        <v>#N/A</v>
      </c>
      <c r="C71" s="168" t="e">
        <f>VLOOKUP(A71,Data!$A:$P,15,FALSE)</f>
        <v>#N/A</v>
      </c>
      <c r="D71" s="168" t="e">
        <f>VLOOKUP(A71,Data!$A:$P,3,FALSE)</f>
        <v>#N/A</v>
      </c>
      <c r="E71" s="214" t="e">
        <f>VLOOKUP(A71,Data!$A:$P,7,FALSE)</f>
        <v>#N/A</v>
      </c>
      <c r="F71" s="173" t="e">
        <f>VLOOKUP(A71,Data!$A:$P,4,FALSE)</f>
        <v>#N/A</v>
      </c>
      <c r="G71" s="168" t="e">
        <f>VLOOKUP(A71,Data!$A:$P,5,FALSE)</f>
        <v>#N/A</v>
      </c>
      <c r="H71" s="6" t="e">
        <f>VLOOKUP(A71,Data!$A:$P,9,FALSE)</f>
        <v>#N/A</v>
      </c>
      <c r="I71" s="6" t="e">
        <f>VLOOKUP(A71,Data!$A:$P,11,FALSE)</f>
        <v>#N/A</v>
      </c>
      <c r="J71" s="6" t="e">
        <f>VLOOKUP(A71,Data!$A:$P,12,FALSE)</f>
        <v>#N/A</v>
      </c>
      <c r="K71" s="6" t="e">
        <f>VLOOKUP(A71,Data!$A:$P,16,FALSE)</f>
        <v>#N/A</v>
      </c>
      <c r="L71" s="182" t="e">
        <f>VLOOKUP(A71,Data!$A:$P,6,FALSE)</f>
        <v>#N/A</v>
      </c>
      <c r="M71" s="12" t="e">
        <f t="shared" si="3"/>
        <v>#N/A</v>
      </c>
      <c r="N71" s="168" t="e">
        <f>VLOOKUP(A71,Data!$A:$P,13,FALSE)</f>
        <v>#N/A</v>
      </c>
      <c r="O71" s="168" t="e">
        <f>VLOOKUP(A71,Data!$A:$P,14,FALSE)</f>
        <v>#N/A</v>
      </c>
      <c r="P71" s="139"/>
    </row>
    <row r="72" spans="1:16" ht="30" customHeight="1" x14ac:dyDescent="0.25">
      <c r="A72" s="166" t="e">
        <f>VLOOKUP(Data!A72,Data!$A:$P,1,FALSE)</f>
        <v>#N/A</v>
      </c>
      <c r="B72" s="168" t="e">
        <f>VLOOKUP(A72,Data!$A:$P,2,FALSE)</f>
        <v>#N/A</v>
      </c>
      <c r="C72" s="168" t="e">
        <f>VLOOKUP(A72,Data!$A:$P,15,FALSE)</f>
        <v>#N/A</v>
      </c>
      <c r="D72" s="168" t="e">
        <f>VLOOKUP(A72,Data!$A:$P,3,FALSE)</f>
        <v>#N/A</v>
      </c>
      <c r="E72" s="214" t="e">
        <f>VLOOKUP(A72,Data!$A:$P,7,FALSE)</f>
        <v>#N/A</v>
      </c>
      <c r="F72" s="173" t="e">
        <f>VLOOKUP(A72,Data!$A:$P,4,FALSE)</f>
        <v>#N/A</v>
      </c>
      <c r="G72" s="168" t="e">
        <f>VLOOKUP(A72,Data!$A:$P,5,FALSE)</f>
        <v>#N/A</v>
      </c>
      <c r="H72" s="6" t="e">
        <f>VLOOKUP(A72,Data!$A:$P,9,FALSE)</f>
        <v>#N/A</v>
      </c>
      <c r="I72" s="6" t="e">
        <f>VLOOKUP(A72,Data!$A:$P,11,FALSE)</f>
        <v>#N/A</v>
      </c>
      <c r="J72" s="6" t="e">
        <f>VLOOKUP(A72,Data!$A:$P,12,FALSE)</f>
        <v>#N/A</v>
      </c>
      <c r="K72" s="6" t="e">
        <f>VLOOKUP(A72,Data!$A:$P,16,FALSE)</f>
        <v>#N/A</v>
      </c>
      <c r="L72" s="182" t="e">
        <f>VLOOKUP(A72,Data!$A:$P,6,FALSE)</f>
        <v>#N/A</v>
      </c>
      <c r="M72" s="12" t="e">
        <f t="shared" si="3"/>
        <v>#N/A</v>
      </c>
      <c r="N72" s="168" t="e">
        <f>VLOOKUP(A72,Data!$A:$P,13,FALSE)</f>
        <v>#N/A</v>
      </c>
      <c r="O72" s="168" t="e">
        <f>VLOOKUP(A72,Data!$A:$P,14,FALSE)</f>
        <v>#N/A</v>
      </c>
      <c r="P72" s="139"/>
    </row>
    <row r="73" spans="1:16" ht="45" customHeight="1" x14ac:dyDescent="0.25">
      <c r="A73" s="166" t="e">
        <f>VLOOKUP(Data!A73,Data!$A:$P,1,FALSE)</f>
        <v>#N/A</v>
      </c>
      <c r="B73" s="168" t="e">
        <f>VLOOKUP(A73,Data!$A:$P,2,FALSE)</f>
        <v>#N/A</v>
      </c>
      <c r="C73" s="168" t="e">
        <f>VLOOKUP(A73,Data!$A:$P,15,FALSE)</f>
        <v>#N/A</v>
      </c>
      <c r="D73" s="168" t="e">
        <f>VLOOKUP(A73,Data!$A:$P,3,FALSE)</f>
        <v>#N/A</v>
      </c>
      <c r="E73" s="214" t="e">
        <f>VLOOKUP(A73,Data!$A:$P,7,FALSE)</f>
        <v>#N/A</v>
      </c>
      <c r="F73" s="173" t="e">
        <f>VLOOKUP(A73,Data!$A:$P,4,FALSE)</f>
        <v>#N/A</v>
      </c>
      <c r="G73" s="168" t="e">
        <f>VLOOKUP(A73,Data!$A:$P,5,FALSE)</f>
        <v>#N/A</v>
      </c>
      <c r="H73" s="6" t="e">
        <f>VLOOKUP(A73,Data!$A:$P,9,FALSE)</f>
        <v>#N/A</v>
      </c>
      <c r="I73" s="6" t="e">
        <f>VLOOKUP(A73,Data!$A:$P,11,FALSE)</f>
        <v>#N/A</v>
      </c>
      <c r="J73" s="6" t="e">
        <f>VLOOKUP(A73,Data!$A:$P,12,FALSE)</f>
        <v>#N/A</v>
      </c>
      <c r="K73" s="6" t="e">
        <f>VLOOKUP(A73,Data!$A:$P,16,FALSE)</f>
        <v>#N/A</v>
      </c>
      <c r="L73" s="182" t="e">
        <f>VLOOKUP(A73,Data!$A:$P,6,FALSE)</f>
        <v>#N/A</v>
      </c>
      <c r="M73" s="12" t="e">
        <f t="shared" si="3"/>
        <v>#N/A</v>
      </c>
      <c r="N73" s="168" t="e">
        <f>VLOOKUP(A73,Data!$A:$P,13,FALSE)</f>
        <v>#N/A</v>
      </c>
      <c r="O73" s="168" t="e">
        <f>VLOOKUP(A73,Data!$A:$P,14,FALSE)</f>
        <v>#N/A</v>
      </c>
      <c r="P73" s="139"/>
    </row>
    <row r="74" spans="1:16" ht="30" customHeight="1" x14ac:dyDescent="0.25">
      <c r="A74" s="166" t="e">
        <f>VLOOKUP(Data!A74,Data!$A:$P,1,FALSE)</f>
        <v>#N/A</v>
      </c>
      <c r="B74" s="168" t="e">
        <f>VLOOKUP(A74,Data!$A:$P,2,FALSE)</f>
        <v>#N/A</v>
      </c>
      <c r="C74" s="168" t="e">
        <f>VLOOKUP(A74,Data!$A:$P,15,FALSE)</f>
        <v>#N/A</v>
      </c>
      <c r="D74" s="168" t="e">
        <f>VLOOKUP(A74,Data!$A:$P,3,FALSE)</f>
        <v>#N/A</v>
      </c>
      <c r="E74" s="214" t="e">
        <f>VLOOKUP(A74,Data!$A:$P,7,FALSE)</f>
        <v>#N/A</v>
      </c>
      <c r="F74" s="173" t="e">
        <f>VLOOKUP(A74,Data!$A:$P,4,FALSE)</f>
        <v>#N/A</v>
      </c>
      <c r="G74" s="168" t="e">
        <f>VLOOKUP(A74,Data!$A:$P,5,FALSE)</f>
        <v>#N/A</v>
      </c>
      <c r="H74" s="6" t="e">
        <f>VLOOKUP(A74,Data!$A:$P,9,FALSE)</f>
        <v>#N/A</v>
      </c>
      <c r="I74" s="6" t="e">
        <f>VLOOKUP(A74,Data!$A:$P,11,FALSE)</f>
        <v>#N/A</v>
      </c>
      <c r="J74" s="6" t="e">
        <f>VLOOKUP(A74,Data!$A:$P,12,FALSE)</f>
        <v>#N/A</v>
      </c>
      <c r="K74" s="6" t="e">
        <f>VLOOKUP(A74,Data!$A:$P,16,FALSE)</f>
        <v>#N/A</v>
      </c>
      <c r="L74" s="182" t="e">
        <f>VLOOKUP(A74,Data!$A:$P,6,FALSE)</f>
        <v>#N/A</v>
      </c>
      <c r="M74" s="12" t="e">
        <f t="shared" si="3"/>
        <v>#N/A</v>
      </c>
      <c r="N74" s="168" t="e">
        <f>VLOOKUP(A74,Data!$A:$P,13,FALSE)</f>
        <v>#N/A</v>
      </c>
      <c r="O74" s="168" t="e">
        <f>VLOOKUP(A74,Data!$A:$P,14,FALSE)</f>
        <v>#N/A</v>
      </c>
      <c r="P74" s="139"/>
    </row>
    <row r="75" spans="1:16" ht="39.950000000000003" customHeight="1" x14ac:dyDescent="0.25">
      <c r="A75" s="166" t="e">
        <f>VLOOKUP(Data!A75,Data!$A:$P,1,FALSE)</f>
        <v>#N/A</v>
      </c>
      <c r="B75" s="168" t="e">
        <f>VLOOKUP(A75,Data!$A:$P,2,FALSE)</f>
        <v>#N/A</v>
      </c>
      <c r="C75" s="168" t="e">
        <f>VLOOKUP(A75,Data!$A:$P,15,FALSE)</f>
        <v>#N/A</v>
      </c>
      <c r="D75" s="168" t="e">
        <f>VLOOKUP(A75,Data!$A:$P,3,FALSE)</f>
        <v>#N/A</v>
      </c>
      <c r="E75" s="214" t="e">
        <f>VLOOKUP(A75,Data!$A:$P,7,FALSE)</f>
        <v>#N/A</v>
      </c>
      <c r="F75" s="173" t="e">
        <f>VLOOKUP(A75,Data!$A:$P,4,FALSE)</f>
        <v>#N/A</v>
      </c>
      <c r="G75" s="168" t="e">
        <f>VLOOKUP(A75,Data!$A:$P,5,FALSE)</f>
        <v>#N/A</v>
      </c>
      <c r="H75" s="6" t="e">
        <f>VLOOKUP(A75,Data!$A:$P,9,FALSE)</f>
        <v>#N/A</v>
      </c>
      <c r="I75" s="6" t="e">
        <f>VLOOKUP(A75,Data!$A:$P,11,FALSE)</f>
        <v>#N/A</v>
      </c>
      <c r="J75" s="6" t="e">
        <f>VLOOKUP(A75,Data!$A:$P,12,FALSE)</f>
        <v>#N/A</v>
      </c>
      <c r="K75" s="6" t="e">
        <f>VLOOKUP(A75,Data!$A:$P,16,FALSE)</f>
        <v>#N/A</v>
      </c>
      <c r="L75" s="182" t="e">
        <f>VLOOKUP(A75,Data!$A:$P,6,FALSE)</f>
        <v>#N/A</v>
      </c>
      <c r="M75" s="12" t="e">
        <f t="shared" si="3"/>
        <v>#N/A</v>
      </c>
      <c r="N75" s="168" t="e">
        <f>VLOOKUP(A75,Data!$A:$P,13,FALSE)</f>
        <v>#N/A</v>
      </c>
      <c r="O75" s="168" t="e">
        <f>VLOOKUP(A75,Data!$A:$P,14,FALSE)</f>
        <v>#N/A</v>
      </c>
      <c r="P75" s="139"/>
    </row>
    <row r="76" spans="1:16" ht="39.950000000000003" customHeight="1" x14ac:dyDescent="0.25">
      <c r="A76" s="166" t="e">
        <f>VLOOKUP(Data!A76,Data!$A:$P,1,FALSE)</f>
        <v>#N/A</v>
      </c>
      <c r="B76" s="168" t="e">
        <f>VLOOKUP(A76,Data!$A:$P,2,FALSE)</f>
        <v>#N/A</v>
      </c>
      <c r="C76" s="168" t="e">
        <f>VLOOKUP(A76,Data!$A:$P,15,FALSE)</f>
        <v>#N/A</v>
      </c>
      <c r="D76" s="168" t="e">
        <f>VLOOKUP(A76,Data!$A:$P,3,FALSE)</f>
        <v>#N/A</v>
      </c>
      <c r="E76" s="214" t="e">
        <f>VLOOKUP(A76,Data!$A:$P,7,FALSE)</f>
        <v>#N/A</v>
      </c>
      <c r="F76" s="173" t="e">
        <f>VLOOKUP(A76,Data!$A:$P,4,FALSE)</f>
        <v>#N/A</v>
      </c>
      <c r="G76" s="168" t="e">
        <f>VLOOKUP(A76,Data!$A:$P,5,FALSE)</f>
        <v>#N/A</v>
      </c>
      <c r="H76" s="6" t="e">
        <f>VLOOKUP(A76,Data!$A:$P,9,FALSE)</f>
        <v>#N/A</v>
      </c>
      <c r="I76" s="6" t="e">
        <f>VLOOKUP(A76,Data!$A:$P,11,FALSE)</f>
        <v>#N/A</v>
      </c>
      <c r="J76" s="6" t="e">
        <f>VLOOKUP(A76,Data!$A:$P,12,FALSE)</f>
        <v>#N/A</v>
      </c>
      <c r="K76" s="6" t="e">
        <f>VLOOKUP(A76,Data!$A:$P,16,FALSE)</f>
        <v>#N/A</v>
      </c>
      <c r="L76" s="182" t="e">
        <f>VLOOKUP(A76,Data!$A:$P,6,FALSE)</f>
        <v>#N/A</v>
      </c>
      <c r="M76" s="12" t="e">
        <f t="shared" si="3"/>
        <v>#N/A</v>
      </c>
      <c r="N76" s="168" t="e">
        <f>VLOOKUP(A76,Data!$A:$P,13,FALSE)</f>
        <v>#N/A</v>
      </c>
      <c r="O76" s="168" t="e">
        <f>VLOOKUP(A76,Data!$A:$P,14,FALSE)</f>
        <v>#N/A</v>
      </c>
      <c r="P76" s="139"/>
    </row>
    <row r="77" spans="1:16" ht="35.1" customHeight="1" x14ac:dyDescent="0.25">
      <c r="A77" s="166" t="e">
        <f>VLOOKUP(Data!A77,Data!$A:$P,1,FALSE)</f>
        <v>#N/A</v>
      </c>
      <c r="B77" s="168" t="e">
        <f>VLOOKUP(A77,Data!$A:$P,2,FALSE)</f>
        <v>#N/A</v>
      </c>
      <c r="C77" s="168" t="e">
        <f>VLOOKUP(A77,Data!$A:$P,15,FALSE)</f>
        <v>#N/A</v>
      </c>
      <c r="D77" s="168" t="e">
        <f>VLOOKUP(A77,Data!$A:$P,3,FALSE)</f>
        <v>#N/A</v>
      </c>
      <c r="E77" s="214" t="e">
        <f>VLOOKUP(A77,Data!$A:$P,7,FALSE)</f>
        <v>#N/A</v>
      </c>
      <c r="F77" s="173" t="e">
        <f>VLOOKUP(A77,Data!$A:$P,4,FALSE)</f>
        <v>#N/A</v>
      </c>
      <c r="G77" s="168" t="e">
        <f>VLOOKUP(A77,Data!$A:$P,5,FALSE)</f>
        <v>#N/A</v>
      </c>
      <c r="H77" s="6" t="e">
        <f>VLOOKUP(A77,Data!$A:$P,9,FALSE)</f>
        <v>#N/A</v>
      </c>
      <c r="I77" s="6" t="e">
        <f>VLOOKUP(A77,Data!$A:$P,11,FALSE)</f>
        <v>#N/A</v>
      </c>
      <c r="J77" s="6" t="e">
        <f>VLOOKUP(A77,Data!$A:$P,12,FALSE)</f>
        <v>#N/A</v>
      </c>
      <c r="K77" s="6" t="e">
        <f>VLOOKUP(A77,Data!$A:$P,16,FALSE)</f>
        <v>#N/A</v>
      </c>
      <c r="L77" s="182" t="e">
        <f>VLOOKUP(A77,Data!$A:$P,6,FALSE)</f>
        <v>#N/A</v>
      </c>
      <c r="M77" s="12" t="e">
        <f t="shared" si="3"/>
        <v>#N/A</v>
      </c>
      <c r="N77" s="168" t="e">
        <f>VLOOKUP(A77,Data!$A:$P,13,FALSE)</f>
        <v>#N/A</v>
      </c>
      <c r="O77" s="168" t="e">
        <f>VLOOKUP(A77,Data!$A:$P,14,FALSE)</f>
        <v>#N/A</v>
      </c>
      <c r="P77" s="139"/>
    </row>
    <row r="78" spans="1:16" ht="39.950000000000003" customHeight="1" x14ac:dyDescent="0.25">
      <c r="A78" s="166" t="e">
        <f>VLOOKUP(Data!A78,Data!$A:$P,1,FALSE)</f>
        <v>#N/A</v>
      </c>
      <c r="B78" s="168" t="e">
        <f>VLOOKUP(A78,Data!$A:$P,2,FALSE)</f>
        <v>#N/A</v>
      </c>
      <c r="C78" s="168" t="e">
        <f>VLOOKUP(A78,Data!$A:$P,15,FALSE)</f>
        <v>#N/A</v>
      </c>
      <c r="D78" s="168" t="e">
        <f>VLOOKUP(A78,Data!$A:$P,3,FALSE)</f>
        <v>#N/A</v>
      </c>
      <c r="E78" s="214" t="e">
        <f>VLOOKUP(A78,Data!$A:$P,7,FALSE)</f>
        <v>#N/A</v>
      </c>
      <c r="F78" s="173" t="e">
        <f>VLOOKUP(A78,Data!$A:$P,4,FALSE)</f>
        <v>#N/A</v>
      </c>
      <c r="G78" s="168" t="e">
        <f>VLOOKUP(A78,Data!$A:$P,5,FALSE)</f>
        <v>#N/A</v>
      </c>
      <c r="H78" s="6" t="e">
        <f>VLOOKUP(A78,Data!$A:$P,9,FALSE)</f>
        <v>#N/A</v>
      </c>
      <c r="I78" s="6" t="e">
        <f>VLOOKUP(A78,Data!$A:$P,11,FALSE)</f>
        <v>#N/A</v>
      </c>
      <c r="J78" s="6" t="e">
        <f>VLOOKUP(A78,Data!$A:$P,12,FALSE)</f>
        <v>#N/A</v>
      </c>
      <c r="K78" s="6" t="e">
        <f>VLOOKUP(A78,Data!$A:$P,16,FALSE)</f>
        <v>#N/A</v>
      </c>
      <c r="L78" s="182" t="e">
        <f>VLOOKUP(A78,Data!$A:$P,6,FALSE)</f>
        <v>#N/A</v>
      </c>
      <c r="M78" s="12" t="e">
        <f t="shared" si="3"/>
        <v>#N/A</v>
      </c>
      <c r="N78" s="168" t="e">
        <f>VLOOKUP(A78,Data!$A:$P,13,FALSE)</f>
        <v>#N/A</v>
      </c>
      <c r="O78" s="168" t="e">
        <f>VLOOKUP(A78,Data!$A:$P,14,FALSE)</f>
        <v>#N/A</v>
      </c>
      <c r="P78" s="139"/>
    </row>
    <row r="79" spans="1:16" ht="30" customHeight="1" x14ac:dyDescent="0.25">
      <c r="A79" s="166" t="e">
        <f>VLOOKUP(Data!A79,Data!$A:$P,1,FALSE)</f>
        <v>#N/A</v>
      </c>
      <c r="B79" s="168" t="e">
        <f>VLOOKUP(A79,Data!$A:$P,2,FALSE)</f>
        <v>#N/A</v>
      </c>
      <c r="C79" s="168" t="e">
        <f>VLOOKUP(A79,Data!$A:$P,15,FALSE)</f>
        <v>#N/A</v>
      </c>
      <c r="D79" s="168" t="e">
        <f>VLOOKUP(A79,Data!$A:$P,3,FALSE)</f>
        <v>#N/A</v>
      </c>
      <c r="E79" s="214" t="e">
        <f>VLOOKUP(A79,Data!$A:$P,7,FALSE)</f>
        <v>#N/A</v>
      </c>
      <c r="F79" s="173" t="e">
        <f>VLOOKUP(A79,Data!$A:$P,4,FALSE)</f>
        <v>#N/A</v>
      </c>
      <c r="G79" s="168" t="e">
        <f>VLOOKUP(A79,Data!$A:$P,5,FALSE)</f>
        <v>#N/A</v>
      </c>
      <c r="H79" s="6" t="e">
        <f>VLOOKUP(A79,Data!$A:$P,9,FALSE)</f>
        <v>#N/A</v>
      </c>
      <c r="I79" s="6" t="e">
        <f>VLOOKUP(A79,Data!$A:$P,11,FALSE)</f>
        <v>#N/A</v>
      </c>
      <c r="J79" s="6" t="e">
        <f>VLOOKUP(A79,Data!$A:$P,12,FALSE)</f>
        <v>#N/A</v>
      </c>
      <c r="K79" s="6" t="e">
        <f>VLOOKUP(A79,Data!$A:$P,16,FALSE)</f>
        <v>#N/A</v>
      </c>
      <c r="L79" s="182" t="e">
        <f>VLOOKUP(A79,Data!$A:$P,6,FALSE)</f>
        <v>#N/A</v>
      </c>
      <c r="M79" s="12" t="e">
        <f t="shared" si="3"/>
        <v>#N/A</v>
      </c>
      <c r="N79" s="168" t="e">
        <f>VLOOKUP(A79,Data!$A:$P,13,FALSE)</f>
        <v>#N/A</v>
      </c>
      <c r="O79" s="168" t="e">
        <f>VLOOKUP(A79,Data!$A:$P,14,FALSE)</f>
        <v>#N/A</v>
      </c>
      <c r="P79" s="139"/>
    </row>
    <row r="80" spans="1:16" ht="45" customHeight="1" x14ac:dyDescent="0.25">
      <c r="A80" s="166" t="e">
        <f>VLOOKUP(Data!A80,Data!$A:$P,1,FALSE)</f>
        <v>#N/A</v>
      </c>
      <c r="B80" s="168" t="e">
        <f>VLOOKUP(A80,Data!$A:$P,2,FALSE)</f>
        <v>#N/A</v>
      </c>
      <c r="C80" s="168" t="e">
        <f>VLOOKUP(A80,Data!$A:$P,15,FALSE)</f>
        <v>#N/A</v>
      </c>
      <c r="D80" s="168" t="e">
        <f>VLOOKUP(A80,Data!$A:$P,3,FALSE)</f>
        <v>#N/A</v>
      </c>
      <c r="E80" s="214" t="e">
        <f>VLOOKUP(A80,Data!$A:$P,7,FALSE)</f>
        <v>#N/A</v>
      </c>
      <c r="F80" s="173" t="e">
        <f>VLOOKUP(A80,Data!$A:$P,4,FALSE)</f>
        <v>#N/A</v>
      </c>
      <c r="G80" s="168" t="e">
        <f>VLOOKUP(A80,Data!$A:$P,5,FALSE)</f>
        <v>#N/A</v>
      </c>
      <c r="H80" s="6" t="e">
        <f>VLOOKUP(A80,Data!$A:$P,9,FALSE)</f>
        <v>#N/A</v>
      </c>
      <c r="I80" s="6" t="e">
        <f>VLOOKUP(A80,Data!$A:$P,11,FALSE)</f>
        <v>#N/A</v>
      </c>
      <c r="J80" s="6" t="e">
        <f>VLOOKUP(A80,Data!$A:$P,12,FALSE)</f>
        <v>#N/A</v>
      </c>
      <c r="K80" s="6" t="e">
        <f>VLOOKUP(A80,Data!$A:$P,16,FALSE)</f>
        <v>#N/A</v>
      </c>
      <c r="L80" s="182" t="e">
        <f>VLOOKUP(A80,Data!$A:$P,6,FALSE)</f>
        <v>#N/A</v>
      </c>
      <c r="M80" s="12" t="e">
        <f t="shared" si="3"/>
        <v>#N/A</v>
      </c>
      <c r="N80" s="168" t="e">
        <f>VLOOKUP(A80,Data!$A:$P,13,FALSE)</f>
        <v>#N/A</v>
      </c>
      <c r="O80" s="168" t="e">
        <f>VLOOKUP(A80,Data!$A:$P,14,FALSE)</f>
        <v>#N/A</v>
      </c>
      <c r="P80" s="139"/>
    </row>
    <row r="81" spans="1:16" ht="35.1" customHeight="1" x14ac:dyDescent="0.25">
      <c r="A81" s="166" t="e">
        <f>VLOOKUP(Data!A81,Data!$A:$P,1,FALSE)</f>
        <v>#N/A</v>
      </c>
      <c r="B81" s="168" t="e">
        <f>VLOOKUP(A81,Data!$A:$P,2,FALSE)</f>
        <v>#N/A</v>
      </c>
      <c r="C81" s="168" t="e">
        <f>VLOOKUP(A81,Data!$A:$P,15,FALSE)</f>
        <v>#N/A</v>
      </c>
      <c r="D81" s="168" t="e">
        <f>VLOOKUP(A81,Data!$A:$P,3,FALSE)</f>
        <v>#N/A</v>
      </c>
      <c r="E81" s="214" t="e">
        <f>VLOOKUP(A81,Data!$A:$P,7,FALSE)</f>
        <v>#N/A</v>
      </c>
      <c r="F81" s="173" t="e">
        <f>VLOOKUP(A81,Data!$A:$P,4,FALSE)</f>
        <v>#N/A</v>
      </c>
      <c r="G81" s="168" t="e">
        <f>VLOOKUP(A81,Data!$A:$P,5,FALSE)</f>
        <v>#N/A</v>
      </c>
      <c r="H81" s="6" t="e">
        <f>VLOOKUP(A81,Data!$A:$P,9,FALSE)</f>
        <v>#N/A</v>
      </c>
      <c r="I81" s="6" t="e">
        <f>VLOOKUP(A81,Data!$A:$P,11,FALSE)</f>
        <v>#N/A</v>
      </c>
      <c r="J81" s="6" t="e">
        <f>VLOOKUP(A81,Data!$A:$P,12,FALSE)</f>
        <v>#N/A</v>
      </c>
      <c r="K81" s="6" t="e">
        <f>VLOOKUP(A81,Data!$A:$P,16,FALSE)</f>
        <v>#N/A</v>
      </c>
      <c r="L81" s="182" t="e">
        <f>VLOOKUP(A81,Data!$A:$P,6,FALSE)</f>
        <v>#N/A</v>
      </c>
      <c r="M81" s="12" t="e">
        <f t="shared" si="3"/>
        <v>#N/A</v>
      </c>
      <c r="N81" s="168" t="e">
        <f>VLOOKUP(A81,Data!$A:$P,13,FALSE)</f>
        <v>#N/A</v>
      </c>
      <c r="O81" s="168" t="e">
        <f>VLOOKUP(A81,Data!$A:$P,14,FALSE)</f>
        <v>#N/A</v>
      </c>
      <c r="P81" s="139"/>
    </row>
    <row r="82" spans="1:16" ht="39.950000000000003" customHeight="1" x14ac:dyDescent="0.25">
      <c r="A82" s="166" t="e">
        <f>VLOOKUP(Data!A82,Data!$A:$P,1,FALSE)</f>
        <v>#N/A</v>
      </c>
      <c r="B82" s="168" t="e">
        <f>VLOOKUP(A82,Data!$A:$P,2,FALSE)</f>
        <v>#N/A</v>
      </c>
      <c r="C82" s="168" t="e">
        <f>VLOOKUP(A82,Data!$A:$P,15,FALSE)</f>
        <v>#N/A</v>
      </c>
      <c r="D82" s="168" t="e">
        <f>VLOOKUP(A82,Data!$A:$P,3,FALSE)</f>
        <v>#N/A</v>
      </c>
      <c r="E82" s="214" t="e">
        <f>VLOOKUP(A82,Data!$A:$P,7,FALSE)</f>
        <v>#N/A</v>
      </c>
      <c r="F82" s="173" t="e">
        <f>VLOOKUP(A82,Data!$A:$P,4,FALSE)</f>
        <v>#N/A</v>
      </c>
      <c r="G82" s="168" t="e">
        <f>VLOOKUP(A82,Data!$A:$P,5,FALSE)</f>
        <v>#N/A</v>
      </c>
      <c r="H82" s="6" t="e">
        <f>VLOOKUP(A82,Data!$A:$P,9,FALSE)</f>
        <v>#N/A</v>
      </c>
      <c r="I82" s="6" t="e">
        <f>VLOOKUP(A82,Data!$A:$P,11,FALSE)</f>
        <v>#N/A</v>
      </c>
      <c r="J82" s="6" t="e">
        <f>VLOOKUP(A82,Data!$A:$P,12,FALSE)</f>
        <v>#N/A</v>
      </c>
      <c r="K82" s="6" t="e">
        <f>VLOOKUP(A82,Data!$A:$P,16,FALSE)</f>
        <v>#N/A</v>
      </c>
      <c r="L82" s="182" t="e">
        <f>VLOOKUP(A82,Data!$A:$P,6,FALSE)</f>
        <v>#N/A</v>
      </c>
      <c r="M82" s="12" t="e">
        <f t="shared" si="3"/>
        <v>#N/A</v>
      </c>
      <c r="N82" s="168" t="e">
        <f>VLOOKUP(A82,Data!$A:$P,13,FALSE)</f>
        <v>#N/A</v>
      </c>
      <c r="O82" s="168" t="e">
        <f>VLOOKUP(A82,Data!$A:$P,14,FALSE)</f>
        <v>#N/A</v>
      </c>
      <c r="P82" s="139"/>
    </row>
    <row r="83" spans="1:16" ht="30" customHeight="1" x14ac:dyDescent="0.25">
      <c r="A83" s="166" t="e">
        <f>VLOOKUP(Data!A83,Data!$A:$P,1,FALSE)</f>
        <v>#N/A</v>
      </c>
      <c r="B83" s="168" t="e">
        <f>VLOOKUP(A83,Data!$A:$P,2,FALSE)</f>
        <v>#N/A</v>
      </c>
      <c r="C83" s="168" t="e">
        <f>VLOOKUP(A83,Data!$A:$P,15,FALSE)</f>
        <v>#N/A</v>
      </c>
      <c r="D83" s="168" t="e">
        <f>VLOOKUP(A83,Data!$A:$P,3,FALSE)</f>
        <v>#N/A</v>
      </c>
      <c r="E83" s="214" t="e">
        <f>VLOOKUP(A83,Data!$A:$P,7,FALSE)</f>
        <v>#N/A</v>
      </c>
      <c r="F83" s="173" t="e">
        <f>VLOOKUP(A83,Data!$A:$P,4,FALSE)</f>
        <v>#N/A</v>
      </c>
      <c r="G83" s="168" t="e">
        <f>VLOOKUP(A83,Data!$A:$P,5,FALSE)</f>
        <v>#N/A</v>
      </c>
      <c r="H83" s="6" t="e">
        <f>VLOOKUP(A83,Data!$A:$P,9,FALSE)</f>
        <v>#N/A</v>
      </c>
      <c r="I83" s="6" t="e">
        <f>VLOOKUP(A83,Data!$A:$P,11,FALSE)</f>
        <v>#N/A</v>
      </c>
      <c r="J83" s="6" t="e">
        <f>VLOOKUP(A83,Data!$A:$P,12,FALSE)</f>
        <v>#N/A</v>
      </c>
      <c r="K83" s="6" t="e">
        <f>VLOOKUP(A83,Data!$A:$P,16,FALSE)</f>
        <v>#N/A</v>
      </c>
      <c r="L83" s="182" t="e">
        <f>VLOOKUP(A83,Data!$A:$P,6,FALSE)</f>
        <v>#N/A</v>
      </c>
      <c r="M83" s="12" t="e">
        <f t="shared" si="3"/>
        <v>#N/A</v>
      </c>
      <c r="N83" s="168" t="e">
        <f>VLOOKUP(A83,Data!$A:$P,13,FALSE)</f>
        <v>#N/A</v>
      </c>
      <c r="O83" s="168" t="e">
        <f>VLOOKUP(A83,Data!$A:$P,14,FALSE)</f>
        <v>#N/A</v>
      </c>
      <c r="P83" s="139"/>
    </row>
    <row r="84" spans="1:16" ht="30" customHeight="1" x14ac:dyDescent="0.25">
      <c r="A84" s="166" t="e">
        <f>VLOOKUP(Data!A84,Data!$A:$P,1,FALSE)</f>
        <v>#N/A</v>
      </c>
      <c r="B84" s="168" t="e">
        <f>VLOOKUP(A84,Data!$A:$P,2,FALSE)</f>
        <v>#N/A</v>
      </c>
      <c r="C84" s="168" t="e">
        <f>VLOOKUP(A84,Data!$A:$P,15,FALSE)</f>
        <v>#N/A</v>
      </c>
      <c r="D84" s="168" t="e">
        <f>VLOOKUP(A84,Data!$A:$P,3,FALSE)</f>
        <v>#N/A</v>
      </c>
      <c r="E84" s="214" t="e">
        <f>VLOOKUP(A84,Data!$A:$P,7,FALSE)</f>
        <v>#N/A</v>
      </c>
      <c r="F84" s="173" t="e">
        <f>VLOOKUP(A84,Data!$A:$P,4,FALSE)</f>
        <v>#N/A</v>
      </c>
      <c r="G84" s="168" t="e">
        <f>VLOOKUP(A84,Data!$A:$P,5,FALSE)</f>
        <v>#N/A</v>
      </c>
      <c r="H84" s="6" t="e">
        <f>VLOOKUP(A84,Data!$A:$P,9,FALSE)</f>
        <v>#N/A</v>
      </c>
      <c r="I84" s="6" t="e">
        <f>VLOOKUP(A84,Data!$A:$P,11,FALSE)</f>
        <v>#N/A</v>
      </c>
      <c r="J84" s="6" t="e">
        <f>VLOOKUP(A84,Data!$A:$P,12,FALSE)</f>
        <v>#N/A</v>
      </c>
      <c r="K84" s="6" t="e">
        <f>VLOOKUP(A84,Data!$A:$P,16,FALSE)</f>
        <v>#N/A</v>
      </c>
      <c r="L84" s="182" t="e">
        <f>VLOOKUP(A84,Data!$A:$P,6,FALSE)</f>
        <v>#N/A</v>
      </c>
      <c r="M84" s="12" t="e">
        <f t="shared" si="3"/>
        <v>#N/A</v>
      </c>
      <c r="N84" s="168" t="e">
        <f>VLOOKUP(A84,Data!$A:$P,13,FALSE)</f>
        <v>#N/A</v>
      </c>
      <c r="O84" s="168" t="e">
        <f>VLOOKUP(A84,Data!$A:$P,14,FALSE)</f>
        <v>#N/A</v>
      </c>
      <c r="P84" s="139"/>
    </row>
    <row r="85" spans="1:16" ht="39.950000000000003" customHeight="1" x14ac:dyDescent="0.25">
      <c r="A85" s="166" t="e">
        <f>VLOOKUP(Data!A85,Data!$A:$P,1,FALSE)</f>
        <v>#N/A</v>
      </c>
      <c r="B85" s="168" t="e">
        <f>VLOOKUP(A85,Data!$A:$P,2,FALSE)</f>
        <v>#N/A</v>
      </c>
      <c r="C85" s="168" t="e">
        <f>VLOOKUP(A85,Data!$A:$P,15,FALSE)</f>
        <v>#N/A</v>
      </c>
      <c r="D85" s="168" t="e">
        <f>VLOOKUP(A85,Data!$A:$P,3,FALSE)</f>
        <v>#N/A</v>
      </c>
      <c r="E85" s="214" t="e">
        <f>VLOOKUP(A85,Data!$A:$P,7,FALSE)</f>
        <v>#N/A</v>
      </c>
      <c r="F85" s="173" t="e">
        <f>VLOOKUP(A85,Data!$A:$P,4,FALSE)</f>
        <v>#N/A</v>
      </c>
      <c r="G85" s="168" t="e">
        <f>VLOOKUP(A85,Data!$A:$P,5,FALSE)</f>
        <v>#N/A</v>
      </c>
      <c r="H85" s="6" t="e">
        <f>VLOOKUP(A85,Data!$A:$P,9,FALSE)</f>
        <v>#N/A</v>
      </c>
      <c r="I85" s="6" t="e">
        <f>VLOOKUP(A85,Data!$A:$P,11,FALSE)</f>
        <v>#N/A</v>
      </c>
      <c r="J85" s="6" t="e">
        <f>VLOOKUP(A85,Data!$A:$P,12,FALSE)</f>
        <v>#N/A</v>
      </c>
      <c r="K85" s="6" t="e">
        <f>VLOOKUP(A85,Data!$A:$P,16,FALSE)</f>
        <v>#N/A</v>
      </c>
      <c r="L85" s="182" t="e">
        <f>VLOOKUP(A85,Data!$A:$P,6,FALSE)</f>
        <v>#N/A</v>
      </c>
      <c r="M85" s="12" t="e">
        <f t="shared" si="3"/>
        <v>#N/A</v>
      </c>
      <c r="N85" s="168" t="e">
        <f>VLOOKUP(A85,Data!$A:$P,13,FALSE)</f>
        <v>#N/A</v>
      </c>
      <c r="O85" s="168" t="e">
        <f>VLOOKUP(A85,Data!$A:$P,14,FALSE)</f>
        <v>#N/A</v>
      </c>
      <c r="P85" s="139"/>
    </row>
    <row r="86" spans="1:16" ht="39.950000000000003" customHeight="1" x14ac:dyDescent="0.25">
      <c r="A86" s="166" t="e">
        <f>VLOOKUP(Data!A86,Data!$A:$P,1,FALSE)</f>
        <v>#N/A</v>
      </c>
      <c r="B86" s="168" t="e">
        <f>VLOOKUP(A86,Data!$A:$P,2,FALSE)</f>
        <v>#N/A</v>
      </c>
      <c r="C86" s="168" t="e">
        <f>VLOOKUP(A86,Data!$A:$P,15,FALSE)</f>
        <v>#N/A</v>
      </c>
      <c r="D86" s="168" t="e">
        <f>VLOOKUP(A86,Data!$A:$P,3,FALSE)</f>
        <v>#N/A</v>
      </c>
      <c r="E86" s="214" t="e">
        <f>VLOOKUP(A86,Data!$A:$P,7,FALSE)</f>
        <v>#N/A</v>
      </c>
      <c r="F86" s="173" t="e">
        <f>VLOOKUP(A86,Data!$A:$P,4,FALSE)</f>
        <v>#N/A</v>
      </c>
      <c r="G86" s="168" t="e">
        <f>VLOOKUP(A86,Data!$A:$P,5,FALSE)</f>
        <v>#N/A</v>
      </c>
      <c r="H86" s="6" t="e">
        <f>VLOOKUP(A86,Data!$A:$P,9,FALSE)</f>
        <v>#N/A</v>
      </c>
      <c r="I86" s="6" t="e">
        <f>VLOOKUP(A86,Data!$A:$P,11,FALSE)</f>
        <v>#N/A</v>
      </c>
      <c r="J86" s="6" t="e">
        <f>VLOOKUP(A86,Data!$A:$P,12,FALSE)</f>
        <v>#N/A</v>
      </c>
      <c r="K86" s="6" t="e">
        <f>VLOOKUP(A86,Data!$A:$P,16,FALSE)</f>
        <v>#N/A</v>
      </c>
      <c r="L86" s="182" t="e">
        <f>VLOOKUP(A86,Data!$A:$P,6,FALSE)</f>
        <v>#N/A</v>
      </c>
      <c r="M86" s="12" t="e">
        <f t="shared" si="3"/>
        <v>#N/A</v>
      </c>
      <c r="N86" s="168" t="e">
        <f>VLOOKUP(A86,Data!$A:$P,13,FALSE)</f>
        <v>#N/A</v>
      </c>
      <c r="O86" s="168" t="e">
        <f>VLOOKUP(A86,Data!$A:$P,14,FALSE)</f>
        <v>#N/A</v>
      </c>
      <c r="P86" s="139"/>
    </row>
    <row r="87" spans="1:16" ht="30" customHeight="1" x14ac:dyDescent="0.25">
      <c r="A87" s="166" t="e">
        <f>VLOOKUP(Data!A87,Data!$A:$P,1,FALSE)</f>
        <v>#N/A</v>
      </c>
      <c r="B87" s="168" t="e">
        <f>VLOOKUP(A87,Data!$A:$P,2,FALSE)</f>
        <v>#N/A</v>
      </c>
      <c r="C87" s="168" t="e">
        <f>VLOOKUP(A87,Data!$A:$P,15,FALSE)</f>
        <v>#N/A</v>
      </c>
      <c r="D87" s="168" t="e">
        <f>VLOOKUP(A87,Data!$A:$P,3,FALSE)</f>
        <v>#N/A</v>
      </c>
      <c r="E87" s="214" t="e">
        <f>VLOOKUP(A87,Data!$A:$P,7,FALSE)</f>
        <v>#N/A</v>
      </c>
      <c r="F87" s="173" t="e">
        <f>VLOOKUP(A87,Data!$A:$P,4,FALSE)</f>
        <v>#N/A</v>
      </c>
      <c r="G87" s="168" t="e">
        <f>VLOOKUP(A87,Data!$A:$P,5,FALSE)</f>
        <v>#N/A</v>
      </c>
      <c r="H87" s="6" t="e">
        <f>VLOOKUP(A87,Data!$A:$P,9,FALSE)</f>
        <v>#N/A</v>
      </c>
      <c r="I87" s="6" t="e">
        <f>VLOOKUP(A87,Data!$A:$P,11,FALSE)</f>
        <v>#N/A</v>
      </c>
      <c r="J87" s="6" t="e">
        <f>VLOOKUP(A87,Data!$A:$P,12,FALSE)</f>
        <v>#N/A</v>
      </c>
      <c r="K87" s="6" t="e">
        <f>VLOOKUP(A87,Data!$A:$P,16,FALSE)</f>
        <v>#N/A</v>
      </c>
      <c r="L87" s="182" t="e">
        <f>VLOOKUP(A87,Data!$A:$P,6,FALSE)</f>
        <v>#N/A</v>
      </c>
      <c r="M87" s="12" t="e">
        <f t="shared" si="3"/>
        <v>#N/A</v>
      </c>
      <c r="N87" s="168" t="e">
        <f>VLOOKUP(A87,Data!$A:$P,13,FALSE)</f>
        <v>#N/A</v>
      </c>
      <c r="O87" s="168" t="e">
        <f>VLOOKUP(A87,Data!$A:$P,14,FALSE)</f>
        <v>#N/A</v>
      </c>
      <c r="P87" s="139"/>
    </row>
    <row r="88" spans="1:16" ht="39.950000000000003" customHeight="1" x14ac:dyDescent="0.25">
      <c r="A88" s="166" t="e">
        <f>VLOOKUP(Data!A88,Data!$A:$P,1,FALSE)</f>
        <v>#N/A</v>
      </c>
      <c r="B88" s="168" t="e">
        <f>VLOOKUP(A88,Data!$A:$P,2,FALSE)</f>
        <v>#N/A</v>
      </c>
      <c r="C88" s="168" t="e">
        <f>VLOOKUP(A88,Data!$A:$P,15,FALSE)</f>
        <v>#N/A</v>
      </c>
      <c r="D88" s="168" t="e">
        <f>VLOOKUP(A88,Data!$A:$P,3,FALSE)</f>
        <v>#N/A</v>
      </c>
      <c r="E88" s="214" t="e">
        <f>VLOOKUP(A88,Data!$A:$P,7,FALSE)</f>
        <v>#N/A</v>
      </c>
      <c r="F88" s="173" t="e">
        <f>VLOOKUP(A88,Data!$A:$P,4,FALSE)</f>
        <v>#N/A</v>
      </c>
      <c r="G88" s="168" t="e">
        <f>VLOOKUP(A88,Data!$A:$P,5,FALSE)</f>
        <v>#N/A</v>
      </c>
      <c r="H88" s="6" t="e">
        <f>VLOOKUP(A88,Data!$A:$P,9,FALSE)</f>
        <v>#N/A</v>
      </c>
      <c r="I88" s="6" t="e">
        <f>VLOOKUP(A88,Data!$A:$P,11,FALSE)</f>
        <v>#N/A</v>
      </c>
      <c r="J88" s="6" t="e">
        <f>VLOOKUP(A88,Data!$A:$P,12,FALSE)</f>
        <v>#N/A</v>
      </c>
      <c r="K88" s="6" t="e">
        <f>VLOOKUP(A88,Data!$A:$P,16,FALSE)</f>
        <v>#N/A</v>
      </c>
      <c r="L88" s="182" t="e">
        <f>VLOOKUP(A88,Data!$A:$P,6,FALSE)</f>
        <v>#N/A</v>
      </c>
      <c r="M88" s="12" t="e">
        <f t="shared" si="3"/>
        <v>#N/A</v>
      </c>
      <c r="N88" s="168" t="e">
        <f>VLOOKUP(A88,Data!$A:$P,13,FALSE)</f>
        <v>#N/A</v>
      </c>
      <c r="O88" s="168" t="e">
        <f>VLOOKUP(A88,Data!$A:$P,14,FALSE)</f>
        <v>#N/A</v>
      </c>
      <c r="P88" s="139"/>
    </row>
    <row r="89" spans="1:16" ht="39.950000000000003" customHeight="1" x14ac:dyDescent="0.25">
      <c r="A89" s="166" t="e">
        <f>VLOOKUP(Data!A89,Data!$A:$P,1,FALSE)</f>
        <v>#N/A</v>
      </c>
      <c r="B89" s="168" t="e">
        <f>VLOOKUP(A89,Data!$A:$P,2,FALSE)</f>
        <v>#N/A</v>
      </c>
      <c r="C89" s="168" t="e">
        <f>VLOOKUP(A89,Data!$A:$P,15,FALSE)</f>
        <v>#N/A</v>
      </c>
      <c r="D89" s="168" t="e">
        <f>VLOOKUP(A89,Data!$A:$P,3,FALSE)</f>
        <v>#N/A</v>
      </c>
      <c r="E89" s="214" t="e">
        <f>VLOOKUP(A89,Data!$A:$P,7,FALSE)</f>
        <v>#N/A</v>
      </c>
      <c r="F89" s="173" t="e">
        <f>VLOOKUP(A89,Data!$A:$P,4,FALSE)</f>
        <v>#N/A</v>
      </c>
      <c r="G89" s="168" t="e">
        <f>VLOOKUP(A89,Data!$A:$P,5,FALSE)</f>
        <v>#N/A</v>
      </c>
      <c r="H89" s="6" t="e">
        <f>VLOOKUP(A89,Data!$A:$P,9,FALSE)</f>
        <v>#N/A</v>
      </c>
      <c r="I89" s="6" t="e">
        <f>VLOOKUP(A89,Data!$A:$P,11,FALSE)</f>
        <v>#N/A</v>
      </c>
      <c r="J89" s="6" t="e">
        <f>VLOOKUP(A89,Data!$A:$P,12,FALSE)</f>
        <v>#N/A</v>
      </c>
      <c r="K89" s="6" t="e">
        <f>VLOOKUP(A89,Data!$A:$P,16,FALSE)</f>
        <v>#N/A</v>
      </c>
      <c r="L89" s="182" t="e">
        <f>VLOOKUP(A89,Data!$A:$P,6,FALSE)</f>
        <v>#N/A</v>
      </c>
      <c r="M89" s="12" t="e">
        <f t="shared" ref="M89:M120" si="4">J89-I89</f>
        <v>#N/A</v>
      </c>
      <c r="N89" s="168" t="e">
        <f>VLOOKUP(A89,Data!$A:$P,13,FALSE)</f>
        <v>#N/A</v>
      </c>
      <c r="O89" s="168" t="e">
        <f>VLOOKUP(A89,Data!$A:$P,14,FALSE)</f>
        <v>#N/A</v>
      </c>
      <c r="P89" s="139"/>
    </row>
    <row r="90" spans="1:16" ht="45" customHeight="1" x14ac:dyDescent="0.25">
      <c r="A90" s="166" t="e">
        <f>VLOOKUP(Data!A90,Data!$A:$P,1,FALSE)</f>
        <v>#N/A</v>
      </c>
      <c r="B90" s="168" t="e">
        <f>VLOOKUP(A90,Data!$A:$P,2,FALSE)</f>
        <v>#N/A</v>
      </c>
      <c r="C90" s="168" t="e">
        <f>VLOOKUP(A90,Data!$A:$P,15,FALSE)</f>
        <v>#N/A</v>
      </c>
      <c r="D90" s="168" t="e">
        <f>VLOOKUP(A90,Data!$A:$P,3,FALSE)</f>
        <v>#N/A</v>
      </c>
      <c r="E90" s="214" t="e">
        <f>VLOOKUP(A90,Data!$A:$P,7,FALSE)</f>
        <v>#N/A</v>
      </c>
      <c r="F90" s="173" t="e">
        <f>VLOOKUP(A90,Data!$A:$P,4,FALSE)</f>
        <v>#N/A</v>
      </c>
      <c r="G90" s="168" t="e">
        <f>VLOOKUP(A90,Data!$A:$P,5,FALSE)</f>
        <v>#N/A</v>
      </c>
      <c r="H90" s="6" t="e">
        <f>VLOOKUP(A90,Data!$A:$P,9,FALSE)</f>
        <v>#N/A</v>
      </c>
      <c r="I90" s="6" t="e">
        <f>VLOOKUP(A90,Data!$A:$P,11,FALSE)</f>
        <v>#N/A</v>
      </c>
      <c r="J90" s="6" t="e">
        <f>VLOOKUP(A90,Data!$A:$P,12,FALSE)</f>
        <v>#N/A</v>
      </c>
      <c r="K90" s="6" t="e">
        <f>VLOOKUP(A90,Data!$A:$P,16,FALSE)</f>
        <v>#N/A</v>
      </c>
      <c r="L90" s="182" t="e">
        <f>VLOOKUP(A90,Data!$A:$P,6,FALSE)</f>
        <v>#N/A</v>
      </c>
      <c r="M90" s="12" t="e">
        <f t="shared" si="4"/>
        <v>#N/A</v>
      </c>
      <c r="N90" s="168" t="e">
        <f>VLOOKUP(A90,Data!$A:$P,13,FALSE)</f>
        <v>#N/A</v>
      </c>
      <c r="O90" s="168" t="e">
        <f>VLOOKUP(A90,Data!$A:$P,14,FALSE)</f>
        <v>#N/A</v>
      </c>
      <c r="P90" s="139"/>
    </row>
    <row r="91" spans="1:16" ht="35.1" customHeight="1" x14ac:dyDescent="0.25">
      <c r="A91" s="166" t="e">
        <f>VLOOKUP(Data!A91,Data!$A:$P,1,FALSE)</f>
        <v>#N/A</v>
      </c>
      <c r="B91" s="168" t="e">
        <f>VLOOKUP(A91,Data!$A:$P,2,FALSE)</f>
        <v>#N/A</v>
      </c>
      <c r="C91" s="168" t="e">
        <f>VLOOKUP(A91,Data!$A:$P,15,FALSE)</f>
        <v>#N/A</v>
      </c>
      <c r="D91" s="168" t="e">
        <f>VLOOKUP(A91,Data!$A:$P,3,FALSE)</f>
        <v>#N/A</v>
      </c>
      <c r="E91" s="214" t="e">
        <f>VLOOKUP(A91,Data!$A:$P,7,FALSE)</f>
        <v>#N/A</v>
      </c>
      <c r="F91" s="173" t="e">
        <f>VLOOKUP(A91,Data!$A:$P,4,FALSE)</f>
        <v>#N/A</v>
      </c>
      <c r="G91" s="168" t="e">
        <f>VLOOKUP(A91,Data!$A:$P,5,FALSE)</f>
        <v>#N/A</v>
      </c>
      <c r="H91" s="6" t="e">
        <f>VLOOKUP(A91,Data!$A:$P,9,FALSE)</f>
        <v>#N/A</v>
      </c>
      <c r="I91" s="6" t="e">
        <f>VLOOKUP(A91,Data!$A:$P,11,FALSE)</f>
        <v>#N/A</v>
      </c>
      <c r="J91" s="6" t="e">
        <f>VLOOKUP(A91,Data!$A:$P,12,FALSE)</f>
        <v>#N/A</v>
      </c>
      <c r="K91" s="6" t="e">
        <f>VLOOKUP(A91,Data!$A:$P,16,FALSE)</f>
        <v>#N/A</v>
      </c>
      <c r="L91" s="182" t="e">
        <f>VLOOKUP(A91,Data!$A:$P,6,FALSE)</f>
        <v>#N/A</v>
      </c>
      <c r="M91" s="12" t="e">
        <f t="shared" si="4"/>
        <v>#N/A</v>
      </c>
      <c r="N91" s="168" t="e">
        <f>VLOOKUP(A91,Data!$A:$P,13,FALSE)</f>
        <v>#N/A</v>
      </c>
      <c r="O91" s="168" t="e">
        <f>VLOOKUP(A91,Data!$A:$P,14,FALSE)</f>
        <v>#N/A</v>
      </c>
      <c r="P91" s="139"/>
    </row>
    <row r="92" spans="1:16" ht="30" customHeight="1" x14ac:dyDescent="0.25">
      <c r="A92" s="166" t="e">
        <f>VLOOKUP(Data!A92,Data!$A:$P,1,FALSE)</f>
        <v>#N/A</v>
      </c>
      <c r="B92" s="168" t="e">
        <f>VLOOKUP(A92,Data!$A:$P,2,FALSE)</f>
        <v>#N/A</v>
      </c>
      <c r="C92" s="168" t="e">
        <f>VLOOKUP(A92,Data!$A:$P,15,FALSE)</f>
        <v>#N/A</v>
      </c>
      <c r="D92" s="168" t="e">
        <f>VLOOKUP(A92,Data!$A:$P,3,FALSE)</f>
        <v>#N/A</v>
      </c>
      <c r="E92" s="214" t="e">
        <f>VLOOKUP(A92,Data!$A:$P,7,FALSE)</f>
        <v>#N/A</v>
      </c>
      <c r="F92" s="173" t="e">
        <f>VLOOKUP(A92,Data!$A:$P,4,FALSE)</f>
        <v>#N/A</v>
      </c>
      <c r="G92" s="168" t="e">
        <f>VLOOKUP(A92,Data!$A:$P,5,FALSE)</f>
        <v>#N/A</v>
      </c>
      <c r="H92" s="6" t="e">
        <f>VLOOKUP(A92,Data!$A:$P,9,FALSE)</f>
        <v>#N/A</v>
      </c>
      <c r="I92" s="6" t="e">
        <f>VLOOKUP(A92,Data!$A:$P,11,FALSE)</f>
        <v>#N/A</v>
      </c>
      <c r="J92" s="6" t="e">
        <f>VLOOKUP(A92,Data!$A:$P,12,FALSE)</f>
        <v>#N/A</v>
      </c>
      <c r="K92" s="6" t="e">
        <f>VLOOKUP(A92,Data!$A:$P,16,FALSE)</f>
        <v>#N/A</v>
      </c>
      <c r="L92" s="182" t="e">
        <f>VLOOKUP(A92,Data!$A:$P,6,FALSE)</f>
        <v>#N/A</v>
      </c>
      <c r="M92" s="12" t="e">
        <f t="shared" si="4"/>
        <v>#N/A</v>
      </c>
      <c r="N92" s="168" t="e">
        <f>VLOOKUP(A92,Data!$A:$P,13,FALSE)</f>
        <v>#N/A</v>
      </c>
      <c r="O92" s="168" t="e">
        <f>VLOOKUP(A92,Data!$A:$P,14,FALSE)</f>
        <v>#N/A</v>
      </c>
      <c r="P92" s="139"/>
    </row>
    <row r="93" spans="1:16" ht="45" customHeight="1" x14ac:dyDescent="0.25">
      <c r="A93" s="166" t="e">
        <f>VLOOKUP(Data!A93,Data!$A:$P,1,FALSE)</f>
        <v>#N/A</v>
      </c>
      <c r="B93" s="168" t="e">
        <f>VLOOKUP(A93,Data!$A:$P,2,FALSE)</f>
        <v>#N/A</v>
      </c>
      <c r="C93" s="168" t="e">
        <f>VLOOKUP(A93,Data!$A:$P,15,FALSE)</f>
        <v>#N/A</v>
      </c>
      <c r="D93" s="168" t="e">
        <f>VLOOKUP(A93,Data!$A:$P,3,FALSE)</f>
        <v>#N/A</v>
      </c>
      <c r="E93" s="214" t="e">
        <f>VLOOKUP(A93,Data!$A:$P,7,FALSE)</f>
        <v>#N/A</v>
      </c>
      <c r="F93" s="173" t="e">
        <f>VLOOKUP(A93,Data!$A:$P,4,FALSE)</f>
        <v>#N/A</v>
      </c>
      <c r="G93" s="168" t="e">
        <f>VLOOKUP(A93,Data!$A:$P,5,FALSE)</f>
        <v>#N/A</v>
      </c>
      <c r="H93" s="6" t="e">
        <f>VLOOKUP(A93,Data!$A:$P,9,FALSE)</f>
        <v>#N/A</v>
      </c>
      <c r="I93" s="6" t="e">
        <f>VLOOKUP(A93,Data!$A:$P,11,FALSE)</f>
        <v>#N/A</v>
      </c>
      <c r="J93" s="6" t="e">
        <f>VLOOKUP(A93,Data!$A:$P,12,FALSE)</f>
        <v>#N/A</v>
      </c>
      <c r="K93" s="6" t="e">
        <f>VLOOKUP(A93,Data!$A:$P,16,FALSE)</f>
        <v>#N/A</v>
      </c>
      <c r="L93" s="182" t="e">
        <f>VLOOKUP(A93,Data!$A:$P,6,FALSE)</f>
        <v>#N/A</v>
      </c>
      <c r="M93" s="12" t="e">
        <f t="shared" si="4"/>
        <v>#N/A</v>
      </c>
      <c r="N93" s="168" t="e">
        <f>VLOOKUP(A93,Data!$A:$P,13,FALSE)</f>
        <v>#N/A</v>
      </c>
      <c r="O93" s="168" t="e">
        <f>VLOOKUP(A93,Data!$A:$P,14,FALSE)</f>
        <v>#N/A</v>
      </c>
      <c r="P93" s="139"/>
    </row>
    <row r="94" spans="1:16" ht="39.950000000000003" customHeight="1" x14ac:dyDescent="0.25">
      <c r="A94" s="166" t="e">
        <f>VLOOKUP(Data!A94,Data!$A:$P,1,FALSE)</f>
        <v>#N/A</v>
      </c>
      <c r="B94" s="168" t="e">
        <f>VLOOKUP(A94,Data!$A:$P,2,FALSE)</f>
        <v>#N/A</v>
      </c>
      <c r="C94" s="168" t="e">
        <f>VLOOKUP(A94,Data!$A:$P,15,FALSE)</f>
        <v>#N/A</v>
      </c>
      <c r="D94" s="168" t="e">
        <f>VLOOKUP(A94,Data!$A:$P,3,FALSE)</f>
        <v>#N/A</v>
      </c>
      <c r="E94" s="214" t="e">
        <f>VLOOKUP(A94,Data!$A:$P,7,FALSE)</f>
        <v>#N/A</v>
      </c>
      <c r="F94" s="173" t="e">
        <f>VLOOKUP(A94,Data!$A:$P,4,FALSE)</f>
        <v>#N/A</v>
      </c>
      <c r="G94" s="168" t="e">
        <f>VLOOKUP(A94,Data!$A:$P,5,FALSE)</f>
        <v>#N/A</v>
      </c>
      <c r="H94" s="6" t="e">
        <f>VLOOKUP(A94,Data!$A:$P,9,FALSE)</f>
        <v>#N/A</v>
      </c>
      <c r="I94" s="6" t="e">
        <f>VLOOKUP(A94,Data!$A:$P,11,FALSE)</f>
        <v>#N/A</v>
      </c>
      <c r="J94" s="6" t="e">
        <f>VLOOKUP(A94,Data!$A:$P,12,FALSE)</f>
        <v>#N/A</v>
      </c>
      <c r="K94" s="6" t="e">
        <f>VLOOKUP(A94,Data!$A:$P,16,FALSE)</f>
        <v>#N/A</v>
      </c>
      <c r="L94" s="182" t="e">
        <f>VLOOKUP(A94,Data!$A:$P,6,FALSE)</f>
        <v>#N/A</v>
      </c>
      <c r="M94" s="12" t="e">
        <f t="shared" si="4"/>
        <v>#N/A</v>
      </c>
      <c r="N94" s="168" t="e">
        <f>VLOOKUP(A94,Data!$A:$P,13,FALSE)</f>
        <v>#N/A</v>
      </c>
      <c r="O94" s="168" t="e">
        <f>VLOOKUP(A94,Data!$A:$P,14,FALSE)</f>
        <v>#N/A</v>
      </c>
      <c r="P94" s="139"/>
    </row>
    <row r="95" spans="1:16" ht="39.950000000000003" customHeight="1" x14ac:dyDescent="0.25">
      <c r="A95" s="166" t="e">
        <f>VLOOKUP(Data!A95,Data!$A:$P,1,FALSE)</f>
        <v>#N/A</v>
      </c>
      <c r="B95" s="168" t="e">
        <f>VLOOKUP(A95,Data!$A:$P,2,FALSE)</f>
        <v>#N/A</v>
      </c>
      <c r="C95" s="168" t="e">
        <f>VLOOKUP(A95,Data!$A:$P,15,FALSE)</f>
        <v>#N/A</v>
      </c>
      <c r="D95" s="168" t="e">
        <f>VLOOKUP(A95,Data!$A:$P,3,FALSE)</f>
        <v>#N/A</v>
      </c>
      <c r="E95" s="214" t="e">
        <f>VLOOKUP(A95,Data!$A:$P,7,FALSE)</f>
        <v>#N/A</v>
      </c>
      <c r="F95" s="173" t="e">
        <f>VLOOKUP(A95,Data!$A:$P,4,FALSE)</f>
        <v>#N/A</v>
      </c>
      <c r="G95" s="168" t="e">
        <f>VLOOKUP(A95,Data!$A:$P,5,FALSE)</f>
        <v>#N/A</v>
      </c>
      <c r="H95" s="6" t="e">
        <f>VLOOKUP(A95,Data!$A:$P,9,FALSE)</f>
        <v>#N/A</v>
      </c>
      <c r="I95" s="6" t="e">
        <f>VLOOKUP(A95,Data!$A:$P,11,FALSE)</f>
        <v>#N/A</v>
      </c>
      <c r="J95" s="6" t="e">
        <f>VLOOKUP(A95,Data!$A:$P,12,FALSE)</f>
        <v>#N/A</v>
      </c>
      <c r="K95" s="6" t="e">
        <f>VLOOKUP(A95,Data!$A:$P,16,FALSE)</f>
        <v>#N/A</v>
      </c>
      <c r="L95" s="182" t="e">
        <f>VLOOKUP(A95,Data!$A:$P,6,FALSE)</f>
        <v>#N/A</v>
      </c>
      <c r="M95" s="12" t="e">
        <f t="shared" si="4"/>
        <v>#N/A</v>
      </c>
      <c r="N95" s="168" t="e">
        <f>VLOOKUP(A95,Data!$A:$P,13,FALSE)</f>
        <v>#N/A</v>
      </c>
      <c r="O95" s="168" t="e">
        <f>VLOOKUP(A95,Data!$A:$P,14,FALSE)</f>
        <v>#N/A</v>
      </c>
      <c r="P95" s="139"/>
    </row>
    <row r="96" spans="1:16" ht="45" customHeight="1" x14ac:dyDescent="0.25">
      <c r="A96" s="166" t="e">
        <f>VLOOKUP(Data!A96,Data!$A:$P,1,FALSE)</f>
        <v>#N/A</v>
      </c>
      <c r="B96" s="168" t="e">
        <f>VLOOKUP(A96,Data!$A:$P,2,FALSE)</f>
        <v>#N/A</v>
      </c>
      <c r="C96" s="168" t="e">
        <f>VLOOKUP(A96,Data!$A:$P,15,FALSE)</f>
        <v>#N/A</v>
      </c>
      <c r="D96" s="168" t="e">
        <f>VLOOKUP(A96,Data!$A:$P,3,FALSE)</f>
        <v>#N/A</v>
      </c>
      <c r="E96" s="214" t="e">
        <f>VLOOKUP(A96,Data!$A:$P,7,FALSE)</f>
        <v>#N/A</v>
      </c>
      <c r="F96" s="173" t="e">
        <f>VLOOKUP(A96,Data!$A:$P,4,FALSE)</f>
        <v>#N/A</v>
      </c>
      <c r="G96" s="168" t="e">
        <f>VLOOKUP(A96,Data!$A:$P,5,FALSE)</f>
        <v>#N/A</v>
      </c>
      <c r="H96" s="6" t="e">
        <f>VLOOKUP(A96,Data!$A:$P,9,FALSE)</f>
        <v>#N/A</v>
      </c>
      <c r="I96" s="6" t="e">
        <f>VLOOKUP(A96,Data!$A:$P,11,FALSE)</f>
        <v>#N/A</v>
      </c>
      <c r="J96" s="6" t="e">
        <f>VLOOKUP(A96,Data!$A:$P,12,FALSE)</f>
        <v>#N/A</v>
      </c>
      <c r="K96" s="6" t="e">
        <f>VLOOKUP(A96,Data!$A:$P,16,FALSE)</f>
        <v>#N/A</v>
      </c>
      <c r="L96" s="182" t="e">
        <f>VLOOKUP(A96,Data!$A:$P,6,FALSE)</f>
        <v>#N/A</v>
      </c>
      <c r="M96" s="12" t="e">
        <f t="shared" si="4"/>
        <v>#N/A</v>
      </c>
      <c r="N96" s="168" t="e">
        <f>VLOOKUP(A96,Data!$A:$P,13,FALSE)</f>
        <v>#N/A</v>
      </c>
      <c r="O96" s="168" t="e">
        <f>VLOOKUP(A96,Data!$A:$P,14,FALSE)</f>
        <v>#N/A</v>
      </c>
      <c r="P96" s="139"/>
    </row>
    <row r="97" spans="1:16" ht="39.950000000000003" customHeight="1" x14ac:dyDescent="0.25">
      <c r="A97" s="166" t="e">
        <f>VLOOKUP(Data!A97,Data!$A:$P,1,FALSE)</f>
        <v>#N/A</v>
      </c>
      <c r="B97" s="168" t="e">
        <f>VLOOKUP(A97,Data!$A:$P,2,FALSE)</f>
        <v>#N/A</v>
      </c>
      <c r="C97" s="168" t="e">
        <f>VLOOKUP(A97,Data!$A:$P,15,FALSE)</f>
        <v>#N/A</v>
      </c>
      <c r="D97" s="168" t="e">
        <f>VLOOKUP(A97,Data!$A:$P,3,FALSE)</f>
        <v>#N/A</v>
      </c>
      <c r="E97" s="214" t="e">
        <f>VLOOKUP(A97,Data!$A:$P,7,FALSE)</f>
        <v>#N/A</v>
      </c>
      <c r="F97" s="173" t="e">
        <f>VLOOKUP(A97,Data!$A:$P,4,FALSE)</f>
        <v>#N/A</v>
      </c>
      <c r="G97" s="168" t="e">
        <f>VLOOKUP(A97,Data!$A:$P,5,FALSE)</f>
        <v>#N/A</v>
      </c>
      <c r="H97" s="6" t="e">
        <f>VLOOKUP(A97,Data!$A:$P,9,FALSE)</f>
        <v>#N/A</v>
      </c>
      <c r="I97" s="6" t="e">
        <f>VLOOKUP(A97,Data!$A:$P,11,FALSE)</f>
        <v>#N/A</v>
      </c>
      <c r="J97" s="6" t="e">
        <f>VLOOKUP(A97,Data!$A:$P,12,FALSE)</f>
        <v>#N/A</v>
      </c>
      <c r="K97" s="6" t="e">
        <f>VLOOKUP(A97,Data!$A:$P,16,FALSE)</f>
        <v>#N/A</v>
      </c>
      <c r="L97" s="182" t="e">
        <f>VLOOKUP(A97,Data!$A:$P,6,FALSE)</f>
        <v>#N/A</v>
      </c>
      <c r="M97" s="12" t="e">
        <f t="shared" si="4"/>
        <v>#N/A</v>
      </c>
      <c r="N97" s="168" t="e">
        <f>VLOOKUP(A97,Data!$A:$P,13,FALSE)</f>
        <v>#N/A</v>
      </c>
      <c r="O97" s="168" t="e">
        <f>VLOOKUP(A97,Data!$A:$P,14,FALSE)</f>
        <v>#N/A</v>
      </c>
      <c r="P97" s="139"/>
    </row>
    <row r="98" spans="1:16" ht="45" customHeight="1" x14ac:dyDescent="0.25">
      <c r="A98" s="166" t="e">
        <f>VLOOKUP(Data!A98,Data!$A:$P,1,FALSE)</f>
        <v>#N/A</v>
      </c>
      <c r="B98" s="168" t="e">
        <f>VLOOKUP(A98,Data!$A:$P,2,FALSE)</f>
        <v>#N/A</v>
      </c>
      <c r="C98" s="168" t="e">
        <f>VLOOKUP(A98,Data!$A:$P,15,FALSE)</f>
        <v>#N/A</v>
      </c>
      <c r="D98" s="168" t="e">
        <f>VLOOKUP(A98,Data!$A:$P,3,FALSE)</f>
        <v>#N/A</v>
      </c>
      <c r="E98" s="214" t="e">
        <f>VLOOKUP(A98,Data!$A:$P,7,FALSE)</f>
        <v>#N/A</v>
      </c>
      <c r="F98" s="173" t="e">
        <f>VLOOKUP(A98,Data!$A:$P,4,FALSE)</f>
        <v>#N/A</v>
      </c>
      <c r="G98" s="168" t="e">
        <f>VLOOKUP(A98,Data!$A:$P,5,FALSE)</f>
        <v>#N/A</v>
      </c>
      <c r="H98" s="6" t="e">
        <f>VLOOKUP(A98,Data!$A:$P,9,FALSE)</f>
        <v>#N/A</v>
      </c>
      <c r="I98" s="6" t="e">
        <f>VLOOKUP(A98,Data!$A:$P,11,FALSE)</f>
        <v>#N/A</v>
      </c>
      <c r="J98" s="6" t="e">
        <f>VLOOKUP(A98,Data!$A:$P,12,FALSE)</f>
        <v>#N/A</v>
      </c>
      <c r="K98" s="6" t="e">
        <f>VLOOKUP(A98,Data!$A:$P,16,FALSE)</f>
        <v>#N/A</v>
      </c>
      <c r="L98" s="182" t="e">
        <f>VLOOKUP(A98,Data!$A:$P,6,FALSE)</f>
        <v>#N/A</v>
      </c>
      <c r="M98" s="12" t="e">
        <f t="shared" si="4"/>
        <v>#N/A</v>
      </c>
      <c r="N98" s="168" t="e">
        <f>VLOOKUP(A98,Data!$A:$P,13,FALSE)</f>
        <v>#N/A</v>
      </c>
      <c r="O98" s="168" t="e">
        <f>VLOOKUP(A98,Data!$A:$P,14,FALSE)</f>
        <v>#N/A</v>
      </c>
      <c r="P98" s="139"/>
    </row>
    <row r="99" spans="1:16" ht="39.950000000000003" customHeight="1" x14ac:dyDescent="0.25">
      <c r="A99" s="166" t="e">
        <f>VLOOKUP(Data!A99,Data!$A:$P,1,FALSE)</f>
        <v>#N/A</v>
      </c>
      <c r="B99" s="168" t="e">
        <f>VLOOKUP(A99,Data!$A:$P,2,FALSE)</f>
        <v>#N/A</v>
      </c>
      <c r="C99" s="168" t="e">
        <f>VLOOKUP(A99,Data!$A:$P,15,FALSE)</f>
        <v>#N/A</v>
      </c>
      <c r="D99" s="168" t="e">
        <f>VLOOKUP(A99,Data!$A:$P,3,FALSE)</f>
        <v>#N/A</v>
      </c>
      <c r="E99" s="214" t="e">
        <f>VLOOKUP(A99,Data!$A:$P,7,FALSE)</f>
        <v>#N/A</v>
      </c>
      <c r="F99" s="173" t="e">
        <f>VLOOKUP(A99,Data!$A:$P,4,FALSE)</f>
        <v>#N/A</v>
      </c>
      <c r="G99" s="168" t="e">
        <f>VLOOKUP(A99,Data!$A:$P,5,FALSE)</f>
        <v>#N/A</v>
      </c>
      <c r="H99" s="6" t="e">
        <f>VLOOKUP(A99,Data!$A:$P,9,FALSE)</f>
        <v>#N/A</v>
      </c>
      <c r="I99" s="6" t="e">
        <f>VLOOKUP(A99,Data!$A:$P,11,FALSE)</f>
        <v>#N/A</v>
      </c>
      <c r="J99" s="6" t="e">
        <f>VLOOKUP(A99,Data!$A:$P,12,FALSE)</f>
        <v>#N/A</v>
      </c>
      <c r="K99" s="6" t="e">
        <f>VLOOKUP(A99,Data!$A:$P,16,FALSE)</f>
        <v>#N/A</v>
      </c>
      <c r="L99" s="182" t="e">
        <f>VLOOKUP(A99,Data!$A:$P,6,FALSE)</f>
        <v>#N/A</v>
      </c>
      <c r="M99" s="12" t="e">
        <f t="shared" si="4"/>
        <v>#N/A</v>
      </c>
      <c r="N99" s="168" t="e">
        <f>VLOOKUP(A99,Data!$A:$P,13,FALSE)</f>
        <v>#N/A</v>
      </c>
      <c r="O99" s="168" t="e">
        <f>VLOOKUP(A99,Data!$A:$P,14,FALSE)</f>
        <v>#N/A</v>
      </c>
      <c r="P99" s="139"/>
    </row>
    <row r="100" spans="1:16" ht="30" customHeight="1" x14ac:dyDescent="0.25">
      <c r="A100" s="166" t="e">
        <f>VLOOKUP(Data!A100,Data!$A:$P,1,FALSE)</f>
        <v>#N/A</v>
      </c>
      <c r="B100" s="168" t="e">
        <f>VLOOKUP(A100,Data!$A:$P,2,FALSE)</f>
        <v>#N/A</v>
      </c>
      <c r="C100" s="168" t="e">
        <f>VLOOKUP(A100,Data!$A:$P,15,FALSE)</f>
        <v>#N/A</v>
      </c>
      <c r="D100" s="168" t="e">
        <f>VLOOKUP(A100,Data!$A:$P,3,FALSE)</f>
        <v>#N/A</v>
      </c>
      <c r="E100" s="214" t="e">
        <f>VLOOKUP(A100,Data!$A:$P,7,FALSE)</f>
        <v>#N/A</v>
      </c>
      <c r="F100" s="173" t="e">
        <f>VLOOKUP(A100,Data!$A:$P,4,FALSE)</f>
        <v>#N/A</v>
      </c>
      <c r="G100" s="168" t="e">
        <f>VLOOKUP(A100,Data!$A:$P,5,FALSE)</f>
        <v>#N/A</v>
      </c>
      <c r="H100" s="6" t="e">
        <f>VLOOKUP(A100,Data!$A:$P,9,FALSE)</f>
        <v>#N/A</v>
      </c>
      <c r="I100" s="6" t="e">
        <f>VLOOKUP(A100,Data!$A:$P,11,FALSE)</f>
        <v>#N/A</v>
      </c>
      <c r="J100" s="6" t="e">
        <f>VLOOKUP(A100,Data!$A:$P,12,FALSE)</f>
        <v>#N/A</v>
      </c>
      <c r="K100" s="6" t="e">
        <f>VLOOKUP(A100,Data!$A:$P,16,FALSE)</f>
        <v>#N/A</v>
      </c>
      <c r="L100" s="182" t="e">
        <f>VLOOKUP(A100,Data!$A:$P,6,FALSE)</f>
        <v>#N/A</v>
      </c>
      <c r="M100" s="12" t="e">
        <f t="shared" si="4"/>
        <v>#N/A</v>
      </c>
      <c r="N100" s="168" t="e">
        <f>VLOOKUP(A100,Data!$A:$P,13,FALSE)</f>
        <v>#N/A</v>
      </c>
      <c r="O100" s="168" t="e">
        <f>VLOOKUP(A100,Data!$A:$P,14,FALSE)</f>
        <v>#N/A</v>
      </c>
      <c r="P100" s="139"/>
    </row>
    <row r="101" spans="1:16" ht="30" customHeight="1" x14ac:dyDescent="0.25">
      <c r="A101" s="166" t="e">
        <f>VLOOKUP(Data!A101,Data!$A:$P,1,FALSE)</f>
        <v>#N/A</v>
      </c>
      <c r="B101" s="168" t="e">
        <f>VLOOKUP(A101,Data!$A:$P,2,FALSE)</f>
        <v>#N/A</v>
      </c>
      <c r="C101" s="168" t="e">
        <f>VLOOKUP(A101,Data!$A:$P,15,FALSE)</f>
        <v>#N/A</v>
      </c>
      <c r="D101" s="168" t="e">
        <f>VLOOKUP(A101,Data!$A:$P,3,FALSE)</f>
        <v>#N/A</v>
      </c>
      <c r="E101" s="214" t="e">
        <f>VLOOKUP(A101,Data!$A:$P,7,FALSE)</f>
        <v>#N/A</v>
      </c>
      <c r="F101" s="173" t="e">
        <f>VLOOKUP(A101,Data!$A:$P,4,FALSE)</f>
        <v>#N/A</v>
      </c>
      <c r="G101" s="168" t="e">
        <f>VLOOKUP(A101,Data!$A:$P,5,FALSE)</f>
        <v>#N/A</v>
      </c>
      <c r="H101" s="6" t="e">
        <f>VLOOKUP(A101,Data!$A:$P,9,FALSE)</f>
        <v>#N/A</v>
      </c>
      <c r="I101" s="6" t="e">
        <f>VLOOKUP(A101,Data!$A:$P,11,FALSE)</f>
        <v>#N/A</v>
      </c>
      <c r="J101" s="6" t="e">
        <f>VLOOKUP(A101,Data!$A:$P,12,FALSE)</f>
        <v>#N/A</v>
      </c>
      <c r="K101" s="6" t="e">
        <f>VLOOKUP(A101,Data!$A:$P,16,FALSE)</f>
        <v>#N/A</v>
      </c>
      <c r="L101" s="182" t="e">
        <f>VLOOKUP(A101,Data!$A:$P,6,FALSE)</f>
        <v>#N/A</v>
      </c>
      <c r="M101" s="12" t="e">
        <f t="shared" si="4"/>
        <v>#N/A</v>
      </c>
      <c r="N101" s="168" t="e">
        <f>VLOOKUP(A101,Data!$A:$P,13,FALSE)</f>
        <v>#N/A</v>
      </c>
      <c r="O101" s="168" t="e">
        <f>VLOOKUP(A101,Data!$A:$P,14,FALSE)</f>
        <v>#N/A</v>
      </c>
      <c r="P101" s="139"/>
    </row>
    <row r="102" spans="1:16" ht="30" customHeight="1" x14ac:dyDescent="0.25">
      <c r="A102" s="166" t="e">
        <f>VLOOKUP(Data!A102,Data!$A:$P,1,FALSE)</f>
        <v>#N/A</v>
      </c>
      <c r="B102" s="168" t="e">
        <f>VLOOKUP(A102,Data!$A:$P,2,FALSE)</f>
        <v>#N/A</v>
      </c>
      <c r="C102" s="168" t="e">
        <f>VLOOKUP(A102,Data!$A:$P,15,FALSE)</f>
        <v>#N/A</v>
      </c>
      <c r="D102" s="168" t="e">
        <f>VLOOKUP(A102,Data!$A:$P,3,FALSE)</f>
        <v>#N/A</v>
      </c>
      <c r="E102" s="214" t="e">
        <f>VLOOKUP(A102,Data!$A:$P,7,FALSE)</f>
        <v>#N/A</v>
      </c>
      <c r="F102" s="173" t="e">
        <f>VLOOKUP(A102,Data!$A:$P,4,FALSE)</f>
        <v>#N/A</v>
      </c>
      <c r="G102" s="168" t="e">
        <f>VLOOKUP(A102,Data!$A:$P,5,FALSE)</f>
        <v>#N/A</v>
      </c>
      <c r="H102" s="6" t="e">
        <f>VLOOKUP(A102,Data!$A:$P,9,FALSE)</f>
        <v>#N/A</v>
      </c>
      <c r="I102" s="6" t="e">
        <f>VLOOKUP(A102,Data!$A:$P,11,FALSE)</f>
        <v>#N/A</v>
      </c>
      <c r="J102" s="6" t="e">
        <f>VLOOKUP(A102,Data!$A:$P,12,FALSE)</f>
        <v>#N/A</v>
      </c>
      <c r="K102" s="6" t="e">
        <f>VLOOKUP(A102,Data!$A:$P,16,FALSE)</f>
        <v>#N/A</v>
      </c>
      <c r="L102" s="182" t="e">
        <f>VLOOKUP(A102,Data!$A:$P,6,FALSE)</f>
        <v>#N/A</v>
      </c>
      <c r="M102" s="12" t="e">
        <f t="shared" si="4"/>
        <v>#N/A</v>
      </c>
      <c r="N102" s="168" t="e">
        <f>VLOOKUP(A102,Data!$A:$P,13,FALSE)</f>
        <v>#N/A</v>
      </c>
      <c r="O102" s="168" t="e">
        <f>VLOOKUP(A102,Data!$A:$P,14,FALSE)</f>
        <v>#N/A</v>
      </c>
      <c r="P102" s="139"/>
    </row>
    <row r="103" spans="1:16" ht="39.950000000000003" customHeight="1" x14ac:dyDescent="0.25">
      <c r="A103" s="166" t="e">
        <f>VLOOKUP(Data!A103,Data!$A:$P,1,FALSE)</f>
        <v>#N/A</v>
      </c>
      <c r="B103" s="168" t="e">
        <f>VLOOKUP(A103,Data!$A:$P,2,FALSE)</f>
        <v>#N/A</v>
      </c>
      <c r="C103" s="168" t="e">
        <f>VLOOKUP(A103,Data!$A:$P,15,FALSE)</f>
        <v>#N/A</v>
      </c>
      <c r="D103" s="168" t="e">
        <f>VLOOKUP(A103,Data!$A:$P,3,FALSE)</f>
        <v>#N/A</v>
      </c>
      <c r="E103" s="214" t="e">
        <f>VLOOKUP(A103,Data!$A:$P,7,FALSE)</f>
        <v>#N/A</v>
      </c>
      <c r="F103" s="173" t="e">
        <f>VLOOKUP(A103,Data!$A:$P,4,FALSE)</f>
        <v>#N/A</v>
      </c>
      <c r="G103" s="168" t="e">
        <f>VLOOKUP(A103,Data!$A:$P,5,FALSE)</f>
        <v>#N/A</v>
      </c>
      <c r="H103" s="6" t="e">
        <f>VLOOKUP(A103,Data!$A:$P,9,FALSE)</f>
        <v>#N/A</v>
      </c>
      <c r="I103" s="6" t="e">
        <f>VLOOKUP(A103,Data!$A:$P,11,FALSE)</f>
        <v>#N/A</v>
      </c>
      <c r="J103" s="6" t="e">
        <f>VLOOKUP(A103,Data!$A:$P,12,FALSE)</f>
        <v>#N/A</v>
      </c>
      <c r="K103" s="6" t="e">
        <f>VLOOKUP(A103,Data!$A:$P,16,FALSE)</f>
        <v>#N/A</v>
      </c>
      <c r="L103" s="182" t="e">
        <f>VLOOKUP(A103,Data!$A:$P,6,FALSE)</f>
        <v>#N/A</v>
      </c>
      <c r="M103" s="12" t="e">
        <f t="shared" si="4"/>
        <v>#N/A</v>
      </c>
      <c r="N103" s="168" t="e">
        <f>VLOOKUP(A103,Data!$A:$P,13,FALSE)</f>
        <v>#N/A</v>
      </c>
      <c r="O103" s="168" t="e">
        <f>VLOOKUP(A103,Data!$A:$P,14,FALSE)</f>
        <v>#N/A</v>
      </c>
      <c r="P103" s="139"/>
    </row>
    <row r="104" spans="1:16" ht="39.950000000000003" customHeight="1" x14ac:dyDescent="0.25">
      <c r="A104" s="166" t="e">
        <f>VLOOKUP(Data!A104,Data!$A:$P,1,FALSE)</f>
        <v>#N/A</v>
      </c>
      <c r="B104" s="168" t="e">
        <f>VLOOKUP(A104,Data!$A:$P,2,FALSE)</f>
        <v>#N/A</v>
      </c>
      <c r="C104" s="168" t="e">
        <f>VLOOKUP(A104,Data!$A:$P,15,FALSE)</f>
        <v>#N/A</v>
      </c>
      <c r="D104" s="168" t="e">
        <f>VLOOKUP(A104,Data!$A:$P,3,FALSE)</f>
        <v>#N/A</v>
      </c>
      <c r="E104" s="214" t="e">
        <f>VLOOKUP(A104,Data!$A:$P,7,FALSE)</f>
        <v>#N/A</v>
      </c>
      <c r="F104" s="173" t="e">
        <f>VLOOKUP(A104,Data!$A:$P,4,FALSE)</f>
        <v>#N/A</v>
      </c>
      <c r="G104" s="168" t="e">
        <f>VLOOKUP(A104,Data!$A:$P,5,FALSE)</f>
        <v>#N/A</v>
      </c>
      <c r="H104" s="6" t="e">
        <f>VLOOKUP(A104,Data!$A:$P,9,FALSE)</f>
        <v>#N/A</v>
      </c>
      <c r="I104" s="6" t="e">
        <f>VLOOKUP(A104,Data!$A:$P,11,FALSE)</f>
        <v>#N/A</v>
      </c>
      <c r="J104" s="6" t="e">
        <f>VLOOKUP(A104,Data!$A:$P,12,FALSE)</f>
        <v>#N/A</v>
      </c>
      <c r="K104" s="6" t="e">
        <f>VLOOKUP(A104,Data!$A:$P,16,FALSE)</f>
        <v>#N/A</v>
      </c>
      <c r="L104" s="182" t="e">
        <f>VLOOKUP(A104,Data!$A:$P,6,FALSE)</f>
        <v>#N/A</v>
      </c>
      <c r="M104" s="12" t="e">
        <f t="shared" si="4"/>
        <v>#N/A</v>
      </c>
      <c r="N104" s="168" t="e">
        <f>VLOOKUP(A104,Data!$A:$P,13,FALSE)</f>
        <v>#N/A</v>
      </c>
      <c r="O104" s="168" t="e">
        <f>VLOOKUP(A104,Data!$A:$P,14,FALSE)</f>
        <v>#N/A</v>
      </c>
      <c r="P104" s="139"/>
    </row>
    <row r="105" spans="1:16" ht="39.950000000000003" customHeight="1" x14ac:dyDescent="0.25">
      <c r="A105" s="166" t="e">
        <f>VLOOKUP(Data!A105,Data!$A:$P,1,FALSE)</f>
        <v>#N/A</v>
      </c>
      <c r="B105" s="168" t="e">
        <f>VLOOKUP(A105,Data!$A:$P,2,FALSE)</f>
        <v>#N/A</v>
      </c>
      <c r="C105" s="168" t="e">
        <f>VLOOKUP(A105,Data!$A:$P,15,FALSE)</f>
        <v>#N/A</v>
      </c>
      <c r="D105" s="168" t="e">
        <f>VLOOKUP(A105,Data!$A:$P,3,FALSE)</f>
        <v>#N/A</v>
      </c>
      <c r="E105" s="214" t="e">
        <f>VLOOKUP(A105,Data!$A:$P,7,FALSE)</f>
        <v>#N/A</v>
      </c>
      <c r="F105" s="173" t="e">
        <f>VLOOKUP(A105,Data!$A:$P,4,FALSE)</f>
        <v>#N/A</v>
      </c>
      <c r="G105" s="168" t="e">
        <f>VLOOKUP(A105,Data!$A:$P,5,FALSE)</f>
        <v>#N/A</v>
      </c>
      <c r="H105" s="6" t="e">
        <f>VLOOKUP(A105,Data!$A:$P,9,FALSE)</f>
        <v>#N/A</v>
      </c>
      <c r="I105" s="6" t="e">
        <f>VLOOKUP(A105,Data!$A:$P,11,FALSE)</f>
        <v>#N/A</v>
      </c>
      <c r="J105" s="6" t="e">
        <f>VLOOKUP(A105,Data!$A:$P,12,FALSE)</f>
        <v>#N/A</v>
      </c>
      <c r="K105" s="6" t="e">
        <f>VLOOKUP(A105,Data!$A:$P,16,FALSE)</f>
        <v>#N/A</v>
      </c>
      <c r="L105" s="182" t="e">
        <f>VLOOKUP(A105,Data!$A:$P,6,FALSE)</f>
        <v>#N/A</v>
      </c>
      <c r="M105" s="12" t="e">
        <f t="shared" si="4"/>
        <v>#N/A</v>
      </c>
      <c r="N105" s="168" t="e">
        <f>VLOOKUP(A105,Data!$A:$P,13,FALSE)</f>
        <v>#N/A</v>
      </c>
      <c r="O105" s="168" t="e">
        <f>VLOOKUP(A105,Data!$A:$P,14,FALSE)</f>
        <v>#N/A</v>
      </c>
      <c r="P105" s="139"/>
    </row>
    <row r="106" spans="1:16" ht="39.950000000000003" customHeight="1" x14ac:dyDescent="0.25">
      <c r="A106" s="166" t="e">
        <f>VLOOKUP(Data!A106,Data!$A:$P,1,FALSE)</f>
        <v>#N/A</v>
      </c>
      <c r="B106" s="168" t="e">
        <f>VLOOKUP(A106,Data!$A:$P,2,FALSE)</f>
        <v>#N/A</v>
      </c>
      <c r="C106" s="168" t="e">
        <f>VLOOKUP(A106,Data!$A:$P,15,FALSE)</f>
        <v>#N/A</v>
      </c>
      <c r="D106" s="168" t="e">
        <f>VLOOKUP(A106,Data!$A:$P,3,FALSE)</f>
        <v>#N/A</v>
      </c>
      <c r="E106" s="214" t="e">
        <f>VLOOKUP(A106,Data!$A:$P,7,FALSE)</f>
        <v>#N/A</v>
      </c>
      <c r="F106" s="173" t="e">
        <f>VLOOKUP(A106,Data!$A:$P,4,FALSE)</f>
        <v>#N/A</v>
      </c>
      <c r="G106" s="168" t="e">
        <f>VLOOKUP(A106,Data!$A:$P,5,FALSE)</f>
        <v>#N/A</v>
      </c>
      <c r="H106" s="6" t="e">
        <f>VLOOKUP(A106,Data!$A:$P,9,FALSE)</f>
        <v>#N/A</v>
      </c>
      <c r="I106" s="6" t="e">
        <f>VLOOKUP(A106,Data!$A:$P,11,FALSE)</f>
        <v>#N/A</v>
      </c>
      <c r="J106" s="6" t="e">
        <f>VLOOKUP(A106,Data!$A:$P,12,FALSE)</f>
        <v>#N/A</v>
      </c>
      <c r="K106" s="6" t="e">
        <f>VLOOKUP(A106,Data!$A:$P,16,FALSE)</f>
        <v>#N/A</v>
      </c>
      <c r="L106" s="182" t="e">
        <f>VLOOKUP(A106,Data!$A:$P,6,FALSE)</f>
        <v>#N/A</v>
      </c>
      <c r="M106" s="12" t="e">
        <f t="shared" si="4"/>
        <v>#N/A</v>
      </c>
      <c r="N106" s="168" t="e">
        <f>VLOOKUP(A106,Data!$A:$P,13,FALSE)</f>
        <v>#N/A</v>
      </c>
      <c r="O106" s="168" t="e">
        <f>VLOOKUP(A106,Data!$A:$P,14,FALSE)</f>
        <v>#N/A</v>
      </c>
      <c r="P106" s="139"/>
    </row>
    <row r="107" spans="1:16" ht="30" customHeight="1" x14ac:dyDescent="0.25">
      <c r="A107" s="166" t="e">
        <f>VLOOKUP(Data!A107,Data!$A:$P,1,FALSE)</f>
        <v>#N/A</v>
      </c>
      <c r="B107" s="168" t="e">
        <f>VLOOKUP(A107,Data!$A:$P,2,FALSE)</f>
        <v>#N/A</v>
      </c>
      <c r="C107" s="168" t="e">
        <f>VLOOKUP(A107,Data!$A:$P,15,FALSE)</f>
        <v>#N/A</v>
      </c>
      <c r="D107" s="168" t="e">
        <f>VLOOKUP(A107,Data!$A:$P,3,FALSE)</f>
        <v>#N/A</v>
      </c>
      <c r="E107" s="214" t="e">
        <f>VLOOKUP(A107,Data!$A:$P,7,FALSE)</f>
        <v>#N/A</v>
      </c>
      <c r="F107" s="173" t="e">
        <f>VLOOKUP(A107,Data!$A:$P,4,FALSE)</f>
        <v>#N/A</v>
      </c>
      <c r="G107" s="168" t="e">
        <f>VLOOKUP(A107,Data!$A:$P,5,FALSE)</f>
        <v>#N/A</v>
      </c>
      <c r="H107" s="6" t="e">
        <f>VLOOKUP(A107,Data!$A:$P,9,FALSE)</f>
        <v>#N/A</v>
      </c>
      <c r="I107" s="6" t="e">
        <f>VLOOKUP(A107,Data!$A:$P,11,FALSE)</f>
        <v>#N/A</v>
      </c>
      <c r="J107" s="6" t="e">
        <f>VLOOKUP(A107,Data!$A:$P,12,FALSE)</f>
        <v>#N/A</v>
      </c>
      <c r="K107" s="6" t="e">
        <f>VLOOKUP(A107,Data!$A:$P,16,FALSE)</f>
        <v>#N/A</v>
      </c>
      <c r="L107" s="182" t="e">
        <f>VLOOKUP(A107,Data!$A:$P,6,FALSE)</f>
        <v>#N/A</v>
      </c>
      <c r="M107" s="12" t="e">
        <f t="shared" si="4"/>
        <v>#N/A</v>
      </c>
      <c r="N107" s="168" t="e">
        <f>VLOOKUP(A107,Data!$A:$P,13,FALSE)</f>
        <v>#N/A</v>
      </c>
      <c r="O107" s="168" t="e">
        <f>VLOOKUP(A107,Data!$A:$P,14,FALSE)</f>
        <v>#N/A</v>
      </c>
      <c r="P107" s="139"/>
    </row>
    <row r="108" spans="1:16" ht="39.950000000000003" customHeight="1" x14ac:dyDescent="0.25">
      <c r="A108" s="166" t="e">
        <f>VLOOKUP(Data!A108,Data!$A:$P,1,FALSE)</f>
        <v>#N/A</v>
      </c>
      <c r="B108" s="168" t="e">
        <f>VLOOKUP(A108,Data!$A:$P,2,FALSE)</f>
        <v>#N/A</v>
      </c>
      <c r="C108" s="168" t="e">
        <f>VLOOKUP(A108,Data!$A:$P,15,FALSE)</f>
        <v>#N/A</v>
      </c>
      <c r="D108" s="168" t="e">
        <f>VLOOKUP(A108,Data!$A:$P,3,FALSE)</f>
        <v>#N/A</v>
      </c>
      <c r="E108" s="214" t="e">
        <f>VLOOKUP(A108,Data!$A:$P,7,FALSE)</f>
        <v>#N/A</v>
      </c>
      <c r="F108" s="173" t="e">
        <f>VLOOKUP(A108,Data!$A:$P,4,FALSE)</f>
        <v>#N/A</v>
      </c>
      <c r="G108" s="168" t="e">
        <f>VLOOKUP(A108,Data!$A:$P,5,FALSE)</f>
        <v>#N/A</v>
      </c>
      <c r="H108" s="6" t="e">
        <f>VLOOKUP(A108,Data!$A:$P,9,FALSE)</f>
        <v>#N/A</v>
      </c>
      <c r="I108" s="6" t="e">
        <f>VLOOKUP(A108,Data!$A:$P,11,FALSE)</f>
        <v>#N/A</v>
      </c>
      <c r="J108" s="6" t="e">
        <f>VLOOKUP(A108,Data!$A:$P,12,FALSE)</f>
        <v>#N/A</v>
      </c>
      <c r="K108" s="6" t="e">
        <f>VLOOKUP(A108,Data!$A:$P,16,FALSE)</f>
        <v>#N/A</v>
      </c>
      <c r="L108" s="182" t="e">
        <f>VLOOKUP(A108,Data!$A:$P,6,FALSE)</f>
        <v>#N/A</v>
      </c>
      <c r="M108" s="12" t="e">
        <f t="shared" si="4"/>
        <v>#N/A</v>
      </c>
      <c r="N108" s="168" t="e">
        <f>VLOOKUP(A108,Data!$A:$P,13,FALSE)</f>
        <v>#N/A</v>
      </c>
      <c r="O108" s="168" t="e">
        <f>VLOOKUP(A108,Data!$A:$P,14,FALSE)</f>
        <v>#N/A</v>
      </c>
      <c r="P108" s="139"/>
    </row>
    <row r="109" spans="1:16" ht="45" customHeight="1" x14ac:dyDescent="0.25">
      <c r="A109" s="166" t="e">
        <f>VLOOKUP(Data!A109,Data!$A:$P,1,FALSE)</f>
        <v>#N/A</v>
      </c>
      <c r="B109" s="168" t="e">
        <f>VLOOKUP(A109,Data!$A:$P,2,FALSE)</f>
        <v>#N/A</v>
      </c>
      <c r="C109" s="168" t="e">
        <f>VLOOKUP(A109,Data!$A:$P,15,FALSE)</f>
        <v>#N/A</v>
      </c>
      <c r="D109" s="168" t="e">
        <f>VLOOKUP(A109,Data!$A:$P,3,FALSE)</f>
        <v>#N/A</v>
      </c>
      <c r="E109" s="214" t="e">
        <f>VLOOKUP(A109,Data!$A:$P,7,FALSE)</f>
        <v>#N/A</v>
      </c>
      <c r="F109" s="173" t="e">
        <f>VLOOKUP(A109,Data!$A:$P,4,FALSE)</f>
        <v>#N/A</v>
      </c>
      <c r="G109" s="168" t="e">
        <f>VLOOKUP(A109,Data!$A:$P,5,FALSE)</f>
        <v>#N/A</v>
      </c>
      <c r="H109" s="6" t="e">
        <f>VLOOKUP(A109,Data!$A:$P,9,FALSE)</f>
        <v>#N/A</v>
      </c>
      <c r="I109" s="6" t="e">
        <f>VLOOKUP(A109,Data!$A:$P,11,FALSE)</f>
        <v>#N/A</v>
      </c>
      <c r="J109" s="6" t="e">
        <f>VLOOKUP(A109,Data!$A:$P,12,FALSE)</f>
        <v>#N/A</v>
      </c>
      <c r="K109" s="6" t="e">
        <f>VLOOKUP(A109,Data!$A:$P,16,FALSE)</f>
        <v>#N/A</v>
      </c>
      <c r="L109" s="182" t="e">
        <f>VLOOKUP(A109,Data!$A:$P,6,FALSE)</f>
        <v>#N/A</v>
      </c>
      <c r="M109" s="12" t="e">
        <f t="shared" si="4"/>
        <v>#N/A</v>
      </c>
      <c r="N109" s="168" t="e">
        <f>VLOOKUP(A109,Data!$A:$P,13,FALSE)</f>
        <v>#N/A</v>
      </c>
      <c r="O109" s="168" t="e">
        <f>VLOOKUP(A109,Data!$A:$P,14,FALSE)</f>
        <v>#N/A</v>
      </c>
      <c r="P109" s="139"/>
    </row>
    <row r="110" spans="1:16" ht="39.950000000000003" customHeight="1" x14ac:dyDescent="0.25">
      <c r="A110" s="166" t="e">
        <f>VLOOKUP(Data!A110,Data!$A:$P,1,FALSE)</f>
        <v>#N/A</v>
      </c>
      <c r="B110" s="168" t="e">
        <f>VLOOKUP(A110,Data!$A:$P,2,FALSE)</f>
        <v>#N/A</v>
      </c>
      <c r="C110" s="168" t="e">
        <f>VLOOKUP(A110,Data!$A:$P,15,FALSE)</f>
        <v>#N/A</v>
      </c>
      <c r="D110" s="168" t="e">
        <f>VLOOKUP(A110,Data!$A:$P,3,FALSE)</f>
        <v>#N/A</v>
      </c>
      <c r="E110" s="214" t="e">
        <f>VLOOKUP(A110,Data!$A:$P,7,FALSE)</f>
        <v>#N/A</v>
      </c>
      <c r="F110" s="173" t="e">
        <f>VLOOKUP(A110,Data!$A:$P,4,FALSE)</f>
        <v>#N/A</v>
      </c>
      <c r="G110" s="168" t="e">
        <f>VLOOKUP(A110,Data!$A:$P,5,FALSE)</f>
        <v>#N/A</v>
      </c>
      <c r="H110" s="6" t="e">
        <f>VLOOKUP(A110,Data!$A:$P,9,FALSE)</f>
        <v>#N/A</v>
      </c>
      <c r="I110" s="6" t="e">
        <f>VLOOKUP(A110,Data!$A:$P,11,FALSE)</f>
        <v>#N/A</v>
      </c>
      <c r="J110" s="6" t="e">
        <f>VLOOKUP(A110,Data!$A:$P,12,FALSE)</f>
        <v>#N/A</v>
      </c>
      <c r="K110" s="6" t="e">
        <f>VLOOKUP(A110,Data!$A:$P,16,FALSE)</f>
        <v>#N/A</v>
      </c>
      <c r="L110" s="182" t="e">
        <f>VLOOKUP(A110,Data!$A:$P,6,FALSE)</f>
        <v>#N/A</v>
      </c>
      <c r="M110" s="12" t="e">
        <f t="shared" si="4"/>
        <v>#N/A</v>
      </c>
      <c r="N110" s="168" t="e">
        <f>VLOOKUP(A110,Data!$A:$P,13,FALSE)</f>
        <v>#N/A</v>
      </c>
      <c r="O110" s="168" t="e">
        <f>VLOOKUP(A110,Data!$A:$P,14,FALSE)</f>
        <v>#N/A</v>
      </c>
      <c r="P110" s="139"/>
    </row>
    <row r="111" spans="1:16" ht="30" customHeight="1" x14ac:dyDescent="0.25">
      <c r="A111" s="166" t="e">
        <f>VLOOKUP(Data!A111,Data!$A:$P,1,FALSE)</f>
        <v>#N/A</v>
      </c>
      <c r="B111" s="168" t="e">
        <f>VLOOKUP(A111,Data!$A:$P,2,FALSE)</f>
        <v>#N/A</v>
      </c>
      <c r="C111" s="168" t="e">
        <f>VLOOKUP(A111,Data!$A:$P,15,FALSE)</f>
        <v>#N/A</v>
      </c>
      <c r="D111" s="168" t="e">
        <f>VLOOKUP(A111,Data!$A:$P,3,FALSE)</f>
        <v>#N/A</v>
      </c>
      <c r="E111" s="214" t="e">
        <f>VLOOKUP(A111,Data!$A:$P,7,FALSE)</f>
        <v>#N/A</v>
      </c>
      <c r="F111" s="173" t="e">
        <f>VLOOKUP(A111,Data!$A:$P,4,FALSE)</f>
        <v>#N/A</v>
      </c>
      <c r="G111" s="168" t="e">
        <f>VLOOKUP(A111,Data!$A:$P,5,FALSE)</f>
        <v>#N/A</v>
      </c>
      <c r="H111" s="6" t="e">
        <f>VLOOKUP(A111,Data!$A:$P,9,FALSE)</f>
        <v>#N/A</v>
      </c>
      <c r="I111" s="6" t="e">
        <f>VLOOKUP(A111,Data!$A:$P,11,FALSE)</f>
        <v>#N/A</v>
      </c>
      <c r="J111" s="6" t="e">
        <f>VLOOKUP(A111,Data!$A:$P,12,FALSE)</f>
        <v>#N/A</v>
      </c>
      <c r="K111" s="6" t="e">
        <f>VLOOKUP(A111,Data!$A:$P,16,FALSE)</f>
        <v>#N/A</v>
      </c>
      <c r="L111" s="182" t="e">
        <f>VLOOKUP(A111,Data!$A:$P,6,FALSE)</f>
        <v>#N/A</v>
      </c>
      <c r="M111" s="12" t="e">
        <f t="shared" si="4"/>
        <v>#N/A</v>
      </c>
      <c r="N111" s="168" t="e">
        <f>VLOOKUP(A111,Data!$A:$P,13,FALSE)</f>
        <v>#N/A</v>
      </c>
      <c r="O111" s="168" t="e">
        <f>VLOOKUP(A111,Data!$A:$P,14,FALSE)</f>
        <v>#N/A</v>
      </c>
      <c r="P111" s="139"/>
    </row>
    <row r="112" spans="1:16" ht="39.950000000000003" customHeight="1" x14ac:dyDescent="0.25">
      <c r="A112" s="166" t="e">
        <f>VLOOKUP(Data!A112,Data!$A:$P,1,FALSE)</f>
        <v>#N/A</v>
      </c>
      <c r="B112" s="168" t="e">
        <f>VLOOKUP(A112,Data!$A:$P,2,FALSE)</f>
        <v>#N/A</v>
      </c>
      <c r="C112" s="168" t="e">
        <f>VLOOKUP(A112,Data!$A:$P,15,FALSE)</f>
        <v>#N/A</v>
      </c>
      <c r="D112" s="168" t="e">
        <f>VLOOKUP(A112,Data!$A:$P,3,FALSE)</f>
        <v>#N/A</v>
      </c>
      <c r="E112" s="214" t="e">
        <f>VLOOKUP(A112,Data!$A:$P,7,FALSE)</f>
        <v>#N/A</v>
      </c>
      <c r="F112" s="173" t="e">
        <f>VLOOKUP(A112,Data!$A:$P,4,FALSE)</f>
        <v>#N/A</v>
      </c>
      <c r="G112" s="168" t="e">
        <f>VLOOKUP(A112,Data!$A:$P,5,FALSE)</f>
        <v>#N/A</v>
      </c>
      <c r="H112" s="6" t="e">
        <f>VLOOKUP(A112,Data!$A:$P,9,FALSE)</f>
        <v>#N/A</v>
      </c>
      <c r="I112" s="6" t="e">
        <f>VLOOKUP(A112,Data!$A:$P,11,FALSE)</f>
        <v>#N/A</v>
      </c>
      <c r="J112" s="6" t="e">
        <f>VLOOKUP(A112,Data!$A:$P,12,FALSE)</f>
        <v>#N/A</v>
      </c>
      <c r="K112" s="6" t="e">
        <f>VLOOKUP(A112,Data!$A:$P,16,FALSE)</f>
        <v>#N/A</v>
      </c>
      <c r="L112" s="182" t="e">
        <f>VLOOKUP(A112,Data!$A:$P,6,FALSE)</f>
        <v>#N/A</v>
      </c>
      <c r="M112" s="12" t="e">
        <f t="shared" si="4"/>
        <v>#N/A</v>
      </c>
      <c r="N112" s="168" t="e">
        <f>VLOOKUP(A112,Data!$A:$P,13,FALSE)</f>
        <v>#N/A</v>
      </c>
      <c r="O112" s="168" t="e">
        <f>VLOOKUP(A112,Data!$A:$P,14,FALSE)</f>
        <v>#N/A</v>
      </c>
      <c r="P112" s="139"/>
    </row>
    <row r="113" spans="1:16" ht="30" customHeight="1" x14ac:dyDescent="0.25">
      <c r="A113" s="166" t="e">
        <f>VLOOKUP(Data!A113,Data!$A:$P,1,FALSE)</f>
        <v>#N/A</v>
      </c>
      <c r="B113" s="168" t="e">
        <f>VLOOKUP(A113,Data!$A:$P,2,FALSE)</f>
        <v>#N/A</v>
      </c>
      <c r="C113" s="168" t="e">
        <f>VLOOKUP(A113,Data!$A:$P,15,FALSE)</f>
        <v>#N/A</v>
      </c>
      <c r="D113" s="168" t="e">
        <f>VLOOKUP(A113,Data!$A:$P,3,FALSE)</f>
        <v>#N/A</v>
      </c>
      <c r="E113" s="214" t="e">
        <f>VLOOKUP(A113,Data!$A:$P,7,FALSE)</f>
        <v>#N/A</v>
      </c>
      <c r="F113" s="173" t="e">
        <f>VLOOKUP(A113,Data!$A:$P,4,FALSE)</f>
        <v>#N/A</v>
      </c>
      <c r="G113" s="168" t="e">
        <f>VLOOKUP(A113,Data!$A:$P,5,FALSE)</f>
        <v>#N/A</v>
      </c>
      <c r="H113" s="6" t="e">
        <f>VLOOKUP(A113,Data!$A:$P,9,FALSE)</f>
        <v>#N/A</v>
      </c>
      <c r="I113" s="6" t="e">
        <f>VLOOKUP(A113,Data!$A:$P,11,FALSE)</f>
        <v>#N/A</v>
      </c>
      <c r="J113" s="6" t="e">
        <f>VLOOKUP(A113,Data!$A:$P,12,FALSE)</f>
        <v>#N/A</v>
      </c>
      <c r="K113" s="6" t="e">
        <f>VLOOKUP(A113,Data!$A:$P,16,FALSE)</f>
        <v>#N/A</v>
      </c>
      <c r="L113" s="182" t="e">
        <f>VLOOKUP(A113,Data!$A:$P,6,FALSE)</f>
        <v>#N/A</v>
      </c>
      <c r="M113" s="12" t="e">
        <f t="shared" si="4"/>
        <v>#N/A</v>
      </c>
      <c r="N113" s="168" t="e">
        <f>VLOOKUP(A113,Data!$A:$P,13,FALSE)</f>
        <v>#N/A</v>
      </c>
      <c r="O113" s="168" t="e">
        <f>VLOOKUP(A113,Data!$A:$P,14,FALSE)</f>
        <v>#N/A</v>
      </c>
      <c r="P113" s="139"/>
    </row>
    <row r="114" spans="1:16" ht="39.950000000000003" customHeight="1" x14ac:dyDescent="0.25">
      <c r="A114" s="166" t="e">
        <f>VLOOKUP(Data!A114,Data!$A:$P,1,FALSE)</f>
        <v>#N/A</v>
      </c>
      <c r="B114" s="168" t="e">
        <f>VLOOKUP(A114,Data!$A:$P,2,FALSE)</f>
        <v>#N/A</v>
      </c>
      <c r="C114" s="168" t="e">
        <f>VLOOKUP(A114,Data!$A:$P,15,FALSE)</f>
        <v>#N/A</v>
      </c>
      <c r="D114" s="168" t="e">
        <f>VLOOKUP(A114,Data!$A:$P,3,FALSE)</f>
        <v>#N/A</v>
      </c>
      <c r="E114" s="214" t="e">
        <f>VLOOKUP(A114,Data!$A:$P,7,FALSE)</f>
        <v>#N/A</v>
      </c>
      <c r="F114" s="173" t="e">
        <f>VLOOKUP(A114,Data!$A:$P,4,FALSE)</f>
        <v>#N/A</v>
      </c>
      <c r="G114" s="168" t="e">
        <f>VLOOKUP(A114,Data!$A:$P,5,FALSE)</f>
        <v>#N/A</v>
      </c>
      <c r="H114" s="6" t="e">
        <f>VLOOKUP(A114,Data!$A:$P,9,FALSE)</f>
        <v>#N/A</v>
      </c>
      <c r="I114" s="6" t="e">
        <f>VLOOKUP(A114,Data!$A:$P,11,FALSE)</f>
        <v>#N/A</v>
      </c>
      <c r="J114" s="6" t="e">
        <f>VLOOKUP(A114,Data!$A:$P,12,FALSE)</f>
        <v>#N/A</v>
      </c>
      <c r="K114" s="6" t="e">
        <f>VLOOKUP(A114,Data!$A:$P,16,FALSE)</f>
        <v>#N/A</v>
      </c>
      <c r="L114" s="182" t="e">
        <f>VLOOKUP(A114,Data!$A:$P,6,FALSE)</f>
        <v>#N/A</v>
      </c>
      <c r="M114" s="12" t="e">
        <f t="shared" si="4"/>
        <v>#N/A</v>
      </c>
      <c r="N114" s="168" t="e">
        <f>VLOOKUP(A114,Data!$A:$P,13,FALSE)</f>
        <v>#N/A</v>
      </c>
      <c r="O114" s="168" t="e">
        <f>VLOOKUP(A114,Data!$A:$P,14,FALSE)</f>
        <v>#N/A</v>
      </c>
      <c r="P114" s="139"/>
    </row>
    <row r="115" spans="1:16" ht="30" customHeight="1" x14ac:dyDescent="0.25">
      <c r="A115" s="166" t="e">
        <f>VLOOKUP(Data!A115,Data!$A:$P,1,FALSE)</f>
        <v>#N/A</v>
      </c>
      <c r="B115" s="168" t="e">
        <f>VLOOKUP(A115,Data!$A:$P,2,FALSE)</f>
        <v>#N/A</v>
      </c>
      <c r="C115" s="168" t="e">
        <f>VLOOKUP(A115,Data!$A:$P,15,FALSE)</f>
        <v>#N/A</v>
      </c>
      <c r="D115" s="168" t="e">
        <f>VLOOKUP(A115,Data!$A:$P,3,FALSE)</f>
        <v>#N/A</v>
      </c>
      <c r="E115" s="214" t="e">
        <f>VLOOKUP(A115,Data!$A:$P,7,FALSE)</f>
        <v>#N/A</v>
      </c>
      <c r="F115" s="173" t="e">
        <f>VLOOKUP(A115,Data!$A:$P,4,FALSE)</f>
        <v>#N/A</v>
      </c>
      <c r="G115" s="168" t="e">
        <f>VLOOKUP(A115,Data!$A:$P,5,FALSE)</f>
        <v>#N/A</v>
      </c>
      <c r="H115" s="6" t="e">
        <f>VLOOKUP(A115,Data!$A:$P,9,FALSE)</f>
        <v>#N/A</v>
      </c>
      <c r="I115" s="6" t="e">
        <f>VLOOKUP(A115,Data!$A:$P,11,FALSE)</f>
        <v>#N/A</v>
      </c>
      <c r="J115" s="6" t="e">
        <f>VLOOKUP(A115,Data!$A:$P,12,FALSE)</f>
        <v>#N/A</v>
      </c>
      <c r="K115" s="6" t="e">
        <f>VLOOKUP(A115,Data!$A:$P,16,FALSE)</f>
        <v>#N/A</v>
      </c>
      <c r="L115" s="182" t="e">
        <f>VLOOKUP(A115,Data!$A:$P,6,FALSE)</f>
        <v>#N/A</v>
      </c>
      <c r="M115" s="12" t="e">
        <f t="shared" si="4"/>
        <v>#N/A</v>
      </c>
      <c r="N115" s="168" t="e">
        <f>VLOOKUP(A115,Data!$A:$P,13,FALSE)</f>
        <v>#N/A</v>
      </c>
      <c r="O115" s="168" t="e">
        <f>VLOOKUP(A115,Data!$A:$P,14,FALSE)</f>
        <v>#N/A</v>
      </c>
      <c r="P115" s="139"/>
    </row>
    <row r="116" spans="1:16" ht="45" customHeight="1" x14ac:dyDescent="0.25">
      <c r="A116" s="166" t="e">
        <f>VLOOKUP(Data!A116,Data!$A:$P,1,FALSE)</f>
        <v>#N/A</v>
      </c>
      <c r="B116" s="168" t="e">
        <f>VLOOKUP(A116,Data!$A:$P,2,FALSE)</f>
        <v>#N/A</v>
      </c>
      <c r="C116" s="168" t="e">
        <f>VLOOKUP(A116,Data!$A:$P,15,FALSE)</f>
        <v>#N/A</v>
      </c>
      <c r="D116" s="168" t="e">
        <f>VLOOKUP(A116,Data!$A:$P,3,FALSE)</f>
        <v>#N/A</v>
      </c>
      <c r="E116" s="214" t="e">
        <f>VLOOKUP(A116,Data!$A:$P,7,FALSE)</f>
        <v>#N/A</v>
      </c>
      <c r="F116" s="173" t="e">
        <f>VLOOKUP(A116,Data!$A:$P,4,FALSE)</f>
        <v>#N/A</v>
      </c>
      <c r="G116" s="168" t="e">
        <f>VLOOKUP(A116,Data!$A:$P,5,FALSE)</f>
        <v>#N/A</v>
      </c>
      <c r="H116" s="6" t="e">
        <f>VLOOKUP(A116,Data!$A:$P,9,FALSE)</f>
        <v>#N/A</v>
      </c>
      <c r="I116" s="6" t="e">
        <f>VLOOKUP(A116,Data!$A:$P,11,FALSE)</f>
        <v>#N/A</v>
      </c>
      <c r="J116" s="6" t="e">
        <f>VLOOKUP(A116,Data!$A:$P,12,FALSE)</f>
        <v>#N/A</v>
      </c>
      <c r="K116" s="6" t="e">
        <f>VLOOKUP(A116,Data!$A:$P,16,FALSE)</f>
        <v>#N/A</v>
      </c>
      <c r="L116" s="182" t="e">
        <f>VLOOKUP(A116,Data!$A:$P,6,FALSE)</f>
        <v>#N/A</v>
      </c>
      <c r="M116" s="12" t="e">
        <f t="shared" si="4"/>
        <v>#N/A</v>
      </c>
      <c r="N116" s="168" t="e">
        <f>VLOOKUP(A116,Data!$A:$P,13,FALSE)</f>
        <v>#N/A</v>
      </c>
      <c r="O116" s="168" t="e">
        <f>VLOOKUP(A116,Data!$A:$P,14,FALSE)</f>
        <v>#N/A</v>
      </c>
      <c r="P116" s="139"/>
    </row>
    <row r="117" spans="1:16" ht="39.950000000000003" customHeight="1" x14ac:dyDescent="0.25">
      <c r="A117" s="166" t="e">
        <f>VLOOKUP(Data!A117,Data!$A:$P,1,FALSE)</f>
        <v>#N/A</v>
      </c>
      <c r="B117" s="168" t="e">
        <f>VLOOKUP(A117,Data!$A:$P,2,FALSE)</f>
        <v>#N/A</v>
      </c>
      <c r="C117" s="168" t="e">
        <f>VLOOKUP(A117,Data!$A:$P,15,FALSE)</f>
        <v>#N/A</v>
      </c>
      <c r="D117" s="168" t="e">
        <f>VLOOKUP(A117,Data!$A:$P,3,FALSE)</f>
        <v>#N/A</v>
      </c>
      <c r="E117" s="214" t="e">
        <f>VLOOKUP(A117,Data!$A:$P,7,FALSE)</f>
        <v>#N/A</v>
      </c>
      <c r="F117" s="173" t="e">
        <f>VLOOKUP(A117,Data!$A:$P,4,FALSE)</f>
        <v>#N/A</v>
      </c>
      <c r="G117" s="168" t="e">
        <f>VLOOKUP(A117,Data!$A:$P,5,FALSE)</f>
        <v>#N/A</v>
      </c>
      <c r="H117" s="6" t="e">
        <f>VLOOKUP(A117,Data!$A:$P,9,FALSE)</f>
        <v>#N/A</v>
      </c>
      <c r="I117" s="6" t="e">
        <f>VLOOKUP(A117,Data!$A:$P,11,FALSE)</f>
        <v>#N/A</v>
      </c>
      <c r="J117" s="6" t="e">
        <f>VLOOKUP(A117,Data!$A:$P,12,FALSE)</f>
        <v>#N/A</v>
      </c>
      <c r="K117" s="6" t="e">
        <f>VLOOKUP(A117,Data!$A:$P,16,FALSE)</f>
        <v>#N/A</v>
      </c>
      <c r="L117" s="182" t="e">
        <f>VLOOKUP(A117,Data!$A:$P,6,FALSE)</f>
        <v>#N/A</v>
      </c>
      <c r="M117" s="12" t="e">
        <f t="shared" si="4"/>
        <v>#N/A</v>
      </c>
      <c r="N117" s="168" t="e">
        <f>VLOOKUP(A117,Data!$A:$P,13,FALSE)</f>
        <v>#N/A</v>
      </c>
      <c r="O117" s="168" t="e">
        <f>VLOOKUP(A117,Data!$A:$P,14,FALSE)</f>
        <v>#N/A</v>
      </c>
      <c r="P117" s="139"/>
    </row>
    <row r="118" spans="1:16" ht="35.1" customHeight="1" x14ac:dyDescent="0.25">
      <c r="A118" s="166" t="e">
        <f>VLOOKUP(Data!A118,Data!$A:$P,1,FALSE)</f>
        <v>#N/A</v>
      </c>
      <c r="B118" s="168" t="e">
        <f>VLOOKUP(A118,Data!$A:$P,2,FALSE)</f>
        <v>#N/A</v>
      </c>
      <c r="C118" s="168" t="e">
        <f>VLOOKUP(A118,Data!$A:$P,15,FALSE)</f>
        <v>#N/A</v>
      </c>
      <c r="D118" s="168" t="e">
        <f>VLOOKUP(A118,Data!$A:$P,3,FALSE)</f>
        <v>#N/A</v>
      </c>
      <c r="E118" s="214" t="e">
        <f>VLOOKUP(A118,Data!$A:$P,7,FALSE)</f>
        <v>#N/A</v>
      </c>
      <c r="F118" s="173" t="e">
        <f>VLOOKUP(A118,Data!$A:$P,4,FALSE)</f>
        <v>#N/A</v>
      </c>
      <c r="G118" s="168" t="e">
        <f>VLOOKUP(A118,Data!$A:$P,5,FALSE)</f>
        <v>#N/A</v>
      </c>
      <c r="H118" s="6" t="e">
        <f>VLOOKUP(A118,Data!$A:$P,9,FALSE)</f>
        <v>#N/A</v>
      </c>
      <c r="I118" s="6" t="e">
        <f>VLOOKUP(A118,Data!$A:$P,11,FALSE)</f>
        <v>#N/A</v>
      </c>
      <c r="J118" s="6" t="e">
        <f>VLOOKUP(A118,Data!$A:$P,12,FALSE)</f>
        <v>#N/A</v>
      </c>
      <c r="K118" s="6" t="e">
        <f>VLOOKUP(A118,Data!$A:$P,16,FALSE)</f>
        <v>#N/A</v>
      </c>
      <c r="L118" s="182" t="e">
        <f>VLOOKUP(A118,Data!$A:$P,6,FALSE)</f>
        <v>#N/A</v>
      </c>
      <c r="M118" s="12" t="e">
        <f t="shared" si="4"/>
        <v>#N/A</v>
      </c>
      <c r="N118" s="168" t="e">
        <f>VLOOKUP(A118,Data!$A:$P,13,FALSE)</f>
        <v>#N/A</v>
      </c>
      <c r="O118" s="168" t="e">
        <f>VLOOKUP(A118,Data!$A:$P,14,FALSE)</f>
        <v>#N/A</v>
      </c>
      <c r="P118" s="139"/>
    </row>
    <row r="119" spans="1:16" ht="45" customHeight="1" x14ac:dyDescent="0.25">
      <c r="A119" s="166" t="e">
        <f>VLOOKUP(Data!A119,Data!$A:$P,1,FALSE)</f>
        <v>#N/A</v>
      </c>
      <c r="B119" s="168" t="e">
        <f>VLOOKUP(A119,Data!$A:$P,2,FALSE)</f>
        <v>#N/A</v>
      </c>
      <c r="C119" s="168" t="e">
        <f>VLOOKUP(A119,Data!$A:$P,15,FALSE)</f>
        <v>#N/A</v>
      </c>
      <c r="D119" s="168" t="e">
        <f>VLOOKUP(A119,Data!$A:$P,3,FALSE)</f>
        <v>#N/A</v>
      </c>
      <c r="E119" s="214" t="e">
        <f>VLOOKUP(A119,Data!$A:$P,7,FALSE)</f>
        <v>#N/A</v>
      </c>
      <c r="F119" s="173" t="e">
        <f>VLOOKUP(A119,Data!$A:$P,4,FALSE)</f>
        <v>#N/A</v>
      </c>
      <c r="G119" s="168" t="e">
        <f>VLOOKUP(A119,Data!$A:$P,5,FALSE)</f>
        <v>#N/A</v>
      </c>
      <c r="H119" s="6" t="e">
        <f>VLOOKUP(A119,Data!$A:$P,9,FALSE)</f>
        <v>#N/A</v>
      </c>
      <c r="I119" s="6" t="e">
        <f>VLOOKUP(A119,Data!$A:$P,11,FALSE)</f>
        <v>#N/A</v>
      </c>
      <c r="J119" s="6" t="e">
        <f>VLOOKUP(A119,Data!$A:$P,12,FALSE)</f>
        <v>#N/A</v>
      </c>
      <c r="K119" s="6" t="e">
        <f>VLOOKUP(A119,Data!$A:$P,16,FALSE)</f>
        <v>#N/A</v>
      </c>
      <c r="L119" s="182" t="e">
        <f>VLOOKUP(A119,Data!$A:$P,6,FALSE)</f>
        <v>#N/A</v>
      </c>
      <c r="M119" s="12" t="e">
        <f t="shared" si="4"/>
        <v>#N/A</v>
      </c>
      <c r="N119" s="168" t="e">
        <f>VLOOKUP(A119,Data!$A:$P,13,FALSE)</f>
        <v>#N/A</v>
      </c>
      <c r="O119" s="168" t="e">
        <f>VLOOKUP(A119,Data!$A:$P,14,FALSE)</f>
        <v>#N/A</v>
      </c>
      <c r="P119" s="139"/>
    </row>
    <row r="120" spans="1:16" ht="45" customHeight="1" x14ac:dyDescent="0.25">
      <c r="A120" s="166" t="e">
        <f>VLOOKUP(Data!A120,Data!$A:$P,1,FALSE)</f>
        <v>#N/A</v>
      </c>
      <c r="B120" s="168" t="e">
        <f>VLOOKUP(A120,Data!$A:$P,2,FALSE)</f>
        <v>#N/A</v>
      </c>
      <c r="C120" s="168" t="e">
        <f>VLOOKUP(A120,Data!$A:$P,15,FALSE)</f>
        <v>#N/A</v>
      </c>
      <c r="D120" s="168" t="e">
        <f>VLOOKUP(A120,Data!$A:$P,3,FALSE)</f>
        <v>#N/A</v>
      </c>
      <c r="E120" s="214" t="e">
        <f>VLOOKUP(A120,Data!$A:$P,7,FALSE)</f>
        <v>#N/A</v>
      </c>
      <c r="F120" s="173" t="e">
        <f>VLOOKUP(A120,Data!$A:$P,4,FALSE)</f>
        <v>#N/A</v>
      </c>
      <c r="G120" s="168" t="e">
        <f>VLOOKUP(A120,Data!$A:$P,5,FALSE)</f>
        <v>#N/A</v>
      </c>
      <c r="H120" s="6" t="e">
        <f>VLOOKUP(A120,Data!$A:$P,9,FALSE)</f>
        <v>#N/A</v>
      </c>
      <c r="I120" s="6" t="e">
        <f>VLOOKUP(A120,Data!$A:$P,11,FALSE)</f>
        <v>#N/A</v>
      </c>
      <c r="J120" s="6" t="e">
        <f>VLOOKUP(A120,Data!$A:$P,12,FALSE)</f>
        <v>#N/A</v>
      </c>
      <c r="K120" s="6" t="e">
        <f>VLOOKUP(A120,Data!$A:$P,16,FALSE)</f>
        <v>#N/A</v>
      </c>
      <c r="L120" s="182" t="e">
        <f>VLOOKUP(A120,Data!$A:$P,6,FALSE)</f>
        <v>#N/A</v>
      </c>
      <c r="M120" s="12" t="e">
        <f t="shared" si="4"/>
        <v>#N/A</v>
      </c>
      <c r="N120" s="168" t="e">
        <f>VLOOKUP(A120,Data!$A:$P,13,FALSE)</f>
        <v>#N/A</v>
      </c>
      <c r="O120" s="168" t="e">
        <f>VLOOKUP(A120,Data!$A:$P,14,FALSE)</f>
        <v>#N/A</v>
      </c>
      <c r="P120" s="139"/>
    </row>
    <row r="121" spans="1:16" ht="39.950000000000003" customHeight="1" x14ac:dyDescent="0.25">
      <c r="A121" s="166" t="e">
        <f>VLOOKUP(Data!A121,Data!$A:$P,1,FALSE)</f>
        <v>#N/A</v>
      </c>
      <c r="B121" s="168" t="e">
        <f>VLOOKUP(A121,Data!$A:$P,2,FALSE)</f>
        <v>#N/A</v>
      </c>
      <c r="C121" s="168" t="e">
        <f>VLOOKUP(A121,Data!$A:$P,15,FALSE)</f>
        <v>#N/A</v>
      </c>
      <c r="D121" s="168" t="e">
        <f>VLOOKUP(A121,Data!$A:$P,3,FALSE)</f>
        <v>#N/A</v>
      </c>
      <c r="E121" s="214" t="e">
        <f>VLOOKUP(A121,Data!$A:$P,7,FALSE)</f>
        <v>#N/A</v>
      </c>
      <c r="F121" s="173" t="e">
        <f>VLOOKUP(A121,Data!$A:$P,4,FALSE)</f>
        <v>#N/A</v>
      </c>
      <c r="G121" s="168" t="e">
        <f>VLOOKUP(A121,Data!$A:$P,5,FALSE)</f>
        <v>#N/A</v>
      </c>
      <c r="H121" s="6" t="e">
        <f>VLOOKUP(A121,Data!$A:$P,9,FALSE)</f>
        <v>#N/A</v>
      </c>
      <c r="I121" s="6" t="e">
        <f>VLOOKUP(A121,Data!$A:$P,11,FALSE)</f>
        <v>#N/A</v>
      </c>
      <c r="J121" s="6" t="e">
        <f>VLOOKUP(A121,Data!$A:$P,12,FALSE)</f>
        <v>#N/A</v>
      </c>
      <c r="K121" s="6" t="e">
        <f>VLOOKUP(A121,Data!$A:$P,16,FALSE)</f>
        <v>#N/A</v>
      </c>
      <c r="L121" s="182" t="e">
        <f>VLOOKUP(A121,Data!$A:$P,6,FALSE)</f>
        <v>#N/A</v>
      </c>
      <c r="M121" s="12" t="e">
        <f t="shared" ref="M121:M152" si="5">J121-I121</f>
        <v>#N/A</v>
      </c>
      <c r="N121" s="168" t="e">
        <f>VLOOKUP(A121,Data!$A:$P,13,FALSE)</f>
        <v>#N/A</v>
      </c>
      <c r="O121" s="168" t="e">
        <f>VLOOKUP(A121,Data!$A:$P,14,FALSE)</f>
        <v>#N/A</v>
      </c>
      <c r="P121" s="139"/>
    </row>
    <row r="122" spans="1:16" ht="30" customHeight="1" x14ac:dyDescent="0.25">
      <c r="A122" s="166" t="e">
        <f>VLOOKUP(Data!A122,Data!$A:$P,1,FALSE)</f>
        <v>#N/A</v>
      </c>
      <c r="B122" s="168" t="e">
        <f>VLOOKUP(A122,Data!$A:$P,2,FALSE)</f>
        <v>#N/A</v>
      </c>
      <c r="C122" s="168" t="e">
        <f>VLOOKUP(A122,Data!$A:$P,15,FALSE)</f>
        <v>#N/A</v>
      </c>
      <c r="D122" s="168" t="e">
        <f>VLOOKUP(A122,Data!$A:$P,3,FALSE)</f>
        <v>#N/A</v>
      </c>
      <c r="E122" s="214" t="e">
        <f>VLOOKUP(A122,Data!$A:$P,7,FALSE)</f>
        <v>#N/A</v>
      </c>
      <c r="F122" s="173" t="e">
        <f>VLOOKUP(A122,Data!$A:$P,4,FALSE)</f>
        <v>#N/A</v>
      </c>
      <c r="G122" s="168" t="e">
        <f>VLOOKUP(A122,Data!$A:$P,5,FALSE)</f>
        <v>#N/A</v>
      </c>
      <c r="H122" s="6" t="e">
        <f>VLOOKUP(A122,Data!$A:$P,9,FALSE)</f>
        <v>#N/A</v>
      </c>
      <c r="I122" s="6" t="e">
        <f>VLOOKUP(A122,Data!$A:$P,11,FALSE)</f>
        <v>#N/A</v>
      </c>
      <c r="J122" s="6" t="e">
        <f>VLOOKUP(A122,Data!$A:$P,12,FALSE)</f>
        <v>#N/A</v>
      </c>
      <c r="K122" s="6" t="e">
        <f>VLOOKUP(A122,Data!$A:$P,16,FALSE)</f>
        <v>#N/A</v>
      </c>
      <c r="L122" s="182" t="e">
        <f>VLOOKUP(A122,Data!$A:$P,6,FALSE)</f>
        <v>#N/A</v>
      </c>
      <c r="M122" s="12" t="e">
        <f t="shared" si="5"/>
        <v>#N/A</v>
      </c>
      <c r="N122" s="168" t="e">
        <f>VLOOKUP(A122,Data!$A:$P,13,FALSE)</f>
        <v>#N/A</v>
      </c>
      <c r="O122" s="168" t="e">
        <f>VLOOKUP(A122,Data!$A:$P,14,FALSE)</f>
        <v>#N/A</v>
      </c>
      <c r="P122" s="139"/>
    </row>
    <row r="123" spans="1:16" ht="39.950000000000003" customHeight="1" x14ac:dyDescent="0.25">
      <c r="A123" s="166" t="e">
        <f>VLOOKUP(Data!A123,Data!$A:$P,1,FALSE)</f>
        <v>#N/A</v>
      </c>
      <c r="B123" s="168" t="e">
        <f>VLOOKUP(A123,Data!$A:$P,2,FALSE)</f>
        <v>#N/A</v>
      </c>
      <c r="C123" s="168" t="e">
        <f>VLOOKUP(A123,Data!$A:$P,15,FALSE)</f>
        <v>#N/A</v>
      </c>
      <c r="D123" s="168" t="e">
        <f>VLOOKUP(A123,Data!$A:$P,3,FALSE)</f>
        <v>#N/A</v>
      </c>
      <c r="E123" s="214" t="e">
        <f>VLOOKUP(A123,Data!$A:$P,7,FALSE)</f>
        <v>#N/A</v>
      </c>
      <c r="F123" s="173" t="e">
        <f>VLOOKUP(A123,Data!$A:$P,4,FALSE)</f>
        <v>#N/A</v>
      </c>
      <c r="G123" s="168" t="e">
        <f>VLOOKUP(A123,Data!$A:$P,5,FALSE)</f>
        <v>#N/A</v>
      </c>
      <c r="H123" s="6" t="e">
        <f>VLOOKUP(A123,Data!$A:$P,9,FALSE)</f>
        <v>#N/A</v>
      </c>
      <c r="I123" s="6" t="e">
        <f>VLOOKUP(A123,Data!$A:$P,11,FALSE)</f>
        <v>#N/A</v>
      </c>
      <c r="J123" s="6" t="e">
        <f>VLOOKUP(A123,Data!$A:$P,12,FALSE)</f>
        <v>#N/A</v>
      </c>
      <c r="K123" s="6" t="e">
        <f>VLOOKUP(A123,Data!$A:$P,16,FALSE)</f>
        <v>#N/A</v>
      </c>
      <c r="L123" s="182" t="e">
        <f>VLOOKUP(A123,Data!$A:$P,6,FALSE)</f>
        <v>#N/A</v>
      </c>
      <c r="M123" s="12" t="e">
        <f t="shared" si="5"/>
        <v>#N/A</v>
      </c>
      <c r="N123" s="168" t="e">
        <f>VLOOKUP(A123,Data!$A:$P,13,FALSE)</f>
        <v>#N/A</v>
      </c>
      <c r="O123" s="168" t="e">
        <f>VLOOKUP(A123,Data!$A:$P,14,FALSE)</f>
        <v>#N/A</v>
      </c>
      <c r="P123" s="139"/>
    </row>
    <row r="124" spans="1:16" ht="39.950000000000003" customHeight="1" x14ac:dyDescent="0.25">
      <c r="A124" s="166" t="e">
        <f>VLOOKUP(Data!A124,Data!$A:$P,1,FALSE)</f>
        <v>#N/A</v>
      </c>
      <c r="B124" s="168" t="e">
        <f>VLOOKUP(A124,Data!$A:$P,2,FALSE)</f>
        <v>#N/A</v>
      </c>
      <c r="C124" s="168" t="e">
        <f>VLOOKUP(A124,Data!$A:$P,15,FALSE)</f>
        <v>#N/A</v>
      </c>
      <c r="D124" s="168" t="e">
        <f>VLOOKUP(A124,Data!$A:$P,3,FALSE)</f>
        <v>#N/A</v>
      </c>
      <c r="E124" s="214" t="e">
        <f>VLOOKUP(A124,Data!$A:$P,7,FALSE)</f>
        <v>#N/A</v>
      </c>
      <c r="F124" s="173" t="e">
        <f>VLOOKUP(A124,Data!$A:$P,4,FALSE)</f>
        <v>#N/A</v>
      </c>
      <c r="G124" s="168" t="e">
        <f>VLOOKUP(A124,Data!$A:$P,5,FALSE)</f>
        <v>#N/A</v>
      </c>
      <c r="H124" s="6" t="e">
        <f>VLOOKUP(A124,Data!$A:$P,9,FALSE)</f>
        <v>#N/A</v>
      </c>
      <c r="I124" s="6" t="e">
        <f>VLOOKUP(A124,Data!$A:$P,11,FALSE)</f>
        <v>#N/A</v>
      </c>
      <c r="J124" s="6" t="e">
        <f>VLOOKUP(A124,Data!$A:$P,12,FALSE)</f>
        <v>#N/A</v>
      </c>
      <c r="K124" s="6" t="e">
        <f>VLOOKUP(A124,Data!$A:$P,16,FALSE)</f>
        <v>#N/A</v>
      </c>
      <c r="L124" s="182" t="e">
        <f>VLOOKUP(A124,Data!$A:$P,6,FALSE)</f>
        <v>#N/A</v>
      </c>
      <c r="M124" s="12" t="e">
        <f t="shared" si="5"/>
        <v>#N/A</v>
      </c>
      <c r="N124" s="168" t="e">
        <f>VLOOKUP(A124,Data!$A:$P,13,FALSE)</f>
        <v>#N/A</v>
      </c>
      <c r="O124" s="168" t="e">
        <f>VLOOKUP(A124,Data!$A:$P,14,FALSE)</f>
        <v>#N/A</v>
      </c>
      <c r="P124" s="139"/>
    </row>
    <row r="125" spans="1:16" ht="35.1" customHeight="1" x14ac:dyDescent="0.25">
      <c r="A125" s="166" t="e">
        <f>VLOOKUP(Data!A125,Data!$A:$P,1,FALSE)</f>
        <v>#N/A</v>
      </c>
      <c r="B125" s="168" t="e">
        <f>VLOOKUP(A125,Data!$A:$P,2,FALSE)</f>
        <v>#N/A</v>
      </c>
      <c r="C125" s="168" t="e">
        <f>VLOOKUP(A125,Data!$A:$P,15,FALSE)</f>
        <v>#N/A</v>
      </c>
      <c r="D125" s="168" t="e">
        <f>VLOOKUP(A125,Data!$A:$P,3,FALSE)</f>
        <v>#N/A</v>
      </c>
      <c r="E125" s="214" t="e">
        <f>VLOOKUP(A125,Data!$A:$P,7,FALSE)</f>
        <v>#N/A</v>
      </c>
      <c r="F125" s="173" t="e">
        <f>VLOOKUP(A125,Data!$A:$P,4,FALSE)</f>
        <v>#N/A</v>
      </c>
      <c r="G125" s="168" t="e">
        <f>VLOOKUP(A125,Data!$A:$P,5,FALSE)</f>
        <v>#N/A</v>
      </c>
      <c r="H125" s="6" t="e">
        <f>VLOOKUP(A125,Data!$A:$P,9,FALSE)</f>
        <v>#N/A</v>
      </c>
      <c r="I125" s="6" t="e">
        <f>VLOOKUP(A125,Data!$A:$P,11,FALSE)</f>
        <v>#N/A</v>
      </c>
      <c r="J125" s="6" t="e">
        <f>VLOOKUP(A125,Data!$A:$P,12,FALSE)</f>
        <v>#N/A</v>
      </c>
      <c r="K125" s="6" t="e">
        <f>VLOOKUP(A125,Data!$A:$P,16,FALSE)</f>
        <v>#N/A</v>
      </c>
      <c r="L125" s="182" t="e">
        <f>VLOOKUP(A125,Data!$A:$P,6,FALSE)</f>
        <v>#N/A</v>
      </c>
      <c r="M125" s="12" t="e">
        <f t="shared" si="5"/>
        <v>#N/A</v>
      </c>
      <c r="N125" s="168" t="e">
        <f>VLOOKUP(A125,Data!$A:$P,13,FALSE)</f>
        <v>#N/A</v>
      </c>
      <c r="O125" s="168" t="e">
        <f>VLOOKUP(A125,Data!$A:$P,14,FALSE)</f>
        <v>#N/A</v>
      </c>
      <c r="P125" s="139"/>
    </row>
    <row r="126" spans="1:16" ht="30" customHeight="1" x14ac:dyDescent="0.25">
      <c r="A126" s="166" t="e">
        <f>VLOOKUP(Data!A126,Data!$A:$P,1,FALSE)</f>
        <v>#N/A</v>
      </c>
      <c r="B126" s="168" t="e">
        <f>VLOOKUP(A126,Data!$A:$P,2,FALSE)</f>
        <v>#N/A</v>
      </c>
      <c r="C126" s="168" t="e">
        <f>VLOOKUP(A126,Data!$A:$P,15,FALSE)</f>
        <v>#N/A</v>
      </c>
      <c r="D126" s="168" t="e">
        <f>VLOOKUP(A126,Data!$A:$P,3,FALSE)</f>
        <v>#N/A</v>
      </c>
      <c r="E126" s="214" t="e">
        <f>VLOOKUP(A126,Data!$A:$P,7,FALSE)</f>
        <v>#N/A</v>
      </c>
      <c r="F126" s="173" t="e">
        <f>VLOOKUP(A126,Data!$A:$P,4,FALSE)</f>
        <v>#N/A</v>
      </c>
      <c r="G126" s="168" t="e">
        <f>VLOOKUP(A126,Data!$A:$P,5,FALSE)</f>
        <v>#N/A</v>
      </c>
      <c r="H126" s="6" t="e">
        <f>VLOOKUP(A126,Data!$A:$P,9,FALSE)</f>
        <v>#N/A</v>
      </c>
      <c r="I126" s="6" t="e">
        <f>VLOOKUP(A126,Data!$A:$P,11,FALSE)</f>
        <v>#N/A</v>
      </c>
      <c r="J126" s="6" t="e">
        <f>VLOOKUP(A126,Data!$A:$P,12,FALSE)</f>
        <v>#N/A</v>
      </c>
      <c r="K126" s="6" t="e">
        <f>VLOOKUP(A126,Data!$A:$P,16,FALSE)</f>
        <v>#N/A</v>
      </c>
      <c r="L126" s="182" t="e">
        <f>VLOOKUP(A126,Data!$A:$P,6,FALSE)</f>
        <v>#N/A</v>
      </c>
      <c r="M126" s="12" t="e">
        <f t="shared" si="5"/>
        <v>#N/A</v>
      </c>
      <c r="N126" s="168" t="e">
        <f>VLOOKUP(A126,Data!$A:$P,13,FALSE)</f>
        <v>#N/A</v>
      </c>
      <c r="O126" s="168" t="e">
        <f>VLOOKUP(A126,Data!$A:$P,14,FALSE)</f>
        <v>#N/A</v>
      </c>
      <c r="P126" s="139"/>
    </row>
    <row r="127" spans="1:16" ht="50.1" customHeight="1" x14ac:dyDescent="0.25">
      <c r="A127" s="166" t="e">
        <f>VLOOKUP(Data!A127,Data!$A:$P,1,FALSE)</f>
        <v>#N/A</v>
      </c>
      <c r="B127" s="168" t="e">
        <f>VLOOKUP(A127,Data!$A:$P,2,FALSE)</f>
        <v>#N/A</v>
      </c>
      <c r="C127" s="168" t="e">
        <f>VLOOKUP(A127,Data!$A:$P,15,FALSE)</f>
        <v>#N/A</v>
      </c>
      <c r="D127" s="168" t="e">
        <f>VLOOKUP(A127,Data!$A:$P,3,FALSE)</f>
        <v>#N/A</v>
      </c>
      <c r="E127" s="214" t="e">
        <f>VLOOKUP(A127,Data!$A:$P,7,FALSE)</f>
        <v>#N/A</v>
      </c>
      <c r="F127" s="173" t="e">
        <f>VLOOKUP(A127,Data!$A:$P,4,FALSE)</f>
        <v>#N/A</v>
      </c>
      <c r="G127" s="168" t="e">
        <f>VLOOKUP(A127,Data!$A:$P,5,FALSE)</f>
        <v>#N/A</v>
      </c>
      <c r="H127" s="6" t="e">
        <f>VLOOKUP(A127,Data!$A:$P,9,FALSE)</f>
        <v>#N/A</v>
      </c>
      <c r="I127" s="6" t="e">
        <f>VLOOKUP(A127,Data!$A:$P,11,FALSE)</f>
        <v>#N/A</v>
      </c>
      <c r="J127" s="6" t="e">
        <f>VLOOKUP(A127,Data!$A:$P,12,FALSE)</f>
        <v>#N/A</v>
      </c>
      <c r="K127" s="6" t="e">
        <f>VLOOKUP(A127,Data!$A:$P,16,FALSE)</f>
        <v>#N/A</v>
      </c>
      <c r="L127" s="182" t="e">
        <f>VLOOKUP(A127,Data!$A:$P,6,FALSE)</f>
        <v>#N/A</v>
      </c>
      <c r="M127" s="12" t="e">
        <f t="shared" si="5"/>
        <v>#N/A</v>
      </c>
      <c r="N127" s="168" t="e">
        <f>VLOOKUP(A127,Data!$A:$P,13,FALSE)</f>
        <v>#N/A</v>
      </c>
      <c r="O127" s="168" t="e">
        <f>VLOOKUP(A127,Data!$A:$P,14,FALSE)</f>
        <v>#N/A</v>
      </c>
      <c r="P127" s="139"/>
    </row>
    <row r="128" spans="1:16" ht="35.1" customHeight="1" x14ac:dyDescent="0.25">
      <c r="A128" s="166" t="e">
        <f>VLOOKUP(Data!A128,Data!$A:$P,1,FALSE)</f>
        <v>#N/A</v>
      </c>
      <c r="B128" s="168" t="e">
        <f>VLOOKUP(A128,Data!$A:$P,2,FALSE)</f>
        <v>#N/A</v>
      </c>
      <c r="C128" s="168" t="e">
        <f>VLOOKUP(A128,Data!$A:$P,15,FALSE)</f>
        <v>#N/A</v>
      </c>
      <c r="D128" s="168" t="e">
        <f>VLOOKUP(A128,Data!$A:$P,3,FALSE)</f>
        <v>#N/A</v>
      </c>
      <c r="E128" s="214" t="e">
        <f>VLOOKUP(A128,Data!$A:$P,7,FALSE)</f>
        <v>#N/A</v>
      </c>
      <c r="F128" s="173" t="e">
        <f>VLOOKUP(A128,Data!$A:$P,4,FALSE)</f>
        <v>#N/A</v>
      </c>
      <c r="G128" s="168" t="e">
        <f>VLOOKUP(A128,Data!$A:$P,5,FALSE)</f>
        <v>#N/A</v>
      </c>
      <c r="H128" s="6" t="e">
        <f>VLOOKUP(A128,Data!$A:$P,9,FALSE)</f>
        <v>#N/A</v>
      </c>
      <c r="I128" s="6" t="e">
        <f>VLOOKUP(A128,Data!$A:$P,11,FALSE)</f>
        <v>#N/A</v>
      </c>
      <c r="J128" s="6" t="e">
        <f>VLOOKUP(A128,Data!$A:$P,12,FALSE)</f>
        <v>#N/A</v>
      </c>
      <c r="K128" s="6" t="e">
        <f>VLOOKUP(A128,Data!$A:$P,16,FALSE)</f>
        <v>#N/A</v>
      </c>
      <c r="L128" s="182" t="e">
        <f>VLOOKUP(A128,Data!$A:$P,6,FALSE)</f>
        <v>#N/A</v>
      </c>
      <c r="M128" s="12" t="e">
        <f t="shared" si="5"/>
        <v>#N/A</v>
      </c>
      <c r="N128" s="168" t="e">
        <f>VLOOKUP(A128,Data!$A:$P,13,FALSE)</f>
        <v>#N/A</v>
      </c>
      <c r="O128" s="168" t="e">
        <f>VLOOKUP(A128,Data!$A:$P,14,FALSE)</f>
        <v>#N/A</v>
      </c>
      <c r="P128" s="139"/>
    </row>
    <row r="129" spans="1:16" ht="39.950000000000003" customHeight="1" x14ac:dyDescent="0.25">
      <c r="A129" s="166" t="e">
        <f>VLOOKUP(Data!A129,Data!$A:$P,1,FALSE)</f>
        <v>#N/A</v>
      </c>
      <c r="B129" s="168" t="e">
        <f>VLOOKUP(A129,Data!$A:$P,2,FALSE)</f>
        <v>#N/A</v>
      </c>
      <c r="C129" s="168" t="e">
        <f>VLOOKUP(A129,Data!$A:$P,15,FALSE)</f>
        <v>#N/A</v>
      </c>
      <c r="D129" s="168" t="e">
        <f>VLOOKUP(A129,Data!$A:$P,3,FALSE)</f>
        <v>#N/A</v>
      </c>
      <c r="E129" s="214" t="e">
        <f>VLOOKUP(A129,Data!$A:$P,7,FALSE)</f>
        <v>#N/A</v>
      </c>
      <c r="F129" s="173" t="e">
        <f>VLOOKUP(A129,Data!$A:$P,4,FALSE)</f>
        <v>#N/A</v>
      </c>
      <c r="G129" s="168" t="e">
        <f>VLOOKUP(A129,Data!$A:$P,5,FALSE)</f>
        <v>#N/A</v>
      </c>
      <c r="H129" s="6" t="e">
        <f>VLOOKUP(A129,Data!$A:$P,9,FALSE)</f>
        <v>#N/A</v>
      </c>
      <c r="I129" s="6" t="e">
        <f>VLOOKUP(A129,Data!$A:$P,11,FALSE)</f>
        <v>#N/A</v>
      </c>
      <c r="J129" s="6" t="e">
        <f>VLOOKUP(A129,Data!$A:$P,12,FALSE)</f>
        <v>#N/A</v>
      </c>
      <c r="K129" s="6" t="e">
        <f>VLOOKUP(A129,Data!$A:$P,16,FALSE)</f>
        <v>#N/A</v>
      </c>
      <c r="L129" s="182" t="e">
        <f>VLOOKUP(A129,Data!$A:$P,6,FALSE)</f>
        <v>#N/A</v>
      </c>
      <c r="M129" s="12" t="e">
        <f t="shared" si="5"/>
        <v>#N/A</v>
      </c>
      <c r="N129" s="168" t="e">
        <f>VLOOKUP(A129,Data!$A:$P,13,FALSE)</f>
        <v>#N/A</v>
      </c>
      <c r="O129" s="168" t="e">
        <f>VLOOKUP(A129,Data!$A:$P,14,FALSE)</f>
        <v>#N/A</v>
      </c>
      <c r="P129" s="139"/>
    </row>
    <row r="130" spans="1:16" ht="39.950000000000003" customHeight="1" x14ac:dyDescent="0.25">
      <c r="A130" s="166" t="e">
        <f>VLOOKUP(Data!A130,Data!$A:$P,1,FALSE)</f>
        <v>#N/A</v>
      </c>
      <c r="B130" s="168" t="e">
        <f>VLOOKUP(A130,Data!$A:$P,2,FALSE)</f>
        <v>#N/A</v>
      </c>
      <c r="C130" s="168" t="e">
        <f>VLOOKUP(A130,Data!$A:$P,15,FALSE)</f>
        <v>#N/A</v>
      </c>
      <c r="D130" s="168" t="e">
        <f>VLOOKUP(A130,Data!$A:$P,3,FALSE)</f>
        <v>#N/A</v>
      </c>
      <c r="E130" s="214" t="e">
        <f>VLOOKUP(A130,Data!$A:$P,7,FALSE)</f>
        <v>#N/A</v>
      </c>
      <c r="F130" s="173" t="e">
        <f>VLOOKUP(A130,Data!$A:$P,4,FALSE)</f>
        <v>#N/A</v>
      </c>
      <c r="G130" s="168" t="e">
        <f>VLOOKUP(A130,Data!$A:$P,5,FALSE)</f>
        <v>#N/A</v>
      </c>
      <c r="H130" s="6" t="e">
        <f>VLOOKUP(A130,Data!$A:$P,9,FALSE)</f>
        <v>#N/A</v>
      </c>
      <c r="I130" s="6" t="e">
        <f>VLOOKUP(A130,Data!$A:$P,11,FALSE)</f>
        <v>#N/A</v>
      </c>
      <c r="J130" s="6" t="e">
        <f>VLOOKUP(A130,Data!$A:$P,12,FALSE)</f>
        <v>#N/A</v>
      </c>
      <c r="K130" s="6" t="e">
        <f>VLOOKUP(A130,Data!$A:$P,16,FALSE)</f>
        <v>#N/A</v>
      </c>
      <c r="L130" s="182" t="e">
        <f>VLOOKUP(A130,Data!$A:$P,6,FALSE)</f>
        <v>#N/A</v>
      </c>
      <c r="M130" s="12" t="e">
        <f t="shared" si="5"/>
        <v>#N/A</v>
      </c>
      <c r="N130" s="168" t="e">
        <f>VLOOKUP(A130,Data!$A:$P,13,FALSE)</f>
        <v>#N/A</v>
      </c>
      <c r="O130" s="168" t="e">
        <f>VLOOKUP(A130,Data!$A:$P,14,FALSE)</f>
        <v>#N/A</v>
      </c>
      <c r="P130" s="139"/>
    </row>
    <row r="131" spans="1:16" ht="30" customHeight="1" x14ac:dyDescent="0.25">
      <c r="A131" s="166" t="e">
        <f>VLOOKUP(Data!A131,Data!$A:$P,1,FALSE)</f>
        <v>#N/A</v>
      </c>
      <c r="B131" s="168" t="e">
        <f>VLOOKUP(A131,Data!$A:$P,2,FALSE)</f>
        <v>#N/A</v>
      </c>
      <c r="C131" s="168" t="e">
        <f>VLOOKUP(A131,Data!$A:$P,15,FALSE)</f>
        <v>#N/A</v>
      </c>
      <c r="D131" s="168" t="e">
        <f>VLOOKUP(A131,Data!$A:$P,3,FALSE)</f>
        <v>#N/A</v>
      </c>
      <c r="E131" s="214" t="e">
        <f>VLOOKUP(A131,Data!$A:$P,7,FALSE)</f>
        <v>#N/A</v>
      </c>
      <c r="F131" s="173" t="e">
        <f>VLOOKUP(A131,Data!$A:$P,4,FALSE)</f>
        <v>#N/A</v>
      </c>
      <c r="G131" s="168" t="e">
        <f>VLOOKUP(A131,Data!$A:$P,5,FALSE)</f>
        <v>#N/A</v>
      </c>
      <c r="H131" s="6" t="e">
        <f>VLOOKUP(A131,Data!$A:$P,9,FALSE)</f>
        <v>#N/A</v>
      </c>
      <c r="I131" s="6" t="e">
        <f>VLOOKUP(A131,Data!$A:$P,11,FALSE)</f>
        <v>#N/A</v>
      </c>
      <c r="J131" s="6" t="e">
        <f>VLOOKUP(A131,Data!$A:$P,12,FALSE)</f>
        <v>#N/A</v>
      </c>
      <c r="K131" s="6" t="e">
        <f>VLOOKUP(A131,Data!$A:$P,16,FALSE)</f>
        <v>#N/A</v>
      </c>
      <c r="L131" s="182" t="e">
        <f>VLOOKUP(A131,Data!$A:$P,6,FALSE)</f>
        <v>#N/A</v>
      </c>
      <c r="M131" s="12" t="e">
        <f t="shared" si="5"/>
        <v>#N/A</v>
      </c>
      <c r="N131" s="168" t="e">
        <f>VLOOKUP(A131,Data!$A:$P,13,FALSE)</f>
        <v>#N/A</v>
      </c>
      <c r="O131" s="168" t="e">
        <f>VLOOKUP(A131,Data!$A:$P,14,FALSE)</f>
        <v>#N/A</v>
      </c>
      <c r="P131" s="139"/>
    </row>
    <row r="132" spans="1:16" ht="35.1" customHeight="1" x14ac:dyDescent="0.25">
      <c r="A132" s="166" t="e">
        <f>VLOOKUP(Data!A132,Data!$A:$P,1,FALSE)</f>
        <v>#N/A</v>
      </c>
      <c r="B132" s="168" t="e">
        <f>VLOOKUP(A132,Data!$A:$P,2,FALSE)</f>
        <v>#N/A</v>
      </c>
      <c r="C132" s="168" t="e">
        <f>VLOOKUP(A132,Data!$A:$P,15,FALSE)</f>
        <v>#N/A</v>
      </c>
      <c r="D132" s="168" t="e">
        <f>VLOOKUP(A132,Data!$A:$P,3,FALSE)</f>
        <v>#N/A</v>
      </c>
      <c r="E132" s="214" t="e">
        <f>VLOOKUP(A132,Data!$A:$P,7,FALSE)</f>
        <v>#N/A</v>
      </c>
      <c r="F132" s="173" t="e">
        <f>VLOOKUP(A132,Data!$A:$P,4,FALSE)</f>
        <v>#N/A</v>
      </c>
      <c r="G132" s="168" t="e">
        <f>VLOOKUP(A132,Data!$A:$P,5,FALSE)</f>
        <v>#N/A</v>
      </c>
      <c r="H132" s="6" t="e">
        <f>VLOOKUP(A132,Data!$A:$P,9,FALSE)</f>
        <v>#N/A</v>
      </c>
      <c r="I132" s="6" t="e">
        <f>VLOOKUP(A132,Data!$A:$P,11,FALSE)</f>
        <v>#N/A</v>
      </c>
      <c r="J132" s="6" t="e">
        <f>VLOOKUP(A132,Data!$A:$P,12,FALSE)</f>
        <v>#N/A</v>
      </c>
      <c r="K132" s="6" t="e">
        <f>VLOOKUP(A132,Data!$A:$P,16,FALSE)</f>
        <v>#N/A</v>
      </c>
      <c r="L132" s="182" t="e">
        <f>VLOOKUP(A132,Data!$A:$P,6,FALSE)</f>
        <v>#N/A</v>
      </c>
      <c r="M132" s="12" t="e">
        <f t="shared" si="5"/>
        <v>#N/A</v>
      </c>
      <c r="N132" s="168" t="e">
        <f>VLOOKUP(A132,Data!$A:$P,13,FALSE)</f>
        <v>#N/A</v>
      </c>
      <c r="O132" s="168" t="e">
        <f>VLOOKUP(A132,Data!$A:$P,14,FALSE)</f>
        <v>#N/A</v>
      </c>
      <c r="P132" s="139"/>
    </row>
    <row r="133" spans="1:16" ht="35.1" customHeight="1" x14ac:dyDescent="0.25">
      <c r="A133" s="166" t="e">
        <f>VLOOKUP(Data!A133,Data!$A:$P,1,FALSE)</f>
        <v>#N/A</v>
      </c>
      <c r="B133" s="168" t="e">
        <f>VLOOKUP(A133,Data!$A:$P,2,FALSE)</f>
        <v>#N/A</v>
      </c>
      <c r="C133" s="168" t="e">
        <f>VLOOKUP(A133,Data!$A:$P,15,FALSE)</f>
        <v>#N/A</v>
      </c>
      <c r="D133" s="168" t="e">
        <f>VLOOKUP(A133,Data!$A:$P,3,FALSE)</f>
        <v>#N/A</v>
      </c>
      <c r="E133" s="214" t="e">
        <f>VLOOKUP(A133,Data!$A:$P,7,FALSE)</f>
        <v>#N/A</v>
      </c>
      <c r="F133" s="173" t="e">
        <f>VLOOKUP(A133,Data!$A:$P,4,FALSE)</f>
        <v>#N/A</v>
      </c>
      <c r="G133" s="168" t="e">
        <f>VLOOKUP(A133,Data!$A:$P,5,FALSE)</f>
        <v>#N/A</v>
      </c>
      <c r="H133" s="6" t="e">
        <f>VLOOKUP(A133,Data!$A:$P,9,FALSE)</f>
        <v>#N/A</v>
      </c>
      <c r="I133" s="6" t="e">
        <f>VLOOKUP(A133,Data!$A:$P,11,FALSE)</f>
        <v>#N/A</v>
      </c>
      <c r="J133" s="6" t="e">
        <f>VLOOKUP(A133,Data!$A:$P,12,FALSE)</f>
        <v>#N/A</v>
      </c>
      <c r="K133" s="6" t="e">
        <f>VLOOKUP(A133,Data!$A:$P,16,FALSE)</f>
        <v>#N/A</v>
      </c>
      <c r="L133" s="182" t="e">
        <f>VLOOKUP(A133,Data!$A:$P,6,FALSE)</f>
        <v>#N/A</v>
      </c>
      <c r="M133" s="12" t="e">
        <f t="shared" si="5"/>
        <v>#N/A</v>
      </c>
      <c r="N133" s="168" t="e">
        <f>VLOOKUP(A133,Data!$A:$P,13,FALSE)</f>
        <v>#N/A</v>
      </c>
      <c r="O133" s="168" t="e">
        <f>VLOOKUP(A133,Data!$A:$P,14,FALSE)</f>
        <v>#N/A</v>
      </c>
      <c r="P133" s="139"/>
    </row>
    <row r="134" spans="1:16" ht="45" customHeight="1" x14ac:dyDescent="0.25">
      <c r="A134" s="166" t="e">
        <f>VLOOKUP(Data!A134,Data!$A:$P,1,FALSE)</f>
        <v>#N/A</v>
      </c>
      <c r="B134" s="168" t="e">
        <f>VLOOKUP(A134,Data!$A:$P,2,FALSE)</f>
        <v>#N/A</v>
      </c>
      <c r="C134" s="168" t="e">
        <f>VLOOKUP(A134,Data!$A:$P,15,FALSE)</f>
        <v>#N/A</v>
      </c>
      <c r="D134" s="168" t="e">
        <f>VLOOKUP(A134,Data!$A:$P,3,FALSE)</f>
        <v>#N/A</v>
      </c>
      <c r="E134" s="214" t="e">
        <f>VLOOKUP(A134,Data!$A:$P,7,FALSE)</f>
        <v>#N/A</v>
      </c>
      <c r="F134" s="173" t="e">
        <f>VLOOKUP(A134,Data!$A:$P,4,FALSE)</f>
        <v>#N/A</v>
      </c>
      <c r="G134" s="168" t="e">
        <f>VLOOKUP(A134,Data!$A:$P,5,FALSE)</f>
        <v>#N/A</v>
      </c>
      <c r="H134" s="6" t="e">
        <f>VLOOKUP(A134,Data!$A:$P,9,FALSE)</f>
        <v>#N/A</v>
      </c>
      <c r="I134" s="6" t="e">
        <f>VLOOKUP(A134,Data!$A:$P,11,FALSE)</f>
        <v>#N/A</v>
      </c>
      <c r="J134" s="6" t="e">
        <f>VLOOKUP(A134,Data!$A:$P,12,FALSE)</f>
        <v>#N/A</v>
      </c>
      <c r="K134" s="6" t="e">
        <f>VLOOKUP(A134,Data!$A:$P,16,FALSE)</f>
        <v>#N/A</v>
      </c>
      <c r="L134" s="182" t="e">
        <f>VLOOKUP(A134,Data!$A:$P,6,FALSE)</f>
        <v>#N/A</v>
      </c>
      <c r="M134" s="12" t="e">
        <f t="shared" si="5"/>
        <v>#N/A</v>
      </c>
      <c r="N134" s="168" t="e">
        <f>VLOOKUP(A134,Data!$A:$P,13,FALSE)</f>
        <v>#N/A</v>
      </c>
      <c r="O134" s="168" t="e">
        <f>VLOOKUP(A134,Data!$A:$P,14,FALSE)</f>
        <v>#N/A</v>
      </c>
      <c r="P134" s="139"/>
    </row>
    <row r="135" spans="1:16" ht="35.1" customHeight="1" x14ac:dyDescent="0.25">
      <c r="A135" s="166" t="e">
        <f>VLOOKUP(Data!A135,Data!$A:$P,1,FALSE)</f>
        <v>#N/A</v>
      </c>
      <c r="B135" s="168" t="e">
        <f>VLOOKUP(A135,Data!$A:$P,2,FALSE)</f>
        <v>#N/A</v>
      </c>
      <c r="C135" s="168" t="e">
        <f>VLOOKUP(A135,Data!$A:$P,15,FALSE)</f>
        <v>#N/A</v>
      </c>
      <c r="D135" s="168" t="e">
        <f>VLOOKUP(A135,Data!$A:$P,3,FALSE)</f>
        <v>#N/A</v>
      </c>
      <c r="E135" s="214" t="e">
        <f>VLOOKUP(A135,Data!$A:$P,7,FALSE)</f>
        <v>#N/A</v>
      </c>
      <c r="F135" s="173" t="e">
        <f>VLOOKUP(A135,Data!$A:$P,4,FALSE)</f>
        <v>#N/A</v>
      </c>
      <c r="G135" s="168" t="e">
        <f>VLOOKUP(A135,Data!$A:$P,5,FALSE)</f>
        <v>#N/A</v>
      </c>
      <c r="H135" s="6" t="e">
        <f>VLOOKUP(A135,Data!$A:$P,9,FALSE)</f>
        <v>#N/A</v>
      </c>
      <c r="I135" s="6" t="e">
        <f>VLOOKUP(A135,Data!$A:$P,11,FALSE)</f>
        <v>#N/A</v>
      </c>
      <c r="J135" s="6" t="e">
        <f>VLOOKUP(A135,Data!$A:$P,12,FALSE)</f>
        <v>#N/A</v>
      </c>
      <c r="K135" s="6" t="e">
        <f>VLOOKUP(A135,Data!$A:$P,16,FALSE)</f>
        <v>#N/A</v>
      </c>
      <c r="L135" s="182" t="e">
        <f>VLOOKUP(A135,Data!$A:$P,6,FALSE)</f>
        <v>#N/A</v>
      </c>
      <c r="M135" s="12" t="e">
        <f t="shared" si="5"/>
        <v>#N/A</v>
      </c>
      <c r="N135" s="168" t="e">
        <f>VLOOKUP(A135,Data!$A:$P,13,FALSE)</f>
        <v>#N/A</v>
      </c>
      <c r="O135" s="168" t="e">
        <f>VLOOKUP(A135,Data!$A:$P,14,FALSE)</f>
        <v>#N/A</v>
      </c>
      <c r="P135" s="139"/>
    </row>
    <row r="136" spans="1:16" ht="45" customHeight="1" x14ac:dyDescent="0.25">
      <c r="A136" s="166" t="e">
        <f>VLOOKUP(Data!A136,Data!$A:$P,1,FALSE)</f>
        <v>#N/A</v>
      </c>
      <c r="B136" s="168" t="e">
        <f>VLOOKUP(A136,Data!$A:$P,2,FALSE)</f>
        <v>#N/A</v>
      </c>
      <c r="C136" s="168" t="e">
        <f>VLOOKUP(A136,Data!$A:$P,15,FALSE)</f>
        <v>#N/A</v>
      </c>
      <c r="D136" s="168" t="e">
        <f>VLOOKUP(A136,Data!$A:$P,3,FALSE)</f>
        <v>#N/A</v>
      </c>
      <c r="E136" s="214" t="e">
        <f>VLOOKUP(A136,Data!$A:$P,7,FALSE)</f>
        <v>#N/A</v>
      </c>
      <c r="F136" s="173" t="e">
        <f>VLOOKUP(A136,Data!$A:$P,4,FALSE)</f>
        <v>#N/A</v>
      </c>
      <c r="G136" s="168" t="e">
        <f>VLOOKUP(A136,Data!$A:$P,5,FALSE)</f>
        <v>#N/A</v>
      </c>
      <c r="H136" s="6" t="e">
        <f>VLOOKUP(A136,Data!$A:$P,9,FALSE)</f>
        <v>#N/A</v>
      </c>
      <c r="I136" s="6" t="e">
        <f>VLOOKUP(A136,Data!$A:$P,11,FALSE)</f>
        <v>#N/A</v>
      </c>
      <c r="J136" s="6" t="e">
        <f>VLOOKUP(A136,Data!$A:$P,12,FALSE)</f>
        <v>#N/A</v>
      </c>
      <c r="K136" s="6" t="e">
        <f>VLOOKUP(A136,Data!$A:$P,16,FALSE)</f>
        <v>#N/A</v>
      </c>
      <c r="L136" s="182" t="e">
        <f>VLOOKUP(A136,Data!$A:$P,6,FALSE)</f>
        <v>#N/A</v>
      </c>
      <c r="M136" s="12" t="e">
        <f t="shared" si="5"/>
        <v>#N/A</v>
      </c>
      <c r="N136" s="168" t="e">
        <f>VLOOKUP(A136,Data!$A:$P,13,FALSE)</f>
        <v>#N/A</v>
      </c>
      <c r="O136" s="168" t="e">
        <f>VLOOKUP(A136,Data!$A:$P,14,FALSE)</f>
        <v>#N/A</v>
      </c>
      <c r="P136" s="139"/>
    </row>
    <row r="137" spans="1:16" ht="30" customHeight="1" x14ac:dyDescent="0.25">
      <c r="A137" s="166" t="e">
        <f>VLOOKUP(Data!A137,Data!$A:$P,1,FALSE)</f>
        <v>#N/A</v>
      </c>
      <c r="B137" s="168" t="e">
        <f>VLOOKUP(A137,Data!$A:$P,2,FALSE)</f>
        <v>#N/A</v>
      </c>
      <c r="C137" s="168" t="e">
        <f>VLOOKUP(A137,Data!$A:$P,15,FALSE)</f>
        <v>#N/A</v>
      </c>
      <c r="D137" s="168" t="e">
        <f>VLOOKUP(A137,Data!$A:$P,3,FALSE)</f>
        <v>#N/A</v>
      </c>
      <c r="E137" s="214" t="e">
        <f>VLOOKUP(A137,Data!$A:$P,7,FALSE)</f>
        <v>#N/A</v>
      </c>
      <c r="F137" s="173" t="e">
        <f>VLOOKUP(A137,Data!$A:$P,4,FALSE)</f>
        <v>#N/A</v>
      </c>
      <c r="G137" s="168" t="e">
        <f>VLOOKUP(A137,Data!$A:$P,5,FALSE)</f>
        <v>#N/A</v>
      </c>
      <c r="H137" s="6" t="e">
        <f>VLOOKUP(A137,Data!$A:$P,9,FALSE)</f>
        <v>#N/A</v>
      </c>
      <c r="I137" s="6" t="e">
        <f>VLOOKUP(A137,Data!$A:$P,11,FALSE)</f>
        <v>#N/A</v>
      </c>
      <c r="J137" s="6" t="e">
        <f>VLOOKUP(A137,Data!$A:$P,12,FALSE)</f>
        <v>#N/A</v>
      </c>
      <c r="K137" s="6" t="e">
        <f>VLOOKUP(A137,Data!$A:$P,16,FALSE)</f>
        <v>#N/A</v>
      </c>
      <c r="L137" s="182" t="e">
        <f>VLOOKUP(A137,Data!$A:$P,6,FALSE)</f>
        <v>#N/A</v>
      </c>
      <c r="M137" s="12" t="e">
        <f t="shared" si="5"/>
        <v>#N/A</v>
      </c>
      <c r="N137" s="168" t="e">
        <f>VLOOKUP(A137,Data!$A:$P,13,FALSE)</f>
        <v>#N/A</v>
      </c>
      <c r="O137" s="168" t="e">
        <f>VLOOKUP(A137,Data!$A:$P,14,FALSE)</f>
        <v>#N/A</v>
      </c>
      <c r="P137" s="139"/>
    </row>
    <row r="138" spans="1:16" ht="39.950000000000003" customHeight="1" x14ac:dyDescent="0.25">
      <c r="A138" s="166" t="e">
        <f>VLOOKUP(Data!A138,Data!$A:$P,1,FALSE)</f>
        <v>#N/A</v>
      </c>
      <c r="B138" s="168" t="e">
        <f>VLOOKUP(A138,Data!$A:$P,2,FALSE)</f>
        <v>#N/A</v>
      </c>
      <c r="C138" s="168" t="e">
        <f>VLOOKUP(A138,Data!$A:$P,15,FALSE)</f>
        <v>#N/A</v>
      </c>
      <c r="D138" s="168" t="e">
        <f>VLOOKUP(A138,Data!$A:$P,3,FALSE)</f>
        <v>#N/A</v>
      </c>
      <c r="E138" s="214" t="e">
        <f>VLOOKUP(A138,Data!$A:$P,7,FALSE)</f>
        <v>#N/A</v>
      </c>
      <c r="F138" s="173" t="e">
        <f>VLOOKUP(A138,Data!$A:$P,4,FALSE)</f>
        <v>#N/A</v>
      </c>
      <c r="G138" s="168" t="e">
        <f>VLOOKUP(A138,Data!$A:$P,5,FALSE)</f>
        <v>#N/A</v>
      </c>
      <c r="H138" s="6" t="e">
        <f>VLOOKUP(A138,Data!$A:$P,9,FALSE)</f>
        <v>#N/A</v>
      </c>
      <c r="I138" s="6" t="e">
        <f>VLOOKUP(A138,Data!$A:$P,11,FALSE)</f>
        <v>#N/A</v>
      </c>
      <c r="J138" s="6" t="e">
        <f>VLOOKUP(A138,Data!$A:$P,12,FALSE)</f>
        <v>#N/A</v>
      </c>
      <c r="K138" s="6" t="e">
        <f>VLOOKUP(A138,Data!$A:$P,16,FALSE)</f>
        <v>#N/A</v>
      </c>
      <c r="L138" s="182" t="e">
        <f>VLOOKUP(A138,Data!$A:$P,6,FALSE)</f>
        <v>#N/A</v>
      </c>
      <c r="M138" s="12" t="e">
        <f t="shared" si="5"/>
        <v>#N/A</v>
      </c>
      <c r="N138" s="168" t="e">
        <f>VLOOKUP(A138,Data!$A:$P,13,FALSE)</f>
        <v>#N/A</v>
      </c>
      <c r="O138" s="168" t="e">
        <f>VLOOKUP(A138,Data!$A:$P,14,FALSE)</f>
        <v>#N/A</v>
      </c>
      <c r="P138" s="139"/>
    </row>
    <row r="139" spans="1:16" ht="30" customHeight="1" x14ac:dyDescent="0.25">
      <c r="A139" s="166" t="e">
        <f>VLOOKUP(Data!A139,Data!$A:$P,1,FALSE)</f>
        <v>#N/A</v>
      </c>
      <c r="B139" s="168" t="e">
        <f>VLOOKUP(A139,Data!$A:$P,2,FALSE)</f>
        <v>#N/A</v>
      </c>
      <c r="C139" s="168" t="e">
        <f>VLOOKUP(A139,Data!$A:$P,15,FALSE)</f>
        <v>#N/A</v>
      </c>
      <c r="D139" s="168" t="e">
        <f>VLOOKUP(A139,Data!$A:$P,3,FALSE)</f>
        <v>#N/A</v>
      </c>
      <c r="E139" s="214" t="e">
        <f>VLOOKUP(A139,Data!$A:$P,7,FALSE)</f>
        <v>#N/A</v>
      </c>
      <c r="F139" s="173" t="e">
        <f>VLOOKUP(A139,Data!$A:$P,4,FALSE)</f>
        <v>#N/A</v>
      </c>
      <c r="G139" s="168" t="e">
        <f>VLOOKUP(A139,Data!$A:$P,5,FALSE)</f>
        <v>#N/A</v>
      </c>
      <c r="H139" s="6" t="e">
        <f>VLOOKUP(A139,Data!$A:$P,9,FALSE)</f>
        <v>#N/A</v>
      </c>
      <c r="I139" s="6" t="e">
        <f>VLOOKUP(A139,Data!$A:$P,11,FALSE)</f>
        <v>#N/A</v>
      </c>
      <c r="J139" s="6" t="e">
        <f>VLOOKUP(A139,Data!$A:$P,12,FALSE)</f>
        <v>#N/A</v>
      </c>
      <c r="K139" s="6" t="e">
        <f>VLOOKUP(A139,Data!$A:$P,16,FALSE)</f>
        <v>#N/A</v>
      </c>
      <c r="L139" s="182" t="e">
        <f>VLOOKUP(A139,Data!$A:$P,6,FALSE)</f>
        <v>#N/A</v>
      </c>
      <c r="M139" s="12" t="e">
        <f t="shared" si="5"/>
        <v>#N/A</v>
      </c>
      <c r="N139" s="168" t="e">
        <f>VLOOKUP(A139,Data!$A:$P,13,FALSE)</f>
        <v>#N/A</v>
      </c>
      <c r="O139" s="168" t="e">
        <f>VLOOKUP(A139,Data!$A:$P,14,FALSE)</f>
        <v>#N/A</v>
      </c>
      <c r="P139" s="139"/>
    </row>
    <row r="140" spans="1:16" ht="39.950000000000003" customHeight="1" x14ac:dyDescent="0.25">
      <c r="A140" s="166" t="e">
        <f>VLOOKUP(Data!A140,Data!$A:$P,1,FALSE)</f>
        <v>#N/A</v>
      </c>
      <c r="B140" s="168" t="e">
        <f>VLOOKUP(A140,Data!$A:$P,2,FALSE)</f>
        <v>#N/A</v>
      </c>
      <c r="C140" s="168" t="e">
        <f>VLOOKUP(A140,Data!$A:$P,15,FALSE)</f>
        <v>#N/A</v>
      </c>
      <c r="D140" s="168" t="e">
        <f>VLOOKUP(A140,Data!$A:$P,3,FALSE)</f>
        <v>#N/A</v>
      </c>
      <c r="E140" s="214" t="e">
        <f>VLOOKUP(A140,Data!$A:$P,7,FALSE)</f>
        <v>#N/A</v>
      </c>
      <c r="F140" s="173" t="e">
        <f>VLOOKUP(A140,Data!$A:$P,4,FALSE)</f>
        <v>#N/A</v>
      </c>
      <c r="G140" s="168" t="e">
        <f>VLOOKUP(A140,Data!$A:$P,5,FALSE)</f>
        <v>#N/A</v>
      </c>
      <c r="H140" s="6" t="e">
        <f>VLOOKUP(A140,Data!$A:$P,9,FALSE)</f>
        <v>#N/A</v>
      </c>
      <c r="I140" s="6" t="e">
        <f>VLOOKUP(A140,Data!$A:$P,11,FALSE)</f>
        <v>#N/A</v>
      </c>
      <c r="J140" s="6" t="e">
        <f>VLOOKUP(A140,Data!$A:$P,12,FALSE)</f>
        <v>#N/A</v>
      </c>
      <c r="K140" s="6" t="e">
        <f>VLOOKUP(A140,Data!$A:$P,16,FALSE)</f>
        <v>#N/A</v>
      </c>
      <c r="L140" s="182" t="e">
        <f>VLOOKUP(A140,Data!$A:$P,6,FALSE)</f>
        <v>#N/A</v>
      </c>
      <c r="M140" s="12" t="e">
        <f t="shared" si="5"/>
        <v>#N/A</v>
      </c>
      <c r="N140" s="168" t="e">
        <f>VLOOKUP(A140,Data!$A:$P,13,FALSE)</f>
        <v>#N/A</v>
      </c>
      <c r="O140" s="168" t="e">
        <f>VLOOKUP(A140,Data!$A:$P,14,FALSE)</f>
        <v>#N/A</v>
      </c>
      <c r="P140" s="139"/>
    </row>
    <row r="141" spans="1:16" ht="39.950000000000003" customHeight="1" x14ac:dyDescent="0.25">
      <c r="A141" s="166" t="e">
        <f>VLOOKUP(Data!A141,Data!$A:$P,1,FALSE)</f>
        <v>#N/A</v>
      </c>
      <c r="B141" s="168" t="e">
        <f>VLOOKUP(A141,Data!$A:$P,2,FALSE)</f>
        <v>#N/A</v>
      </c>
      <c r="C141" s="168" t="e">
        <f>VLOOKUP(A141,Data!$A:$P,15,FALSE)</f>
        <v>#N/A</v>
      </c>
      <c r="D141" s="168" t="e">
        <f>VLOOKUP(A141,Data!$A:$P,3,FALSE)</f>
        <v>#N/A</v>
      </c>
      <c r="E141" s="214" t="e">
        <f>VLOOKUP(A141,Data!$A:$P,7,FALSE)</f>
        <v>#N/A</v>
      </c>
      <c r="F141" s="173" t="e">
        <f>VLOOKUP(A141,Data!$A:$P,4,FALSE)</f>
        <v>#N/A</v>
      </c>
      <c r="G141" s="168" t="e">
        <f>VLOOKUP(A141,Data!$A:$P,5,FALSE)</f>
        <v>#N/A</v>
      </c>
      <c r="H141" s="6" t="e">
        <f>VLOOKUP(A141,Data!$A:$P,9,FALSE)</f>
        <v>#N/A</v>
      </c>
      <c r="I141" s="6" t="e">
        <f>VLOOKUP(A141,Data!$A:$P,11,FALSE)</f>
        <v>#N/A</v>
      </c>
      <c r="J141" s="6" t="e">
        <f>VLOOKUP(A141,Data!$A:$P,12,FALSE)</f>
        <v>#N/A</v>
      </c>
      <c r="K141" s="6" t="e">
        <f>VLOOKUP(A141,Data!$A:$P,16,FALSE)</f>
        <v>#N/A</v>
      </c>
      <c r="L141" s="182" t="e">
        <f>VLOOKUP(A141,Data!$A:$P,6,FALSE)</f>
        <v>#N/A</v>
      </c>
      <c r="M141" s="12" t="e">
        <f t="shared" si="5"/>
        <v>#N/A</v>
      </c>
      <c r="N141" s="168" t="e">
        <f>VLOOKUP(A141,Data!$A:$P,13,FALSE)</f>
        <v>#N/A</v>
      </c>
      <c r="O141" s="168" t="e">
        <f>VLOOKUP(A141,Data!$A:$P,14,FALSE)</f>
        <v>#N/A</v>
      </c>
      <c r="P141" s="139"/>
    </row>
    <row r="142" spans="1:16" ht="30" customHeight="1" x14ac:dyDescent="0.25">
      <c r="A142" s="166" t="e">
        <f>VLOOKUP(Data!A142,Data!$A:$P,1,FALSE)</f>
        <v>#N/A</v>
      </c>
      <c r="B142" s="168" t="e">
        <f>VLOOKUP(A142,Data!$A:$P,2,FALSE)</f>
        <v>#N/A</v>
      </c>
      <c r="C142" s="168" t="e">
        <f>VLOOKUP(A142,Data!$A:$P,15,FALSE)</f>
        <v>#N/A</v>
      </c>
      <c r="D142" s="168" t="e">
        <f>VLOOKUP(A142,Data!$A:$P,3,FALSE)</f>
        <v>#N/A</v>
      </c>
      <c r="E142" s="214" t="e">
        <f>VLOOKUP(A142,Data!$A:$P,7,FALSE)</f>
        <v>#N/A</v>
      </c>
      <c r="F142" s="173" t="e">
        <f>VLOOKUP(A142,Data!$A:$P,4,FALSE)</f>
        <v>#N/A</v>
      </c>
      <c r="G142" s="168" t="e">
        <f>VLOOKUP(A142,Data!$A:$P,5,FALSE)</f>
        <v>#N/A</v>
      </c>
      <c r="H142" s="6" t="e">
        <f>VLOOKUP(A142,Data!$A:$P,9,FALSE)</f>
        <v>#N/A</v>
      </c>
      <c r="I142" s="6" t="e">
        <f>VLOOKUP(A142,Data!$A:$P,11,FALSE)</f>
        <v>#N/A</v>
      </c>
      <c r="J142" s="6" t="e">
        <f>VLOOKUP(A142,Data!$A:$P,12,FALSE)</f>
        <v>#N/A</v>
      </c>
      <c r="K142" s="6" t="e">
        <f>VLOOKUP(A142,Data!$A:$P,16,FALSE)</f>
        <v>#N/A</v>
      </c>
      <c r="L142" s="182" t="e">
        <f>VLOOKUP(A142,Data!$A:$P,6,FALSE)</f>
        <v>#N/A</v>
      </c>
      <c r="M142" s="12" t="e">
        <f t="shared" si="5"/>
        <v>#N/A</v>
      </c>
      <c r="N142" s="168" t="e">
        <f>VLOOKUP(A142,Data!$A:$P,13,FALSE)</f>
        <v>#N/A</v>
      </c>
      <c r="O142" s="168" t="e">
        <f>VLOOKUP(A142,Data!$A:$P,14,FALSE)</f>
        <v>#N/A</v>
      </c>
      <c r="P142" s="139"/>
    </row>
    <row r="143" spans="1:16" ht="35.1" customHeight="1" x14ac:dyDescent="0.25">
      <c r="A143" s="166" t="e">
        <f>VLOOKUP(Data!A143,Data!$A:$P,1,FALSE)</f>
        <v>#N/A</v>
      </c>
      <c r="B143" s="168" t="e">
        <f>VLOOKUP(A143,Data!$A:$P,2,FALSE)</f>
        <v>#N/A</v>
      </c>
      <c r="C143" s="168" t="e">
        <f>VLOOKUP(A143,Data!$A:$P,15,FALSE)</f>
        <v>#N/A</v>
      </c>
      <c r="D143" s="168" t="e">
        <f>VLOOKUP(A143,Data!$A:$P,3,FALSE)</f>
        <v>#N/A</v>
      </c>
      <c r="E143" s="214" t="e">
        <f>VLOOKUP(A143,Data!$A:$P,7,FALSE)</f>
        <v>#N/A</v>
      </c>
      <c r="F143" s="173" t="e">
        <f>VLOOKUP(A143,Data!$A:$P,4,FALSE)</f>
        <v>#N/A</v>
      </c>
      <c r="G143" s="168" t="e">
        <f>VLOOKUP(A143,Data!$A:$P,5,FALSE)</f>
        <v>#N/A</v>
      </c>
      <c r="H143" s="6" t="e">
        <f>VLOOKUP(A143,Data!$A:$P,9,FALSE)</f>
        <v>#N/A</v>
      </c>
      <c r="I143" s="6" t="e">
        <f>VLOOKUP(A143,Data!$A:$P,11,FALSE)</f>
        <v>#N/A</v>
      </c>
      <c r="J143" s="6" t="e">
        <f>VLOOKUP(A143,Data!$A:$P,12,FALSE)</f>
        <v>#N/A</v>
      </c>
      <c r="K143" s="6" t="e">
        <f>VLOOKUP(A143,Data!$A:$P,16,FALSE)</f>
        <v>#N/A</v>
      </c>
      <c r="L143" s="182" t="e">
        <f>VLOOKUP(A143,Data!$A:$P,6,FALSE)</f>
        <v>#N/A</v>
      </c>
      <c r="M143" s="12" t="e">
        <f t="shared" si="5"/>
        <v>#N/A</v>
      </c>
      <c r="N143" s="168" t="e">
        <f>VLOOKUP(A143,Data!$A:$P,13,FALSE)</f>
        <v>#N/A</v>
      </c>
      <c r="O143" s="168" t="e">
        <f>VLOOKUP(A143,Data!$A:$P,14,FALSE)</f>
        <v>#N/A</v>
      </c>
      <c r="P143" s="139"/>
    </row>
    <row r="144" spans="1:16" ht="30" customHeight="1" x14ac:dyDescent="0.25">
      <c r="A144" s="166" t="e">
        <f>VLOOKUP(Data!A144,Data!$A:$P,1,FALSE)</f>
        <v>#N/A</v>
      </c>
      <c r="B144" s="168" t="e">
        <f>VLOOKUP(A144,Data!$A:$P,2,FALSE)</f>
        <v>#N/A</v>
      </c>
      <c r="C144" s="168" t="e">
        <f>VLOOKUP(A144,Data!$A:$P,15,FALSE)</f>
        <v>#N/A</v>
      </c>
      <c r="D144" s="168" t="e">
        <f>VLOOKUP(A144,Data!$A:$P,3,FALSE)</f>
        <v>#N/A</v>
      </c>
      <c r="E144" s="214" t="e">
        <f>VLOOKUP(A144,Data!$A:$P,7,FALSE)</f>
        <v>#N/A</v>
      </c>
      <c r="F144" s="173" t="e">
        <f>VLOOKUP(A144,Data!$A:$P,4,FALSE)</f>
        <v>#N/A</v>
      </c>
      <c r="G144" s="168" t="e">
        <f>VLOOKUP(A144,Data!$A:$P,5,FALSE)</f>
        <v>#N/A</v>
      </c>
      <c r="H144" s="6" t="e">
        <f>VLOOKUP(A144,Data!$A:$P,9,FALSE)</f>
        <v>#N/A</v>
      </c>
      <c r="I144" s="6" t="e">
        <f>VLOOKUP(A144,Data!$A:$P,11,FALSE)</f>
        <v>#N/A</v>
      </c>
      <c r="J144" s="6" t="e">
        <f>VLOOKUP(A144,Data!$A:$P,12,FALSE)</f>
        <v>#N/A</v>
      </c>
      <c r="K144" s="6" t="e">
        <f>VLOOKUP(A144,Data!$A:$P,16,FALSE)</f>
        <v>#N/A</v>
      </c>
      <c r="L144" s="182" t="e">
        <f>VLOOKUP(A144,Data!$A:$P,6,FALSE)</f>
        <v>#N/A</v>
      </c>
      <c r="M144" s="12" t="e">
        <f t="shared" si="5"/>
        <v>#N/A</v>
      </c>
      <c r="N144" s="168" t="e">
        <f>VLOOKUP(A144,Data!$A:$P,13,FALSE)</f>
        <v>#N/A</v>
      </c>
      <c r="O144" s="168" t="e">
        <f>VLOOKUP(A144,Data!$A:$P,14,FALSE)</f>
        <v>#N/A</v>
      </c>
      <c r="P144" s="139"/>
    </row>
    <row r="145" spans="1:16" ht="39.950000000000003" customHeight="1" x14ac:dyDescent="0.25">
      <c r="A145" s="166" t="e">
        <f>VLOOKUP(Data!A145,Data!$A:$P,1,FALSE)</f>
        <v>#N/A</v>
      </c>
      <c r="B145" s="168" t="e">
        <f>VLOOKUP(A145,Data!$A:$P,2,FALSE)</f>
        <v>#N/A</v>
      </c>
      <c r="C145" s="168" t="e">
        <f>VLOOKUP(A145,Data!$A:$P,15,FALSE)</f>
        <v>#N/A</v>
      </c>
      <c r="D145" s="168" t="e">
        <f>VLOOKUP(A145,Data!$A:$P,3,FALSE)</f>
        <v>#N/A</v>
      </c>
      <c r="E145" s="214" t="e">
        <f>VLOOKUP(A145,Data!$A:$P,7,FALSE)</f>
        <v>#N/A</v>
      </c>
      <c r="F145" s="173" t="e">
        <f>VLOOKUP(A145,Data!$A:$P,4,FALSE)</f>
        <v>#N/A</v>
      </c>
      <c r="G145" s="168" t="e">
        <f>VLOOKUP(A145,Data!$A:$P,5,FALSE)</f>
        <v>#N/A</v>
      </c>
      <c r="H145" s="6" t="e">
        <f>VLOOKUP(A145,Data!$A:$P,9,FALSE)</f>
        <v>#N/A</v>
      </c>
      <c r="I145" s="6" t="e">
        <f>VLOOKUP(A145,Data!$A:$P,11,FALSE)</f>
        <v>#N/A</v>
      </c>
      <c r="J145" s="6" t="e">
        <f>VLOOKUP(A145,Data!$A:$P,12,FALSE)</f>
        <v>#N/A</v>
      </c>
      <c r="K145" s="6" t="e">
        <f>VLOOKUP(A145,Data!$A:$P,16,FALSE)</f>
        <v>#N/A</v>
      </c>
      <c r="L145" s="182" t="e">
        <f>VLOOKUP(A145,Data!$A:$P,6,FALSE)</f>
        <v>#N/A</v>
      </c>
      <c r="M145" s="12" t="e">
        <f t="shared" si="5"/>
        <v>#N/A</v>
      </c>
      <c r="N145" s="168" t="e">
        <f>VLOOKUP(A145,Data!$A:$P,13,FALSE)</f>
        <v>#N/A</v>
      </c>
      <c r="O145" s="168" t="e">
        <f>VLOOKUP(A145,Data!$A:$P,14,FALSE)</f>
        <v>#N/A</v>
      </c>
      <c r="P145" s="139"/>
    </row>
    <row r="146" spans="1:16" ht="39.950000000000003" customHeight="1" x14ac:dyDescent="0.25">
      <c r="A146" s="166" t="e">
        <f>VLOOKUP(Data!A146,Data!$A:$P,1,FALSE)</f>
        <v>#N/A</v>
      </c>
      <c r="B146" s="168" t="e">
        <f>VLOOKUP(A146,Data!$A:$P,2,FALSE)</f>
        <v>#N/A</v>
      </c>
      <c r="C146" s="168" t="e">
        <f>VLOOKUP(A146,Data!$A:$P,15,FALSE)</f>
        <v>#N/A</v>
      </c>
      <c r="D146" s="168" t="e">
        <f>VLOOKUP(A146,Data!$A:$P,3,FALSE)</f>
        <v>#N/A</v>
      </c>
      <c r="E146" s="214" t="e">
        <f>VLOOKUP(A146,Data!$A:$P,7,FALSE)</f>
        <v>#N/A</v>
      </c>
      <c r="F146" s="173" t="e">
        <f>VLOOKUP(A146,Data!$A:$P,4,FALSE)</f>
        <v>#N/A</v>
      </c>
      <c r="G146" s="168" t="e">
        <f>VLOOKUP(A146,Data!$A:$P,5,FALSE)</f>
        <v>#N/A</v>
      </c>
      <c r="H146" s="6" t="e">
        <f>VLOOKUP(A146,Data!$A:$P,9,FALSE)</f>
        <v>#N/A</v>
      </c>
      <c r="I146" s="6" t="e">
        <f>VLOOKUP(A146,Data!$A:$P,11,FALSE)</f>
        <v>#N/A</v>
      </c>
      <c r="J146" s="6" t="e">
        <f>VLOOKUP(A146,Data!$A:$P,12,FALSE)</f>
        <v>#N/A</v>
      </c>
      <c r="K146" s="6" t="e">
        <f>VLOOKUP(A146,Data!$A:$P,16,FALSE)</f>
        <v>#N/A</v>
      </c>
      <c r="L146" s="182" t="e">
        <f>VLOOKUP(A146,Data!$A:$P,6,FALSE)</f>
        <v>#N/A</v>
      </c>
      <c r="M146" s="12" t="e">
        <f t="shared" si="5"/>
        <v>#N/A</v>
      </c>
      <c r="N146" s="168" t="e">
        <f>VLOOKUP(A146,Data!$A:$P,13,FALSE)</f>
        <v>#N/A</v>
      </c>
      <c r="O146" s="168" t="e">
        <f>VLOOKUP(A146,Data!$A:$P,14,FALSE)</f>
        <v>#N/A</v>
      </c>
      <c r="P146" s="139"/>
    </row>
    <row r="147" spans="1:16" ht="35.1" customHeight="1" x14ac:dyDescent="0.25">
      <c r="A147" s="166" t="e">
        <f>VLOOKUP(Data!A147,Data!$A:$P,1,FALSE)</f>
        <v>#N/A</v>
      </c>
      <c r="B147" s="168" t="e">
        <f>VLOOKUP(A147,Data!$A:$P,2,FALSE)</f>
        <v>#N/A</v>
      </c>
      <c r="C147" s="168" t="e">
        <f>VLOOKUP(A147,Data!$A:$P,15,FALSE)</f>
        <v>#N/A</v>
      </c>
      <c r="D147" s="168" t="e">
        <f>VLOOKUP(A147,Data!$A:$P,3,FALSE)</f>
        <v>#N/A</v>
      </c>
      <c r="E147" s="214" t="e">
        <f>VLOOKUP(A147,Data!$A:$P,7,FALSE)</f>
        <v>#N/A</v>
      </c>
      <c r="F147" s="173" t="e">
        <f>VLOOKUP(A147,Data!$A:$P,4,FALSE)</f>
        <v>#N/A</v>
      </c>
      <c r="G147" s="168" t="e">
        <f>VLOOKUP(A147,Data!$A:$P,5,FALSE)</f>
        <v>#N/A</v>
      </c>
      <c r="H147" s="6" t="e">
        <f>VLOOKUP(A147,Data!$A:$P,9,FALSE)</f>
        <v>#N/A</v>
      </c>
      <c r="I147" s="6" t="e">
        <f>VLOOKUP(A147,Data!$A:$P,11,FALSE)</f>
        <v>#N/A</v>
      </c>
      <c r="J147" s="6" t="e">
        <f>VLOOKUP(A147,Data!$A:$P,12,FALSE)</f>
        <v>#N/A</v>
      </c>
      <c r="K147" s="6" t="e">
        <f>VLOOKUP(A147,Data!$A:$P,16,FALSE)</f>
        <v>#N/A</v>
      </c>
      <c r="L147" s="182" t="e">
        <f>VLOOKUP(A147,Data!$A:$P,6,FALSE)</f>
        <v>#N/A</v>
      </c>
      <c r="M147" s="12" t="e">
        <f t="shared" si="5"/>
        <v>#N/A</v>
      </c>
      <c r="N147" s="168" t="e">
        <f>VLOOKUP(A147,Data!$A:$P,13,FALSE)</f>
        <v>#N/A</v>
      </c>
      <c r="O147" s="168" t="e">
        <f>VLOOKUP(A147,Data!$A:$P,14,FALSE)</f>
        <v>#N/A</v>
      </c>
      <c r="P147" s="139"/>
    </row>
    <row r="148" spans="1:16" ht="30" customHeight="1" x14ac:dyDescent="0.25">
      <c r="A148" s="166" t="e">
        <f>VLOOKUP(Data!A148,Data!$A:$P,1,FALSE)</f>
        <v>#N/A</v>
      </c>
      <c r="B148" s="168" t="e">
        <f>VLOOKUP(A148,Data!$A:$P,2,FALSE)</f>
        <v>#N/A</v>
      </c>
      <c r="C148" s="168" t="e">
        <f>VLOOKUP(A148,Data!$A:$P,15,FALSE)</f>
        <v>#N/A</v>
      </c>
      <c r="D148" s="168" t="e">
        <f>VLOOKUP(A148,Data!$A:$P,3,FALSE)</f>
        <v>#N/A</v>
      </c>
      <c r="E148" s="214" t="e">
        <f>VLOOKUP(A148,Data!$A:$P,7,FALSE)</f>
        <v>#N/A</v>
      </c>
      <c r="F148" s="173" t="e">
        <f>VLOOKUP(A148,Data!$A:$P,4,FALSE)</f>
        <v>#N/A</v>
      </c>
      <c r="G148" s="168" t="e">
        <f>VLOOKUP(A148,Data!$A:$P,5,FALSE)</f>
        <v>#N/A</v>
      </c>
      <c r="H148" s="6" t="e">
        <f>VLOOKUP(A148,Data!$A:$P,9,FALSE)</f>
        <v>#N/A</v>
      </c>
      <c r="I148" s="6" t="e">
        <f>VLOOKUP(A148,Data!$A:$P,11,FALSE)</f>
        <v>#N/A</v>
      </c>
      <c r="J148" s="6" t="e">
        <f>VLOOKUP(A148,Data!$A:$P,12,FALSE)</f>
        <v>#N/A</v>
      </c>
      <c r="K148" s="6" t="e">
        <f>VLOOKUP(A148,Data!$A:$P,16,FALSE)</f>
        <v>#N/A</v>
      </c>
      <c r="L148" s="182" t="e">
        <f>VLOOKUP(A148,Data!$A:$P,6,FALSE)</f>
        <v>#N/A</v>
      </c>
      <c r="M148" s="12" t="e">
        <f t="shared" si="5"/>
        <v>#N/A</v>
      </c>
      <c r="N148" s="168" t="e">
        <f>VLOOKUP(A148,Data!$A:$P,13,FALSE)</f>
        <v>#N/A</v>
      </c>
      <c r="O148" s="168" t="e">
        <f>VLOOKUP(A148,Data!$A:$P,14,FALSE)</f>
        <v>#N/A</v>
      </c>
      <c r="P148" s="139"/>
    </row>
    <row r="149" spans="1:16" ht="35.1" customHeight="1" x14ac:dyDescent="0.25">
      <c r="A149" s="166" t="e">
        <f>VLOOKUP(Data!A149,Data!$A:$P,1,FALSE)</f>
        <v>#N/A</v>
      </c>
      <c r="B149" s="168" t="e">
        <f>VLOOKUP(A149,Data!$A:$P,2,FALSE)</f>
        <v>#N/A</v>
      </c>
      <c r="C149" s="168" t="e">
        <f>VLOOKUP(A149,Data!$A:$P,15,FALSE)</f>
        <v>#N/A</v>
      </c>
      <c r="D149" s="168" t="e">
        <f>VLOOKUP(A149,Data!$A:$P,3,FALSE)</f>
        <v>#N/A</v>
      </c>
      <c r="E149" s="214" t="e">
        <f>VLOOKUP(A149,Data!$A:$P,7,FALSE)</f>
        <v>#N/A</v>
      </c>
      <c r="F149" s="173" t="e">
        <f>VLOOKUP(A149,Data!$A:$P,4,FALSE)</f>
        <v>#N/A</v>
      </c>
      <c r="G149" s="168" t="e">
        <f>VLOOKUP(A149,Data!$A:$P,5,FALSE)</f>
        <v>#N/A</v>
      </c>
      <c r="H149" s="6" t="e">
        <f>VLOOKUP(A149,Data!$A:$P,9,FALSE)</f>
        <v>#N/A</v>
      </c>
      <c r="I149" s="6" t="e">
        <f>VLOOKUP(A149,Data!$A:$P,11,FALSE)</f>
        <v>#N/A</v>
      </c>
      <c r="J149" s="6" t="e">
        <f>VLOOKUP(A149,Data!$A:$P,12,FALSE)</f>
        <v>#N/A</v>
      </c>
      <c r="K149" s="6" t="e">
        <f>VLOOKUP(A149,Data!$A:$P,16,FALSE)</f>
        <v>#N/A</v>
      </c>
      <c r="L149" s="182" t="e">
        <f>VLOOKUP(A149,Data!$A:$P,6,FALSE)</f>
        <v>#N/A</v>
      </c>
      <c r="M149" s="12" t="e">
        <f t="shared" si="5"/>
        <v>#N/A</v>
      </c>
      <c r="N149" s="168" t="e">
        <f>VLOOKUP(A149,Data!$A:$P,13,FALSE)</f>
        <v>#N/A</v>
      </c>
      <c r="O149" s="168" t="e">
        <f>VLOOKUP(A149,Data!$A:$P,14,FALSE)</f>
        <v>#N/A</v>
      </c>
      <c r="P149" s="139"/>
    </row>
    <row r="150" spans="1:16" ht="39.950000000000003" customHeight="1" x14ac:dyDescent="0.25">
      <c r="A150" s="166" t="e">
        <f>VLOOKUP(Data!A150,Data!$A:$P,1,FALSE)</f>
        <v>#N/A</v>
      </c>
      <c r="B150" s="168" t="e">
        <f>VLOOKUP(A150,Data!$A:$P,2,FALSE)</f>
        <v>#N/A</v>
      </c>
      <c r="C150" s="168" t="e">
        <f>VLOOKUP(A150,Data!$A:$P,15,FALSE)</f>
        <v>#N/A</v>
      </c>
      <c r="D150" s="168" t="e">
        <f>VLOOKUP(A150,Data!$A:$P,3,FALSE)</f>
        <v>#N/A</v>
      </c>
      <c r="E150" s="214" t="e">
        <f>VLOOKUP(A150,Data!$A:$P,7,FALSE)</f>
        <v>#N/A</v>
      </c>
      <c r="F150" s="173" t="e">
        <f>VLOOKUP(A150,Data!$A:$P,4,FALSE)</f>
        <v>#N/A</v>
      </c>
      <c r="G150" s="168" t="e">
        <f>VLOOKUP(A150,Data!$A:$P,5,FALSE)</f>
        <v>#N/A</v>
      </c>
      <c r="H150" s="6" t="e">
        <f>VLOOKUP(A150,Data!$A:$P,9,FALSE)</f>
        <v>#N/A</v>
      </c>
      <c r="I150" s="6" t="e">
        <f>VLOOKUP(A150,Data!$A:$P,11,FALSE)</f>
        <v>#N/A</v>
      </c>
      <c r="J150" s="6" t="e">
        <f>VLOOKUP(A150,Data!$A:$P,12,FALSE)</f>
        <v>#N/A</v>
      </c>
      <c r="K150" s="6" t="e">
        <f>VLOOKUP(A150,Data!$A:$P,16,FALSE)</f>
        <v>#N/A</v>
      </c>
      <c r="L150" s="182" t="e">
        <f>VLOOKUP(A150,Data!$A:$P,6,FALSE)</f>
        <v>#N/A</v>
      </c>
      <c r="M150" s="12" t="e">
        <f t="shared" si="5"/>
        <v>#N/A</v>
      </c>
      <c r="N150" s="168" t="e">
        <f>VLOOKUP(A150,Data!$A:$P,13,FALSE)</f>
        <v>#N/A</v>
      </c>
      <c r="O150" s="168" t="e">
        <f>VLOOKUP(A150,Data!$A:$P,14,FALSE)</f>
        <v>#N/A</v>
      </c>
      <c r="P150" s="139"/>
    </row>
    <row r="151" spans="1:16" ht="39.950000000000003" customHeight="1" x14ac:dyDescent="0.25">
      <c r="A151" s="166" t="e">
        <f>VLOOKUP(Data!A151,Data!$A:$P,1,FALSE)</f>
        <v>#N/A</v>
      </c>
      <c r="B151" s="168" t="e">
        <f>VLOOKUP(A151,Data!$A:$P,2,FALSE)</f>
        <v>#N/A</v>
      </c>
      <c r="C151" s="168" t="e">
        <f>VLOOKUP(A151,Data!$A:$P,15,FALSE)</f>
        <v>#N/A</v>
      </c>
      <c r="D151" s="168" t="e">
        <f>VLOOKUP(A151,Data!$A:$P,3,FALSE)</f>
        <v>#N/A</v>
      </c>
      <c r="E151" s="214" t="e">
        <f>VLOOKUP(A151,Data!$A:$P,7,FALSE)</f>
        <v>#N/A</v>
      </c>
      <c r="F151" s="173" t="e">
        <f>VLOOKUP(A151,Data!$A:$P,4,FALSE)</f>
        <v>#N/A</v>
      </c>
      <c r="G151" s="168" t="e">
        <f>VLOOKUP(A151,Data!$A:$P,5,FALSE)</f>
        <v>#N/A</v>
      </c>
      <c r="H151" s="6" t="e">
        <f>VLOOKUP(A151,Data!$A:$P,9,FALSE)</f>
        <v>#N/A</v>
      </c>
      <c r="I151" s="6" t="e">
        <f>VLOOKUP(A151,Data!$A:$P,11,FALSE)</f>
        <v>#N/A</v>
      </c>
      <c r="J151" s="6" t="e">
        <f>VLOOKUP(A151,Data!$A:$P,12,FALSE)</f>
        <v>#N/A</v>
      </c>
      <c r="K151" s="6" t="e">
        <f>VLOOKUP(A151,Data!$A:$P,16,FALSE)</f>
        <v>#N/A</v>
      </c>
      <c r="L151" s="182" t="e">
        <f>VLOOKUP(A151,Data!$A:$P,6,FALSE)</f>
        <v>#N/A</v>
      </c>
      <c r="M151" s="12" t="e">
        <f t="shared" si="5"/>
        <v>#N/A</v>
      </c>
      <c r="N151" s="168" t="e">
        <f>VLOOKUP(A151,Data!$A:$P,13,FALSE)</f>
        <v>#N/A</v>
      </c>
      <c r="O151" s="168" t="e">
        <f>VLOOKUP(A151,Data!$A:$P,14,FALSE)</f>
        <v>#N/A</v>
      </c>
      <c r="P151" s="139"/>
    </row>
    <row r="152" spans="1:16" ht="30" customHeight="1" x14ac:dyDescent="0.25">
      <c r="A152" s="166" t="e">
        <f>VLOOKUP(Data!A152,Data!$A:$P,1,FALSE)</f>
        <v>#N/A</v>
      </c>
      <c r="B152" s="168" t="e">
        <f>VLOOKUP(A152,Data!$A:$P,2,FALSE)</f>
        <v>#N/A</v>
      </c>
      <c r="C152" s="168" t="e">
        <f>VLOOKUP(A152,Data!$A:$P,15,FALSE)</f>
        <v>#N/A</v>
      </c>
      <c r="D152" s="168" t="e">
        <f>VLOOKUP(A152,Data!$A:$P,3,FALSE)</f>
        <v>#N/A</v>
      </c>
      <c r="E152" s="214" t="e">
        <f>VLOOKUP(A152,Data!$A:$P,7,FALSE)</f>
        <v>#N/A</v>
      </c>
      <c r="F152" s="173" t="e">
        <f>VLOOKUP(A152,Data!$A:$P,4,FALSE)</f>
        <v>#N/A</v>
      </c>
      <c r="G152" s="168" t="e">
        <f>VLOOKUP(A152,Data!$A:$P,5,FALSE)</f>
        <v>#N/A</v>
      </c>
      <c r="H152" s="6" t="e">
        <f>VLOOKUP(A152,Data!$A:$P,9,FALSE)</f>
        <v>#N/A</v>
      </c>
      <c r="I152" s="6" t="e">
        <f>VLOOKUP(A152,Data!$A:$P,11,FALSE)</f>
        <v>#N/A</v>
      </c>
      <c r="J152" s="6" t="e">
        <f>VLOOKUP(A152,Data!$A:$P,12,FALSE)</f>
        <v>#N/A</v>
      </c>
      <c r="K152" s="6" t="e">
        <f>VLOOKUP(A152,Data!$A:$P,16,FALSE)</f>
        <v>#N/A</v>
      </c>
      <c r="L152" s="182" t="e">
        <f>VLOOKUP(A152,Data!$A:$P,6,FALSE)</f>
        <v>#N/A</v>
      </c>
      <c r="M152" s="12" t="e">
        <f t="shared" si="5"/>
        <v>#N/A</v>
      </c>
      <c r="N152" s="168" t="e">
        <f>VLOOKUP(A152,Data!$A:$P,13,FALSE)</f>
        <v>#N/A</v>
      </c>
      <c r="O152" s="168" t="e">
        <f>VLOOKUP(A152,Data!$A:$P,14,FALSE)</f>
        <v>#N/A</v>
      </c>
      <c r="P152" s="139"/>
    </row>
    <row r="153" spans="1:16" ht="45" customHeight="1" x14ac:dyDescent="0.25">
      <c r="A153" s="166" t="e">
        <f>VLOOKUP(Data!A153,Data!$A:$P,1,FALSE)</f>
        <v>#N/A</v>
      </c>
      <c r="B153" s="168" t="e">
        <f>VLOOKUP(A153,Data!$A:$P,2,FALSE)</f>
        <v>#N/A</v>
      </c>
      <c r="C153" s="168" t="e">
        <f>VLOOKUP(A153,Data!$A:$P,15,FALSE)</f>
        <v>#N/A</v>
      </c>
      <c r="D153" s="168" t="e">
        <f>VLOOKUP(A153,Data!$A:$P,3,FALSE)</f>
        <v>#N/A</v>
      </c>
      <c r="E153" s="214" t="e">
        <f>VLOOKUP(A153,Data!$A:$P,7,FALSE)</f>
        <v>#N/A</v>
      </c>
      <c r="F153" s="173" t="e">
        <f>VLOOKUP(A153,Data!$A:$P,4,FALSE)</f>
        <v>#N/A</v>
      </c>
      <c r="G153" s="168" t="e">
        <f>VLOOKUP(A153,Data!$A:$P,5,FALSE)</f>
        <v>#N/A</v>
      </c>
      <c r="H153" s="6" t="e">
        <f>VLOOKUP(A153,Data!$A:$P,9,FALSE)</f>
        <v>#N/A</v>
      </c>
      <c r="I153" s="6" t="e">
        <f>VLOOKUP(A153,Data!$A:$P,11,FALSE)</f>
        <v>#N/A</v>
      </c>
      <c r="J153" s="6" t="e">
        <f>VLOOKUP(A153,Data!$A:$P,12,FALSE)</f>
        <v>#N/A</v>
      </c>
      <c r="K153" s="6" t="e">
        <f>VLOOKUP(A153,Data!$A:$P,16,FALSE)</f>
        <v>#N/A</v>
      </c>
      <c r="L153" s="182" t="e">
        <f>VLOOKUP(A153,Data!$A:$P,6,FALSE)</f>
        <v>#N/A</v>
      </c>
      <c r="M153" s="12" t="e">
        <f t="shared" ref="M153:M167" si="6">J153-I153</f>
        <v>#N/A</v>
      </c>
      <c r="N153" s="168" t="e">
        <f>VLOOKUP(A153,Data!$A:$P,13,FALSE)</f>
        <v>#N/A</v>
      </c>
      <c r="O153" s="168" t="e">
        <f>VLOOKUP(A153,Data!$A:$P,14,FALSE)</f>
        <v>#N/A</v>
      </c>
      <c r="P153" s="139"/>
    </row>
    <row r="154" spans="1:16" ht="30" customHeight="1" x14ac:dyDescent="0.25">
      <c r="A154" s="166" t="e">
        <f>VLOOKUP(Data!A154,Data!$A:$P,1,FALSE)</f>
        <v>#N/A</v>
      </c>
      <c r="B154" s="168" t="e">
        <f>VLOOKUP(A154,Data!$A:$P,2,FALSE)</f>
        <v>#N/A</v>
      </c>
      <c r="C154" s="168" t="e">
        <f>VLOOKUP(A154,Data!$A:$P,15,FALSE)</f>
        <v>#N/A</v>
      </c>
      <c r="D154" s="168" t="e">
        <f>VLOOKUP(A154,Data!$A:$P,3,FALSE)</f>
        <v>#N/A</v>
      </c>
      <c r="E154" s="214" t="e">
        <f>VLOOKUP(A154,Data!$A:$P,7,FALSE)</f>
        <v>#N/A</v>
      </c>
      <c r="F154" s="173" t="e">
        <f>VLOOKUP(A154,Data!$A:$P,4,FALSE)</f>
        <v>#N/A</v>
      </c>
      <c r="G154" s="168" t="e">
        <f>VLOOKUP(A154,Data!$A:$P,5,FALSE)</f>
        <v>#N/A</v>
      </c>
      <c r="H154" s="6" t="e">
        <f>VLOOKUP(A154,Data!$A:$P,9,FALSE)</f>
        <v>#N/A</v>
      </c>
      <c r="I154" s="6" t="e">
        <f>VLOOKUP(A154,Data!$A:$P,11,FALSE)</f>
        <v>#N/A</v>
      </c>
      <c r="J154" s="6" t="e">
        <f>VLOOKUP(A154,Data!$A:$P,12,FALSE)</f>
        <v>#N/A</v>
      </c>
      <c r="K154" s="6" t="e">
        <f>VLOOKUP(A154,Data!$A:$P,16,FALSE)</f>
        <v>#N/A</v>
      </c>
      <c r="L154" s="182" t="e">
        <f>VLOOKUP(A154,Data!$A:$P,6,FALSE)</f>
        <v>#N/A</v>
      </c>
      <c r="M154" s="12" t="e">
        <f t="shared" si="6"/>
        <v>#N/A</v>
      </c>
      <c r="N154" s="168" t="e">
        <f>VLOOKUP(A154,Data!$A:$P,13,FALSE)</f>
        <v>#N/A</v>
      </c>
      <c r="O154" s="168" t="e">
        <f>VLOOKUP(A154,Data!$A:$P,14,FALSE)</f>
        <v>#N/A</v>
      </c>
      <c r="P154" s="139"/>
    </row>
    <row r="155" spans="1:16" ht="45" customHeight="1" x14ac:dyDescent="0.25">
      <c r="A155" s="166" t="e">
        <f>VLOOKUP(Data!A155,Data!$A:$P,1,FALSE)</f>
        <v>#N/A</v>
      </c>
      <c r="B155" s="168" t="e">
        <f>VLOOKUP(A155,Data!$A:$P,2,FALSE)</f>
        <v>#N/A</v>
      </c>
      <c r="C155" s="168" t="e">
        <f>VLOOKUP(A155,Data!$A:$P,15,FALSE)</f>
        <v>#N/A</v>
      </c>
      <c r="D155" s="168" t="e">
        <f>VLOOKUP(A155,Data!$A:$P,3,FALSE)</f>
        <v>#N/A</v>
      </c>
      <c r="E155" s="214" t="e">
        <f>VLOOKUP(A155,Data!$A:$P,7,FALSE)</f>
        <v>#N/A</v>
      </c>
      <c r="F155" s="173" t="e">
        <f>VLOOKUP(A155,Data!$A:$P,4,FALSE)</f>
        <v>#N/A</v>
      </c>
      <c r="G155" s="168" t="e">
        <f>VLOOKUP(A155,Data!$A:$P,5,FALSE)</f>
        <v>#N/A</v>
      </c>
      <c r="H155" s="6" t="e">
        <f>VLOOKUP(A155,Data!$A:$P,9,FALSE)</f>
        <v>#N/A</v>
      </c>
      <c r="I155" s="6" t="e">
        <f>VLOOKUP(A155,Data!$A:$P,11,FALSE)</f>
        <v>#N/A</v>
      </c>
      <c r="J155" s="6" t="e">
        <f>VLOOKUP(A155,Data!$A:$P,12,FALSE)</f>
        <v>#N/A</v>
      </c>
      <c r="K155" s="6" t="e">
        <f>VLOOKUP(A155,Data!$A:$P,16,FALSE)</f>
        <v>#N/A</v>
      </c>
      <c r="L155" s="182" t="e">
        <f>VLOOKUP(A155,Data!$A:$P,6,FALSE)</f>
        <v>#N/A</v>
      </c>
      <c r="M155" s="12" t="e">
        <f t="shared" si="6"/>
        <v>#N/A</v>
      </c>
      <c r="N155" s="168" t="e">
        <f>VLOOKUP(A155,Data!$A:$P,13,FALSE)</f>
        <v>#N/A</v>
      </c>
      <c r="O155" s="168" t="e">
        <f>VLOOKUP(A155,Data!$A:$P,14,FALSE)</f>
        <v>#N/A</v>
      </c>
      <c r="P155" s="139"/>
    </row>
    <row r="156" spans="1:16" ht="30" customHeight="1" x14ac:dyDescent="0.25">
      <c r="A156" s="166" t="e">
        <f>VLOOKUP(Data!A156,Data!$A:$P,1,FALSE)</f>
        <v>#N/A</v>
      </c>
      <c r="B156" s="168" t="e">
        <f>VLOOKUP(A156,Data!$A:$P,2,FALSE)</f>
        <v>#N/A</v>
      </c>
      <c r="C156" s="168" t="e">
        <f>VLOOKUP(A156,Data!$A:$P,15,FALSE)</f>
        <v>#N/A</v>
      </c>
      <c r="D156" s="168" t="e">
        <f>VLOOKUP(A156,Data!$A:$P,3,FALSE)</f>
        <v>#N/A</v>
      </c>
      <c r="E156" s="214" t="e">
        <f>VLOOKUP(A156,Data!$A:$P,7,FALSE)</f>
        <v>#N/A</v>
      </c>
      <c r="F156" s="173" t="e">
        <f>VLOOKUP(A156,Data!$A:$P,4,FALSE)</f>
        <v>#N/A</v>
      </c>
      <c r="G156" s="168" t="e">
        <f>VLOOKUP(A156,Data!$A:$P,5,FALSE)</f>
        <v>#N/A</v>
      </c>
      <c r="H156" s="6" t="e">
        <f>VLOOKUP(A156,Data!$A:$P,9,FALSE)</f>
        <v>#N/A</v>
      </c>
      <c r="I156" s="6" t="e">
        <f>VLOOKUP(A156,Data!$A:$P,11,FALSE)</f>
        <v>#N/A</v>
      </c>
      <c r="J156" s="6" t="e">
        <f>VLOOKUP(A156,Data!$A:$P,12,FALSE)</f>
        <v>#N/A</v>
      </c>
      <c r="K156" s="6" t="e">
        <f>VLOOKUP(A156,Data!$A:$P,16,FALSE)</f>
        <v>#N/A</v>
      </c>
      <c r="L156" s="182" t="e">
        <f>VLOOKUP(A156,Data!$A:$P,6,FALSE)</f>
        <v>#N/A</v>
      </c>
      <c r="M156" s="12" t="e">
        <f t="shared" si="6"/>
        <v>#N/A</v>
      </c>
      <c r="N156" s="168" t="e">
        <f>VLOOKUP(A156,Data!$A:$P,13,FALSE)</f>
        <v>#N/A</v>
      </c>
      <c r="O156" s="168" t="e">
        <f>VLOOKUP(A156,Data!$A:$P,14,FALSE)</f>
        <v>#N/A</v>
      </c>
      <c r="P156" s="139"/>
    </row>
    <row r="157" spans="1:16" ht="30" customHeight="1" x14ac:dyDescent="0.25">
      <c r="A157" s="166" t="e">
        <f>VLOOKUP(Data!A157,Data!$A:$P,1,FALSE)</f>
        <v>#N/A</v>
      </c>
      <c r="B157" s="168" t="e">
        <f>VLOOKUP(A157,Data!$A:$P,2,FALSE)</f>
        <v>#N/A</v>
      </c>
      <c r="C157" s="168" t="e">
        <f>VLOOKUP(A157,Data!$A:$P,15,FALSE)</f>
        <v>#N/A</v>
      </c>
      <c r="D157" s="168" t="e">
        <f>VLOOKUP(A157,Data!$A:$P,3,FALSE)</f>
        <v>#N/A</v>
      </c>
      <c r="E157" s="214" t="e">
        <f>VLOOKUP(A157,Data!$A:$P,7,FALSE)</f>
        <v>#N/A</v>
      </c>
      <c r="F157" s="173" t="e">
        <f>VLOOKUP(A157,Data!$A:$P,4,FALSE)</f>
        <v>#N/A</v>
      </c>
      <c r="G157" s="168" t="e">
        <f>VLOOKUP(A157,Data!$A:$P,5,FALSE)</f>
        <v>#N/A</v>
      </c>
      <c r="H157" s="6" t="e">
        <f>VLOOKUP(A157,Data!$A:$P,9,FALSE)</f>
        <v>#N/A</v>
      </c>
      <c r="I157" s="6" t="e">
        <f>VLOOKUP(A157,Data!$A:$P,11,FALSE)</f>
        <v>#N/A</v>
      </c>
      <c r="J157" s="6" t="e">
        <f>VLOOKUP(A157,Data!$A:$P,12,FALSE)</f>
        <v>#N/A</v>
      </c>
      <c r="K157" s="6" t="e">
        <f>VLOOKUP(A157,Data!$A:$P,16,FALSE)</f>
        <v>#N/A</v>
      </c>
      <c r="L157" s="182" t="e">
        <f>VLOOKUP(A157,Data!$A:$P,6,FALSE)</f>
        <v>#N/A</v>
      </c>
      <c r="M157" s="12" t="e">
        <f t="shared" si="6"/>
        <v>#N/A</v>
      </c>
      <c r="N157" s="168" t="e">
        <f>VLOOKUP(A157,Data!$A:$P,13,FALSE)</f>
        <v>#N/A</v>
      </c>
      <c r="O157" s="168" t="e">
        <f>VLOOKUP(A157,Data!$A:$P,14,FALSE)</f>
        <v>#N/A</v>
      </c>
      <c r="P157" s="139"/>
    </row>
    <row r="158" spans="1:16" ht="39.950000000000003" customHeight="1" x14ac:dyDescent="0.25">
      <c r="A158" s="166" t="e">
        <f>VLOOKUP(Data!A158,Data!$A:$P,1,FALSE)</f>
        <v>#N/A</v>
      </c>
      <c r="B158" s="168" t="e">
        <f>VLOOKUP(A158,Data!$A:$P,2,FALSE)</f>
        <v>#N/A</v>
      </c>
      <c r="C158" s="168" t="e">
        <f>VLOOKUP(A158,Data!$A:$P,15,FALSE)</f>
        <v>#N/A</v>
      </c>
      <c r="D158" s="168" t="e">
        <f>VLOOKUP(A158,Data!$A:$P,3,FALSE)</f>
        <v>#N/A</v>
      </c>
      <c r="E158" s="214" t="e">
        <f>VLOOKUP(A158,Data!$A:$P,7,FALSE)</f>
        <v>#N/A</v>
      </c>
      <c r="F158" s="173" t="e">
        <f>VLOOKUP(A158,Data!$A:$P,4,FALSE)</f>
        <v>#N/A</v>
      </c>
      <c r="G158" s="168" t="e">
        <f>VLOOKUP(A158,Data!$A:$P,5,FALSE)</f>
        <v>#N/A</v>
      </c>
      <c r="H158" s="6" t="e">
        <f>VLOOKUP(A158,Data!$A:$P,9,FALSE)</f>
        <v>#N/A</v>
      </c>
      <c r="I158" s="6" t="e">
        <f>VLOOKUP(A158,Data!$A:$P,11,FALSE)</f>
        <v>#N/A</v>
      </c>
      <c r="J158" s="6" t="e">
        <f>VLOOKUP(A158,Data!$A:$P,12,FALSE)</f>
        <v>#N/A</v>
      </c>
      <c r="K158" s="6" t="e">
        <f>VLOOKUP(A158,Data!$A:$P,16,FALSE)</f>
        <v>#N/A</v>
      </c>
      <c r="L158" s="182" t="e">
        <f>VLOOKUP(A158,Data!$A:$P,6,FALSE)</f>
        <v>#N/A</v>
      </c>
      <c r="M158" s="12" t="e">
        <f t="shared" si="6"/>
        <v>#N/A</v>
      </c>
      <c r="N158" s="168" t="e">
        <f>VLOOKUP(A158,Data!$A:$P,13,FALSE)</f>
        <v>#N/A</v>
      </c>
      <c r="O158" s="168" t="e">
        <f>VLOOKUP(A158,Data!$A:$P,14,FALSE)</f>
        <v>#N/A</v>
      </c>
      <c r="P158" s="139"/>
    </row>
    <row r="159" spans="1:16" ht="35.1" customHeight="1" x14ac:dyDescent="0.25">
      <c r="A159" s="166" t="e">
        <f>VLOOKUP(Data!A159,Data!$A:$P,1,FALSE)</f>
        <v>#N/A</v>
      </c>
      <c r="B159" s="168" t="e">
        <f>VLOOKUP(A159,Data!$A:$P,2,FALSE)</f>
        <v>#N/A</v>
      </c>
      <c r="C159" s="168" t="e">
        <f>VLOOKUP(A159,Data!$A:$P,15,FALSE)</f>
        <v>#N/A</v>
      </c>
      <c r="D159" s="168" t="e">
        <f>VLOOKUP(A159,Data!$A:$P,3,FALSE)</f>
        <v>#N/A</v>
      </c>
      <c r="E159" s="214" t="e">
        <f>VLOOKUP(A159,Data!$A:$P,7,FALSE)</f>
        <v>#N/A</v>
      </c>
      <c r="F159" s="173" t="e">
        <f>VLOOKUP(A159,Data!$A:$P,4,FALSE)</f>
        <v>#N/A</v>
      </c>
      <c r="G159" s="168" t="e">
        <f>VLOOKUP(A159,Data!$A:$P,5,FALSE)</f>
        <v>#N/A</v>
      </c>
      <c r="H159" s="6" t="e">
        <f>VLOOKUP(A159,Data!$A:$P,9,FALSE)</f>
        <v>#N/A</v>
      </c>
      <c r="I159" s="6" t="e">
        <f>VLOOKUP(A159,Data!$A:$P,11,FALSE)</f>
        <v>#N/A</v>
      </c>
      <c r="J159" s="6" t="e">
        <f>VLOOKUP(A159,Data!$A:$P,12,FALSE)</f>
        <v>#N/A</v>
      </c>
      <c r="K159" s="6" t="e">
        <f>VLOOKUP(A159,Data!$A:$P,16,FALSE)</f>
        <v>#N/A</v>
      </c>
      <c r="L159" s="182" t="e">
        <f>VLOOKUP(A159,Data!$A:$P,6,FALSE)</f>
        <v>#N/A</v>
      </c>
      <c r="M159" s="12" t="e">
        <f t="shared" si="6"/>
        <v>#N/A</v>
      </c>
      <c r="N159" s="168" t="e">
        <f>VLOOKUP(A159,Data!$A:$P,13,FALSE)</f>
        <v>#N/A</v>
      </c>
      <c r="O159" s="168" t="e">
        <f>VLOOKUP(A159,Data!$A:$P,14,FALSE)</f>
        <v>#N/A</v>
      </c>
      <c r="P159" s="139"/>
    </row>
    <row r="160" spans="1:16" ht="39.950000000000003" customHeight="1" x14ac:dyDescent="0.25">
      <c r="A160" s="166" t="e">
        <f>VLOOKUP(Data!A160,Data!$A:$P,1,FALSE)</f>
        <v>#N/A</v>
      </c>
      <c r="B160" s="168" t="e">
        <f>VLOOKUP(A160,Data!$A:$P,2,FALSE)</f>
        <v>#N/A</v>
      </c>
      <c r="C160" s="168" t="e">
        <f>VLOOKUP(A160,Data!$A:$P,15,FALSE)</f>
        <v>#N/A</v>
      </c>
      <c r="D160" s="168" t="e">
        <f>VLOOKUP(A160,Data!$A:$P,3,FALSE)</f>
        <v>#N/A</v>
      </c>
      <c r="E160" s="214" t="e">
        <f>VLOOKUP(A160,Data!$A:$P,7,FALSE)</f>
        <v>#N/A</v>
      </c>
      <c r="F160" s="173" t="e">
        <f>VLOOKUP(A160,Data!$A:$P,4,FALSE)</f>
        <v>#N/A</v>
      </c>
      <c r="G160" s="168" t="e">
        <f>VLOOKUP(A160,Data!$A:$P,5,FALSE)</f>
        <v>#N/A</v>
      </c>
      <c r="H160" s="6" t="e">
        <f>VLOOKUP(A160,Data!$A:$P,9,FALSE)</f>
        <v>#N/A</v>
      </c>
      <c r="I160" s="6" t="e">
        <f>VLOOKUP(A160,Data!$A:$P,11,FALSE)</f>
        <v>#N/A</v>
      </c>
      <c r="J160" s="6" t="e">
        <f>VLOOKUP(A160,Data!$A:$P,12,FALSE)</f>
        <v>#N/A</v>
      </c>
      <c r="K160" s="6" t="e">
        <f>VLOOKUP(A160,Data!$A:$P,16,FALSE)</f>
        <v>#N/A</v>
      </c>
      <c r="L160" s="182" t="e">
        <f>VLOOKUP(A160,Data!$A:$P,6,FALSE)</f>
        <v>#N/A</v>
      </c>
      <c r="M160" s="12" t="e">
        <f t="shared" si="6"/>
        <v>#N/A</v>
      </c>
      <c r="N160" s="168" t="e">
        <f>VLOOKUP(A160,Data!$A:$P,13,FALSE)</f>
        <v>#N/A</v>
      </c>
      <c r="O160" s="168" t="e">
        <f>VLOOKUP(A160,Data!$A:$P,14,FALSE)</f>
        <v>#N/A</v>
      </c>
      <c r="P160" s="139"/>
    </row>
    <row r="161" spans="1:16" ht="30" customHeight="1" x14ac:dyDescent="0.25">
      <c r="A161" s="166" t="e">
        <f>VLOOKUP(Data!A161,Data!$A:$P,1,FALSE)</f>
        <v>#N/A</v>
      </c>
      <c r="B161" s="168" t="e">
        <f>VLOOKUP(A161,Data!$A:$P,2,FALSE)</f>
        <v>#N/A</v>
      </c>
      <c r="C161" s="168" t="e">
        <f>VLOOKUP(A161,Data!$A:$P,15,FALSE)</f>
        <v>#N/A</v>
      </c>
      <c r="D161" s="168" t="e">
        <f>VLOOKUP(A161,Data!$A:$P,3,FALSE)</f>
        <v>#N/A</v>
      </c>
      <c r="E161" s="214" t="e">
        <f>VLOOKUP(A161,Data!$A:$P,7,FALSE)</f>
        <v>#N/A</v>
      </c>
      <c r="F161" s="173" t="e">
        <f>VLOOKUP(A161,Data!$A:$P,4,FALSE)</f>
        <v>#N/A</v>
      </c>
      <c r="G161" s="168" t="e">
        <f>VLOOKUP(A161,Data!$A:$P,5,FALSE)</f>
        <v>#N/A</v>
      </c>
      <c r="H161" s="6" t="e">
        <f>VLOOKUP(A161,Data!$A:$P,9,FALSE)</f>
        <v>#N/A</v>
      </c>
      <c r="I161" s="6" t="e">
        <f>VLOOKUP(A161,Data!$A:$P,11,FALSE)</f>
        <v>#N/A</v>
      </c>
      <c r="J161" s="6" t="e">
        <f>VLOOKUP(A161,Data!$A:$P,12,FALSE)</f>
        <v>#N/A</v>
      </c>
      <c r="K161" s="6" t="e">
        <f>VLOOKUP(A161,Data!$A:$P,16,FALSE)</f>
        <v>#N/A</v>
      </c>
      <c r="L161" s="182" t="e">
        <f>VLOOKUP(A161,Data!$A:$P,6,FALSE)</f>
        <v>#N/A</v>
      </c>
      <c r="M161" s="12" t="e">
        <f t="shared" si="6"/>
        <v>#N/A</v>
      </c>
      <c r="N161" s="168" t="e">
        <f>VLOOKUP(A161,Data!$A:$P,13,FALSE)</f>
        <v>#N/A</v>
      </c>
      <c r="O161" s="168" t="e">
        <f>VLOOKUP(A161,Data!$A:$P,14,FALSE)</f>
        <v>#N/A</v>
      </c>
      <c r="P161" s="139"/>
    </row>
    <row r="162" spans="1:16" ht="35.1" customHeight="1" x14ac:dyDescent="0.25">
      <c r="A162" s="166" t="e">
        <f>VLOOKUP(Data!A162,Data!$A:$P,1,FALSE)</f>
        <v>#N/A</v>
      </c>
      <c r="B162" s="168" t="e">
        <f>VLOOKUP(A162,Data!$A:$P,2,FALSE)</f>
        <v>#N/A</v>
      </c>
      <c r="C162" s="168" t="e">
        <f>VLOOKUP(A162,Data!$A:$P,15,FALSE)</f>
        <v>#N/A</v>
      </c>
      <c r="D162" s="168" t="e">
        <f>VLOOKUP(A162,Data!$A:$P,3,FALSE)</f>
        <v>#N/A</v>
      </c>
      <c r="E162" s="214" t="e">
        <f>VLOOKUP(A162,Data!$A:$P,7,FALSE)</f>
        <v>#N/A</v>
      </c>
      <c r="F162" s="173" t="e">
        <f>VLOOKUP(A162,Data!$A:$P,4,FALSE)</f>
        <v>#N/A</v>
      </c>
      <c r="G162" s="168" t="e">
        <f>VLOOKUP(A162,Data!$A:$P,5,FALSE)</f>
        <v>#N/A</v>
      </c>
      <c r="H162" s="6" t="e">
        <f>VLOOKUP(A162,Data!$A:$P,9,FALSE)</f>
        <v>#N/A</v>
      </c>
      <c r="I162" s="6" t="e">
        <f>VLOOKUP(A162,Data!$A:$P,11,FALSE)</f>
        <v>#N/A</v>
      </c>
      <c r="J162" s="6" t="e">
        <f>VLOOKUP(A162,Data!$A:$P,12,FALSE)</f>
        <v>#N/A</v>
      </c>
      <c r="K162" s="6" t="e">
        <f>VLOOKUP(A162,Data!$A:$P,16,FALSE)</f>
        <v>#N/A</v>
      </c>
      <c r="L162" s="182" t="e">
        <f>VLOOKUP(A162,Data!$A:$P,6,FALSE)</f>
        <v>#N/A</v>
      </c>
      <c r="M162" s="12" t="e">
        <f t="shared" si="6"/>
        <v>#N/A</v>
      </c>
      <c r="N162" s="168" t="e">
        <f>VLOOKUP(A162,Data!$A:$P,13,FALSE)</f>
        <v>#N/A</v>
      </c>
      <c r="O162" s="168" t="e">
        <f>VLOOKUP(A162,Data!$A:$P,14,FALSE)</f>
        <v>#N/A</v>
      </c>
      <c r="P162" s="139"/>
    </row>
    <row r="163" spans="1:16" ht="45" customHeight="1" x14ac:dyDescent="0.25">
      <c r="A163" s="166" t="e">
        <f>VLOOKUP(Data!A163,Data!$A:$P,1,FALSE)</f>
        <v>#N/A</v>
      </c>
      <c r="B163" s="168" t="e">
        <f>VLOOKUP(A163,Data!$A:$P,2,FALSE)</f>
        <v>#N/A</v>
      </c>
      <c r="C163" s="168" t="e">
        <f>VLOOKUP(A163,Data!$A:$P,15,FALSE)</f>
        <v>#N/A</v>
      </c>
      <c r="D163" s="168" t="e">
        <f>VLOOKUP(A163,Data!$A:$P,3,FALSE)</f>
        <v>#N/A</v>
      </c>
      <c r="E163" s="214" t="e">
        <f>VLOOKUP(A163,Data!$A:$P,7,FALSE)</f>
        <v>#N/A</v>
      </c>
      <c r="F163" s="173" t="e">
        <f>VLOOKUP(A163,Data!$A:$P,4,FALSE)</f>
        <v>#N/A</v>
      </c>
      <c r="G163" s="168" t="e">
        <f>VLOOKUP(A163,Data!$A:$P,5,FALSE)</f>
        <v>#N/A</v>
      </c>
      <c r="H163" s="6" t="e">
        <f>VLOOKUP(A163,Data!$A:$P,9,FALSE)</f>
        <v>#N/A</v>
      </c>
      <c r="I163" s="6" t="e">
        <f>VLOOKUP(A163,Data!$A:$P,11,FALSE)</f>
        <v>#N/A</v>
      </c>
      <c r="J163" s="6" t="e">
        <f>VLOOKUP(A163,Data!$A:$P,12,FALSE)</f>
        <v>#N/A</v>
      </c>
      <c r="K163" s="6" t="e">
        <f>VLOOKUP(A163,Data!$A:$P,16,FALSE)</f>
        <v>#N/A</v>
      </c>
      <c r="L163" s="182" t="e">
        <f>VLOOKUP(A163,Data!$A:$P,6,FALSE)</f>
        <v>#N/A</v>
      </c>
      <c r="M163" s="12" t="e">
        <f t="shared" si="6"/>
        <v>#N/A</v>
      </c>
      <c r="N163" s="168" t="e">
        <f>VLOOKUP(A163,Data!$A:$P,13,FALSE)</f>
        <v>#N/A</v>
      </c>
      <c r="O163" s="168" t="e">
        <f>VLOOKUP(A163,Data!$A:$P,14,FALSE)</f>
        <v>#N/A</v>
      </c>
      <c r="P163" s="139"/>
    </row>
    <row r="164" spans="1:16" ht="35.1" customHeight="1" x14ac:dyDescent="0.25">
      <c r="A164" s="166" t="e">
        <f>VLOOKUP(Data!A164,Data!$A:$P,1,FALSE)</f>
        <v>#N/A</v>
      </c>
      <c r="B164" s="168" t="e">
        <f>VLOOKUP(A164,Data!$A:$P,2,FALSE)</f>
        <v>#N/A</v>
      </c>
      <c r="C164" s="168" t="e">
        <f>VLOOKUP(A164,Data!$A:$P,15,FALSE)</f>
        <v>#N/A</v>
      </c>
      <c r="D164" s="168" t="e">
        <f>VLOOKUP(A164,Data!$A:$P,3,FALSE)</f>
        <v>#N/A</v>
      </c>
      <c r="E164" s="214" t="e">
        <f>VLOOKUP(A164,Data!$A:$P,7,FALSE)</f>
        <v>#N/A</v>
      </c>
      <c r="F164" s="173" t="e">
        <f>VLOOKUP(A164,Data!$A:$P,4,FALSE)</f>
        <v>#N/A</v>
      </c>
      <c r="G164" s="168" t="e">
        <f>VLOOKUP(A164,Data!$A:$P,5,FALSE)</f>
        <v>#N/A</v>
      </c>
      <c r="H164" s="6" t="e">
        <f>VLOOKUP(A164,Data!$A:$P,9,FALSE)</f>
        <v>#N/A</v>
      </c>
      <c r="I164" s="6" t="e">
        <f>VLOOKUP(A164,Data!$A:$P,11,FALSE)</f>
        <v>#N/A</v>
      </c>
      <c r="J164" s="6" t="e">
        <f>VLOOKUP(A164,Data!$A:$P,12,FALSE)</f>
        <v>#N/A</v>
      </c>
      <c r="K164" s="6" t="e">
        <f>VLOOKUP(A164,Data!$A:$P,16,FALSE)</f>
        <v>#N/A</v>
      </c>
      <c r="L164" s="182" t="e">
        <f>VLOOKUP(A164,Data!$A:$P,6,FALSE)</f>
        <v>#N/A</v>
      </c>
      <c r="M164" s="12" t="e">
        <f t="shared" si="6"/>
        <v>#N/A</v>
      </c>
      <c r="N164" s="168" t="e">
        <f>VLOOKUP(A164,Data!$A:$P,13,FALSE)</f>
        <v>#N/A</v>
      </c>
      <c r="O164" s="168" t="e">
        <f>VLOOKUP(A164,Data!$A:$P,14,FALSE)</f>
        <v>#N/A</v>
      </c>
      <c r="P164" s="139"/>
    </row>
    <row r="165" spans="1:16" ht="39.950000000000003" customHeight="1" x14ac:dyDescent="0.25">
      <c r="A165" s="166" t="e">
        <f>VLOOKUP(Data!A165,Data!$A:$P,1,FALSE)</f>
        <v>#N/A</v>
      </c>
      <c r="B165" s="168" t="e">
        <f>VLOOKUP(A165,Data!$A:$P,2,FALSE)</f>
        <v>#N/A</v>
      </c>
      <c r="C165" s="168" t="e">
        <f>VLOOKUP(A165,Data!$A:$P,15,FALSE)</f>
        <v>#N/A</v>
      </c>
      <c r="D165" s="168" t="e">
        <f>VLOOKUP(A165,Data!$A:$P,3,FALSE)</f>
        <v>#N/A</v>
      </c>
      <c r="E165" s="214" t="e">
        <f>VLOOKUP(A165,Data!$A:$P,7,FALSE)</f>
        <v>#N/A</v>
      </c>
      <c r="F165" s="173" t="e">
        <f>VLOOKUP(A165,Data!$A:$P,4,FALSE)</f>
        <v>#N/A</v>
      </c>
      <c r="G165" s="168" t="e">
        <f>VLOOKUP(A165,Data!$A:$P,5,FALSE)</f>
        <v>#N/A</v>
      </c>
      <c r="H165" s="6" t="e">
        <f>VLOOKUP(A165,Data!$A:$P,9,FALSE)</f>
        <v>#N/A</v>
      </c>
      <c r="I165" s="6" t="e">
        <f>VLOOKUP(A165,Data!$A:$P,11,FALSE)</f>
        <v>#N/A</v>
      </c>
      <c r="J165" s="6" t="e">
        <f>VLOOKUP(A165,Data!$A:$P,12,FALSE)</f>
        <v>#N/A</v>
      </c>
      <c r="K165" s="6" t="e">
        <f>VLOOKUP(A165,Data!$A:$P,16,FALSE)</f>
        <v>#N/A</v>
      </c>
      <c r="L165" s="182" t="e">
        <f>VLOOKUP(A165,Data!$A:$P,6,FALSE)</f>
        <v>#N/A</v>
      </c>
      <c r="M165" s="12" t="e">
        <f t="shared" si="6"/>
        <v>#N/A</v>
      </c>
      <c r="N165" s="168" t="e">
        <f>VLOOKUP(A165,Data!$A:$P,13,FALSE)</f>
        <v>#N/A</v>
      </c>
      <c r="O165" s="168" t="e">
        <f>VLOOKUP(A165,Data!$A:$P,14,FALSE)</f>
        <v>#N/A</v>
      </c>
      <c r="P165" s="139"/>
    </row>
    <row r="166" spans="1:16" ht="39.950000000000003" customHeight="1" x14ac:dyDescent="0.25">
      <c r="A166" s="166" t="e">
        <f>VLOOKUP(Data!A166,Data!$A:$P,1,FALSE)</f>
        <v>#N/A</v>
      </c>
      <c r="B166" s="168" t="e">
        <f>VLOOKUP(A166,Data!$A:$P,2,FALSE)</f>
        <v>#N/A</v>
      </c>
      <c r="C166" s="168" t="e">
        <f>VLOOKUP(A166,Data!$A:$P,15,FALSE)</f>
        <v>#N/A</v>
      </c>
      <c r="D166" s="168" t="e">
        <f>VLOOKUP(A166,Data!$A:$P,3,FALSE)</f>
        <v>#N/A</v>
      </c>
      <c r="E166" s="214" t="e">
        <f>VLOOKUP(A166,Data!$A:$P,7,FALSE)</f>
        <v>#N/A</v>
      </c>
      <c r="F166" s="173" t="e">
        <f>VLOOKUP(A166,Data!$A:$P,4,FALSE)</f>
        <v>#N/A</v>
      </c>
      <c r="G166" s="168" t="e">
        <f>VLOOKUP(A166,Data!$A:$P,5,FALSE)</f>
        <v>#N/A</v>
      </c>
      <c r="H166" s="6" t="e">
        <f>VLOOKUP(A166,Data!$A:$P,9,FALSE)</f>
        <v>#N/A</v>
      </c>
      <c r="I166" s="6" t="e">
        <f>VLOOKUP(A166,Data!$A:$P,11,FALSE)</f>
        <v>#N/A</v>
      </c>
      <c r="J166" s="6" t="e">
        <f>VLOOKUP(A166,Data!$A:$P,12,FALSE)</f>
        <v>#N/A</v>
      </c>
      <c r="K166" s="6" t="e">
        <f>VLOOKUP(A166,Data!$A:$P,16,FALSE)</f>
        <v>#N/A</v>
      </c>
      <c r="L166" s="182" t="e">
        <f>VLOOKUP(A166,Data!$A:$P,6,FALSE)</f>
        <v>#N/A</v>
      </c>
      <c r="M166" s="12" t="e">
        <f t="shared" si="6"/>
        <v>#N/A</v>
      </c>
      <c r="N166" s="168" t="e">
        <f>VLOOKUP(A166,Data!$A:$P,13,FALSE)</f>
        <v>#N/A</v>
      </c>
      <c r="O166" s="168" t="e">
        <f>VLOOKUP(A166,Data!$A:$P,14,FALSE)</f>
        <v>#N/A</v>
      </c>
      <c r="P166" s="139"/>
    </row>
    <row r="167" spans="1:16" ht="35.1" customHeight="1" x14ac:dyDescent="0.25">
      <c r="A167" s="166" t="e">
        <f>VLOOKUP(Data!A167,Data!$A:$P,1,FALSE)</f>
        <v>#N/A</v>
      </c>
      <c r="B167" s="168" t="e">
        <f>VLOOKUP(A167,Data!$A:$P,2,FALSE)</f>
        <v>#N/A</v>
      </c>
      <c r="C167" s="168" t="e">
        <f>VLOOKUP(A167,Data!$A:$P,15,FALSE)</f>
        <v>#N/A</v>
      </c>
      <c r="D167" s="168" t="e">
        <f>VLOOKUP(A167,Data!$A:$P,3,FALSE)</f>
        <v>#N/A</v>
      </c>
      <c r="E167" s="214" t="e">
        <f>VLOOKUP(A167,Data!$A:$P,7,FALSE)</f>
        <v>#N/A</v>
      </c>
      <c r="F167" s="173" t="e">
        <f>VLOOKUP(A167,Data!$A:$P,4,FALSE)</f>
        <v>#N/A</v>
      </c>
      <c r="G167" s="168" t="e">
        <f>VLOOKUP(A167,Data!$A:$P,5,FALSE)</f>
        <v>#N/A</v>
      </c>
      <c r="H167" s="6" t="e">
        <f>VLOOKUP(A167,Data!$A:$P,9,FALSE)</f>
        <v>#N/A</v>
      </c>
      <c r="I167" s="6" t="e">
        <f>VLOOKUP(A167,Data!$A:$P,11,FALSE)</f>
        <v>#N/A</v>
      </c>
      <c r="J167" s="6" t="e">
        <f>VLOOKUP(A167,Data!$A:$P,12,FALSE)</f>
        <v>#N/A</v>
      </c>
      <c r="K167" s="6" t="e">
        <f>VLOOKUP(A167,Data!$A:$P,16,FALSE)</f>
        <v>#N/A</v>
      </c>
      <c r="L167" s="182" t="e">
        <f>VLOOKUP(A167,Data!$A:$P,6,FALSE)</f>
        <v>#N/A</v>
      </c>
      <c r="M167" s="12" t="e">
        <f t="shared" si="6"/>
        <v>#N/A</v>
      </c>
      <c r="N167" s="168" t="e">
        <f>VLOOKUP(A167,Data!$A:$P,13,FALSE)</f>
        <v>#N/A</v>
      </c>
      <c r="O167" s="168" t="e">
        <f>VLOOKUP(A167,Data!$A:$P,14,FALSE)</f>
        <v>#N/A</v>
      </c>
      <c r="P167" s="139"/>
    </row>
    <row r="168" spans="1:16" ht="35.1" customHeight="1" x14ac:dyDescent="0.25">
      <c r="A168" s="166" t="e">
        <f>VLOOKUP(Data!A168,Data!$A:$P,1,FALSE)</f>
        <v>#N/A</v>
      </c>
      <c r="B168" s="168" t="e">
        <f>VLOOKUP(A168,Data!$A:$P,2,FALSE)</f>
        <v>#N/A</v>
      </c>
      <c r="C168" s="168" t="e">
        <f>VLOOKUP(A168,Data!$A:$P,15,FALSE)</f>
        <v>#N/A</v>
      </c>
      <c r="D168" s="168" t="e">
        <f>VLOOKUP(A168,Data!$A:$P,3,FALSE)</f>
        <v>#N/A</v>
      </c>
      <c r="E168" s="214" t="e">
        <f>VLOOKUP(A168,Data!$A:$P,7,FALSE)</f>
        <v>#N/A</v>
      </c>
      <c r="F168" s="173" t="e">
        <f>VLOOKUP(A168,Data!$A:$P,4,FALSE)</f>
        <v>#N/A</v>
      </c>
      <c r="G168" s="168" t="e">
        <f>VLOOKUP(A168,Data!$A:$P,5,FALSE)</f>
        <v>#N/A</v>
      </c>
      <c r="H168" s="6" t="e">
        <f>VLOOKUP(A168,Data!$A:$P,9,FALSE)</f>
        <v>#N/A</v>
      </c>
      <c r="I168" s="6" t="e">
        <f>VLOOKUP(A168,Data!$A:$P,11,FALSE)</f>
        <v>#N/A</v>
      </c>
      <c r="J168" s="6" t="e">
        <f>VLOOKUP(A168,Data!$A:$P,12,FALSE)</f>
        <v>#N/A</v>
      </c>
      <c r="K168" s="6" t="e">
        <f>VLOOKUP(A168,Data!$A:$P,16,FALSE)</f>
        <v>#N/A</v>
      </c>
      <c r="L168" s="182" t="e">
        <f>VLOOKUP(A168,Data!$A:$P,6,FALSE)</f>
        <v>#N/A</v>
      </c>
      <c r="M168" s="12" t="e">
        <f t="shared" ref="M168" si="7">J168-I168</f>
        <v>#N/A</v>
      </c>
      <c r="N168" s="168" t="e">
        <f>VLOOKUP(A168,Data!$A:$P,13,FALSE)</f>
        <v>#N/A</v>
      </c>
      <c r="O168" s="168" t="e">
        <f>VLOOKUP(A168,Data!$A:$P,14,FALSE)</f>
        <v>#N/A</v>
      </c>
      <c r="P168" s="139"/>
    </row>
    <row r="169" spans="1:16" ht="39.950000000000003" customHeight="1" x14ac:dyDescent="0.25">
      <c r="A169" s="166" t="e">
        <f>VLOOKUP(Data!A169,Data!$A:$P,1,FALSE)</f>
        <v>#N/A</v>
      </c>
      <c r="B169" s="168" t="e">
        <f>VLOOKUP(A169,Data!$A:$P,2,FALSE)</f>
        <v>#N/A</v>
      </c>
      <c r="C169" s="168" t="e">
        <f>VLOOKUP(A169,Data!$A:$P,15,FALSE)</f>
        <v>#N/A</v>
      </c>
      <c r="D169" s="168" t="e">
        <f>VLOOKUP(A169,Data!$A:$P,3,FALSE)</f>
        <v>#N/A</v>
      </c>
      <c r="E169" s="214" t="e">
        <f>VLOOKUP(A169,Data!$A:$P,7,FALSE)</f>
        <v>#N/A</v>
      </c>
      <c r="F169" s="173" t="e">
        <f>VLOOKUP(A169,Data!$A:$P,4,FALSE)</f>
        <v>#N/A</v>
      </c>
      <c r="G169" s="168" t="e">
        <f>VLOOKUP(A169,Data!$A:$P,5,FALSE)</f>
        <v>#N/A</v>
      </c>
      <c r="H169" s="6" t="e">
        <f>VLOOKUP(A169,Data!$A:$P,9,FALSE)</f>
        <v>#N/A</v>
      </c>
      <c r="I169" s="6" t="e">
        <f>VLOOKUP(A169,Data!$A:$P,11,FALSE)</f>
        <v>#N/A</v>
      </c>
      <c r="J169" s="6" t="e">
        <f>VLOOKUP(A169,Data!$A:$P,12,FALSE)</f>
        <v>#N/A</v>
      </c>
      <c r="K169" s="6" t="e">
        <f>VLOOKUP(A169,Data!$A:$P,16,FALSE)</f>
        <v>#N/A</v>
      </c>
      <c r="L169" s="182" t="e">
        <f>VLOOKUP(A169,Data!$A:$P,6,FALSE)</f>
        <v>#N/A</v>
      </c>
      <c r="M169" s="12" t="e">
        <f t="shared" ref="M169" si="8">J169-I169</f>
        <v>#N/A</v>
      </c>
      <c r="N169" s="168" t="e">
        <f>VLOOKUP(A169,Data!$A:$P,13,FALSE)</f>
        <v>#N/A</v>
      </c>
      <c r="O169" s="168" t="e">
        <f>VLOOKUP(A169,Data!$A:$P,14,FALSE)</f>
        <v>#N/A</v>
      </c>
      <c r="P169" s="139"/>
    </row>
    <row r="170" spans="1:16" ht="39.950000000000003" customHeight="1" x14ac:dyDescent="0.25">
      <c r="A170" s="166" t="e">
        <f>VLOOKUP(Data!A170,Data!$A:$P,1,FALSE)</f>
        <v>#N/A</v>
      </c>
      <c r="B170" s="168" t="e">
        <f>VLOOKUP(A170,Data!$A:$P,2,FALSE)</f>
        <v>#N/A</v>
      </c>
      <c r="C170" s="168" t="e">
        <f>VLOOKUP(A170,Data!$A:$P,15,FALSE)</f>
        <v>#N/A</v>
      </c>
      <c r="D170" s="168" t="e">
        <f>VLOOKUP(A170,Data!$A:$P,3,FALSE)</f>
        <v>#N/A</v>
      </c>
      <c r="E170" s="214" t="e">
        <f>VLOOKUP(A170,Data!$A:$P,7,FALSE)</f>
        <v>#N/A</v>
      </c>
      <c r="F170" s="173" t="e">
        <f>VLOOKUP(A170,Data!$A:$P,4,FALSE)</f>
        <v>#N/A</v>
      </c>
      <c r="G170" s="168" t="e">
        <f>VLOOKUP(A170,Data!$A:$P,5,FALSE)</f>
        <v>#N/A</v>
      </c>
      <c r="H170" s="6" t="e">
        <f>VLOOKUP(A170,Data!$A:$P,9,FALSE)</f>
        <v>#N/A</v>
      </c>
      <c r="I170" s="6" t="e">
        <f>VLOOKUP(A170,Data!$A:$P,11,FALSE)</f>
        <v>#N/A</v>
      </c>
      <c r="J170" s="6" t="e">
        <f>VLOOKUP(A170,Data!$A:$P,12,FALSE)</f>
        <v>#N/A</v>
      </c>
      <c r="K170" s="6" t="e">
        <f>VLOOKUP(A170,Data!$A:$P,16,FALSE)</f>
        <v>#N/A</v>
      </c>
      <c r="L170" s="182" t="e">
        <f>VLOOKUP(A170,Data!$A:$P,6,FALSE)</f>
        <v>#N/A</v>
      </c>
      <c r="M170" s="12" t="e">
        <f t="shared" ref="M170" si="9">J170-I170</f>
        <v>#N/A</v>
      </c>
      <c r="N170" s="168" t="e">
        <f>VLOOKUP(A170,Data!$A:$P,13,FALSE)</f>
        <v>#N/A</v>
      </c>
      <c r="O170" s="168" t="e">
        <f>VLOOKUP(A170,Data!$A:$P,14,FALSE)</f>
        <v>#N/A</v>
      </c>
      <c r="P170" s="139"/>
    </row>
    <row r="171" spans="1:16" ht="30" customHeight="1" x14ac:dyDescent="0.25">
      <c r="A171" s="166" t="e">
        <f>VLOOKUP(Data!A171,Data!$A:$P,1,FALSE)</f>
        <v>#N/A</v>
      </c>
      <c r="B171" s="168" t="e">
        <f>VLOOKUP(A171,Data!$A:$P,2,FALSE)</f>
        <v>#N/A</v>
      </c>
      <c r="C171" s="168" t="e">
        <f>VLOOKUP(A171,Data!$A:$P,15,FALSE)</f>
        <v>#N/A</v>
      </c>
      <c r="D171" s="168" t="e">
        <f>VLOOKUP(A171,Data!$A:$P,3,FALSE)</f>
        <v>#N/A</v>
      </c>
      <c r="E171" s="214" t="e">
        <f>VLOOKUP(A171,Data!$A:$P,7,FALSE)</f>
        <v>#N/A</v>
      </c>
      <c r="F171" s="173" t="e">
        <f>VLOOKUP(A171,Data!$A:$P,4,FALSE)</f>
        <v>#N/A</v>
      </c>
      <c r="G171" s="168" t="e">
        <f>VLOOKUP(A171,Data!$A:$P,5,FALSE)</f>
        <v>#N/A</v>
      </c>
      <c r="H171" s="6" t="e">
        <f>VLOOKUP(A171,Data!$A:$P,9,FALSE)</f>
        <v>#N/A</v>
      </c>
      <c r="I171" s="6" t="e">
        <f>VLOOKUP(A171,Data!$A:$P,11,FALSE)</f>
        <v>#N/A</v>
      </c>
      <c r="J171" s="6" t="e">
        <f>VLOOKUP(A171,Data!$A:$P,12,FALSE)</f>
        <v>#N/A</v>
      </c>
      <c r="K171" s="6" t="e">
        <f>VLOOKUP(A171,Data!$A:$P,16,FALSE)</f>
        <v>#N/A</v>
      </c>
      <c r="L171" s="182" t="e">
        <f>VLOOKUP(A171,Data!$A:$P,6,FALSE)</f>
        <v>#N/A</v>
      </c>
      <c r="M171" s="12" t="e">
        <f t="shared" ref="M171" si="10">J171-I171</f>
        <v>#N/A</v>
      </c>
      <c r="N171" s="168" t="e">
        <f>VLOOKUP(A171,Data!$A:$P,13,FALSE)</f>
        <v>#N/A</v>
      </c>
      <c r="O171" s="168" t="e">
        <f>VLOOKUP(A171,Data!$A:$P,14,FALSE)</f>
        <v>#N/A</v>
      </c>
      <c r="P171" s="139"/>
    </row>
    <row r="172" spans="1:16" ht="35.1" customHeight="1" x14ac:dyDescent="0.25">
      <c r="A172" s="166" t="e">
        <f>VLOOKUP(Data!A172,Data!$A:$P,1,FALSE)</f>
        <v>#N/A</v>
      </c>
      <c r="B172" s="168" t="e">
        <f>VLOOKUP(A172,Data!$A:$P,2,FALSE)</f>
        <v>#N/A</v>
      </c>
      <c r="C172" s="168" t="e">
        <f>VLOOKUP(A172,Data!$A:$P,15,FALSE)</f>
        <v>#N/A</v>
      </c>
      <c r="D172" s="168" t="e">
        <f>VLOOKUP(A172,Data!$A:$P,3,FALSE)</f>
        <v>#N/A</v>
      </c>
      <c r="E172" s="214" t="e">
        <f>VLOOKUP(A172,Data!$A:$P,7,FALSE)</f>
        <v>#N/A</v>
      </c>
      <c r="F172" s="173" t="e">
        <f>VLOOKUP(A172,Data!$A:$P,4,FALSE)</f>
        <v>#N/A</v>
      </c>
      <c r="G172" s="168" t="e">
        <f>VLOOKUP(A172,Data!$A:$P,5,FALSE)</f>
        <v>#N/A</v>
      </c>
      <c r="H172" s="6" t="e">
        <f>VLOOKUP(A172,Data!$A:$P,9,FALSE)</f>
        <v>#N/A</v>
      </c>
      <c r="I172" s="6" t="e">
        <f>VLOOKUP(A172,Data!$A:$P,11,FALSE)</f>
        <v>#N/A</v>
      </c>
      <c r="J172" s="6" t="e">
        <f>VLOOKUP(A172,Data!$A:$P,12,FALSE)</f>
        <v>#N/A</v>
      </c>
      <c r="K172" s="6" t="e">
        <f>VLOOKUP(A172,Data!$A:$P,16,FALSE)</f>
        <v>#N/A</v>
      </c>
      <c r="L172" s="182" t="e">
        <f>VLOOKUP(A172,Data!$A:$P,6,FALSE)</f>
        <v>#N/A</v>
      </c>
      <c r="M172" s="12" t="e">
        <f t="shared" ref="M172" si="11">J172-I172</f>
        <v>#N/A</v>
      </c>
      <c r="N172" s="168" t="e">
        <f>VLOOKUP(A172,Data!$A:$P,13,FALSE)</f>
        <v>#N/A</v>
      </c>
      <c r="O172" s="168" t="e">
        <f>VLOOKUP(A172,Data!$A:$P,14,FALSE)</f>
        <v>#N/A</v>
      </c>
      <c r="P172" s="139"/>
    </row>
    <row r="173" spans="1:16" ht="39.950000000000003" customHeight="1" x14ac:dyDescent="0.25">
      <c r="A173" s="166" t="e">
        <f>VLOOKUP(Data!A173,Data!$A:$P,1,FALSE)</f>
        <v>#N/A</v>
      </c>
      <c r="B173" s="168" t="e">
        <f>VLOOKUP(A173,Data!$A:$P,2,FALSE)</f>
        <v>#N/A</v>
      </c>
      <c r="C173" s="168" t="e">
        <f>VLOOKUP(A173,Data!$A:$P,15,FALSE)</f>
        <v>#N/A</v>
      </c>
      <c r="D173" s="168" t="e">
        <f>VLOOKUP(A173,Data!$A:$P,3,FALSE)</f>
        <v>#N/A</v>
      </c>
      <c r="E173" s="214" t="e">
        <f>VLOOKUP(A173,Data!$A:$P,7,FALSE)</f>
        <v>#N/A</v>
      </c>
      <c r="F173" s="173" t="e">
        <f>VLOOKUP(A173,Data!$A:$P,4,FALSE)</f>
        <v>#N/A</v>
      </c>
      <c r="G173" s="168" t="e">
        <f>VLOOKUP(A173,Data!$A:$P,5,FALSE)</f>
        <v>#N/A</v>
      </c>
      <c r="H173" s="6" t="e">
        <f>VLOOKUP(A173,Data!$A:$P,9,FALSE)</f>
        <v>#N/A</v>
      </c>
      <c r="I173" s="6" t="e">
        <f>VLOOKUP(A173,Data!$A:$P,11,FALSE)</f>
        <v>#N/A</v>
      </c>
      <c r="J173" s="6" t="e">
        <f>VLOOKUP(A173,Data!$A:$P,12,FALSE)</f>
        <v>#N/A</v>
      </c>
      <c r="K173" s="6" t="e">
        <f>VLOOKUP(A173,Data!$A:$P,16,FALSE)</f>
        <v>#N/A</v>
      </c>
      <c r="L173" s="182" t="e">
        <f>VLOOKUP(A173,Data!$A:$P,6,FALSE)</f>
        <v>#N/A</v>
      </c>
      <c r="M173" s="12" t="e">
        <f t="shared" ref="M173" si="12">J173-I173</f>
        <v>#N/A</v>
      </c>
      <c r="N173" s="168" t="e">
        <f>VLOOKUP(A173,Data!$A:$P,13,FALSE)</f>
        <v>#N/A</v>
      </c>
      <c r="O173" s="168" t="e">
        <f>VLOOKUP(A173,Data!$A:$P,14,FALSE)</f>
        <v>#N/A</v>
      </c>
      <c r="P173" s="139"/>
    </row>
    <row r="174" spans="1:16" ht="39.950000000000003" customHeight="1" x14ac:dyDescent="0.25">
      <c r="A174" s="166" t="e">
        <f>VLOOKUP(Data!A174,Data!$A:$P,1,FALSE)</f>
        <v>#N/A</v>
      </c>
      <c r="B174" s="168" t="e">
        <f>VLOOKUP(A174,Data!$A:$P,2,FALSE)</f>
        <v>#N/A</v>
      </c>
      <c r="C174" s="168" t="e">
        <f>VLOOKUP(A174,Data!$A:$P,15,FALSE)</f>
        <v>#N/A</v>
      </c>
      <c r="D174" s="168" t="e">
        <f>VLOOKUP(A174,Data!$A:$P,3,FALSE)</f>
        <v>#N/A</v>
      </c>
      <c r="E174" s="214" t="e">
        <f>VLOOKUP(A174,Data!$A:$P,7,FALSE)</f>
        <v>#N/A</v>
      </c>
      <c r="F174" s="173" t="e">
        <f>VLOOKUP(A174,Data!$A:$P,4,FALSE)</f>
        <v>#N/A</v>
      </c>
      <c r="G174" s="168" t="e">
        <f>VLOOKUP(A174,Data!$A:$P,5,FALSE)</f>
        <v>#N/A</v>
      </c>
      <c r="H174" s="6" t="e">
        <f>VLOOKUP(A174,Data!$A:$P,9,FALSE)</f>
        <v>#N/A</v>
      </c>
      <c r="I174" s="6" t="e">
        <f>VLOOKUP(A174,Data!$A:$P,11,FALSE)</f>
        <v>#N/A</v>
      </c>
      <c r="J174" s="6" t="e">
        <f>VLOOKUP(A174,Data!$A:$P,12,FALSE)</f>
        <v>#N/A</v>
      </c>
      <c r="K174" s="6" t="e">
        <f>VLOOKUP(A174,Data!$A:$P,16,FALSE)</f>
        <v>#N/A</v>
      </c>
      <c r="L174" s="182" t="e">
        <f>VLOOKUP(A174,Data!$A:$P,6,FALSE)</f>
        <v>#N/A</v>
      </c>
      <c r="M174" s="12" t="e">
        <f t="shared" ref="M174" si="13">J174-I174</f>
        <v>#N/A</v>
      </c>
      <c r="N174" s="168" t="e">
        <f>VLOOKUP(A174,Data!$A:$P,13,FALSE)</f>
        <v>#N/A</v>
      </c>
      <c r="O174" s="168" t="e">
        <f>VLOOKUP(A174,Data!$A:$P,14,FALSE)</f>
        <v>#N/A</v>
      </c>
      <c r="P174" s="139"/>
    </row>
    <row r="175" spans="1:16" ht="35.1" customHeight="1" x14ac:dyDescent="0.25">
      <c r="A175" s="166" t="e">
        <f>VLOOKUP(Data!A175,Data!$A:$P,1,FALSE)</f>
        <v>#N/A</v>
      </c>
      <c r="B175" s="168" t="e">
        <f>VLOOKUP(A175,Data!$A:$P,2,FALSE)</f>
        <v>#N/A</v>
      </c>
      <c r="C175" s="168" t="e">
        <f>VLOOKUP(A175,Data!$A:$P,15,FALSE)</f>
        <v>#N/A</v>
      </c>
      <c r="D175" s="168" t="e">
        <f>VLOOKUP(A175,Data!$A:$P,3,FALSE)</f>
        <v>#N/A</v>
      </c>
      <c r="E175" s="214" t="e">
        <f>VLOOKUP(A175,Data!$A:$P,7,FALSE)</f>
        <v>#N/A</v>
      </c>
      <c r="F175" s="173" t="e">
        <f>VLOOKUP(A175,Data!$A:$P,4,FALSE)</f>
        <v>#N/A</v>
      </c>
      <c r="G175" s="168" t="e">
        <f>VLOOKUP(A175,Data!$A:$P,5,FALSE)</f>
        <v>#N/A</v>
      </c>
      <c r="H175" s="6" t="e">
        <f>VLOOKUP(A175,Data!$A:$P,9,FALSE)</f>
        <v>#N/A</v>
      </c>
      <c r="I175" s="6" t="e">
        <f>VLOOKUP(A175,Data!$A:$P,11,FALSE)</f>
        <v>#N/A</v>
      </c>
      <c r="J175" s="6" t="e">
        <f>VLOOKUP(A175,Data!$A:$P,12,FALSE)</f>
        <v>#N/A</v>
      </c>
      <c r="K175" s="6" t="e">
        <f>VLOOKUP(A175,Data!$A:$P,16,FALSE)</f>
        <v>#N/A</v>
      </c>
      <c r="L175" s="182" t="e">
        <f>VLOOKUP(A175,Data!$A:$P,6,FALSE)</f>
        <v>#N/A</v>
      </c>
      <c r="M175" s="12" t="e">
        <f t="shared" ref="M175" si="14">J175-I175</f>
        <v>#N/A</v>
      </c>
      <c r="N175" s="168" t="e">
        <f>VLOOKUP(A175,Data!$A:$P,13,FALSE)</f>
        <v>#N/A</v>
      </c>
      <c r="O175" s="168" t="e">
        <f>VLOOKUP(A175,Data!$A:$P,14,FALSE)</f>
        <v>#N/A</v>
      </c>
      <c r="P175" s="139"/>
    </row>
    <row r="176" spans="1:16" ht="39.950000000000003" customHeight="1" x14ac:dyDescent="0.25">
      <c r="A176" s="166" t="e">
        <f>VLOOKUP(Data!A176,Data!$A:$P,1,FALSE)</f>
        <v>#N/A</v>
      </c>
      <c r="B176" s="168" t="e">
        <f>VLOOKUP(A176,Data!$A:$P,2,FALSE)</f>
        <v>#N/A</v>
      </c>
      <c r="C176" s="168" t="e">
        <f>VLOOKUP(A176,Data!$A:$P,15,FALSE)</f>
        <v>#N/A</v>
      </c>
      <c r="D176" s="168" t="e">
        <f>VLOOKUP(A176,Data!$A:$P,3,FALSE)</f>
        <v>#N/A</v>
      </c>
      <c r="E176" s="214" t="e">
        <f>VLOOKUP(A176,Data!$A:$P,7,FALSE)</f>
        <v>#N/A</v>
      </c>
      <c r="F176" s="173" t="e">
        <f>VLOOKUP(A176,Data!$A:$P,4,FALSE)</f>
        <v>#N/A</v>
      </c>
      <c r="G176" s="168" t="e">
        <f>VLOOKUP(A176,Data!$A:$P,5,FALSE)</f>
        <v>#N/A</v>
      </c>
      <c r="H176" s="6" t="e">
        <f>VLOOKUP(A176,Data!$A:$P,9,FALSE)</f>
        <v>#N/A</v>
      </c>
      <c r="I176" s="6" t="e">
        <f>VLOOKUP(A176,Data!$A:$P,11,FALSE)</f>
        <v>#N/A</v>
      </c>
      <c r="J176" s="6" t="e">
        <f>VLOOKUP(A176,Data!$A:$P,12,FALSE)</f>
        <v>#N/A</v>
      </c>
      <c r="K176" s="6" t="e">
        <f>VLOOKUP(A176,Data!$A:$P,16,FALSE)</f>
        <v>#N/A</v>
      </c>
      <c r="L176" s="182" t="e">
        <f>VLOOKUP(A176,Data!$A:$P,6,FALSE)</f>
        <v>#N/A</v>
      </c>
      <c r="M176" s="12" t="e">
        <f t="shared" ref="M176" si="15">J176-I176</f>
        <v>#N/A</v>
      </c>
      <c r="N176" s="168" t="e">
        <f>VLOOKUP(A176,Data!$A:$P,13,FALSE)</f>
        <v>#N/A</v>
      </c>
      <c r="O176" s="168" t="e">
        <f>VLOOKUP(A176,Data!$A:$P,14,FALSE)</f>
        <v>#N/A</v>
      </c>
      <c r="P176" s="139"/>
    </row>
    <row r="177" spans="1:16" ht="35.1" customHeight="1" x14ac:dyDescent="0.25">
      <c r="A177" s="166" t="e">
        <f>VLOOKUP(Data!A177,Data!$A:$P,1,FALSE)</f>
        <v>#N/A</v>
      </c>
      <c r="B177" s="168" t="e">
        <f>VLOOKUP(A177,Data!$A:$P,2,FALSE)</f>
        <v>#N/A</v>
      </c>
      <c r="C177" s="168" t="e">
        <f>VLOOKUP(A177,Data!$A:$P,15,FALSE)</f>
        <v>#N/A</v>
      </c>
      <c r="D177" s="168" t="e">
        <f>VLOOKUP(A177,Data!$A:$P,3,FALSE)</f>
        <v>#N/A</v>
      </c>
      <c r="E177" s="214" t="e">
        <f>VLOOKUP(A177,Data!$A:$P,7,FALSE)</f>
        <v>#N/A</v>
      </c>
      <c r="F177" s="173" t="e">
        <f>VLOOKUP(A177,Data!$A:$P,4,FALSE)</f>
        <v>#N/A</v>
      </c>
      <c r="G177" s="168" t="e">
        <f>VLOOKUP(A177,Data!$A:$P,5,FALSE)</f>
        <v>#N/A</v>
      </c>
      <c r="H177" s="6" t="e">
        <f>VLOOKUP(A177,Data!$A:$P,9,FALSE)</f>
        <v>#N/A</v>
      </c>
      <c r="I177" s="6" t="e">
        <f>VLOOKUP(A177,Data!$A:$P,11,FALSE)</f>
        <v>#N/A</v>
      </c>
      <c r="J177" s="6" t="e">
        <f>VLOOKUP(A177,Data!$A:$P,12,FALSE)</f>
        <v>#N/A</v>
      </c>
      <c r="K177" s="6" t="e">
        <f>VLOOKUP(A177,Data!$A:$P,16,FALSE)</f>
        <v>#N/A</v>
      </c>
      <c r="L177" s="182" t="e">
        <f>VLOOKUP(A177,Data!$A:$P,6,FALSE)</f>
        <v>#N/A</v>
      </c>
      <c r="M177" s="12" t="e">
        <f t="shared" ref="M177" si="16">J177-I177</f>
        <v>#N/A</v>
      </c>
      <c r="N177" s="168" t="e">
        <f>VLOOKUP(A177,Data!$A:$P,13,FALSE)</f>
        <v>#N/A</v>
      </c>
      <c r="O177" s="168" t="e">
        <f>VLOOKUP(A177,Data!$A:$P,14,FALSE)</f>
        <v>#N/A</v>
      </c>
      <c r="P177" s="139"/>
    </row>
    <row r="178" spans="1:16" ht="39.950000000000003" customHeight="1" x14ac:dyDescent="0.25">
      <c r="A178" s="166" t="e">
        <f>VLOOKUP(Data!A178,Data!$A:$P,1,FALSE)</f>
        <v>#N/A</v>
      </c>
      <c r="B178" s="168" t="e">
        <f>VLOOKUP(A178,Data!$A:$P,2,FALSE)</f>
        <v>#N/A</v>
      </c>
      <c r="C178" s="168" t="e">
        <f>VLOOKUP(A178,Data!$A:$P,15,FALSE)</f>
        <v>#N/A</v>
      </c>
      <c r="D178" s="168" t="e">
        <f>VLOOKUP(A178,Data!$A:$P,3,FALSE)</f>
        <v>#N/A</v>
      </c>
      <c r="E178" s="214" t="e">
        <f>VLOOKUP(A178,Data!$A:$P,7,FALSE)</f>
        <v>#N/A</v>
      </c>
      <c r="F178" s="173" t="e">
        <f>VLOOKUP(A178,Data!$A:$P,4,FALSE)</f>
        <v>#N/A</v>
      </c>
      <c r="G178" s="168" t="e">
        <f>VLOOKUP(A178,Data!$A:$P,5,FALSE)</f>
        <v>#N/A</v>
      </c>
      <c r="H178" s="6" t="e">
        <f>VLOOKUP(A178,Data!$A:$P,9,FALSE)</f>
        <v>#N/A</v>
      </c>
      <c r="I178" s="6" t="e">
        <f>VLOOKUP(A178,Data!$A:$P,11,FALSE)</f>
        <v>#N/A</v>
      </c>
      <c r="J178" s="6" t="e">
        <f>VLOOKUP(A178,Data!$A:$P,12,FALSE)</f>
        <v>#N/A</v>
      </c>
      <c r="K178" s="6" t="e">
        <f>VLOOKUP(A178,Data!$A:$P,16,FALSE)</f>
        <v>#N/A</v>
      </c>
      <c r="L178" s="182" t="e">
        <f>VLOOKUP(A178,Data!$A:$P,6,FALSE)</f>
        <v>#N/A</v>
      </c>
      <c r="M178" s="12" t="e">
        <f t="shared" ref="M178" si="17">J178-I178</f>
        <v>#N/A</v>
      </c>
      <c r="N178" s="168" t="e">
        <f>VLOOKUP(A178,Data!$A:$P,13,FALSE)</f>
        <v>#N/A</v>
      </c>
      <c r="O178" s="168" t="e">
        <f>VLOOKUP(A178,Data!$A:$P,14,FALSE)</f>
        <v>#N/A</v>
      </c>
      <c r="P178" s="139"/>
    </row>
    <row r="179" spans="1:16" ht="35.1" customHeight="1" x14ac:dyDescent="0.25">
      <c r="A179" s="166" t="e">
        <f>VLOOKUP(Data!A179,Data!$A:$P,1,FALSE)</f>
        <v>#N/A</v>
      </c>
      <c r="B179" s="168" t="e">
        <f>VLOOKUP(A179,Data!$A:$P,2,FALSE)</f>
        <v>#N/A</v>
      </c>
      <c r="C179" s="168" t="e">
        <f>VLOOKUP(A179,Data!$A:$P,15,FALSE)</f>
        <v>#N/A</v>
      </c>
      <c r="D179" s="168" t="e">
        <f>VLOOKUP(A179,Data!$A:$P,3,FALSE)</f>
        <v>#N/A</v>
      </c>
      <c r="E179" s="214" t="e">
        <f>VLOOKUP(A179,Data!$A:$P,7,FALSE)</f>
        <v>#N/A</v>
      </c>
      <c r="F179" s="173" t="e">
        <f>VLOOKUP(A179,Data!$A:$P,4,FALSE)</f>
        <v>#N/A</v>
      </c>
      <c r="G179" s="168" t="e">
        <f>VLOOKUP(A179,Data!$A:$P,5,FALSE)</f>
        <v>#N/A</v>
      </c>
      <c r="H179" s="6" t="e">
        <f>VLOOKUP(A179,Data!$A:$P,9,FALSE)</f>
        <v>#N/A</v>
      </c>
      <c r="I179" s="6" t="e">
        <f>VLOOKUP(A179,Data!$A:$P,11,FALSE)</f>
        <v>#N/A</v>
      </c>
      <c r="J179" s="6" t="e">
        <f>VLOOKUP(A179,Data!$A:$P,12,FALSE)</f>
        <v>#N/A</v>
      </c>
      <c r="K179" s="6" t="e">
        <f>VLOOKUP(A179,Data!$A:$P,16,FALSE)</f>
        <v>#N/A</v>
      </c>
      <c r="L179" s="182" t="e">
        <f>VLOOKUP(A179,Data!$A:$P,6,FALSE)</f>
        <v>#N/A</v>
      </c>
      <c r="M179" s="12" t="e">
        <f t="shared" ref="M179" si="18">J179-I179</f>
        <v>#N/A</v>
      </c>
      <c r="N179" s="168" t="e">
        <f>VLOOKUP(A179,Data!$A:$P,13,FALSE)</f>
        <v>#N/A</v>
      </c>
      <c r="O179" s="168" t="e">
        <f>VLOOKUP(A179,Data!$A:$P,14,FALSE)</f>
        <v>#N/A</v>
      </c>
      <c r="P179" s="139"/>
    </row>
    <row r="180" spans="1:16" ht="45" customHeight="1" x14ac:dyDescent="0.25">
      <c r="A180" s="166" t="e">
        <f>VLOOKUP(Data!A180,Data!$A:$P,1,FALSE)</f>
        <v>#N/A</v>
      </c>
      <c r="B180" s="168" t="e">
        <f>VLOOKUP(A180,Data!$A:$P,2,FALSE)</f>
        <v>#N/A</v>
      </c>
      <c r="C180" s="168" t="e">
        <f>VLOOKUP(A180,Data!$A:$P,15,FALSE)</f>
        <v>#N/A</v>
      </c>
      <c r="D180" s="168" t="e">
        <f>VLOOKUP(A180,Data!$A:$P,3,FALSE)</f>
        <v>#N/A</v>
      </c>
      <c r="E180" s="214" t="e">
        <f>VLOOKUP(A180,Data!$A:$P,7,FALSE)</f>
        <v>#N/A</v>
      </c>
      <c r="F180" s="173" t="e">
        <f>VLOOKUP(A180,Data!$A:$P,4,FALSE)</f>
        <v>#N/A</v>
      </c>
      <c r="G180" s="168" t="e">
        <f>VLOOKUP(A180,Data!$A:$P,5,FALSE)</f>
        <v>#N/A</v>
      </c>
      <c r="H180" s="6" t="e">
        <f>VLOOKUP(A180,Data!$A:$P,9,FALSE)</f>
        <v>#N/A</v>
      </c>
      <c r="I180" s="6" t="e">
        <f>VLOOKUP(A180,Data!$A:$P,11,FALSE)</f>
        <v>#N/A</v>
      </c>
      <c r="J180" s="6" t="e">
        <f>VLOOKUP(A180,Data!$A:$P,12,FALSE)</f>
        <v>#N/A</v>
      </c>
      <c r="K180" s="6" t="e">
        <f>VLOOKUP(A180,Data!$A:$P,16,FALSE)</f>
        <v>#N/A</v>
      </c>
      <c r="L180" s="182" t="e">
        <f>VLOOKUP(A180,Data!$A:$P,6,FALSE)</f>
        <v>#N/A</v>
      </c>
      <c r="M180" s="12" t="e">
        <f t="shared" ref="M180" si="19">J180-I180</f>
        <v>#N/A</v>
      </c>
      <c r="N180" s="168" t="e">
        <f>VLOOKUP(A180,Data!$A:$P,13,FALSE)</f>
        <v>#N/A</v>
      </c>
      <c r="O180" s="168" t="e">
        <f>VLOOKUP(A180,Data!$A:$P,14,FALSE)</f>
        <v>#N/A</v>
      </c>
      <c r="P180" s="139"/>
    </row>
    <row r="181" spans="1:16" ht="45" customHeight="1" x14ac:dyDescent="0.25">
      <c r="A181" s="166" t="e">
        <f>VLOOKUP(Data!A181,Data!$A:$P,1,FALSE)</f>
        <v>#N/A</v>
      </c>
      <c r="B181" s="168" t="e">
        <f>VLOOKUP(A181,Data!$A:$P,2,FALSE)</f>
        <v>#N/A</v>
      </c>
      <c r="C181" s="168" t="e">
        <f>VLOOKUP(A181,Data!$A:$P,15,FALSE)</f>
        <v>#N/A</v>
      </c>
      <c r="D181" s="168" t="e">
        <f>VLOOKUP(A181,Data!$A:$P,3,FALSE)</f>
        <v>#N/A</v>
      </c>
      <c r="E181" s="214" t="e">
        <f>VLOOKUP(A181,Data!$A:$P,7,FALSE)</f>
        <v>#N/A</v>
      </c>
      <c r="F181" s="173" t="e">
        <f>VLOOKUP(A181,Data!$A:$P,4,FALSE)</f>
        <v>#N/A</v>
      </c>
      <c r="G181" s="168" t="e">
        <f>VLOOKUP(A181,Data!$A:$P,5,FALSE)</f>
        <v>#N/A</v>
      </c>
      <c r="H181" s="6" t="e">
        <f>VLOOKUP(A181,Data!$A:$P,9,FALSE)</f>
        <v>#N/A</v>
      </c>
      <c r="I181" s="6" t="e">
        <f>VLOOKUP(A181,Data!$A:$P,11,FALSE)</f>
        <v>#N/A</v>
      </c>
      <c r="J181" s="6" t="e">
        <f>VLOOKUP(A181,Data!$A:$P,12,FALSE)</f>
        <v>#N/A</v>
      </c>
      <c r="K181" s="6" t="e">
        <f>VLOOKUP(A181,Data!$A:$P,16,FALSE)</f>
        <v>#N/A</v>
      </c>
      <c r="L181" s="182" t="e">
        <f>VLOOKUP(A181,Data!$A:$P,6,FALSE)</f>
        <v>#N/A</v>
      </c>
      <c r="M181" s="12" t="e">
        <f t="shared" ref="M181" si="20">J181-I181</f>
        <v>#N/A</v>
      </c>
      <c r="N181" s="168" t="e">
        <f>VLOOKUP(A181,Data!$A:$P,13,FALSE)</f>
        <v>#N/A</v>
      </c>
      <c r="O181" s="168" t="e">
        <f>VLOOKUP(A181,Data!$A:$P,14,FALSE)</f>
        <v>#N/A</v>
      </c>
      <c r="P181" s="139"/>
    </row>
    <row r="182" spans="1:16" ht="39.950000000000003" customHeight="1" x14ac:dyDescent="0.25">
      <c r="A182" s="166" t="e">
        <f>VLOOKUP(Data!A182,Data!$A:$P,1,FALSE)</f>
        <v>#N/A</v>
      </c>
      <c r="B182" s="168" t="e">
        <f>VLOOKUP(A182,Data!$A:$P,2,FALSE)</f>
        <v>#N/A</v>
      </c>
      <c r="C182" s="168" t="e">
        <f>VLOOKUP(A182,Data!$A:$P,15,FALSE)</f>
        <v>#N/A</v>
      </c>
      <c r="D182" s="168" t="e">
        <f>VLOOKUP(A182,Data!$A:$P,3,FALSE)</f>
        <v>#N/A</v>
      </c>
      <c r="E182" s="214" t="e">
        <f>VLOOKUP(A182,Data!$A:$P,7,FALSE)</f>
        <v>#N/A</v>
      </c>
      <c r="F182" s="173" t="e">
        <f>VLOOKUP(A182,Data!$A:$P,4,FALSE)</f>
        <v>#N/A</v>
      </c>
      <c r="G182" s="168" t="e">
        <f>VLOOKUP(A182,Data!$A:$P,5,FALSE)</f>
        <v>#N/A</v>
      </c>
      <c r="H182" s="6" t="e">
        <f>VLOOKUP(A182,Data!$A:$P,9,FALSE)</f>
        <v>#N/A</v>
      </c>
      <c r="I182" s="6" t="e">
        <f>VLOOKUP(A182,Data!$A:$P,11,FALSE)</f>
        <v>#N/A</v>
      </c>
      <c r="J182" s="6" t="e">
        <f>VLOOKUP(A182,Data!$A:$P,12,FALSE)</f>
        <v>#N/A</v>
      </c>
      <c r="K182" s="6" t="e">
        <f>VLOOKUP(A182,Data!$A:$P,16,FALSE)</f>
        <v>#N/A</v>
      </c>
      <c r="L182" s="182" t="e">
        <f>VLOOKUP(A182,Data!$A:$P,6,FALSE)</f>
        <v>#N/A</v>
      </c>
      <c r="M182" s="12" t="e">
        <f t="shared" ref="M182" si="21">J182-I182</f>
        <v>#N/A</v>
      </c>
      <c r="N182" s="168" t="e">
        <f>VLOOKUP(A182,Data!$A:$P,13,FALSE)</f>
        <v>#N/A</v>
      </c>
      <c r="O182" s="168" t="e">
        <f>VLOOKUP(A182,Data!$A:$P,14,FALSE)</f>
        <v>#N/A</v>
      </c>
      <c r="P182" s="139"/>
    </row>
    <row r="183" spans="1:16" ht="39.950000000000003" customHeight="1" x14ac:dyDescent="0.25">
      <c r="A183" s="166" t="e">
        <f>VLOOKUP(Data!A183,Data!$A:$P,1,FALSE)</f>
        <v>#N/A</v>
      </c>
      <c r="B183" s="168" t="e">
        <f>VLOOKUP(A183,Data!$A:$P,2,FALSE)</f>
        <v>#N/A</v>
      </c>
      <c r="C183" s="168" t="e">
        <f>VLOOKUP(A183,Data!$A:$P,15,FALSE)</f>
        <v>#N/A</v>
      </c>
      <c r="D183" s="168" t="e">
        <f>VLOOKUP(A183,Data!$A:$P,3,FALSE)</f>
        <v>#N/A</v>
      </c>
      <c r="E183" s="214" t="e">
        <f>VLOOKUP(A183,Data!$A:$P,7,FALSE)</f>
        <v>#N/A</v>
      </c>
      <c r="F183" s="173" t="e">
        <f>VLOOKUP(A183,Data!$A:$P,4,FALSE)</f>
        <v>#N/A</v>
      </c>
      <c r="G183" s="168" t="e">
        <f>VLOOKUP(A183,Data!$A:$P,5,FALSE)</f>
        <v>#N/A</v>
      </c>
      <c r="H183" s="6" t="e">
        <f>VLOOKUP(A183,Data!$A:$P,9,FALSE)</f>
        <v>#N/A</v>
      </c>
      <c r="I183" s="6" t="e">
        <f>VLOOKUP(A183,Data!$A:$P,11,FALSE)</f>
        <v>#N/A</v>
      </c>
      <c r="J183" s="6" t="e">
        <f>VLOOKUP(A183,Data!$A:$P,12,FALSE)</f>
        <v>#N/A</v>
      </c>
      <c r="K183" s="6" t="e">
        <f>VLOOKUP(A183,Data!$A:$P,16,FALSE)</f>
        <v>#N/A</v>
      </c>
      <c r="L183" s="182" t="e">
        <f>VLOOKUP(A183,Data!$A:$P,6,FALSE)</f>
        <v>#N/A</v>
      </c>
      <c r="M183" s="12" t="e">
        <f t="shared" ref="M183" si="22">J183-I183</f>
        <v>#N/A</v>
      </c>
      <c r="N183" s="168" t="e">
        <f>VLOOKUP(A183,Data!$A:$P,13,FALSE)</f>
        <v>#N/A</v>
      </c>
      <c r="O183" s="168" t="e">
        <f>VLOOKUP(A183,Data!$A:$P,14,FALSE)</f>
        <v>#N/A</v>
      </c>
      <c r="P183" s="139"/>
    </row>
    <row r="184" spans="1:16" ht="39.950000000000003" customHeight="1" x14ac:dyDescent="0.25">
      <c r="A184" s="166" t="e">
        <f>VLOOKUP(Data!A184,Data!$A:$P,1,FALSE)</f>
        <v>#N/A</v>
      </c>
      <c r="B184" s="168" t="e">
        <f>VLOOKUP(A184,Data!$A:$P,2,FALSE)</f>
        <v>#N/A</v>
      </c>
      <c r="C184" s="168" t="e">
        <f>VLOOKUP(A184,Data!$A:$P,15,FALSE)</f>
        <v>#N/A</v>
      </c>
      <c r="D184" s="168" t="e">
        <f>VLOOKUP(A184,Data!$A:$P,3,FALSE)</f>
        <v>#N/A</v>
      </c>
      <c r="E184" s="214" t="e">
        <f>VLOOKUP(A184,Data!$A:$P,7,FALSE)</f>
        <v>#N/A</v>
      </c>
      <c r="F184" s="173" t="e">
        <f>VLOOKUP(A184,Data!$A:$P,4,FALSE)</f>
        <v>#N/A</v>
      </c>
      <c r="G184" s="168" t="e">
        <f>VLOOKUP(A184,Data!$A:$P,5,FALSE)</f>
        <v>#N/A</v>
      </c>
      <c r="H184" s="6" t="e">
        <f>VLOOKUP(A184,Data!$A:$P,9,FALSE)</f>
        <v>#N/A</v>
      </c>
      <c r="I184" s="6" t="e">
        <f>VLOOKUP(A184,Data!$A:$P,11,FALSE)</f>
        <v>#N/A</v>
      </c>
      <c r="J184" s="6" t="e">
        <f>VLOOKUP(A184,Data!$A:$P,12,FALSE)</f>
        <v>#N/A</v>
      </c>
      <c r="K184" s="6" t="e">
        <f>VLOOKUP(A184,Data!$A:$P,16,FALSE)</f>
        <v>#N/A</v>
      </c>
      <c r="L184" s="182" t="e">
        <f>VLOOKUP(A184,Data!$A:$P,6,FALSE)</f>
        <v>#N/A</v>
      </c>
      <c r="M184" s="12" t="e">
        <f t="shared" ref="M184" si="23">J184-I184</f>
        <v>#N/A</v>
      </c>
      <c r="N184" s="168" t="e">
        <f>VLOOKUP(A184,Data!$A:$P,13,FALSE)</f>
        <v>#N/A</v>
      </c>
      <c r="O184" s="168" t="e">
        <f>VLOOKUP(A184,Data!$A:$P,14,FALSE)</f>
        <v>#N/A</v>
      </c>
      <c r="P184" s="139"/>
    </row>
    <row r="185" spans="1:16" ht="35.1" customHeight="1" x14ac:dyDescent="0.25">
      <c r="A185" s="166" t="e">
        <f>VLOOKUP(Data!A185,Data!$A:$P,1,FALSE)</f>
        <v>#N/A</v>
      </c>
      <c r="B185" s="168" t="e">
        <f>VLOOKUP(A185,Data!$A:$P,2,FALSE)</f>
        <v>#N/A</v>
      </c>
      <c r="C185" s="168" t="e">
        <f>VLOOKUP(A185,Data!$A:$P,15,FALSE)</f>
        <v>#N/A</v>
      </c>
      <c r="D185" s="168" t="e">
        <f>VLOOKUP(A185,Data!$A:$P,3,FALSE)</f>
        <v>#N/A</v>
      </c>
      <c r="E185" s="214" t="e">
        <f>VLOOKUP(A185,Data!$A:$P,7,FALSE)</f>
        <v>#N/A</v>
      </c>
      <c r="F185" s="173" t="e">
        <f>VLOOKUP(A185,Data!$A:$P,4,FALSE)</f>
        <v>#N/A</v>
      </c>
      <c r="G185" s="168" t="e">
        <f>VLOOKUP(A185,Data!$A:$P,5,FALSE)</f>
        <v>#N/A</v>
      </c>
      <c r="H185" s="6" t="e">
        <f>VLOOKUP(A185,Data!$A:$P,9,FALSE)</f>
        <v>#N/A</v>
      </c>
      <c r="I185" s="6" t="e">
        <f>VLOOKUP(A185,Data!$A:$P,11,FALSE)</f>
        <v>#N/A</v>
      </c>
      <c r="J185" s="6" t="e">
        <f>VLOOKUP(A185,Data!$A:$P,12,FALSE)</f>
        <v>#N/A</v>
      </c>
      <c r="K185" s="6" t="e">
        <f>VLOOKUP(A185,Data!$A:$P,16,FALSE)</f>
        <v>#N/A</v>
      </c>
      <c r="L185" s="182" t="e">
        <f>VLOOKUP(A185,Data!$A:$P,6,FALSE)</f>
        <v>#N/A</v>
      </c>
      <c r="M185" s="12" t="e">
        <f t="shared" ref="M185" si="24">J185-I185</f>
        <v>#N/A</v>
      </c>
      <c r="N185" s="168" t="e">
        <f>VLOOKUP(A185,Data!$A:$P,13,FALSE)</f>
        <v>#N/A</v>
      </c>
      <c r="O185" s="168" t="e">
        <f>VLOOKUP(A185,Data!$A:$P,14,FALSE)</f>
        <v>#N/A</v>
      </c>
      <c r="P185" s="139"/>
    </row>
    <row r="186" spans="1:16" ht="30" customHeight="1" x14ac:dyDescent="0.25">
      <c r="A186" s="166" t="e">
        <f>VLOOKUP(Data!A186,Data!$A:$P,1,FALSE)</f>
        <v>#N/A</v>
      </c>
      <c r="B186" s="168" t="e">
        <f>VLOOKUP(A186,Data!$A:$P,2,FALSE)</f>
        <v>#N/A</v>
      </c>
      <c r="C186" s="168" t="e">
        <f>VLOOKUP(A186,Data!$A:$P,15,FALSE)</f>
        <v>#N/A</v>
      </c>
      <c r="D186" s="168" t="e">
        <f>VLOOKUP(A186,Data!$A:$P,3,FALSE)</f>
        <v>#N/A</v>
      </c>
      <c r="E186" s="214" t="e">
        <f>VLOOKUP(A186,Data!$A:$P,7,FALSE)</f>
        <v>#N/A</v>
      </c>
      <c r="F186" s="173" t="e">
        <f>VLOOKUP(A186,Data!$A:$P,4,FALSE)</f>
        <v>#N/A</v>
      </c>
      <c r="G186" s="168" t="e">
        <f>VLOOKUP(A186,Data!$A:$P,5,FALSE)</f>
        <v>#N/A</v>
      </c>
      <c r="H186" s="6" t="e">
        <f>VLOOKUP(A186,Data!$A:$P,9,FALSE)</f>
        <v>#N/A</v>
      </c>
      <c r="I186" s="6" t="e">
        <f>VLOOKUP(A186,Data!$A:$P,11,FALSE)</f>
        <v>#N/A</v>
      </c>
      <c r="J186" s="6" t="e">
        <f>VLOOKUP(A186,Data!$A:$P,12,FALSE)</f>
        <v>#N/A</v>
      </c>
      <c r="K186" s="6" t="e">
        <f>VLOOKUP(A186,Data!$A:$P,16,FALSE)</f>
        <v>#N/A</v>
      </c>
      <c r="L186" s="182" t="e">
        <f>VLOOKUP(A186,Data!$A:$P,6,FALSE)</f>
        <v>#N/A</v>
      </c>
      <c r="M186" s="12" t="e">
        <f t="shared" ref="M186" si="25">J186-I186</f>
        <v>#N/A</v>
      </c>
      <c r="N186" s="168" t="e">
        <f>VLOOKUP(A186,Data!$A:$P,13,FALSE)</f>
        <v>#N/A</v>
      </c>
      <c r="O186" s="168" t="e">
        <f>VLOOKUP(A186,Data!$A:$P,14,FALSE)</f>
        <v>#N/A</v>
      </c>
      <c r="P186" s="139"/>
    </row>
    <row r="187" spans="1:16" ht="35.1" customHeight="1" x14ac:dyDescent="0.25">
      <c r="A187" s="166" t="e">
        <f>VLOOKUP(Data!A187,Data!$A:$P,1,FALSE)</f>
        <v>#N/A</v>
      </c>
      <c r="B187" s="168" t="e">
        <f>VLOOKUP(A187,Data!$A:$P,2,FALSE)</f>
        <v>#N/A</v>
      </c>
      <c r="C187" s="168" t="e">
        <f>VLOOKUP(A187,Data!$A:$P,15,FALSE)</f>
        <v>#N/A</v>
      </c>
      <c r="D187" s="168" t="e">
        <f>VLOOKUP(A187,Data!$A:$P,3,FALSE)</f>
        <v>#N/A</v>
      </c>
      <c r="E187" s="214" t="e">
        <f>VLOOKUP(A187,Data!$A:$P,7,FALSE)</f>
        <v>#N/A</v>
      </c>
      <c r="F187" s="173" t="e">
        <f>VLOOKUP(A187,Data!$A:$P,4,FALSE)</f>
        <v>#N/A</v>
      </c>
      <c r="G187" s="168" t="e">
        <f>VLOOKUP(A187,Data!$A:$P,5,FALSE)</f>
        <v>#N/A</v>
      </c>
      <c r="H187" s="6" t="e">
        <f>VLOOKUP(A187,Data!$A:$P,9,FALSE)</f>
        <v>#N/A</v>
      </c>
      <c r="I187" s="6" t="e">
        <f>VLOOKUP(A187,Data!$A:$P,11,FALSE)</f>
        <v>#N/A</v>
      </c>
      <c r="J187" s="6" t="e">
        <f>VLOOKUP(A187,Data!$A:$P,12,FALSE)</f>
        <v>#N/A</v>
      </c>
      <c r="K187" s="6" t="e">
        <f>VLOOKUP(A187,Data!$A:$P,16,FALSE)</f>
        <v>#N/A</v>
      </c>
      <c r="L187" s="182" t="e">
        <f>VLOOKUP(A187,Data!$A:$P,6,FALSE)</f>
        <v>#N/A</v>
      </c>
      <c r="M187" s="12" t="e">
        <f t="shared" ref="M187" si="26">J187-I187</f>
        <v>#N/A</v>
      </c>
      <c r="N187" s="168" t="e">
        <f>VLOOKUP(A187,Data!$A:$P,13,FALSE)</f>
        <v>#N/A</v>
      </c>
      <c r="O187" s="168" t="e">
        <f>VLOOKUP(A187,Data!$A:$P,14,FALSE)</f>
        <v>#N/A</v>
      </c>
      <c r="P187" s="139"/>
    </row>
    <row r="188" spans="1:16" ht="39.950000000000003" customHeight="1" x14ac:dyDescent="0.25">
      <c r="A188" s="166" t="e">
        <f>VLOOKUP(Data!A188,Data!$A:$P,1,FALSE)</f>
        <v>#N/A</v>
      </c>
      <c r="B188" s="168" t="e">
        <f>VLOOKUP(A188,Data!$A:$P,2,FALSE)</f>
        <v>#N/A</v>
      </c>
      <c r="C188" s="168" t="e">
        <f>VLOOKUP(A188,Data!$A:$P,15,FALSE)</f>
        <v>#N/A</v>
      </c>
      <c r="D188" s="168" t="e">
        <f>VLOOKUP(A188,Data!$A:$P,3,FALSE)</f>
        <v>#N/A</v>
      </c>
      <c r="E188" s="214" t="e">
        <f>VLOOKUP(A188,Data!$A:$P,7,FALSE)</f>
        <v>#N/A</v>
      </c>
      <c r="F188" s="173" t="e">
        <f>VLOOKUP(A188,Data!$A:$P,4,FALSE)</f>
        <v>#N/A</v>
      </c>
      <c r="G188" s="168" t="e">
        <f>VLOOKUP(A188,Data!$A:$P,5,FALSE)</f>
        <v>#N/A</v>
      </c>
      <c r="H188" s="6" t="e">
        <f>VLOOKUP(A188,Data!$A:$P,9,FALSE)</f>
        <v>#N/A</v>
      </c>
      <c r="I188" s="6" t="e">
        <f>VLOOKUP(A188,Data!$A:$P,11,FALSE)</f>
        <v>#N/A</v>
      </c>
      <c r="J188" s="6" t="e">
        <f>VLOOKUP(A188,Data!$A:$P,12,FALSE)</f>
        <v>#N/A</v>
      </c>
      <c r="K188" s="6" t="e">
        <f>VLOOKUP(A188,Data!$A:$P,16,FALSE)</f>
        <v>#N/A</v>
      </c>
      <c r="L188" s="182" t="e">
        <f>VLOOKUP(A188,Data!$A:$P,6,FALSE)</f>
        <v>#N/A</v>
      </c>
      <c r="M188" s="12" t="e">
        <f t="shared" ref="M188" si="27">J188-I188</f>
        <v>#N/A</v>
      </c>
      <c r="N188" s="168" t="e">
        <f>VLOOKUP(A188,Data!$A:$P,13,FALSE)</f>
        <v>#N/A</v>
      </c>
      <c r="O188" s="168" t="e">
        <f>VLOOKUP(A188,Data!$A:$P,14,FALSE)</f>
        <v>#N/A</v>
      </c>
      <c r="P188" s="139"/>
    </row>
    <row r="189" spans="1:16" ht="45" customHeight="1" x14ac:dyDescent="0.25">
      <c r="A189" s="166" t="e">
        <f>VLOOKUP(Data!A189,Data!$A:$P,1,FALSE)</f>
        <v>#N/A</v>
      </c>
      <c r="B189" s="168" t="e">
        <f>VLOOKUP(A189,Data!$A:$P,2,FALSE)</f>
        <v>#N/A</v>
      </c>
      <c r="C189" s="168" t="e">
        <f>VLOOKUP(A189,Data!$A:$P,15,FALSE)</f>
        <v>#N/A</v>
      </c>
      <c r="D189" s="168" t="e">
        <f>VLOOKUP(A189,Data!$A:$P,3,FALSE)</f>
        <v>#N/A</v>
      </c>
      <c r="E189" s="214" t="e">
        <f>VLOOKUP(A189,Data!$A:$P,7,FALSE)</f>
        <v>#N/A</v>
      </c>
      <c r="F189" s="173" t="e">
        <f>VLOOKUP(A189,Data!$A:$P,4,FALSE)</f>
        <v>#N/A</v>
      </c>
      <c r="G189" s="168" t="e">
        <f>VLOOKUP(A189,Data!$A:$P,5,FALSE)</f>
        <v>#N/A</v>
      </c>
      <c r="H189" s="6" t="e">
        <f>VLOOKUP(A189,Data!$A:$P,9,FALSE)</f>
        <v>#N/A</v>
      </c>
      <c r="I189" s="6" t="e">
        <f>VLOOKUP(A189,Data!$A:$P,11,FALSE)</f>
        <v>#N/A</v>
      </c>
      <c r="J189" s="6" t="e">
        <f>VLOOKUP(A189,Data!$A:$P,12,FALSE)</f>
        <v>#N/A</v>
      </c>
      <c r="K189" s="6" t="e">
        <f>VLOOKUP(A189,Data!$A:$P,16,FALSE)</f>
        <v>#N/A</v>
      </c>
      <c r="L189" s="182" t="e">
        <f>VLOOKUP(A189,Data!$A:$P,6,FALSE)</f>
        <v>#N/A</v>
      </c>
      <c r="M189" s="12" t="e">
        <f t="shared" ref="M189" si="28">J189-I189</f>
        <v>#N/A</v>
      </c>
      <c r="N189" s="168" t="e">
        <f>VLOOKUP(A189,Data!$A:$P,13,FALSE)</f>
        <v>#N/A</v>
      </c>
      <c r="O189" s="168" t="e">
        <f>VLOOKUP(A189,Data!$A:$P,14,FALSE)</f>
        <v>#N/A</v>
      </c>
      <c r="P189" s="139"/>
    </row>
    <row r="190" spans="1:16" ht="39.950000000000003" customHeight="1" x14ac:dyDescent="0.25">
      <c r="A190" s="166" t="e">
        <f>VLOOKUP(Data!A190,Data!$A:$P,1,FALSE)</f>
        <v>#N/A</v>
      </c>
      <c r="B190" s="168" t="e">
        <f>VLOOKUP(A190,Data!$A:$P,2,FALSE)</f>
        <v>#N/A</v>
      </c>
      <c r="C190" s="168" t="e">
        <f>VLOOKUP(A190,Data!$A:$P,15,FALSE)</f>
        <v>#N/A</v>
      </c>
      <c r="D190" s="168" t="e">
        <f>VLOOKUP(A190,Data!$A:$P,3,FALSE)</f>
        <v>#N/A</v>
      </c>
      <c r="E190" s="214" t="e">
        <f>VLOOKUP(A190,Data!$A:$P,7,FALSE)</f>
        <v>#N/A</v>
      </c>
      <c r="F190" s="173" t="e">
        <f>VLOOKUP(A190,Data!$A:$P,4,FALSE)</f>
        <v>#N/A</v>
      </c>
      <c r="G190" s="168" t="e">
        <f>VLOOKUP(A190,Data!$A:$P,5,FALSE)</f>
        <v>#N/A</v>
      </c>
      <c r="H190" s="6" t="e">
        <f>VLOOKUP(A190,Data!$A:$P,9,FALSE)</f>
        <v>#N/A</v>
      </c>
      <c r="I190" s="6" t="e">
        <f>VLOOKUP(A190,Data!$A:$P,11,FALSE)</f>
        <v>#N/A</v>
      </c>
      <c r="J190" s="6" t="e">
        <f>VLOOKUP(A190,Data!$A:$P,12,FALSE)</f>
        <v>#N/A</v>
      </c>
      <c r="K190" s="6" t="e">
        <f>VLOOKUP(A190,Data!$A:$P,16,FALSE)</f>
        <v>#N/A</v>
      </c>
      <c r="L190" s="182" t="e">
        <f>VLOOKUP(A190,Data!$A:$P,6,FALSE)</f>
        <v>#N/A</v>
      </c>
      <c r="M190" s="12" t="e">
        <f t="shared" ref="M190" si="29">J190-I190</f>
        <v>#N/A</v>
      </c>
      <c r="N190" s="168" t="e">
        <f>VLOOKUP(A190,Data!$A:$P,13,FALSE)</f>
        <v>#N/A</v>
      </c>
      <c r="O190" s="168" t="e">
        <f>VLOOKUP(A190,Data!$A:$P,14,FALSE)</f>
        <v>#N/A</v>
      </c>
      <c r="P190" s="139"/>
    </row>
    <row r="191" spans="1:16" ht="39.950000000000003" customHeight="1" x14ac:dyDescent="0.25">
      <c r="A191" s="166" t="e">
        <f>VLOOKUP(Data!A191,Data!$A:$P,1,FALSE)</f>
        <v>#N/A</v>
      </c>
      <c r="B191" s="168" t="e">
        <f>VLOOKUP(A191,Data!$A:$P,2,FALSE)</f>
        <v>#N/A</v>
      </c>
      <c r="C191" s="168" t="e">
        <f>VLOOKUP(A191,Data!$A:$P,15,FALSE)</f>
        <v>#N/A</v>
      </c>
      <c r="D191" s="168" t="e">
        <f>VLOOKUP(A191,Data!$A:$P,3,FALSE)</f>
        <v>#N/A</v>
      </c>
      <c r="E191" s="214" t="e">
        <f>VLOOKUP(A191,Data!$A:$P,7,FALSE)</f>
        <v>#N/A</v>
      </c>
      <c r="F191" s="173" t="e">
        <f>VLOOKUP(A191,Data!$A:$P,4,FALSE)</f>
        <v>#N/A</v>
      </c>
      <c r="G191" s="168" t="e">
        <f>VLOOKUP(A191,Data!$A:$P,5,FALSE)</f>
        <v>#N/A</v>
      </c>
      <c r="H191" s="6" t="e">
        <f>VLOOKUP(A191,Data!$A:$P,9,FALSE)</f>
        <v>#N/A</v>
      </c>
      <c r="I191" s="6" t="e">
        <f>VLOOKUP(A191,Data!$A:$P,11,FALSE)</f>
        <v>#N/A</v>
      </c>
      <c r="J191" s="6" t="e">
        <f>VLOOKUP(A191,Data!$A:$P,12,FALSE)</f>
        <v>#N/A</v>
      </c>
      <c r="K191" s="6" t="e">
        <f>VLOOKUP(A191,Data!$A:$P,16,FALSE)</f>
        <v>#N/A</v>
      </c>
      <c r="L191" s="182" t="e">
        <f>VLOOKUP(A191,Data!$A:$P,6,FALSE)</f>
        <v>#N/A</v>
      </c>
      <c r="M191" s="12" t="e">
        <f t="shared" ref="M191" si="30">J191-I191</f>
        <v>#N/A</v>
      </c>
      <c r="N191" s="168" t="e">
        <f>VLOOKUP(A191,Data!$A:$P,13,FALSE)</f>
        <v>#N/A</v>
      </c>
      <c r="O191" s="168" t="e">
        <f>VLOOKUP(A191,Data!$A:$P,14,FALSE)</f>
        <v>#N/A</v>
      </c>
      <c r="P191" s="139"/>
    </row>
    <row r="192" spans="1:16" ht="35.1" customHeight="1" x14ac:dyDescent="0.25">
      <c r="A192" s="166" t="e">
        <f>VLOOKUP(Data!A192,Data!$A:$P,1,FALSE)</f>
        <v>#N/A</v>
      </c>
      <c r="B192" s="168" t="e">
        <f>VLOOKUP(A192,Data!$A:$P,2,FALSE)</f>
        <v>#N/A</v>
      </c>
      <c r="C192" s="168" t="e">
        <f>VLOOKUP(A192,Data!$A:$P,15,FALSE)</f>
        <v>#N/A</v>
      </c>
      <c r="D192" s="168" t="e">
        <f>VLOOKUP(A192,Data!$A:$P,3,FALSE)</f>
        <v>#N/A</v>
      </c>
      <c r="E192" s="214" t="e">
        <f>VLOOKUP(A192,Data!$A:$P,7,FALSE)</f>
        <v>#N/A</v>
      </c>
      <c r="F192" s="173" t="e">
        <f>VLOOKUP(A192,Data!$A:$P,4,FALSE)</f>
        <v>#N/A</v>
      </c>
      <c r="G192" s="168" t="e">
        <f>VLOOKUP(A192,Data!$A:$P,5,FALSE)</f>
        <v>#N/A</v>
      </c>
      <c r="H192" s="6" t="e">
        <f>VLOOKUP(A192,Data!$A:$P,9,FALSE)</f>
        <v>#N/A</v>
      </c>
      <c r="I192" s="6" t="e">
        <f>VLOOKUP(A192,Data!$A:$P,11,FALSE)</f>
        <v>#N/A</v>
      </c>
      <c r="J192" s="6" t="e">
        <f>VLOOKUP(A192,Data!$A:$P,12,FALSE)</f>
        <v>#N/A</v>
      </c>
      <c r="K192" s="6" t="e">
        <f>VLOOKUP(A192,Data!$A:$P,16,FALSE)</f>
        <v>#N/A</v>
      </c>
      <c r="L192" s="182" t="e">
        <f>VLOOKUP(A192,Data!$A:$P,6,FALSE)</f>
        <v>#N/A</v>
      </c>
      <c r="M192" s="12" t="e">
        <f t="shared" ref="M192" si="31">J192-I192</f>
        <v>#N/A</v>
      </c>
      <c r="N192" s="168" t="e">
        <f>VLOOKUP(A192,Data!$A:$P,13,FALSE)</f>
        <v>#N/A</v>
      </c>
      <c r="O192" s="168" t="e">
        <f>VLOOKUP(A192,Data!$A:$P,14,FALSE)</f>
        <v>#N/A</v>
      </c>
      <c r="P192" s="139"/>
    </row>
    <row r="193" spans="1:16" ht="39.950000000000003" customHeight="1" x14ac:dyDescent="0.25">
      <c r="A193" s="166" t="e">
        <f>VLOOKUP(Data!A193,Data!$A:$P,1,FALSE)</f>
        <v>#N/A</v>
      </c>
      <c r="B193" s="168" t="e">
        <f>VLOOKUP(A193,Data!$A:$P,2,FALSE)</f>
        <v>#N/A</v>
      </c>
      <c r="C193" s="168" t="e">
        <f>VLOOKUP(A193,Data!$A:$P,15,FALSE)</f>
        <v>#N/A</v>
      </c>
      <c r="D193" s="168" t="e">
        <f>VLOOKUP(A193,Data!$A:$P,3,FALSE)</f>
        <v>#N/A</v>
      </c>
      <c r="E193" s="214" t="e">
        <f>VLOOKUP(A193,Data!$A:$P,7,FALSE)</f>
        <v>#N/A</v>
      </c>
      <c r="F193" s="173" t="e">
        <f>VLOOKUP(A193,Data!$A:$P,4,FALSE)</f>
        <v>#N/A</v>
      </c>
      <c r="G193" s="168" t="e">
        <f>VLOOKUP(A193,Data!$A:$P,5,FALSE)</f>
        <v>#N/A</v>
      </c>
      <c r="H193" s="6" t="e">
        <f>VLOOKUP(A193,Data!$A:$P,9,FALSE)</f>
        <v>#N/A</v>
      </c>
      <c r="I193" s="6" t="e">
        <f>VLOOKUP(A193,Data!$A:$P,11,FALSE)</f>
        <v>#N/A</v>
      </c>
      <c r="J193" s="6" t="e">
        <f>VLOOKUP(A193,Data!$A:$P,12,FALSE)</f>
        <v>#N/A</v>
      </c>
      <c r="K193" s="6" t="e">
        <f>VLOOKUP(A193,Data!$A:$P,16,FALSE)</f>
        <v>#N/A</v>
      </c>
      <c r="L193" s="182" t="e">
        <f>VLOOKUP(A193,Data!$A:$P,6,FALSE)</f>
        <v>#N/A</v>
      </c>
      <c r="M193" s="12" t="e">
        <f t="shared" ref="M193" si="32">J193-I193</f>
        <v>#N/A</v>
      </c>
      <c r="N193" s="168" t="e">
        <f>VLOOKUP(A193,Data!$A:$P,13,FALSE)</f>
        <v>#N/A</v>
      </c>
      <c r="O193" s="168" t="e">
        <f>VLOOKUP(A193,Data!$A:$P,14,FALSE)</f>
        <v>#N/A</v>
      </c>
      <c r="P193" s="139"/>
    </row>
    <row r="194" spans="1:16" ht="45" customHeight="1" x14ac:dyDescent="0.25">
      <c r="A194" s="166" t="e">
        <f>VLOOKUP(Data!A194,Data!$A:$P,1,FALSE)</f>
        <v>#N/A</v>
      </c>
      <c r="B194" s="168" t="e">
        <f>VLOOKUP(A194,Data!$A:$P,2,FALSE)</f>
        <v>#N/A</v>
      </c>
      <c r="C194" s="168" t="e">
        <f>VLOOKUP(A194,Data!$A:$P,15,FALSE)</f>
        <v>#N/A</v>
      </c>
      <c r="D194" s="168" t="e">
        <f>VLOOKUP(A194,Data!$A:$P,3,FALSE)</f>
        <v>#N/A</v>
      </c>
      <c r="E194" s="214" t="e">
        <f>VLOOKUP(A194,Data!$A:$P,7,FALSE)</f>
        <v>#N/A</v>
      </c>
      <c r="F194" s="173" t="e">
        <f>VLOOKUP(A194,Data!$A:$P,4,FALSE)</f>
        <v>#N/A</v>
      </c>
      <c r="G194" s="168" t="e">
        <f>VLOOKUP(A194,Data!$A:$P,5,FALSE)</f>
        <v>#N/A</v>
      </c>
      <c r="H194" s="6" t="e">
        <f>VLOOKUP(A194,Data!$A:$P,9,FALSE)</f>
        <v>#N/A</v>
      </c>
      <c r="I194" s="6" t="e">
        <f>VLOOKUP(A194,Data!$A:$P,11,FALSE)</f>
        <v>#N/A</v>
      </c>
      <c r="J194" s="6" t="e">
        <f>VLOOKUP(A194,Data!$A:$P,12,FALSE)</f>
        <v>#N/A</v>
      </c>
      <c r="K194" s="6" t="e">
        <f>VLOOKUP(A194,Data!$A:$P,16,FALSE)</f>
        <v>#N/A</v>
      </c>
      <c r="L194" s="182" t="e">
        <f>VLOOKUP(A194,Data!$A:$P,6,FALSE)</f>
        <v>#N/A</v>
      </c>
      <c r="M194" s="12" t="e">
        <f t="shared" ref="M194" si="33">J194-I194</f>
        <v>#N/A</v>
      </c>
      <c r="N194" s="168" t="e">
        <f>VLOOKUP(A194,Data!$A:$P,13,FALSE)</f>
        <v>#N/A</v>
      </c>
      <c r="O194" s="168" t="e">
        <f>VLOOKUP(A194,Data!$A:$P,14,FALSE)</f>
        <v>#N/A</v>
      </c>
      <c r="P194" s="139"/>
    </row>
    <row r="195" spans="1:16" ht="30" customHeight="1" x14ac:dyDescent="0.25">
      <c r="A195" s="166" t="e">
        <f>VLOOKUP(Data!A195,Data!$A:$P,1,FALSE)</f>
        <v>#N/A</v>
      </c>
      <c r="B195" s="168" t="e">
        <f>VLOOKUP(A195,Data!$A:$P,2,FALSE)</f>
        <v>#N/A</v>
      </c>
      <c r="C195" s="168" t="e">
        <f>VLOOKUP(A195,Data!$A:$P,15,FALSE)</f>
        <v>#N/A</v>
      </c>
      <c r="D195" s="168" t="e">
        <f>VLOOKUP(A195,Data!$A:$P,3,FALSE)</f>
        <v>#N/A</v>
      </c>
      <c r="E195" s="214" t="e">
        <f>VLOOKUP(A195,Data!$A:$P,7,FALSE)</f>
        <v>#N/A</v>
      </c>
      <c r="F195" s="173" t="e">
        <f>VLOOKUP(A195,Data!$A:$P,4,FALSE)</f>
        <v>#N/A</v>
      </c>
      <c r="G195" s="168" t="e">
        <f>VLOOKUP(A195,Data!$A:$P,5,FALSE)</f>
        <v>#N/A</v>
      </c>
      <c r="H195" s="6" t="e">
        <f>VLOOKUP(A195,Data!$A:$P,9,FALSE)</f>
        <v>#N/A</v>
      </c>
      <c r="I195" s="6" t="e">
        <f>VLOOKUP(A195,Data!$A:$P,11,FALSE)</f>
        <v>#N/A</v>
      </c>
      <c r="J195" s="6" t="e">
        <f>VLOOKUP(A195,Data!$A:$P,12,FALSE)</f>
        <v>#N/A</v>
      </c>
      <c r="K195" s="6" t="e">
        <f>VLOOKUP(A195,Data!$A:$P,16,FALSE)</f>
        <v>#N/A</v>
      </c>
      <c r="L195" s="182" t="e">
        <f>VLOOKUP(A195,Data!$A:$P,6,FALSE)</f>
        <v>#N/A</v>
      </c>
      <c r="M195" s="12" t="e">
        <f t="shared" ref="M195" si="34">J195-I195</f>
        <v>#N/A</v>
      </c>
      <c r="N195" s="168" t="e">
        <f>VLOOKUP(A195,Data!$A:$P,13,FALSE)</f>
        <v>#N/A</v>
      </c>
      <c r="O195" s="168" t="e">
        <f>VLOOKUP(A195,Data!$A:$P,14,FALSE)</f>
        <v>#N/A</v>
      </c>
      <c r="P195" s="139"/>
    </row>
    <row r="196" spans="1:16" ht="35.1" customHeight="1" x14ac:dyDescent="0.25">
      <c r="A196" s="166" t="e">
        <f>VLOOKUP(Data!A196,Data!$A:$P,1,FALSE)</f>
        <v>#N/A</v>
      </c>
      <c r="B196" s="168" t="e">
        <f>VLOOKUP(A196,Data!$A:$P,2,FALSE)</f>
        <v>#N/A</v>
      </c>
      <c r="C196" s="168" t="e">
        <f>VLOOKUP(A196,Data!$A:$P,15,FALSE)</f>
        <v>#N/A</v>
      </c>
      <c r="D196" s="168" t="e">
        <f>VLOOKUP(A196,Data!$A:$P,3,FALSE)</f>
        <v>#N/A</v>
      </c>
      <c r="E196" s="214" t="e">
        <f>VLOOKUP(A196,Data!$A:$P,7,FALSE)</f>
        <v>#N/A</v>
      </c>
      <c r="F196" s="173" t="e">
        <f>VLOOKUP(A196,Data!$A:$P,4,FALSE)</f>
        <v>#N/A</v>
      </c>
      <c r="G196" s="168" t="e">
        <f>VLOOKUP(A196,Data!$A:$P,5,FALSE)</f>
        <v>#N/A</v>
      </c>
      <c r="H196" s="6" t="e">
        <f>VLOOKUP(A196,Data!$A:$P,9,FALSE)</f>
        <v>#N/A</v>
      </c>
      <c r="I196" s="6" t="e">
        <f>VLOOKUP(A196,Data!$A:$P,11,FALSE)</f>
        <v>#N/A</v>
      </c>
      <c r="J196" s="6" t="e">
        <f>VLOOKUP(A196,Data!$A:$P,12,FALSE)</f>
        <v>#N/A</v>
      </c>
      <c r="K196" s="6" t="e">
        <f>VLOOKUP(A196,Data!$A:$P,16,FALSE)</f>
        <v>#N/A</v>
      </c>
      <c r="L196" s="182" t="e">
        <f>VLOOKUP(A196,Data!$A:$P,6,FALSE)</f>
        <v>#N/A</v>
      </c>
      <c r="M196" s="12" t="e">
        <f t="shared" ref="M196" si="35">J196-I196</f>
        <v>#N/A</v>
      </c>
      <c r="N196" s="168" t="e">
        <f>VLOOKUP(A196,Data!$A:$P,13,FALSE)</f>
        <v>#N/A</v>
      </c>
      <c r="O196" s="168" t="e">
        <f>VLOOKUP(A196,Data!$A:$P,14,FALSE)</f>
        <v>#N/A</v>
      </c>
      <c r="P196" s="139"/>
    </row>
    <row r="197" spans="1:16" ht="39.950000000000003" customHeight="1" x14ac:dyDescent="0.25">
      <c r="A197" s="166" t="e">
        <f>VLOOKUP(Data!A197,Data!$A:$P,1,FALSE)</f>
        <v>#N/A</v>
      </c>
      <c r="B197" s="168" t="e">
        <f>VLOOKUP(A197,Data!$A:$P,2,FALSE)</f>
        <v>#N/A</v>
      </c>
      <c r="C197" s="168" t="e">
        <f>VLOOKUP(A197,Data!$A:$P,15,FALSE)</f>
        <v>#N/A</v>
      </c>
      <c r="D197" s="168" t="e">
        <f>VLOOKUP(A197,Data!$A:$P,3,FALSE)</f>
        <v>#N/A</v>
      </c>
      <c r="E197" s="214" t="e">
        <f>VLOOKUP(A197,Data!$A:$P,7,FALSE)</f>
        <v>#N/A</v>
      </c>
      <c r="F197" s="173" t="e">
        <f>VLOOKUP(A197,Data!$A:$P,4,FALSE)</f>
        <v>#N/A</v>
      </c>
      <c r="G197" s="168" t="e">
        <f>VLOOKUP(A197,Data!$A:$P,5,FALSE)</f>
        <v>#N/A</v>
      </c>
      <c r="H197" s="6" t="e">
        <f>VLOOKUP(A197,Data!$A:$P,9,FALSE)</f>
        <v>#N/A</v>
      </c>
      <c r="I197" s="6" t="e">
        <f>VLOOKUP(A197,Data!$A:$P,11,FALSE)</f>
        <v>#N/A</v>
      </c>
      <c r="J197" s="6" t="e">
        <f>VLOOKUP(A197,Data!$A:$P,12,FALSE)</f>
        <v>#N/A</v>
      </c>
      <c r="K197" s="6" t="e">
        <f>VLOOKUP(A197,Data!$A:$P,16,FALSE)</f>
        <v>#N/A</v>
      </c>
      <c r="L197" s="182" t="e">
        <f>VLOOKUP(A197,Data!$A:$P,6,FALSE)</f>
        <v>#N/A</v>
      </c>
      <c r="M197" s="12" t="e">
        <f t="shared" ref="M197" si="36">J197-I197</f>
        <v>#N/A</v>
      </c>
      <c r="N197" s="168" t="e">
        <f>VLOOKUP(A197,Data!$A:$P,13,FALSE)</f>
        <v>#N/A</v>
      </c>
      <c r="O197" s="168" t="e">
        <f>VLOOKUP(A197,Data!$A:$P,14,FALSE)</f>
        <v>#N/A</v>
      </c>
      <c r="P197" s="139"/>
    </row>
    <row r="198" spans="1:16" ht="30" customHeight="1" x14ac:dyDescent="0.25">
      <c r="A198" s="166" t="e">
        <f>VLOOKUP(Data!A198,Data!$A:$P,1,FALSE)</f>
        <v>#N/A</v>
      </c>
      <c r="B198" s="168" t="e">
        <f>VLOOKUP(A198,Data!$A:$P,2,FALSE)</f>
        <v>#N/A</v>
      </c>
      <c r="C198" s="168" t="e">
        <f>VLOOKUP(A198,Data!$A:$P,15,FALSE)</f>
        <v>#N/A</v>
      </c>
      <c r="D198" s="168" t="e">
        <f>VLOOKUP(A198,Data!$A:$P,3,FALSE)</f>
        <v>#N/A</v>
      </c>
      <c r="E198" s="214" t="e">
        <f>VLOOKUP(A198,Data!$A:$P,7,FALSE)</f>
        <v>#N/A</v>
      </c>
      <c r="F198" s="173" t="e">
        <f>VLOOKUP(A198,Data!$A:$P,4,FALSE)</f>
        <v>#N/A</v>
      </c>
      <c r="G198" s="168" t="e">
        <f>VLOOKUP(A198,Data!$A:$P,5,FALSE)</f>
        <v>#N/A</v>
      </c>
      <c r="H198" s="6" t="e">
        <f>VLOOKUP(A198,Data!$A:$P,9,FALSE)</f>
        <v>#N/A</v>
      </c>
      <c r="I198" s="6" t="e">
        <f>VLOOKUP(A198,Data!$A:$P,11,FALSE)</f>
        <v>#N/A</v>
      </c>
      <c r="J198" s="6" t="e">
        <f>VLOOKUP(A198,Data!$A:$P,12,FALSE)</f>
        <v>#N/A</v>
      </c>
      <c r="K198" s="6" t="e">
        <f>VLOOKUP(A198,Data!$A:$P,16,FALSE)</f>
        <v>#N/A</v>
      </c>
      <c r="L198" s="182" t="e">
        <f>VLOOKUP(A198,Data!$A:$P,6,FALSE)</f>
        <v>#N/A</v>
      </c>
      <c r="M198" s="12" t="e">
        <f t="shared" ref="M198" si="37">J198-I198</f>
        <v>#N/A</v>
      </c>
      <c r="N198" s="168" t="e">
        <f>VLOOKUP(A198,Data!$A:$P,13,FALSE)</f>
        <v>#N/A</v>
      </c>
      <c r="O198" s="168" t="e">
        <f>VLOOKUP(A198,Data!$A:$P,14,FALSE)</f>
        <v>#N/A</v>
      </c>
      <c r="P198" s="139"/>
    </row>
    <row r="199" spans="1:16" ht="30" customHeight="1" x14ac:dyDescent="0.25">
      <c r="A199" s="166" t="e">
        <f>VLOOKUP(Data!A199,Data!$A:$P,1,FALSE)</f>
        <v>#N/A</v>
      </c>
      <c r="B199" s="168" t="e">
        <f>VLOOKUP(A199,Data!$A:$P,2,FALSE)</f>
        <v>#N/A</v>
      </c>
      <c r="C199" s="168" t="e">
        <f>VLOOKUP(A199,Data!$A:$P,15,FALSE)</f>
        <v>#N/A</v>
      </c>
      <c r="D199" s="168" t="e">
        <f>VLOOKUP(A199,Data!$A:$P,3,FALSE)</f>
        <v>#N/A</v>
      </c>
      <c r="E199" s="214" t="e">
        <f>VLOOKUP(A199,Data!$A:$P,7,FALSE)</f>
        <v>#N/A</v>
      </c>
      <c r="F199" s="173" t="e">
        <f>VLOOKUP(A199,Data!$A:$P,4,FALSE)</f>
        <v>#N/A</v>
      </c>
      <c r="G199" s="168" t="e">
        <f>VLOOKUP(A199,Data!$A:$P,5,FALSE)</f>
        <v>#N/A</v>
      </c>
      <c r="H199" s="6" t="e">
        <f>VLOOKUP(A199,Data!$A:$P,9,FALSE)</f>
        <v>#N/A</v>
      </c>
      <c r="I199" s="6" t="e">
        <f>VLOOKUP(A199,Data!$A:$P,11,FALSE)</f>
        <v>#N/A</v>
      </c>
      <c r="J199" s="6" t="e">
        <f>VLOOKUP(A199,Data!$A:$P,12,FALSE)</f>
        <v>#N/A</v>
      </c>
      <c r="K199" s="6" t="e">
        <f>VLOOKUP(A199,Data!$A:$P,16,FALSE)</f>
        <v>#N/A</v>
      </c>
      <c r="L199" s="182" t="e">
        <f>VLOOKUP(A199,Data!$A:$P,6,FALSE)</f>
        <v>#N/A</v>
      </c>
      <c r="M199" s="12" t="e">
        <f t="shared" ref="M199" si="38">J199-I199</f>
        <v>#N/A</v>
      </c>
      <c r="N199" s="168" t="e">
        <f>VLOOKUP(A199,Data!$A:$P,13,FALSE)</f>
        <v>#N/A</v>
      </c>
      <c r="O199" s="168" t="e">
        <f>VLOOKUP(A199,Data!$A:$P,14,FALSE)</f>
        <v>#N/A</v>
      </c>
      <c r="P199" s="139"/>
    </row>
    <row r="200" spans="1:16" ht="39.950000000000003" customHeight="1" x14ac:dyDescent="0.25">
      <c r="A200" s="166" t="e">
        <f>VLOOKUP(Data!A200,Data!$A:$P,1,FALSE)</f>
        <v>#N/A</v>
      </c>
      <c r="B200" s="168" t="e">
        <f>VLOOKUP(A200,Data!$A:$P,2,FALSE)</f>
        <v>#N/A</v>
      </c>
      <c r="C200" s="168" t="e">
        <f>VLOOKUP(A200,Data!$A:$P,15,FALSE)</f>
        <v>#N/A</v>
      </c>
      <c r="D200" s="168" t="e">
        <f>VLOOKUP(A200,Data!$A:$P,3,FALSE)</f>
        <v>#N/A</v>
      </c>
      <c r="E200" s="214" t="e">
        <f>VLOOKUP(A200,Data!$A:$P,7,FALSE)</f>
        <v>#N/A</v>
      </c>
      <c r="F200" s="173" t="e">
        <f>VLOOKUP(A200,Data!$A:$P,4,FALSE)</f>
        <v>#N/A</v>
      </c>
      <c r="G200" s="168" t="e">
        <f>VLOOKUP(A200,Data!$A:$P,5,FALSE)</f>
        <v>#N/A</v>
      </c>
      <c r="H200" s="6" t="e">
        <f>VLOOKUP(A200,Data!$A:$P,9,FALSE)</f>
        <v>#N/A</v>
      </c>
      <c r="I200" s="6" t="e">
        <f>VLOOKUP(A200,Data!$A:$P,11,FALSE)</f>
        <v>#N/A</v>
      </c>
      <c r="J200" s="6" t="e">
        <f>VLOOKUP(A200,Data!$A:$P,12,FALSE)</f>
        <v>#N/A</v>
      </c>
      <c r="K200" s="6" t="e">
        <f>VLOOKUP(A200,Data!$A:$P,16,FALSE)</f>
        <v>#N/A</v>
      </c>
      <c r="L200" s="182" t="e">
        <f>VLOOKUP(A200,Data!$A:$P,6,FALSE)</f>
        <v>#N/A</v>
      </c>
      <c r="M200" s="12" t="e">
        <f t="shared" ref="M200" si="39">J200-I200</f>
        <v>#N/A</v>
      </c>
      <c r="N200" s="168" t="e">
        <f>VLOOKUP(A200,Data!$A:$P,13,FALSE)</f>
        <v>#N/A</v>
      </c>
      <c r="O200" s="168" t="e">
        <f>VLOOKUP(A200,Data!$A:$P,14,FALSE)</f>
        <v>#N/A</v>
      </c>
      <c r="P200" s="139"/>
    </row>
    <row r="201" spans="1:16" ht="30" customHeight="1" x14ac:dyDescent="0.25">
      <c r="A201" s="166" t="e">
        <f>VLOOKUP(Data!A201,Data!$A:$P,1,FALSE)</f>
        <v>#N/A</v>
      </c>
      <c r="B201" s="168" t="e">
        <f>VLOOKUP(A201,Data!$A:$P,2,FALSE)</f>
        <v>#N/A</v>
      </c>
      <c r="C201" s="168" t="e">
        <f>VLOOKUP(A201,Data!$A:$P,15,FALSE)</f>
        <v>#N/A</v>
      </c>
      <c r="D201" s="168" t="e">
        <f>VLOOKUP(A201,Data!$A:$P,3,FALSE)</f>
        <v>#N/A</v>
      </c>
      <c r="E201" s="214" t="e">
        <f>VLOOKUP(A201,Data!$A:$P,7,FALSE)</f>
        <v>#N/A</v>
      </c>
      <c r="F201" s="173" t="e">
        <f>VLOOKUP(A201,Data!$A:$P,4,FALSE)</f>
        <v>#N/A</v>
      </c>
      <c r="G201" s="168" t="e">
        <f>VLOOKUP(A201,Data!$A:$P,5,FALSE)</f>
        <v>#N/A</v>
      </c>
      <c r="H201" s="6" t="e">
        <f>VLOOKUP(A201,Data!$A:$P,9,FALSE)</f>
        <v>#N/A</v>
      </c>
      <c r="I201" s="6" t="e">
        <f>VLOOKUP(A201,Data!$A:$P,11,FALSE)</f>
        <v>#N/A</v>
      </c>
      <c r="J201" s="6" t="e">
        <f>VLOOKUP(A201,Data!$A:$P,12,FALSE)</f>
        <v>#N/A</v>
      </c>
      <c r="K201" s="6" t="e">
        <f>VLOOKUP(A201,Data!$A:$P,16,FALSE)</f>
        <v>#N/A</v>
      </c>
      <c r="L201" s="182" t="e">
        <f>VLOOKUP(A201,Data!$A:$P,6,FALSE)</f>
        <v>#N/A</v>
      </c>
      <c r="M201" s="12" t="e">
        <f t="shared" ref="M201" si="40">J201-I201</f>
        <v>#N/A</v>
      </c>
      <c r="N201" s="168" t="e">
        <f>VLOOKUP(A201,Data!$A:$P,13,FALSE)</f>
        <v>#N/A</v>
      </c>
      <c r="O201" s="168" t="e">
        <f>VLOOKUP(A201,Data!$A:$P,14,FALSE)</f>
        <v>#N/A</v>
      </c>
      <c r="P201" s="139"/>
    </row>
    <row r="202" spans="1:16" ht="45" customHeight="1" x14ac:dyDescent="0.25">
      <c r="A202" s="166" t="e">
        <f>VLOOKUP(Data!A202,Data!$A:$P,1,FALSE)</f>
        <v>#N/A</v>
      </c>
      <c r="B202" s="168" t="e">
        <f>VLOOKUP(A202,Data!$A:$P,2,FALSE)</f>
        <v>#N/A</v>
      </c>
      <c r="C202" s="168" t="e">
        <f>VLOOKUP(A202,Data!$A:$P,15,FALSE)</f>
        <v>#N/A</v>
      </c>
      <c r="D202" s="168" t="e">
        <f>VLOOKUP(A202,Data!$A:$P,3,FALSE)</f>
        <v>#N/A</v>
      </c>
      <c r="E202" s="214" t="e">
        <f>VLOOKUP(A202,Data!$A:$P,7,FALSE)</f>
        <v>#N/A</v>
      </c>
      <c r="F202" s="173" t="e">
        <f>VLOOKUP(A202,Data!$A:$P,4,FALSE)</f>
        <v>#N/A</v>
      </c>
      <c r="G202" s="168" t="e">
        <f>VLOOKUP(A202,Data!$A:$P,5,FALSE)</f>
        <v>#N/A</v>
      </c>
      <c r="H202" s="6" t="e">
        <f>VLOOKUP(A202,Data!$A:$P,9,FALSE)</f>
        <v>#N/A</v>
      </c>
      <c r="I202" s="6" t="e">
        <f>VLOOKUP(A202,Data!$A:$P,11,FALSE)</f>
        <v>#N/A</v>
      </c>
      <c r="J202" s="6" t="e">
        <f>VLOOKUP(A202,Data!$A:$P,12,FALSE)</f>
        <v>#N/A</v>
      </c>
      <c r="K202" s="6" t="e">
        <f>VLOOKUP(A202,Data!$A:$P,16,FALSE)</f>
        <v>#N/A</v>
      </c>
      <c r="L202" s="182" t="e">
        <f>VLOOKUP(A202,Data!$A:$P,6,FALSE)</f>
        <v>#N/A</v>
      </c>
      <c r="M202" s="12" t="e">
        <f t="shared" ref="M202" si="41">J202-I202</f>
        <v>#N/A</v>
      </c>
      <c r="N202" s="168" t="e">
        <f>VLOOKUP(A202,Data!$A:$P,13,FALSE)</f>
        <v>#N/A</v>
      </c>
      <c r="O202" s="168" t="e">
        <f>VLOOKUP(A202,Data!$A:$P,14,FALSE)</f>
        <v>#N/A</v>
      </c>
      <c r="P202" s="139"/>
    </row>
    <row r="203" spans="1:16" ht="30" customHeight="1" x14ac:dyDescent="0.25">
      <c r="A203" s="166" t="e">
        <f>VLOOKUP(Data!A203,Data!$A:$P,1,FALSE)</f>
        <v>#N/A</v>
      </c>
      <c r="B203" s="168" t="e">
        <f>VLOOKUP(A203,Data!$A:$P,2,FALSE)</f>
        <v>#N/A</v>
      </c>
      <c r="C203" s="168" t="e">
        <f>VLOOKUP(A203,Data!$A:$P,15,FALSE)</f>
        <v>#N/A</v>
      </c>
      <c r="D203" s="168" t="e">
        <f>VLOOKUP(A203,Data!$A:$P,3,FALSE)</f>
        <v>#N/A</v>
      </c>
      <c r="E203" s="214" t="e">
        <f>VLOOKUP(A203,Data!$A:$P,7,FALSE)</f>
        <v>#N/A</v>
      </c>
      <c r="F203" s="173" t="e">
        <f>VLOOKUP(A203,Data!$A:$P,4,FALSE)</f>
        <v>#N/A</v>
      </c>
      <c r="G203" s="168" t="e">
        <f>VLOOKUP(A203,Data!$A:$P,5,FALSE)</f>
        <v>#N/A</v>
      </c>
      <c r="H203" s="6" t="e">
        <f>VLOOKUP(A203,Data!$A:$P,9,FALSE)</f>
        <v>#N/A</v>
      </c>
      <c r="I203" s="6" t="e">
        <f>VLOOKUP(A203,Data!$A:$P,11,FALSE)</f>
        <v>#N/A</v>
      </c>
      <c r="J203" s="6" t="e">
        <f>VLOOKUP(A203,Data!$A:$P,12,FALSE)</f>
        <v>#N/A</v>
      </c>
      <c r="K203" s="6" t="e">
        <f>VLOOKUP(A203,Data!$A:$P,16,FALSE)</f>
        <v>#N/A</v>
      </c>
      <c r="L203" s="182" t="e">
        <f>VLOOKUP(A203,Data!$A:$P,6,FALSE)</f>
        <v>#N/A</v>
      </c>
      <c r="M203" s="12" t="e">
        <f t="shared" ref="M203" si="42">J203-I203</f>
        <v>#N/A</v>
      </c>
      <c r="N203" s="168" t="e">
        <f>VLOOKUP(A203,Data!$A:$P,13,FALSE)</f>
        <v>#N/A</v>
      </c>
      <c r="O203" s="168" t="e">
        <f>VLOOKUP(A203,Data!$A:$P,14,FALSE)</f>
        <v>#N/A</v>
      </c>
      <c r="P203" s="139"/>
    </row>
    <row r="204" spans="1:16" ht="45" customHeight="1" x14ac:dyDescent="0.25">
      <c r="A204" s="166" t="e">
        <f>VLOOKUP(Data!A204,Data!$A:$P,1,FALSE)</f>
        <v>#N/A</v>
      </c>
      <c r="B204" s="168" t="e">
        <f>VLOOKUP(A204,Data!$A:$P,2,FALSE)</f>
        <v>#N/A</v>
      </c>
      <c r="C204" s="168" t="e">
        <f>VLOOKUP(A204,Data!$A:$P,15,FALSE)</f>
        <v>#N/A</v>
      </c>
      <c r="D204" s="168" t="e">
        <f>VLOOKUP(A204,Data!$A:$P,3,FALSE)</f>
        <v>#N/A</v>
      </c>
      <c r="E204" s="214" t="e">
        <f>VLOOKUP(A204,Data!$A:$P,7,FALSE)</f>
        <v>#N/A</v>
      </c>
      <c r="F204" s="173" t="e">
        <f>VLOOKUP(A204,Data!$A:$P,4,FALSE)</f>
        <v>#N/A</v>
      </c>
      <c r="G204" s="168" t="e">
        <f>VLOOKUP(A204,Data!$A:$P,5,FALSE)</f>
        <v>#N/A</v>
      </c>
      <c r="H204" s="6" t="e">
        <f>VLOOKUP(A204,Data!$A:$P,9,FALSE)</f>
        <v>#N/A</v>
      </c>
      <c r="I204" s="6" t="e">
        <f>VLOOKUP(A204,Data!$A:$P,11,FALSE)</f>
        <v>#N/A</v>
      </c>
      <c r="J204" s="6" t="e">
        <f>VLOOKUP(A204,Data!$A:$P,12,FALSE)</f>
        <v>#N/A</v>
      </c>
      <c r="K204" s="6" t="e">
        <f>VLOOKUP(A204,Data!$A:$P,16,FALSE)</f>
        <v>#N/A</v>
      </c>
      <c r="L204" s="182" t="e">
        <f>VLOOKUP(A204,Data!$A:$P,6,FALSE)</f>
        <v>#N/A</v>
      </c>
      <c r="M204" s="12" t="e">
        <f t="shared" ref="M204" si="43">J204-I204</f>
        <v>#N/A</v>
      </c>
      <c r="N204" s="168" t="e">
        <f>VLOOKUP(A204,Data!$A:$P,13,FALSE)</f>
        <v>#N/A</v>
      </c>
      <c r="O204" s="168" t="e">
        <f>VLOOKUP(A204,Data!$A:$P,14,FALSE)</f>
        <v>#N/A</v>
      </c>
      <c r="P204" s="139"/>
    </row>
    <row r="205" spans="1:16" ht="35.1" customHeight="1" x14ac:dyDescent="0.25">
      <c r="A205" s="166" t="e">
        <f>VLOOKUP(Data!A205,Data!$A:$P,1,FALSE)</f>
        <v>#N/A</v>
      </c>
      <c r="B205" s="168" t="e">
        <f>VLOOKUP(A205,Data!$A:$P,2,FALSE)</f>
        <v>#N/A</v>
      </c>
      <c r="C205" s="168" t="e">
        <f>VLOOKUP(A205,Data!$A:$P,15,FALSE)</f>
        <v>#N/A</v>
      </c>
      <c r="D205" s="168" t="e">
        <f>VLOOKUP(A205,Data!$A:$P,3,FALSE)</f>
        <v>#N/A</v>
      </c>
      <c r="E205" s="214" t="e">
        <f>VLOOKUP(A205,Data!$A:$P,7,FALSE)</f>
        <v>#N/A</v>
      </c>
      <c r="F205" s="173" t="e">
        <f>VLOOKUP(A205,Data!$A:$P,4,FALSE)</f>
        <v>#N/A</v>
      </c>
      <c r="G205" s="168" t="e">
        <f>VLOOKUP(A205,Data!$A:$P,5,FALSE)</f>
        <v>#N/A</v>
      </c>
      <c r="H205" s="6" t="e">
        <f>VLOOKUP(A205,Data!$A:$P,9,FALSE)</f>
        <v>#N/A</v>
      </c>
      <c r="I205" s="6" t="e">
        <f>VLOOKUP(A205,Data!$A:$P,11,FALSE)</f>
        <v>#N/A</v>
      </c>
      <c r="J205" s="6" t="e">
        <f>VLOOKUP(A205,Data!$A:$P,12,FALSE)</f>
        <v>#N/A</v>
      </c>
      <c r="K205" s="6" t="e">
        <f>VLOOKUP(A205,Data!$A:$P,16,FALSE)</f>
        <v>#N/A</v>
      </c>
      <c r="L205" s="182" t="e">
        <f>VLOOKUP(A205,Data!$A:$P,6,FALSE)</f>
        <v>#N/A</v>
      </c>
      <c r="M205" s="12" t="e">
        <f t="shared" ref="M205" si="44">J205-I205</f>
        <v>#N/A</v>
      </c>
      <c r="N205" s="168" t="e">
        <f>VLOOKUP(A205,Data!$A:$P,13,FALSE)</f>
        <v>#N/A</v>
      </c>
      <c r="O205" s="168" t="e">
        <f>VLOOKUP(A205,Data!$A:$P,14,FALSE)</f>
        <v>#N/A</v>
      </c>
      <c r="P205" s="139"/>
    </row>
    <row r="206" spans="1:16" ht="45" customHeight="1" x14ac:dyDescent="0.25">
      <c r="A206" s="166" t="e">
        <f>VLOOKUP(Data!A206,Data!$A:$P,1,FALSE)</f>
        <v>#N/A</v>
      </c>
      <c r="B206" s="168" t="e">
        <f>VLOOKUP(A206,Data!$A:$P,2,FALSE)</f>
        <v>#N/A</v>
      </c>
      <c r="C206" s="168" t="e">
        <f>VLOOKUP(A206,Data!$A:$P,15,FALSE)</f>
        <v>#N/A</v>
      </c>
      <c r="D206" s="168" t="e">
        <f>VLOOKUP(A206,Data!$A:$P,3,FALSE)</f>
        <v>#N/A</v>
      </c>
      <c r="E206" s="214" t="e">
        <f>VLOOKUP(A206,Data!$A:$P,7,FALSE)</f>
        <v>#N/A</v>
      </c>
      <c r="F206" s="173" t="e">
        <f>VLOOKUP(A206,Data!$A:$P,4,FALSE)</f>
        <v>#N/A</v>
      </c>
      <c r="G206" s="168" t="e">
        <f>VLOOKUP(A206,Data!$A:$P,5,FALSE)</f>
        <v>#N/A</v>
      </c>
      <c r="H206" s="6" t="e">
        <f>VLOOKUP(A206,Data!$A:$P,9,FALSE)</f>
        <v>#N/A</v>
      </c>
      <c r="I206" s="6" t="e">
        <f>VLOOKUP(A206,Data!$A:$P,11,FALSE)</f>
        <v>#N/A</v>
      </c>
      <c r="J206" s="6" t="e">
        <f>VLOOKUP(A206,Data!$A:$P,12,FALSE)</f>
        <v>#N/A</v>
      </c>
      <c r="K206" s="6" t="e">
        <f>VLOOKUP(A206,Data!$A:$P,16,FALSE)</f>
        <v>#N/A</v>
      </c>
      <c r="L206" s="182" t="e">
        <f>VLOOKUP(A206,Data!$A:$P,6,FALSE)</f>
        <v>#N/A</v>
      </c>
      <c r="M206" s="12" t="e">
        <f t="shared" ref="M206" si="45">J206-I206</f>
        <v>#N/A</v>
      </c>
      <c r="N206" s="168" t="e">
        <f>VLOOKUP(A206,Data!$A:$P,13,FALSE)</f>
        <v>#N/A</v>
      </c>
      <c r="O206" s="168" t="e">
        <f>VLOOKUP(A206,Data!$A:$P,14,FALSE)</f>
        <v>#N/A</v>
      </c>
      <c r="P206" s="139"/>
    </row>
    <row r="207" spans="1:16" ht="30" customHeight="1" x14ac:dyDescent="0.25">
      <c r="A207" s="166" t="e">
        <f>VLOOKUP(Data!A207,Data!$A:$P,1,FALSE)</f>
        <v>#N/A</v>
      </c>
      <c r="B207" s="168" t="e">
        <f>VLOOKUP(A207,Data!$A:$P,2,FALSE)</f>
        <v>#N/A</v>
      </c>
      <c r="C207" s="168" t="e">
        <f>VLOOKUP(A207,Data!$A:$P,15,FALSE)</f>
        <v>#N/A</v>
      </c>
      <c r="D207" s="168" t="e">
        <f>VLOOKUP(A207,Data!$A:$P,3,FALSE)</f>
        <v>#N/A</v>
      </c>
      <c r="E207" s="214" t="e">
        <f>VLOOKUP(A207,Data!$A:$P,7,FALSE)</f>
        <v>#N/A</v>
      </c>
      <c r="F207" s="173" t="e">
        <f>VLOOKUP(A207,Data!$A:$P,4,FALSE)</f>
        <v>#N/A</v>
      </c>
      <c r="G207" s="168" t="e">
        <f>VLOOKUP(A207,Data!$A:$P,5,FALSE)</f>
        <v>#N/A</v>
      </c>
      <c r="H207" s="6" t="e">
        <f>VLOOKUP(A207,Data!$A:$P,9,FALSE)</f>
        <v>#N/A</v>
      </c>
      <c r="I207" s="6" t="e">
        <f>VLOOKUP(A207,Data!$A:$P,11,FALSE)</f>
        <v>#N/A</v>
      </c>
      <c r="J207" s="6" t="e">
        <f>VLOOKUP(A207,Data!$A:$P,12,FALSE)</f>
        <v>#N/A</v>
      </c>
      <c r="K207" s="6" t="e">
        <f>VLOOKUP(A207,Data!$A:$P,16,FALSE)</f>
        <v>#N/A</v>
      </c>
      <c r="L207" s="182" t="e">
        <f>VLOOKUP(A207,Data!$A:$P,6,FALSE)</f>
        <v>#N/A</v>
      </c>
      <c r="M207" s="12" t="e">
        <f t="shared" ref="M207" si="46">J207-I207</f>
        <v>#N/A</v>
      </c>
      <c r="N207" s="168" t="e">
        <f>VLOOKUP(A207,Data!$A:$P,13,FALSE)</f>
        <v>#N/A</v>
      </c>
      <c r="O207" s="168" t="e">
        <f>VLOOKUP(A207,Data!$A:$P,14,FALSE)</f>
        <v>#N/A</v>
      </c>
      <c r="P207" s="139"/>
    </row>
    <row r="208" spans="1:16" ht="30" customHeight="1" x14ac:dyDescent="0.25">
      <c r="A208" s="166" t="e">
        <f>VLOOKUP(Data!A208,Data!$A:$P,1,FALSE)</f>
        <v>#N/A</v>
      </c>
      <c r="B208" s="168" t="e">
        <f>VLOOKUP(A208,Data!$A:$P,2,FALSE)</f>
        <v>#N/A</v>
      </c>
      <c r="C208" s="168" t="e">
        <f>VLOOKUP(A208,Data!$A:$P,15,FALSE)</f>
        <v>#N/A</v>
      </c>
      <c r="D208" s="168" t="e">
        <f>VLOOKUP(A208,Data!$A:$P,3,FALSE)</f>
        <v>#N/A</v>
      </c>
      <c r="E208" s="214" t="e">
        <f>VLOOKUP(A208,Data!$A:$P,7,FALSE)</f>
        <v>#N/A</v>
      </c>
      <c r="F208" s="173" t="e">
        <f>VLOOKUP(A208,Data!$A:$P,4,FALSE)</f>
        <v>#N/A</v>
      </c>
      <c r="G208" s="168" t="e">
        <f>VLOOKUP(A208,Data!$A:$P,5,FALSE)</f>
        <v>#N/A</v>
      </c>
      <c r="H208" s="6" t="e">
        <f>VLOOKUP(A208,Data!$A:$P,9,FALSE)</f>
        <v>#N/A</v>
      </c>
      <c r="I208" s="6" t="e">
        <f>VLOOKUP(A208,Data!$A:$P,11,FALSE)</f>
        <v>#N/A</v>
      </c>
      <c r="J208" s="6" t="e">
        <f>VLOOKUP(A208,Data!$A:$P,12,FALSE)</f>
        <v>#N/A</v>
      </c>
      <c r="K208" s="6" t="e">
        <f>VLOOKUP(A208,Data!$A:$P,16,FALSE)</f>
        <v>#N/A</v>
      </c>
      <c r="L208" s="182" t="e">
        <f>VLOOKUP(A208,Data!$A:$P,6,FALSE)</f>
        <v>#N/A</v>
      </c>
      <c r="M208" s="12" t="e">
        <f t="shared" ref="M208" si="47">J208-I208</f>
        <v>#N/A</v>
      </c>
      <c r="N208" s="168" t="e">
        <f>VLOOKUP(A208,Data!$A:$P,13,FALSE)</f>
        <v>#N/A</v>
      </c>
      <c r="O208" s="168" t="e">
        <f>VLOOKUP(A208,Data!$A:$P,14,FALSE)</f>
        <v>#N/A</v>
      </c>
      <c r="P208" s="139"/>
    </row>
    <row r="209" spans="1:16" ht="45" customHeight="1" x14ac:dyDescent="0.25">
      <c r="A209" s="166" t="e">
        <f>VLOOKUP(Data!A209,Data!$A:$P,1,FALSE)</f>
        <v>#N/A</v>
      </c>
      <c r="B209" s="168" t="e">
        <f>VLOOKUP(A209,Data!$A:$P,2,FALSE)</f>
        <v>#N/A</v>
      </c>
      <c r="C209" s="168" t="e">
        <f>VLOOKUP(A209,Data!$A:$P,15,FALSE)</f>
        <v>#N/A</v>
      </c>
      <c r="D209" s="168" t="e">
        <f>VLOOKUP(A209,Data!$A:$P,3,FALSE)</f>
        <v>#N/A</v>
      </c>
      <c r="E209" s="214" t="e">
        <f>VLOOKUP(A209,Data!$A:$P,7,FALSE)</f>
        <v>#N/A</v>
      </c>
      <c r="F209" s="173" t="e">
        <f>VLOOKUP(A209,Data!$A:$P,4,FALSE)</f>
        <v>#N/A</v>
      </c>
      <c r="G209" s="168" t="e">
        <f>VLOOKUP(A209,Data!$A:$P,5,FALSE)</f>
        <v>#N/A</v>
      </c>
      <c r="H209" s="6" t="e">
        <f>VLOOKUP(A209,Data!$A:$P,9,FALSE)</f>
        <v>#N/A</v>
      </c>
      <c r="I209" s="6" t="e">
        <f>VLOOKUP(A209,Data!$A:$P,11,FALSE)</f>
        <v>#N/A</v>
      </c>
      <c r="J209" s="6" t="e">
        <f>VLOOKUP(A209,Data!$A:$P,12,FALSE)</f>
        <v>#N/A</v>
      </c>
      <c r="K209" s="6" t="e">
        <f>VLOOKUP(A209,Data!$A:$P,16,FALSE)</f>
        <v>#N/A</v>
      </c>
      <c r="L209" s="182" t="e">
        <f>VLOOKUP(A209,Data!$A:$P,6,FALSE)</f>
        <v>#N/A</v>
      </c>
      <c r="M209" s="12" t="e">
        <f t="shared" ref="M209" si="48">J209-I209</f>
        <v>#N/A</v>
      </c>
      <c r="N209" s="168" t="e">
        <f>VLOOKUP(A209,Data!$A:$P,13,FALSE)</f>
        <v>#N/A</v>
      </c>
      <c r="O209" s="168" t="e">
        <f>VLOOKUP(A209,Data!$A:$P,14,FALSE)</f>
        <v>#N/A</v>
      </c>
      <c r="P209" s="139"/>
    </row>
    <row r="210" spans="1:16" ht="45" customHeight="1" x14ac:dyDescent="0.25">
      <c r="A210" s="166" t="e">
        <f>VLOOKUP(Data!A210,Data!$A:$P,1,FALSE)</f>
        <v>#N/A</v>
      </c>
      <c r="B210" s="168" t="e">
        <f>VLOOKUP(A210,Data!$A:$P,2,FALSE)</f>
        <v>#N/A</v>
      </c>
      <c r="C210" s="168" t="e">
        <f>VLOOKUP(A210,Data!$A:$P,15,FALSE)</f>
        <v>#N/A</v>
      </c>
      <c r="D210" s="168" t="e">
        <f>VLOOKUP(A210,Data!$A:$P,3,FALSE)</f>
        <v>#N/A</v>
      </c>
      <c r="E210" s="214" t="e">
        <f>VLOOKUP(A210,Data!$A:$P,7,FALSE)</f>
        <v>#N/A</v>
      </c>
      <c r="F210" s="173" t="e">
        <f>VLOOKUP(A210,Data!$A:$P,4,FALSE)</f>
        <v>#N/A</v>
      </c>
      <c r="G210" s="168" t="e">
        <f>VLOOKUP(A210,Data!$A:$P,5,FALSE)</f>
        <v>#N/A</v>
      </c>
      <c r="H210" s="6" t="e">
        <f>VLOOKUP(A210,Data!$A:$P,9,FALSE)</f>
        <v>#N/A</v>
      </c>
      <c r="I210" s="6" t="e">
        <f>VLOOKUP(A210,Data!$A:$P,11,FALSE)</f>
        <v>#N/A</v>
      </c>
      <c r="J210" s="6" t="e">
        <f>VLOOKUP(A210,Data!$A:$P,12,FALSE)</f>
        <v>#N/A</v>
      </c>
      <c r="K210" s="6" t="e">
        <f>VLOOKUP(A210,Data!$A:$P,16,FALSE)</f>
        <v>#N/A</v>
      </c>
      <c r="L210" s="182" t="e">
        <f>VLOOKUP(A210,Data!$A:$P,6,FALSE)</f>
        <v>#N/A</v>
      </c>
      <c r="M210" s="12" t="e">
        <f t="shared" ref="M210" si="49">J210-I210</f>
        <v>#N/A</v>
      </c>
      <c r="N210" s="168" t="e">
        <f>VLOOKUP(A210,Data!$A:$P,13,FALSE)</f>
        <v>#N/A</v>
      </c>
      <c r="O210" s="168" t="e">
        <f>VLOOKUP(A210,Data!$A:$P,14,FALSE)</f>
        <v>#N/A</v>
      </c>
      <c r="P210" s="139"/>
    </row>
    <row r="211" spans="1:16" ht="30" customHeight="1" x14ac:dyDescent="0.25">
      <c r="A211" s="166" t="e">
        <f>VLOOKUP(Data!A211,Data!$A:$P,1,FALSE)</f>
        <v>#N/A</v>
      </c>
      <c r="B211" s="168" t="e">
        <f>VLOOKUP(A211,Data!$A:$P,2,FALSE)</f>
        <v>#N/A</v>
      </c>
      <c r="C211" s="168" t="e">
        <f>VLOOKUP(A211,Data!$A:$P,15,FALSE)</f>
        <v>#N/A</v>
      </c>
      <c r="D211" s="168" t="e">
        <f>VLOOKUP(A211,Data!$A:$P,3,FALSE)</f>
        <v>#N/A</v>
      </c>
      <c r="E211" s="214" t="e">
        <f>VLOOKUP(A211,Data!$A:$P,7,FALSE)</f>
        <v>#N/A</v>
      </c>
      <c r="F211" s="173" t="e">
        <f>VLOOKUP(A211,Data!$A:$P,4,FALSE)</f>
        <v>#N/A</v>
      </c>
      <c r="G211" s="168" t="e">
        <f>VLOOKUP(A211,Data!$A:$P,5,FALSE)</f>
        <v>#N/A</v>
      </c>
      <c r="H211" s="6" t="e">
        <f>VLOOKUP(A211,Data!$A:$P,9,FALSE)</f>
        <v>#N/A</v>
      </c>
      <c r="I211" s="6" t="e">
        <f>VLOOKUP(A211,Data!$A:$P,11,FALSE)</f>
        <v>#N/A</v>
      </c>
      <c r="J211" s="6" t="e">
        <f>VLOOKUP(A211,Data!$A:$P,12,FALSE)</f>
        <v>#N/A</v>
      </c>
      <c r="K211" s="6" t="e">
        <f>VLOOKUP(A211,Data!$A:$P,16,FALSE)</f>
        <v>#N/A</v>
      </c>
      <c r="L211" s="182" t="e">
        <f>VLOOKUP(A211,Data!$A:$P,6,FALSE)</f>
        <v>#N/A</v>
      </c>
      <c r="M211" s="12" t="e">
        <f t="shared" ref="M211" si="50">J211-I211</f>
        <v>#N/A</v>
      </c>
      <c r="N211" s="168" t="e">
        <f>VLOOKUP(A211,Data!$A:$P,13,FALSE)</f>
        <v>#N/A</v>
      </c>
      <c r="O211" s="168" t="e">
        <f>VLOOKUP(A211,Data!$A:$P,14,FALSE)</f>
        <v>#N/A</v>
      </c>
      <c r="P211" s="139"/>
    </row>
    <row r="212" spans="1:16" ht="39.950000000000003" customHeight="1" x14ac:dyDescent="0.25">
      <c r="A212" s="166" t="e">
        <f>VLOOKUP(Data!A212,Data!$A:$P,1,FALSE)</f>
        <v>#N/A</v>
      </c>
      <c r="B212" s="168" t="e">
        <f>VLOOKUP(A212,Data!$A:$P,2,FALSE)</f>
        <v>#N/A</v>
      </c>
      <c r="C212" s="168" t="e">
        <f>VLOOKUP(A212,Data!$A:$P,15,FALSE)</f>
        <v>#N/A</v>
      </c>
      <c r="D212" s="168" t="e">
        <f>VLOOKUP(A212,Data!$A:$P,3,FALSE)</f>
        <v>#N/A</v>
      </c>
      <c r="E212" s="214" t="e">
        <f>VLOOKUP(A212,Data!$A:$P,7,FALSE)</f>
        <v>#N/A</v>
      </c>
      <c r="F212" s="173" t="e">
        <f>VLOOKUP(A212,Data!$A:$P,4,FALSE)</f>
        <v>#N/A</v>
      </c>
      <c r="G212" s="168" t="e">
        <f>VLOOKUP(A212,Data!$A:$P,5,FALSE)</f>
        <v>#N/A</v>
      </c>
      <c r="H212" s="6" t="e">
        <f>VLOOKUP(A212,Data!$A:$P,9,FALSE)</f>
        <v>#N/A</v>
      </c>
      <c r="I212" s="6" t="e">
        <f>VLOOKUP(A212,Data!$A:$P,11,FALSE)</f>
        <v>#N/A</v>
      </c>
      <c r="J212" s="6" t="e">
        <f>VLOOKUP(A212,Data!$A:$P,12,FALSE)</f>
        <v>#N/A</v>
      </c>
      <c r="K212" s="6" t="e">
        <f>VLOOKUP(A212,Data!$A:$P,16,FALSE)</f>
        <v>#N/A</v>
      </c>
      <c r="L212" s="182" t="e">
        <f>VLOOKUP(A212,Data!$A:$P,6,FALSE)</f>
        <v>#N/A</v>
      </c>
      <c r="M212" s="12" t="e">
        <f t="shared" ref="M212" si="51">J212-I212</f>
        <v>#N/A</v>
      </c>
      <c r="N212" s="168" t="e">
        <f>VLOOKUP(A212,Data!$A:$P,13,FALSE)</f>
        <v>#N/A</v>
      </c>
      <c r="O212" s="168" t="e">
        <f>VLOOKUP(A212,Data!$A:$P,14,FALSE)</f>
        <v>#N/A</v>
      </c>
      <c r="P212" s="139"/>
    </row>
    <row r="213" spans="1:16" ht="45" customHeight="1" x14ac:dyDescent="0.25">
      <c r="A213" s="166" t="e">
        <f>VLOOKUP(Data!A213,Data!$A:$P,1,FALSE)</f>
        <v>#N/A</v>
      </c>
      <c r="B213" s="168" t="e">
        <f>VLOOKUP(A213,Data!$A:$P,2,FALSE)</f>
        <v>#N/A</v>
      </c>
      <c r="C213" s="168" t="e">
        <f>VLOOKUP(A213,Data!$A:$P,15,FALSE)</f>
        <v>#N/A</v>
      </c>
      <c r="D213" s="168" t="e">
        <f>VLOOKUP(A213,Data!$A:$P,3,FALSE)</f>
        <v>#N/A</v>
      </c>
      <c r="E213" s="214" t="e">
        <f>VLOOKUP(A213,Data!$A:$P,7,FALSE)</f>
        <v>#N/A</v>
      </c>
      <c r="F213" s="173" t="e">
        <f>VLOOKUP(A213,Data!$A:$P,4,FALSE)</f>
        <v>#N/A</v>
      </c>
      <c r="G213" s="168" t="e">
        <f>VLOOKUP(A213,Data!$A:$P,5,FALSE)</f>
        <v>#N/A</v>
      </c>
      <c r="H213" s="6" t="e">
        <f>VLOOKUP(A213,Data!$A:$P,9,FALSE)</f>
        <v>#N/A</v>
      </c>
      <c r="I213" s="6" t="e">
        <f>VLOOKUP(A213,Data!$A:$P,11,FALSE)</f>
        <v>#N/A</v>
      </c>
      <c r="J213" s="6" t="e">
        <f>VLOOKUP(A213,Data!$A:$P,12,FALSE)</f>
        <v>#N/A</v>
      </c>
      <c r="K213" s="6" t="e">
        <f>VLOOKUP(A213,Data!$A:$P,16,FALSE)</f>
        <v>#N/A</v>
      </c>
      <c r="L213" s="182" t="e">
        <f>VLOOKUP(A213,Data!$A:$P,6,FALSE)</f>
        <v>#N/A</v>
      </c>
      <c r="M213" s="12" t="e">
        <f t="shared" ref="M213" si="52">J213-I213</f>
        <v>#N/A</v>
      </c>
      <c r="N213" s="168" t="e">
        <f>VLOOKUP(A213,Data!$A:$P,13,FALSE)</f>
        <v>#N/A</v>
      </c>
      <c r="O213" s="168" t="e">
        <f>VLOOKUP(A213,Data!$A:$P,14,FALSE)</f>
        <v>#N/A</v>
      </c>
      <c r="P213" s="139"/>
    </row>
    <row r="214" spans="1:16" ht="39.950000000000003" customHeight="1" x14ac:dyDescent="0.25">
      <c r="A214" s="166" t="e">
        <f>VLOOKUP(Data!A214,Data!$A:$P,1,FALSE)</f>
        <v>#N/A</v>
      </c>
      <c r="B214" s="168" t="e">
        <f>VLOOKUP(A214,Data!$A:$P,2,FALSE)</f>
        <v>#N/A</v>
      </c>
      <c r="C214" s="168" t="e">
        <f>VLOOKUP(A214,Data!$A:$P,15,FALSE)</f>
        <v>#N/A</v>
      </c>
      <c r="D214" s="168" t="e">
        <f>VLOOKUP(A214,Data!$A:$P,3,FALSE)</f>
        <v>#N/A</v>
      </c>
      <c r="E214" s="214" t="e">
        <f>VLOOKUP(A214,Data!$A:$P,7,FALSE)</f>
        <v>#N/A</v>
      </c>
      <c r="F214" s="173" t="e">
        <f>VLOOKUP(A214,Data!$A:$P,4,FALSE)</f>
        <v>#N/A</v>
      </c>
      <c r="G214" s="168" t="e">
        <f>VLOOKUP(A214,Data!$A:$P,5,FALSE)</f>
        <v>#N/A</v>
      </c>
      <c r="H214" s="6" t="e">
        <f>VLOOKUP(A214,Data!$A:$P,9,FALSE)</f>
        <v>#N/A</v>
      </c>
      <c r="I214" s="6" t="e">
        <f>VLOOKUP(A214,Data!$A:$P,11,FALSE)</f>
        <v>#N/A</v>
      </c>
      <c r="J214" s="6" t="e">
        <f>VLOOKUP(A214,Data!$A:$P,12,FALSE)</f>
        <v>#N/A</v>
      </c>
      <c r="K214" s="6" t="e">
        <f>VLOOKUP(A214,Data!$A:$P,16,FALSE)</f>
        <v>#N/A</v>
      </c>
      <c r="L214" s="182" t="e">
        <f>VLOOKUP(A214,Data!$A:$P,6,FALSE)</f>
        <v>#N/A</v>
      </c>
      <c r="M214" s="12" t="e">
        <f t="shared" ref="M214" si="53">J214-I214</f>
        <v>#N/A</v>
      </c>
      <c r="N214" s="168" t="e">
        <f>VLOOKUP(A214,Data!$A:$P,13,FALSE)</f>
        <v>#N/A</v>
      </c>
      <c r="O214" s="168" t="e">
        <f>VLOOKUP(A214,Data!$A:$P,14,FALSE)</f>
        <v>#N/A</v>
      </c>
      <c r="P214" s="139"/>
    </row>
    <row r="215" spans="1:16" ht="35.1" customHeight="1" x14ac:dyDescent="0.25">
      <c r="A215" s="166" t="e">
        <f>VLOOKUP(Data!A215,Data!$A:$P,1,FALSE)</f>
        <v>#N/A</v>
      </c>
      <c r="B215" s="168" t="e">
        <f>VLOOKUP(A215,Data!$A:$P,2,FALSE)</f>
        <v>#N/A</v>
      </c>
      <c r="C215" s="168" t="e">
        <f>VLOOKUP(A215,Data!$A:$P,15,FALSE)</f>
        <v>#N/A</v>
      </c>
      <c r="D215" s="168" t="e">
        <f>VLOOKUP(A215,Data!$A:$P,3,FALSE)</f>
        <v>#N/A</v>
      </c>
      <c r="E215" s="214" t="e">
        <f>VLOOKUP(A215,Data!$A:$P,7,FALSE)</f>
        <v>#N/A</v>
      </c>
      <c r="F215" s="173" t="e">
        <f>VLOOKUP(A215,Data!$A:$P,4,FALSE)</f>
        <v>#N/A</v>
      </c>
      <c r="G215" s="168" t="e">
        <f>VLOOKUP(A215,Data!$A:$P,5,FALSE)</f>
        <v>#N/A</v>
      </c>
      <c r="H215" s="6" t="e">
        <f>VLOOKUP(A215,Data!$A:$P,9,FALSE)</f>
        <v>#N/A</v>
      </c>
      <c r="I215" s="6" t="e">
        <f>VLOOKUP(A215,Data!$A:$P,11,FALSE)</f>
        <v>#N/A</v>
      </c>
      <c r="J215" s="6" t="e">
        <f>VLOOKUP(A215,Data!$A:$P,12,FALSE)</f>
        <v>#N/A</v>
      </c>
      <c r="K215" s="6" t="e">
        <f>VLOOKUP(A215,Data!$A:$P,16,FALSE)</f>
        <v>#N/A</v>
      </c>
      <c r="L215" s="182" t="e">
        <f>VLOOKUP(A215,Data!$A:$P,6,FALSE)</f>
        <v>#N/A</v>
      </c>
      <c r="M215" s="12" t="e">
        <f t="shared" ref="M215" si="54">J215-I215</f>
        <v>#N/A</v>
      </c>
      <c r="N215" s="168" t="e">
        <f>VLOOKUP(A215,Data!$A:$P,13,FALSE)</f>
        <v>#N/A</v>
      </c>
      <c r="O215" s="168" t="e">
        <f>VLOOKUP(A215,Data!$A:$P,14,FALSE)</f>
        <v>#N/A</v>
      </c>
      <c r="P215" s="139"/>
    </row>
    <row r="216" spans="1:16" ht="45" customHeight="1" x14ac:dyDescent="0.25">
      <c r="A216" s="166" t="e">
        <f>VLOOKUP(Data!A216,Data!$A:$P,1,FALSE)</f>
        <v>#N/A</v>
      </c>
      <c r="B216" s="168" t="e">
        <f>VLOOKUP(A216,Data!$A:$P,2,FALSE)</f>
        <v>#N/A</v>
      </c>
      <c r="C216" s="168" t="e">
        <f>VLOOKUP(A216,Data!$A:$P,15,FALSE)</f>
        <v>#N/A</v>
      </c>
      <c r="D216" s="168" t="e">
        <f>VLOOKUP(A216,Data!$A:$P,3,FALSE)</f>
        <v>#N/A</v>
      </c>
      <c r="E216" s="214" t="e">
        <f>VLOOKUP(A216,Data!$A:$P,7,FALSE)</f>
        <v>#N/A</v>
      </c>
      <c r="F216" s="173" t="e">
        <f>VLOOKUP(A216,Data!$A:$P,4,FALSE)</f>
        <v>#N/A</v>
      </c>
      <c r="G216" s="168" t="e">
        <f>VLOOKUP(A216,Data!$A:$P,5,FALSE)</f>
        <v>#N/A</v>
      </c>
      <c r="H216" s="6" t="e">
        <f>VLOOKUP(A216,Data!$A:$P,9,FALSE)</f>
        <v>#N/A</v>
      </c>
      <c r="I216" s="6" t="e">
        <f>VLOOKUP(A216,Data!$A:$P,11,FALSE)</f>
        <v>#N/A</v>
      </c>
      <c r="J216" s="6" t="e">
        <f>VLOOKUP(A216,Data!$A:$P,12,FALSE)</f>
        <v>#N/A</v>
      </c>
      <c r="K216" s="6" t="e">
        <f>VLOOKUP(A216,Data!$A:$P,16,FALSE)</f>
        <v>#N/A</v>
      </c>
      <c r="L216" s="182" t="e">
        <f>VLOOKUP(A216,Data!$A:$P,6,FALSE)</f>
        <v>#N/A</v>
      </c>
      <c r="M216" s="12" t="e">
        <f t="shared" ref="M216" si="55">J216-I216</f>
        <v>#N/A</v>
      </c>
      <c r="N216" s="168" t="e">
        <f>VLOOKUP(A216,Data!$A:$P,13,FALSE)</f>
        <v>#N/A</v>
      </c>
      <c r="O216" s="168" t="e">
        <f>VLOOKUP(A216,Data!$A:$P,14,FALSE)</f>
        <v>#N/A</v>
      </c>
      <c r="P216" s="139"/>
    </row>
    <row r="217" spans="1:16" ht="45" customHeight="1" x14ac:dyDescent="0.25">
      <c r="A217" s="166" t="e">
        <f>VLOOKUP(Data!A217,Data!$A:$P,1,FALSE)</f>
        <v>#N/A</v>
      </c>
      <c r="B217" s="168" t="e">
        <f>VLOOKUP(A217,Data!$A:$P,2,FALSE)</f>
        <v>#N/A</v>
      </c>
      <c r="C217" s="168" t="e">
        <f>VLOOKUP(A217,Data!$A:$P,15,FALSE)</f>
        <v>#N/A</v>
      </c>
      <c r="D217" s="168" t="e">
        <f>VLOOKUP(A217,Data!$A:$P,3,FALSE)</f>
        <v>#N/A</v>
      </c>
      <c r="E217" s="214" t="e">
        <f>VLOOKUP(A217,Data!$A:$P,7,FALSE)</f>
        <v>#N/A</v>
      </c>
      <c r="F217" s="173" t="e">
        <f>VLOOKUP(A217,Data!$A:$P,4,FALSE)</f>
        <v>#N/A</v>
      </c>
      <c r="G217" s="168" t="e">
        <f>VLOOKUP(A217,Data!$A:$P,5,FALSE)</f>
        <v>#N/A</v>
      </c>
      <c r="H217" s="6" t="e">
        <f>VLOOKUP(A217,Data!$A:$P,9,FALSE)</f>
        <v>#N/A</v>
      </c>
      <c r="I217" s="6" t="e">
        <f>VLOOKUP(A217,Data!$A:$P,11,FALSE)</f>
        <v>#N/A</v>
      </c>
      <c r="J217" s="6" t="e">
        <f>VLOOKUP(A217,Data!$A:$P,12,FALSE)</f>
        <v>#N/A</v>
      </c>
      <c r="K217" s="6" t="e">
        <f>VLOOKUP(A217,Data!$A:$P,16,FALSE)</f>
        <v>#N/A</v>
      </c>
      <c r="L217" s="182" t="e">
        <f>VLOOKUP(A217,Data!$A:$P,6,FALSE)</f>
        <v>#N/A</v>
      </c>
      <c r="M217" s="12" t="e">
        <f t="shared" ref="M217" si="56">J217-I217</f>
        <v>#N/A</v>
      </c>
      <c r="N217" s="168" t="e">
        <f>VLOOKUP(A217,Data!$A:$P,13,FALSE)</f>
        <v>#N/A</v>
      </c>
      <c r="O217" s="168" t="e">
        <f>VLOOKUP(A217,Data!$A:$P,14,FALSE)</f>
        <v>#N/A</v>
      </c>
      <c r="P217" s="139"/>
    </row>
    <row r="218" spans="1:16" ht="30" customHeight="1" x14ac:dyDescent="0.25">
      <c r="A218" s="166" t="e">
        <f>VLOOKUP(Data!A218,Data!$A:$P,1,FALSE)</f>
        <v>#N/A</v>
      </c>
      <c r="B218" s="168" t="e">
        <f>VLOOKUP(A218,Data!$A:$P,2,FALSE)</f>
        <v>#N/A</v>
      </c>
      <c r="C218" s="168" t="e">
        <f>VLOOKUP(A218,Data!$A:$P,15,FALSE)</f>
        <v>#N/A</v>
      </c>
      <c r="D218" s="168" t="e">
        <f>VLOOKUP(A218,Data!$A:$P,3,FALSE)</f>
        <v>#N/A</v>
      </c>
      <c r="E218" s="214" t="e">
        <f>VLOOKUP(A218,Data!$A:$P,7,FALSE)</f>
        <v>#N/A</v>
      </c>
      <c r="F218" s="173" t="e">
        <f>VLOOKUP(A218,Data!$A:$P,4,FALSE)</f>
        <v>#N/A</v>
      </c>
      <c r="G218" s="168" t="e">
        <f>VLOOKUP(A218,Data!$A:$P,5,FALSE)</f>
        <v>#N/A</v>
      </c>
      <c r="H218" s="6" t="e">
        <f>VLOOKUP(A218,Data!$A:$P,9,FALSE)</f>
        <v>#N/A</v>
      </c>
      <c r="I218" s="6" t="e">
        <f>VLOOKUP(A218,Data!$A:$P,11,FALSE)</f>
        <v>#N/A</v>
      </c>
      <c r="J218" s="6" t="e">
        <f>VLOOKUP(A218,Data!$A:$P,12,FALSE)</f>
        <v>#N/A</v>
      </c>
      <c r="K218" s="6" t="e">
        <f>VLOOKUP(A218,Data!$A:$P,16,FALSE)</f>
        <v>#N/A</v>
      </c>
      <c r="L218" s="182" t="e">
        <f>VLOOKUP(A218,Data!$A:$P,6,FALSE)</f>
        <v>#N/A</v>
      </c>
      <c r="M218" s="12" t="e">
        <f t="shared" ref="M218" si="57">J218-I218</f>
        <v>#N/A</v>
      </c>
      <c r="N218" s="168" t="e">
        <f>VLOOKUP(A218,Data!$A:$P,13,FALSE)</f>
        <v>#N/A</v>
      </c>
      <c r="O218" s="168" t="e">
        <f>VLOOKUP(A218,Data!$A:$P,14,FALSE)</f>
        <v>#N/A</v>
      </c>
      <c r="P218" s="139"/>
    </row>
    <row r="219" spans="1:16" ht="45" customHeight="1" x14ac:dyDescent="0.25">
      <c r="A219" s="166" t="e">
        <f>VLOOKUP(Data!A219,Data!$A:$P,1,FALSE)</f>
        <v>#N/A</v>
      </c>
      <c r="B219" s="168" t="e">
        <f>VLOOKUP(A219,Data!$A:$P,2,FALSE)</f>
        <v>#N/A</v>
      </c>
      <c r="C219" s="168" t="e">
        <f>VLOOKUP(A219,Data!$A:$P,15,FALSE)</f>
        <v>#N/A</v>
      </c>
      <c r="D219" s="168" t="e">
        <f>VLOOKUP(A219,Data!$A:$P,3,FALSE)</f>
        <v>#N/A</v>
      </c>
      <c r="E219" s="214" t="e">
        <f>VLOOKUP(A219,Data!$A:$P,7,FALSE)</f>
        <v>#N/A</v>
      </c>
      <c r="F219" s="173" t="e">
        <f>VLOOKUP(A219,Data!$A:$P,4,FALSE)</f>
        <v>#N/A</v>
      </c>
      <c r="G219" s="168" t="e">
        <f>VLOOKUP(A219,Data!$A:$P,5,FALSE)</f>
        <v>#N/A</v>
      </c>
      <c r="H219" s="6" t="e">
        <f>VLOOKUP(A219,Data!$A:$P,9,FALSE)</f>
        <v>#N/A</v>
      </c>
      <c r="I219" s="6" t="e">
        <f>VLOOKUP(A219,Data!$A:$P,11,FALSE)</f>
        <v>#N/A</v>
      </c>
      <c r="J219" s="6" t="e">
        <f>VLOOKUP(A219,Data!$A:$P,12,FALSE)</f>
        <v>#N/A</v>
      </c>
      <c r="K219" s="6" t="e">
        <f>VLOOKUP(A219,Data!$A:$P,16,FALSE)</f>
        <v>#N/A</v>
      </c>
      <c r="L219" s="182" t="e">
        <f>VLOOKUP(A219,Data!$A:$P,6,FALSE)</f>
        <v>#N/A</v>
      </c>
      <c r="M219" s="12" t="e">
        <f t="shared" ref="M219" si="58">J219-I219</f>
        <v>#N/A</v>
      </c>
      <c r="N219" s="168" t="e">
        <f>VLOOKUP(A219,Data!$A:$P,13,FALSE)</f>
        <v>#N/A</v>
      </c>
      <c r="O219" s="168" t="e">
        <f>VLOOKUP(A219,Data!$A:$P,14,FALSE)</f>
        <v>#N/A</v>
      </c>
      <c r="P219" s="139"/>
    </row>
    <row r="220" spans="1:16" ht="50.1" customHeight="1" x14ac:dyDescent="0.25">
      <c r="A220" s="166" t="e">
        <f>VLOOKUP(Data!A220,Data!$A:$P,1,FALSE)</f>
        <v>#N/A</v>
      </c>
      <c r="B220" s="168" t="e">
        <f>VLOOKUP(A220,Data!$A:$P,2,FALSE)</f>
        <v>#N/A</v>
      </c>
      <c r="C220" s="168" t="e">
        <f>VLOOKUP(A220,Data!$A:$P,15,FALSE)</f>
        <v>#N/A</v>
      </c>
      <c r="D220" s="168" t="e">
        <f>VLOOKUP(A220,Data!$A:$P,3,FALSE)</f>
        <v>#N/A</v>
      </c>
      <c r="E220" s="214" t="e">
        <f>VLOOKUP(A220,Data!$A:$P,7,FALSE)</f>
        <v>#N/A</v>
      </c>
      <c r="F220" s="173" t="e">
        <f>VLOOKUP(A220,Data!$A:$P,4,FALSE)</f>
        <v>#N/A</v>
      </c>
      <c r="G220" s="168" t="e">
        <f>VLOOKUP(A220,Data!$A:$P,5,FALSE)</f>
        <v>#N/A</v>
      </c>
      <c r="H220" s="6" t="e">
        <f>VLOOKUP(A220,Data!$A:$P,9,FALSE)</f>
        <v>#N/A</v>
      </c>
      <c r="I220" s="6" t="e">
        <f>VLOOKUP(A220,Data!$A:$P,11,FALSE)</f>
        <v>#N/A</v>
      </c>
      <c r="J220" s="6" t="e">
        <f>VLOOKUP(A220,Data!$A:$P,12,FALSE)</f>
        <v>#N/A</v>
      </c>
      <c r="K220" s="6" t="e">
        <f>VLOOKUP(A220,Data!$A:$P,16,FALSE)</f>
        <v>#N/A</v>
      </c>
      <c r="L220" s="182" t="e">
        <f>VLOOKUP(A220,Data!$A:$P,6,FALSE)</f>
        <v>#N/A</v>
      </c>
      <c r="M220" s="12" t="e">
        <f t="shared" ref="M220" si="59">J220-I220</f>
        <v>#N/A</v>
      </c>
      <c r="N220" s="168" t="e">
        <f>VLOOKUP(A220,Data!$A:$P,13,FALSE)</f>
        <v>#N/A</v>
      </c>
      <c r="O220" s="168" t="e">
        <f>VLOOKUP(A220,Data!$A:$P,14,FALSE)</f>
        <v>#N/A</v>
      </c>
      <c r="P220" s="139"/>
    </row>
    <row r="221" spans="1:16" ht="30" customHeight="1" x14ac:dyDescent="0.25">
      <c r="A221" s="166" t="e">
        <f>VLOOKUP(Data!A221,Data!$A:$P,1,FALSE)</f>
        <v>#N/A</v>
      </c>
      <c r="B221" s="168" t="e">
        <f>VLOOKUP(A221,Data!$A:$P,2,FALSE)</f>
        <v>#N/A</v>
      </c>
      <c r="C221" s="168" t="e">
        <f>VLOOKUP(A221,Data!$A:$P,15,FALSE)</f>
        <v>#N/A</v>
      </c>
      <c r="D221" s="168" t="e">
        <f>VLOOKUP(A221,Data!$A:$P,3,FALSE)</f>
        <v>#N/A</v>
      </c>
      <c r="E221" s="214" t="e">
        <f>VLOOKUP(A221,Data!$A:$P,7,FALSE)</f>
        <v>#N/A</v>
      </c>
      <c r="F221" s="173" t="e">
        <f>VLOOKUP(A221,Data!$A:$P,4,FALSE)</f>
        <v>#N/A</v>
      </c>
      <c r="G221" s="168" t="e">
        <f>VLOOKUP(A221,Data!$A:$P,5,FALSE)</f>
        <v>#N/A</v>
      </c>
      <c r="H221" s="6" t="e">
        <f>VLOOKUP(A221,Data!$A:$P,9,FALSE)</f>
        <v>#N/A</v>
      </c>
      <c r="I221" s="6" t="e">
        <f>VLOOKUP(A221,Data!$A:$P,11,FALSE)</f>
        <v>#N/A</v>
      </c>
      <c r="J221" s="6" t="e">
        <f>VLOOKUP(A221,Data!$A:$P,12,FALSE)</f>
        <v>#N/A</v>
      </c>
      <c r="K221" s="6" t="e">
        <f>VLOOKUP(A221,Data!$A:$P,16,FALSE)</f>
        <v>#N/A</v>
      </c>
      <c r="L221" s="182" t="e">
        <f>VLOOKUP(A221,Data!$A:$P,6,FALSE)</f>
        <v>#N/A</v>
      </c>
      <c r="M221" s="12" t="e">
        <f t="shared" ref="M221" si="60">J221-I221</f>
        <v>#N/A</v>
      </c>
      <c r="N221" s="168" t="e">
        <f>VLOOKUP(A221,Data!$A:$P,13,FALSE)</f>
        <v>#N/A</v>
      </c>
      <c r="O221" s="168" t="e">
        <f>VLOOKUP(A221,Data!$A:$P,14,FALSE)</f>
        <v>#N/A</v>
      </c>
      <c r="P221" s="139"/>
    </row>
    <row r="222" spans="1:16" ht="35.1" customHeight="1" x14ac:dyDescent="0.25">
      <c r="A222" s="166" t="e">
        <f>VLOOKUP(Data!A222,Data!$A:$P,1,FALSE)</f>
        <v>#N/A</v>
      </c>
      <c r="B222" s="168" t="e">
        <f>VLOOKUP(A222,Data!$A:$P,2,FALSE)</f>
        <v>#N/A</v>
      </c>
      <c r="C222" s="168" t="e">
        <f>VLOOKUP(A222,Data!$A:$P,15,FALSE)</f>
        <v>#N/A</v>
      </c>
      <c r="D222" s="168" t="e">
        <f>VLOOKUP(A222,Data!$A:$P,3,FALSE)</f>
        <v>#N/A</v>
      </c>
      <c r="E222" s="214" t="e">
        <f>VLOOKUP(A222,Data!$A:$P,7,FALSE)</f>
        <v>#N/A</v>
      </c>
      <c r="F222" s="173" t="e">
        <f>VLOOKUP(A222,Data!$A:$P,4,FALSE)</f>
        <v>#N/A</v>
      </c>
      <c r="G222" s="168" t="e">
        <f>VLOOKUP(A222,Data!$A:$P,5,FALSE)</f>
        <v>#N/A</v>
      </c>
      <c r="H222" s="6" t="e">
        <f>VLOOKUP(A222,Data!$A:$P,9,FALSE)</f>
        <v>#N/A</v>
      </c>
      <c r="I222" s="6" t="e">
        <f>VLOOKUP(A222,Data!$A:$P,11,FALSE)</f>
        <v>#N/A</v>
      </c>
      <c r="J222" s="6" t="e">
        <f>VLOOKUP(A222,Data!$A:$P,12,FALSE)</f>
        <v>#N/A</v>
      </c>
      <c r="K222" s="6" t="e">
        <f>VLOOKUP(A222,Data!$A:$P,16,FALSE)</f>
        <v>#N/A</v>
      </c>
      <c r="L222" s="182" t="e">
        <f>VLOOKUP(A222,Data!$A:$P,6,FALSE)</f>
        <v>#N/A</v>
      </c>
      <c r="M222" s="12" t="e">
        <f t="shared" ref="M222" si="61">J222-I222</f>
        <v>#N/A</v>
      </c>
      <c r="N222" s="168" t="e">
        <f>VLOOKUP(A222,Data!$A:$P,13,FALSE)</f>
        <v>#N/A</v>
      </c>
      <c r="O222" s="168" t="e">
        <f>VLOOKUP(A222,Data!$A:$P,14,FALSE)</f>
        <v>#N/A</v>
      </c>
      <c r="P222" s="139"/>
    </row>
    <row r="223" spans="1:16" ht="30" customHeight="1" x14ac:dyDescent="0.25">
      <c r="A223" s="166" t="e">
        <f>VLOOKUP(Data!A223,Data!$A:$P,1,FALSE)</f>
        <v>#N/A</v>
      </c>
      <c r="B223" s="168" t="e">
        <f>VLOOKUP(A223,Data!$A:$P,2,FALSE)</f>
        <v>#N/A</v>
      </c>
      <c r="C223" s="168" t="e">
        <f>VLOOKUP(A223,Data!$A:$P,15,FALSE)</f>
        <v>#N/A</v>
      </c>
      <c r="D223" s="168" t="e">
        <f>VLOOKUP(A223,Data!$A:$P,3,FALSE)</f>
        <v>#N/A</v>
      </c>
      <c r="E223" s="214" t="e">
        <f>VLOOKUP(A223,Data!$A:$P,7,FALSE)</f>
        <v>#N/A</v>
      </c>
      <c r="F223" s="173" t="e">
        <f>VLOOKUP(A223,Data!$A:$P,4,FALSE)</f>
        <v>#N/A</v>
      </c>
      <c r="G223" s="168" t="e">
        <f>VLOOKUP(A223,Data!$A:$P,5,FALSE)</f>
        <v>#N/A</v>
      </c>
      <c r="H223" s="6" t="e">
        <f>VLOOKUP(A223,Data!$A:$P,9,FALSE)</f>
        <v>#N/A</v>
      </c>
      <c r="I223" s="6" t="e">
        <f>VLOOKUP(A223,Data!$A:$P,11,FALSE)</f>
        <v>#N/A</v>
      </c>
      <c r="J223" s="6" t="e">
        <f>VLOOKUP(A223,Data!$A:$P,12,FALSE)</f>
        <v>#N/A</v>
      </c>
      <c r="K223" s="6" t="e">
        <f>VLOOKUP(A223,Data!$A:$P,16,FALSE)</f>
        <v>#N/A</v>
      </c>
      <c r="L223" s="182" t="e">
        <f>VLOOKUP(A223,Data!$A:$P,6,FALSE)</f>
        <v>#N/A</v>
      </c>
      <c r="M223" s="12" t="e">
        <f t="shared" ref="M223" si="62">J223-I223</f>
        <v>#N/A</v>
      </c>
      <c r="N223" s="168" t="e">
        <f>VLOOKUP(A223,Data!$A:$P,13,FALSE)</f>
        <v>#N/A</v>
      </c>
      <c r="O223" s="168" t="e">
        <f>VLOOKUP(A223,Data!$A:$P,14,FALSE)</f>
        <v>#N/A</v>
      </c>
      <c r="P223" s="139"/>
    </row>
    <row r="224" spans="1:16" ht="45" customHeight="1" x14ac:dyDescent="0.25">
      <c r="A224" s="166" t="e">
        <f>VLOOKUP(Data!A224,Data!$A:$P,1,FALSE)</f>
        <v>#N/A</v>
      </c>
      <c r="B224" s="168" t="e">
        <f>VLOOKUP(A224,Data!$A:$P,2,FALSE)</f>
        <v>#N/A</v>
      </c>
      <c r="C224" s="168" t="e">
        <f>VLOOKUP(A224,Data!$A:$P,15,FALSE)</f>
        <v>#N/A</v>
      </c>
      <c r="D224" s="168" t="e">
        <f>VLOOKUP(A224,Data!$A:$P,3,FALSE)</f>
        <v>#N/A</v>
      </c>
      <c r="E224" s="214" t="e">
        <f>VLOOKUP(A224,Data!$A:$P,7,FALSE)</f>
        <v>#N/A</v>
      </c>
      <c r="F224" s="173" t="e">
        <f>VLOOKUP(A224,Data!$A:$P,4,FALSE)</f>
        <v>#N/A</v>
      </c>
      <c r="G224" s="168" t="e">
        <f>VLOOKUP(A224,Data!$A:$P,5,FALSE)</f>
        <v>#N/A</v>
      </c>
      <c r="H224" s="6" t="e">
        <f>VLOOKUP(A224,Data!$A:$P,9,FALSE)</f>
        <v>#N/A</v>
      </c>
      <c r="I224" s="6" t="e">
        <f>VLOOKUP(A224,Data!$A:$P,11,FALSE)</f>
        <v>#N/A</v>
      </c>
      <c r="J224" s="6" t="e">
        <f>VLOOKUP(A224,Data!$A:$P,12,FALSE)</f>
        <v>#N/A</v>
      </c>
      <c r="K224" s="6" t="e">
        <f>VLOOKUP(A224,Data!$A:$P,16,FALSE)</f>
        <v>#N/A</v>
      </c>
      <c r="L224" s="182" t="e">
        <f>VLOOKUP(A224,Data!$A:$P,6,FALSE)</f>
        <v>#N/A</v>
      </c>
      <c r="M224" s="12" t="e">
        <f t="shared" ref="M224" si="63">J224-I224</f>
        <v>#N/A</v>
      </c>
      <c r="N224" s="168" t="e">
        <f>VLOOKUP(A224,Data!$A:$P,13,FALSE)</f>
        <v>#N/A</v>
      </c>
      <c r="O224" s="168" t="e">
        <f>VLOOKUP(A224,Data!$A:$P,14,FALSE)</f>
        <v>#N/A</v>
      </c>
      <c r="P224" s="139"/>
    </row>
    <row r="225" spans="1:16" ht="35.1" customHeight="1" x14ac:dyDescent="0.25">
      <c r="A225" s="166" t="e">
        <f>VLOOKUP(Data!A225,Data!$A:$P,1,FALSE)</f>
        <v>#N/A</v>
      </c>
      <c r="B225" s="168" t="e">
        <f>VLOOKUP(A225,Data!$A:$P,2,FALSE)</f>
        <v>#N/A</v>
      </c>
      <c r="C225" s="168" t="e">
        <f>VLOOKUP(A225,Data!$A:$P,15,FALSE)</f>
        <v>#N/A</v>
      </c>
      <c r="D225" s="168" t="e">
        <f>VLOOKUP(A225,Data!$A:$P,3,FALSE)</f>
        <v>#N/A</v>
      </c>
      <c r="E225" s="214" t="e">
        <f>VLOOKUP(A225,Data!$A:$P,7,FALSE)</f>
        <v>#N/A</v>
      </c>
      <c r="F225" s="173" t="e">
        <f>VLOOKUP(A225,Data!$A:$P,4,FALSE)</f>
        <v>#N/A</v>
      </c>
      <c r="G225" s="168" t="e">
        <f>VLOOKUP(A225,Data!$A:$P,5,FALSE)</f>
        <v>#N/A</v>
      </c>
      <c r="H225" s="6" t="e">
        <f>VLOOKUP(A225,Data!$A:$P,9,FALSE)</f>
        <v>#N/A</v>
      </c>
      <c r="I225" s="6" t="e">
        <f>VLOOKUP(A225,Data!$A:$P,11,FALSE)</f>
        <v>#N/A</v>
      </c>
      <c r="J225" s="6" t="e">
        <f>VLOOKUP(A225,Data!$A:$P,12,FALSE)</f>
        <v>#N/A</v>
      </c>
      <c r="K225" s="6" t="e">
        <f>VLOOKUP(A225,Data!$A:$P,16,FALSE)</f>
        <v>#N/A</v>
      </c>
      <c r="L225" s="182" t="e">
        <f>VLOOKUP(A225,Data!$A:$P,6,FALSE)</f>
        <v>#N/A</v>
      </c>
      <c r="M225" s="12" t="e">
        <f t="shared" ref="M225" si="64">J225-I225</f>
        <v>#N/A</v>
      </c>
      <c r="N225" s="168" t="e">
        <f>VLOOKUP(A225,Data!$A:$P,13,FALSE)</f>
        <v>#N/A</v>
      </c>
      <c r="O225" s="168" t="e">
        <f>VLOOKUP(A225,Data!$A:$P,14,FALSE)</f>
        <v>#N/A</v>
      </c>
      <c r="P225" s="139"/>
    </row>
    <row r="226" spans="1:16" ht="45" customHeight="1" x14ac:dyDescent="0.25">
      <c r="A226" s="166" t="e">
        <f>VLOOKUP(Data!A226,Data!$A:$P,1,FALSE)</f>
        <v>#N/A</v>
      </c>
      <c r="B226" s="168" t="e">
        <f>VLOOKUP(A226,Data!$A:$P,2,FALSE)</f>
        <v>#N/A</v>
      </c>
      <c r="C226" s="168" t="e">
        <f>VLOOKUP(A226,Data!$A:$P,15,FALSE)</f>
        <v>#N/A</v>
      </c>
      <c r="D226" s="168" t="e">
        <f>VLOOKUP(A226,Data!$A:$P,3,FALSE)</f>
        <v>#N/A</v>
      </c>
      <c r="E226" s="214" t="e">
        <f>VLOOKUP(A226,Data!$A:$P,7,FALSE)</f>
        <v>#N/A</v>
      </c>
      <c r="F226" s="173" t="e">
        <f>VLOOKUP(A226,Data!$A:$P,4,FALSE)</f>
        <v>#N/A</v>
      </c>
      <c r="G226" s="168" t="e">
        <f>VLOOKUP(A226,Data!$A:$P,5,FALSE)</f>
        <v>#N/A</v>
      </c>
      <c r="H226" s="6" t="e">
        <f>VLOOKUP(A226,Data!$A:$P,9,FALSE)</f>
        <v>#N/A</v>
      </c>
      <c r="I226" s="6" t="e">
        <f>VLOOKUP(A226,Data!$A:$P,11,FALSE)</f>
        <v>#N/A</v>
      </c>
      <c r="J226" s="6" t="e">
        <f>VLOOKUP(A226,Data!$A:$P,12,FALSE)</f>
        <v>#N/A</v>
      </c>
      <c r="K226" s="6" t="e">
        <f>VLOOKUP(A226,Data!$A:$P,16,FALSE)</f>
        <v>#N/A</v>
      </c>
      <c r="L226" s="182" t="e">
        <f>VLOOKUP(A226,Data!$A:$P,6,FALSE)</f>
        <v>#N/A</v>
      </c>
      <c r="M226" s="12" t="e">
        <f t="shared" ref="M226" si="65">J226-I226</f>
        <v>#N/A</v>
      </c>
      <c r="N226" s="168" t="e">
        <f>VLOOKUP(A226,Data!$A:$P,13,FALSE)</f>
        <v>#N/A</v>
      </c>
      <c r="O226" s="168" t="e">
        <f>VLOOKUP(A226,Data!$A:$P,14,FALSE)</f>
        <v>#N/A</v>
      </c>
      <c r="P226" s="139"/>
    </row>
    <row r="227" spans="1:16" ht="30" customHeight="1" x14ac:dyDescent="0.25">
      <c r="A227" s="166" t="e">
        <f>VLOOKUP(Data!A227,Data!$A:$P,1,FALSE)</f>
        <v>#N/A</v>
      </c>
      <c r="B227" s="168" t="e">
        <f>VLOOKUP(A227,Data!$A:$P,2,FALSE)</f>
        <v>#N/A</v>
      </c>
      <c r="C227" s="168" t="e">
        <f>VLOOKUP(A227,Data!$A:$P,15,FALSE)</f>
        <v>#N/A</v>
      </c>
      <c r="D227" s="168" t="e">
        <f>VLOOKUP(A227,Data!$A:$P,3,FALSE)</f>
        <v>#N/A</v>
      </c>
      <c r="E227" s="214" t="e">
        <f>VLOOKUP(A227,Data!$A:$P,7,FALSE)</f>
        <v>#N/A</v>
      </c>
      <c r="F227" s="173" t="e">
        <f>VLOOKUP(A227,Data!$A:$P,4,FALSE)</f>
        <v>#N/A</v>
      </c>
      <c r="G227" s="168" t="e">
        <f>VLOOKUP(A227,Data!$A:$P,5,FALSE)</f>
        <v>#N/A</v>
      </c>
      <c r="H227" s="6" t="e">
        <f>VLOOKUP(A227,Data!$A:$P,9,FALSE)</f>
        <v>#N/A</v>
      </c>
      <c r="I227" s="6" t="e">
        <f>VLOOKUP(A227,Data!$A:$P,11,FALSE)</f>
        <v>#N/A</v>
      </c>
      <c r="J227" s="6" t="e">
        <f>VLOOKUP(A227,Data!$A:$P,12,FALSE)</f>
        <v>#N/A</v>
      </c>
      <c r="K227" s="6" t="e">
        <f>VLOOKUP(A227,Data!$A:$P,16,FALSE)</f>
        <v>#N/A</v>
      </c>
      <c r="L227" s="182" t="e">
        <f>VLOOKUP(A227,Data!$A:$P,6,FALSE)</f>
        <v>#N/A</v>
      </c>
      <c r="M227" s="12" t="e">
        <f t="shared" ref="M227" si="66">J227-I227</f>
        <v>#N/A</v>
      </c>
      <c r="N227" s="168" t="e">
        <f>VLOOKUP(A227,Data!$A:$P,13,FALSE)</f>
        <v>#N/A</v>
      </c>
      <c r="O227" s="168" t="e">
        <f>VLOOKUP(A227,Data!$A:$P,14,FALSE)</f>
        <v>#N/A</v>
      </c>
      <c r="P227" s="139"/>
    </row>
    <row r="228" spans="1:16" ht="30" customHeight="1" x14ac:dyDescent="0.25">
      <c r="A228" s="166" t="e">
        <f>VLOOKUP(Data!A228,Data!$A:$P,1,FALSE)</f>
        <v>#N/A</v>
      </c>
      <c r="B228" s="168" t="e">
        <f>VLOOKUP(A228,Data!$A:$P,2,FALSE)</f>
        <v>#N/A</v>
      </c>
      <c r="C228" s="168" t="e">
        <f>VLOOKUP(A228,Data!$A:$P,15,FALSE)</f>
        <v>#N/A</v>
      </c>
      <c r="D228" s="168" t="e">
        <f>VLOOKUP(A228,Data!$A:$P,3,FALSE)</f>
        <v>#N/A</v>
      </c>
      <c r="E228" s="214" t="e">
        <f>VLOOKUP(A228,Data!$A:$P,7,FALSE)</f>
        <v>#N/A</v>
      </c>
      <c r="F228" s="173" t="e">
        <f>VLOOKUP(A228,Data!$A:$P,4,FALSE)</f>
        <v>#N/A</v>
      </c>
      <c r="G228" s="168" t="e">
        <f>VLOOKUP(A228,Data!$A:$P,5,FALSE)</f>
        <v>#N/A</v>
      </c>
      <c r="H228" s="6" t="e">
        <f>VLOOKUP(A228,Data!$A:$P,9,FALSE)</f>
        <v>#N/A</v>
      </c>
      <c r="I228" s="6" t="e">
        <f>VLOOKUP(A228,Data!$A:$P,11,FALSE)</f>
        <v>#N/A</v>
      </c>
      <c r="J228" s="6" t="e">
        <f>VLOOKUP(A228,Data!$A:$P,12,FALSE)</f>
        <v>#N/A</v>
      </c>
      <c r="K228" s="6" t="e">
        <f>VLOOKUP(A228,Data!$A:$P,16,FALSE)</f>
        <v>#N/A</v>
      </c>
      <c r="L228" s="182" t="e">
        <f>VLOOKUP(A228,Data!$A:$P,6,FALSE)</f>
        <v>#N/A</v>
      </c>
      <c r="M228" s="12" t="e">
        <f t="shared" ref="M228" si="67">J228-I228</f>
        <v>#N/A</v>
      </c>
      <c r="N228" s="168" t="e">
        <f>VLOOKUP(A228,Data!$A:$P,13,FALSE)</f>
        <v>#N/A</v>
      </c>
      <c r="O228" s="168" t="e">
        <f>VLOOKUP(A228,Data!$A:$P,14,FALSE)</f>
        <v>#N/A</v>
      </c>
      <c r="P228" s="139"/>
    </row>
    <row r="229" spans="1:16" ht="39.950000000000003" customHeight="1" x14ac:dyDescent="0.25">
      <c r="A229" s="166" t="e">
        <f>VLOOKUP(Data!A229,Data!$A:$P,1,FALSE)</f>
        <v>#N/A</v>
      </c>
      <c r="B229" s="168" t="e">
        <f>VLOOKUP(A229,Data!$A:$P,2,FALSE)</f>
        <v>#N/A</v>
      </c>
      <c r="C229" s="168" t="e">
        <f>VLOOKUP(A229,Data!$A:$P,15,FALSE)</f>
        <v>#N/A</v>
      </c>
      <c r="D229" s="168" t="e">
        <f>VLOOKUP(A229,Data!$A:$P,3,FALSE)</f>
        <v>#N/A</v>
      </c>
      <c r="E229" s="214" t="e">
        <f>VLOOKUP(A229,Data!$A:$P,7,FALSE)</f>
        <v>#N/A</v>
      </c>
      <c r="F229" s="173" t="e">
        <f>VLOOKUP(A229,Data!$A:$P,4,FALSE)</f>
        <v>#N/A</v>
      </c>
      <c r="G229" s="168" t="e">
        <f>VLOOKUP(A229,Data!$A:$P,5,FALSE)</f>
        <v>#N/A</v>
      </c>
      <c r="H229" s="6" t="e">
        <f>VLOOKUP(A229,Data!$A:$P,9,FALSE)</f>
        <v>#N/A</v>
      </c>
      <c r="I229" s="6" t="e">
        <f>VLOOKUP(A229,Data!$A:$P,11,FALSE)</f>
        <v>#N/A</v>
      </c>
      <c r="J229" s="6" t="e">
        <f>VLOOKUP(A229,Data!$A:$P,12,FALSE)</f>
        <v>#N/A</v>
      </c>
      <c r="K229" s="6" t="e">
        <f>VLOOKUP(A229,Data!$A:$P,16,FALSE)</f>
        <v>#N/A</v>
      </c>
      <c r="L229" s="182" t="e">
        <f>VLOOKUP(A229,Data!$A:$P,6,FALSE)</f>
        <v>#N/A</v>
      </c>
      <c r="M229" s="12" t="e">
        <f t="shared" ref="M229" si="68">J229-I229</f>
        <v>#N/A</v>
      </c>
      <c r="N229" s="168" t="e">
        <f>VLOOKUP(A229,Data!$A:$P,13,FALSE)</f>
        <v>#N/A</v>
      </c>
      <c r="O229" s="168" t="e">
        <f>VLOOKUP(A229,Data!$A:$P,14,FALSE)</f>
        <v>#N/A</v>
      </c>
      <c r="P229" s="139"/>
    </row>
    <row r="230" spans="1:16" ht="35.1" customHeight="1" x14ac:dyDescent="0.25">
      <c r="A230" s="166" t="e">
        <f>VLOOKUP(Data!A230,Data!$A:$P,1,FALSE)</f>
        <v>#N/A</v>
      </c>
      <c r="B230" s="168" t="e">
        <f>VLOOKUP(A230,Data!$A:$P,2,FALSE)</f>
        <v>#N/A</v>
      </c>
      <c r="C230" s="168" t="e">
        <f>VLOOKUP(A230,Data!$A:$P,15,FALSE)</f>
        <v>#N/A</v>
      </c>
      <c r="D230" s="168" t="e">
        <f>VLOOKUP(A230,Data!$A:$P,3,FALSE)</f>
        <v>#N/A</v>
      </c>
      <c r="E230" s="214" t="e">
        <f>VLOOKUP(A230,Data!$A:$P,7,FALSE)</f>
        <v>#N/A</v>
      </c>
      <c r="F230" s="173" t="e">
        <f>VLOOKUP(A230,Data!$A:$P,4,FALSE)</f>
        <v>#N/A</v>
      </c>
      <c r="G230" s="168" t="e">
        <f>VLOOKUP(A230,Data!$A:$P,5,FALSE)</f>
        <v>#N/A</v>
      </c>
      <c r="H230" s="6" t="e">
        <f>VLOOKUP(A230,Data!$A:$P,9,FALSE)</f>
        <v>#N/A</v>
      </c>
      <c r="I230" s="6" t="e">
        <f>VLOOKUP(A230,Data!$A:$P,11,FALSE)</f>
        <v>#N/A</v>
      </c>
      <c r="J230" s="6" t="e">
        <f>VLOOKUP(A230,Data!$A:$P,12,FALSE)</f>
        <v>#N/A</v>
      </c>
      <c r="K230" s="6" t="e">
        <f>VLOOKUP(A230,Data!$A:$P,16,FALSE)</f>
        <v>#N/A</v>
      </c>
      <c r="L230" s="182" t="e">
        <f>VLOOKUP(A230,Data!$A:$P,6,FALSE)</f>
        <v>#N/A</v>
      </c>
      <c r="M230" s="12" t="e">
        <f t="shared" ref="M230" si="69">J230-I230</f>
        <v>#N/A</v>
      </c>
      <c r="N230" s="168" t="e">
        <f>VLOOKUP(A230,Data!$A:$P,13,FALSE)</f>
        <v>#N/A</v>
      </c>
      <c r="O230" s="168" t="e">
        <f>VLOOKUP(A230,Data!$A:$P,14,FALSE)</f>
        <v>#N/A</v>
      </c>
      <c r="P230" s="139"/>
    </row>
    <row r="231" spans="1:16" ht="30" customHeight="1" x14ac:dyDescent="0.25">
      <c r="A231" s="166" t="e">
        <f>VLOOKUP(Data!A231,Data!$A:$P,1,FALSE)</f>
        <v>#N/A</v>
      </c>
      <c r="B231" s="168" t="e">
        <f>VLOOKUP(A231,Data!$A:$P,2,FALSE)</f>
        <v>#N/A</v>
      </c>
      <c r="C231" s="168" t="e">
        <f>VLOOKUP(A231,Data!$A:$P,15,FALSE)</f>
        <v>#N/A</v>
      </c>
      <c r="D231" s="168" t="e">
        <f>VLOOKUP(A231,Data!$A:$P,3,FALSE)</f>
        <v>#N/A</v>
      </c>
      <c r="E231" s="214" t="e">
        <f>VLOOKUP(A231,Data!$A:$P,7,FALSE)</f>
        <v>#N/A</v>
      </c>
      <c r="F231" s="173" t="e">
        <f>VLOOKUP(A231,Data!$A:$P,4,FALSE)</f>
        <v>#N/A</v>
      </c>
      <c r="G231" s="168" t="e">
        <f>VLOOKUP(A231,Data!$A:$P,5,FALSE)</f>
        <v>#N/A</v>
      </c>
      <c r="H231" s="6" t="e">
        <f>VLOOKUP(A231,Data!$A:$P,9,FALSE)</f>
        <v>#N/A</v>
      </c>
      <c r="I231" s="6" t="e">
        <f>VLOOKUP(A231,Data!$A:$P,11,FALSE)</f>
        <v>#N/A</v>
      </c>
      <c r="J231" s="6" t="e">
        <f>VLOOKUP(A231,Data!$A:$P,12,FALSE)</f>
        <v>#N/A</v>
      </c>
      <c r="K231" s="6" t="e">
        <f>VLOOKUP(A231,Data!$A:$P,16,FALSE)</f>
        <v>#N/A</v>
      </c>
      <c r="L231" s="182" t="e">
        <f>VLOOKUP(A231,Data!$A:$P,6,FALSE)</f>
        <v>#N/A</v>
      </c>
      <c r="M231" s="12" t="e">
        <f t="shared" ref="M231" si="70">J231-I231</f>
        <v>#N/A</v>
      </c>
      <c r="N231" s="168" t="e">
        <f>VLOOKUP(A231,Data!$A:$P,13,FALSE)</f>
        <v>#N/A</v>
      </c>
      <c r="O231" s="168" t="e">
        <f>VLOOKUP(A231,Data!$A:$P,14,FALSE)</f>
        <v>#N/A</v>
      </c>
      <c r="P231" s="139"/>
    </row>
    <row r="232" spans="1:16" ht="39.950000000000003" customHeight="1" x14ac:dyDescent="0.25">
      <c r="A232" s="166" t="e">
        <f>VLOOKUP(Data!A232,Data!$A:$P,1,FALSE)</f>
        <v>#N/A</v>
      </c>
      <c r="B232" s="168" t="e">
        <f>VLOOKUP(A232,Data!$A:$P,2,FALSE)</f>
        <v>#N/A</v>
      </c>
      <c r="C232" s="168" t="e">
        <f>VLOOKUP(A232,Data!$A:$P,15,FALSE)</f>
        <v>#N/A</v>
      </c>
      <c r="D232" s="168" t="e">
        <f>VLOOKUP(A232,Data!$A:$P,3,FALSE)</f>
        <v>#N/A</v>
      </c>
      <c r="E232" s="214" t="e">
        <f>VLOOKUP(A232,Data!$A:$P,7,FALSE)</f>
        <v>#N/A</v>
      </c>
      <c r="F232" s="173" t="e">
        <f>VLOOKUP(A232,Data!$A:$P,4,FALSE)</f>
        <v>#N/A</v>
      </c>
      <c r="G232" s="168" t="e">
        <f>VLOOKUP(A232,Data!$A:$P,5,FALSE)</f>
        <v>#N/A</v>
      </c>
      <c r="H232" s="6" t="e">
        <f>VLOOKUP(A232,Data!$A:$P,9,FALSE)</f>
        <v>#N/A</v>
      </c>
      <c r="I232" s="6" t="e">
        <f>VLOOKUP(A232,Data!$A:$P,11,FALSE)</f>
        <v>#N/A</v>
      </c>
      <c r="J232" s="6" t="e">
        <f>VLOOKUP(A232,Data!$A:$P,12,FALSE)</f>
        <v>#N/A</v>
      </c>
      <c r="K232" s="6" t="e">
        <f>VLOOKUP(A232,Data!$A:$P,16,FALSE)</f>
        <v>#N/A</v>
      </c>
      <c r="L232" s="182" t="e">
        <f>VLOOKUP(A232,Data!$A:$P,6,FALSE)</f>
        <v>#N/A</v>
      </c>
      <c r="M232" s="12" t="e">
        <f t="shared" ref="M232" si="71">J232-I232</f>
        <v>#N/A</v>
      </c>
      <c r="N232" s="168" t="e">
        <f>VLOOKUP(A232,Data!$A:$P,13,FALSE)</f>
        <v>#N/A</v>
      </c>
      <c r="O232" s="168" t="e">
        <f>VLOOKUP(A232,Data!$A:$P,14,FALSE)</f>
        <v>#N/A</v>
      </c>
      <c r="P232" s="139"/>
    </row>
    <row r="233" spans="1:16" ht="39.950000000000003" customHeight="1" x14ac:dyDescent="0.25">
      <c r="A233" s="166" t="e">
        <f>VLOOKUP(Data!A233,Data!$A:$P,1,FALSE)</f>
        <v>#N/A</v>
      </c>
      <c r="B233" s="168" t="e">
        <f>VLOOKUP(A233,Data!$A:$P,2,FALSE)</f>
        <v>#N/A</v>
      </c>
      <c r="C233" s="168" t="e">
        <f>VLOOKUP(A233,Data!$A:$P,15,FALSE)</f>
        <v>#N/A</v>
      </c>
      <c r="D233" s="168" t="e">
        <f>VLOOKUP(A233,Data!$A:$P,3,FALSE)</f>
        <v>#N/A</v>
      </c>
      <c r="E233" s="214" t="e">
        <f>VLOOKUP(A233,Data!$A:$P,7,FALSE)</f>
        <v>#N/A</v>
      </c>
      <c r="F233" s="173" t="e">
        <f>VLOOKUP(A233,Data!$A:$P,4,FALSE)</f>
        <v>#N/A</v>
      </c>
      <c r="G233" s="168" t="e">
        <f>VLOOKUP(A233,Data!$A:$P,5,FALSE)</f>
        <v>#N/A</v>
      </c>
      <c r="H233" s="6" t="e">
        <f>VLOOKUP(A233,Data!$A:$P,9,FALSE)</f>
        <v>#N/A</v>
      </c>
      <c r="I233" s="6" t="e">
        <f>VLOOKUP(A233,Data!$A:$P,11,FALSE)</f>
        <v>#N/A</v>
      </c>
      <c r="J233" s="6" t="e">
        <f>VLOOKUP(A233,Data!$A:$P,12,FALSE)</f>
        <v>#N/A</v>
      </c>
      <c r="K233" s="6" t="e">
        <f>VLOOKUP(A233,Data!$A:$P,16,FALSE)</f>
        <v>#N/A</v>
      </c>
      <c r="L233" s="182" t="e">
        <f>VLOOKUP(A233,Data!$A:$P,6,FALSE)</f>
        <v>#N/A</v>
      </c>
      <c r="M233" s="12" t="e">
        <f t="shared" ref="M233" si="72">J233-I233</f>
        <v>#N/A</v>
      </c>
      <c r="N233" s="168" t="e">
        <f>VLOOKUP(A233,Data!$A:$P,13,FALSE)</f>
        <v>#N/A</v>
      </c>
      <c r="O233" s="168" t="e">
        <f>VLOOKUP(A233,Data!$A:$P,14,FALSE)</f>
        <v>#N/A</v>
      </c>
      <c r="P233" s="139"/>
    </row>
    <row r="234" spans="1:16" ht="39.950000000000003" customHeight="1" x14ac:dyDescent="0.25">
      <c r="A234" s="166" t="e">
        <f>VLOOKUP(Data!A234,Data!$A:$P,1,FALSE)</f>
        <v>#N/A</v>
      </c>
      <c r="B234" s="168" t="e">
        <f>VLOOKUP(A234,Data!$A:$P,2,FALSE)</f>
        <v>#N/A</v>
      </c>
      <c r="C234" s="168" t="e">
        <f>VLOOKUP(A234,Data!$A:$P,15,FALSE)</f>
        <v>#N/A</v>
      </c>
      <c r="D234" s="168" t="e">
        <f>VLOOKUP(A234,Data!$A:$P,3,FALSE)</f>
        <v>#N/A</v>
      </c>
      <c r="E234" s="214" t="e">
        <f>VLOOKUP(A234,Data!$A:$P,7,FALSE)</f>
        <v>#N/A</v>
      </c>
      <c r="F234" s="173" t="e">
        <f>VLOOKUP(A234,Data!$A:$P,4,FALSE)</f>
        <v>#N/A</v>
      </c>
      <c r="G234" s="168" t="e">
        <f>VLOOKUP(A234,Data!$A:$P,5,FALSE)</f>
        <v>#N/A</v>
      </c>
      <c r="H234" s="6" t="e">
        <f>VLOOKUP(A234,Data!$A:$P,9,FALSE)</f>
        <v>#N/A</v>
      </c>
      <c r="I234" s="6" t="e">
        <f>VLOOKUP(A234,Data!$A:$P,11,FALSE)</f>
        <v>#N/A</v>
      </c>
      <c r="J234" s="6" t="e">
        <f>VLOOKUP(A234,Data!$A:$P,12,FALSE)</f>
        <v>#N/A</v>
      </c>
      <c r="K234" s="6" t="e">
        <f>VLOOKUP(A234,Data!$A:$P,16,FALSE)</f>
        <v>#N/A</v>
      </c>
      <c r="L234" s="182" t="e">
        <f>VLOOKUP(A234,Data!$A:$P,6,FALSE)</f>
        <v>#N/A</v>
      </c>
      <c r="M234" s="12" t="e">
        <f t="shared" ref="M234" si="73">J234-I234</f>
        <v>#N/A</v>
      </c>
      <c r="N234" s="168" t="e">
        <f>VLOOKUP(A234,Data!$A:$P,13,FALSE)</f>
        <v>#N/A</v>
      </c>
      <c r="O234" s="168" t="e">
        <f>VLOOKUP(A234,Data!$A:$P,14,FALSE)</f>
        <v>#N/A</v>
      </c>
      <c r="P234" s="139"/>
    </row>
    <row r="235" spans="1:16" ht="39.950000000000003" customHeight="1" x14ac:dyDescent="0.25">
      <c r="A235" s="166" t="e">
        <f>VLOOKUP(Data!A235,Data!$A:$P,1,FALSE)</f>
        <v>#N/A</v>
      </c>
      <c r="B235" s="168" t="e">
        <f>VLOOKUP(A235,Data!$A:$P,2,FALSE)</f>
        <v>#N/A</v>
      </c>
      <c r="C235" s="168" t="e">
        <f>VLOOKUP(A235,Data!$A:$P,15,FALSE)</f>
        <v>#N/A</v>
      </c>
      <c r="D235" s="168" t="e">
        <f>VLOOKUP(A235,Data!$A:$P,3,FALSE)</f>
        <v>#N/A</v>
      </c>
      <c r="E235" s="214" t="e">
        <f>VLOOKUP(A235,Data!$A:$P,7,FALSE)</f>
        <v>#N/A</v>
      </c>
      <c r="F235" s="173" t="e">
        <f>VLOOKUP(A235,Data!$A:$P,4,FALSE)</f>
        <v>#N/A</v>
      </c>
      <c r="G235" s="168" t="e">
        <f>VLOOKUP(A235,Data!$A:$P,5,FALSE)</f>
        <v>#N/A</v>
      </c>
      <c r="H235" s="6" t="e">
        <f>VLOOKUP(A235,Data!$A:$P,9,FALSE)</f>
        <v>#N/A</v>
      </c>
      <c r="I235" s="6" t="e">
        <f>VLOOKUP(A235,Data!$A:$P,11,FALSE)</f>
        <v>#N/A</v>
      </c>
      <c r="J235" s="6" t="e">
        <f>VLOOKUP(A235,Data!$A:$P,12,FALSE)</f>
        <v>#N/A</v>
      </c>
      <c r="K235" s="6" t="e">
        <f>VLOOKUP(A235,Data!$A:$P,16,FALSE)</f>
        <v>#N/A</v>
      </c>
      <c r="L235" s="182" t="e">
        <f>VLOOKUP(A235,Data!$A:$P,6,FALSE)</f>
        <v>#N/A</v>
      </c>
      <c r="M235" s="12" t="e">
        <f t="shared" ref="M235" si="74">J235-I235</f>
        <v>#N/A</v>
      </c>
      <c r="N235" s="168" t="e">
        <f>VLOOKUP(A235,Data!$A:$P,13,FALSE)</f>
        <v>#N/A</v>
      </c>
      <c r="O235" s="168" t="e">
        <f>VLOOKUP(A235,Data!$A:$P,14,FALSE)</f>
        <v>#N/A</v>
      </c>
      <c r="P235" s="139"/>
    </row>
    <row r="236" spans="1:16" ht="39.950000000000003" customHeight="1" x14ac:dyDescent="0.25">
      <c r="A236" s="166" t="e">
        <f>VLOOKUP(Data!A236,Data!$A:$P,1,FALSE)</f>
        <v>#N/A</v>
      </c>
      <c r="B236" s="168" t="e">
        <f>VLOOKUP(A236,Data!$A:$P,2,FALSE)</f>
        <v>#N/A</v>
      </c>
      <c r="C236" s="168" t="e">
        <f>VLOOKUP(A236,Data!$A:$P,15,FALSE)</f>
        <v>#N/A</v>
      </c>
      <c r="D236" s="168" t="e">
        <f>VLOOKUP(A236,Data!$A:$P,3,FALSE)</f>
        <v>#N/A</v>
      </c>
      <c r="E236" s="214" t="e">
        <f>VLOOKUP(A236,Data!$A:$P,7,FALSE)</f>
        <v>#N/A</v>
      </c>
      <c r="F236" s="173" t="e">
        <f>VLOOKUP(A236,Data!$A:$P,4,FALSE)</f>
        <v>#N/A</v>
      </c>
      <c r="G236" s="168" t="e">
        <f>VLOOKUP(A236,Data!$A:$P,5,FALSE)</f>
        <v>#N/A</v>
      </c>
      <c r="H236" s="6" t="e">
        <f>VLOOKUP(A236,Data!$A:$P,9,FALSE)</f>
        <v>#N/A</v>
      </c>
      <c r="I236" s="6" t="e">
        <f>VLOOKUP(A236,Data!$A:$P,11,FALSE)</f>
        <v>#N/A</v>
      </c>
      <c r="J236" s="6" t="e">
        <f>VLOOKUP(A236,Data!$A:$P,12,FALSE)</f>
        <v>#N/A</v>
      </c>
      <c r="K236" s="6" t="e">
        <f>VLOOKUP(A236,Data!$A:$P,16,FALSE)</f>
        <v>#N/A</v>
      </c>
      <c r="L236" s="182" t="e">
        <f>VLOOKUP(A236,Data!$A:$P,6,FALSE)</f>
        <v>#N/A</v>
      </c>
      <c r="M236" s="12" t="e">
        <f t="shared" ref="M236" si="75">J236-I236</f>
        <v>#N/A</v>
      </c>
      <c r="N236" s="168" t="e">
        <f>VLOOKUP(A236,Data!$A:$P,13,FALSE)</f>
        <v>#N/A</v>
      </c>
      <c r="O236" s="168" t="e">
        <f>VLOOKUP(A236,Data!$A:$P,14,FALSE)</f>
        <v>#N/A</v>
      </c>
      <c r="P236" s="139"/>
    </row>
    <row r="237" spans="1:16" ht="35.1" customHeight="1" x14ac:dyDescent="0.25">
      <c r="A237" s="166" t="e">
        <f>VLOOKUP(Data!A237,Data!$A:$P,1,FALSE)</f>
        <v>#N/A</v>
      </c>
      <c r="B237" s="168" t="e">
        <f>VLOOKUP(A237,Data!$A:$P,2,FALSE)</f>
        <v>#N/A</v>
      </c>
      <c r="C237" s="168" t="e">
        <f>VLOOKUP(A237,Data!$A:$P,15,FALSE)</f>
        <v>#N/A</v>
      </c>
      <c r="D237" s="168" t="e">
        <f>VLOOKUP(A237,Data!$A:$P,3,FALSE)</f>
        <v>#N/A</v>
      </c>
      <c r="E237" s="214" t="e">
        <f>VLOOKUP(A237,Data!$A:$P,7,FALSE)</f>
        <v>#N/A</v>
      </c>
      <c r="F237" s="173" t="e">
        <f>VLOOKUP(A237,Data!$A:$P,4,FALSE)</f>
        <v>#N/A</v>
      </c>
      <c r="G237" s="168" t="e">
        <f>VLOOKUP(A237,Data!$A:$P,5,FALSE)</f>
        <v>#N/A</v>
      </c>
      <c r="H237" s="6" t="e">
        <f>VLOOKUP(A237,Data!$A:$P,9,FALSE)</f>
        <v>#N/A</v>
      </c>
      <c r="I237" s="6" t="e">
        <f>VLOOKUP(A237,Data!$A:$P,11,FALSE)</f>
        <v>#N/A</v>
      </c>
      <c r="J237" s="6" t="e">
        <f>VLOOKUP(A237,Data!$A:$P,12,FALSE)</f>
        <v>#N/A</v>
      </c>
      <c r="K237" s="6" t="e">
        <f>VLOOKUP(A237,Data!$A:$P,16,FALSE)</f>
        <v>#N/A</v>
      </c>
      <c r="L237" s="182" t="e">
        <f>VLOOKUP(A237,Data!$A:$P,6,FALSE)</f>
        <v>#N/A</v>
      </c>
      <c r="M237" s="12" t="e">
        <f t="shared" ref="M237" si="76">J237-I237</f>
        <v>#N/A</v>
      </c>
      <c r="N237" s="168" t="e">
        <f>VLOOKUP(A237,Data!$A:$P,13,FALSE)</f>
        <v>#N/A</v>
      </c>
      <c r="O237" s="168" t="e">
        <f>VLOOKUP(A237,Data!$A:$P,14,FALSE)</f>
        <v>#N/A</v>
      </c>
      <c r="P237" s="139"/>
    </row>
    <row r="238" spans="1:16" ht="35.1" customHeight="1" x14ac:dyDescent="0.25">
      <c r="A238" s="166" t="e">
        <f>VLOOKUP(Data!A238,Data!$A:$P,1,FALSE)</f>
        <v>#N/A</v>
      </c>
      <c r="B238" s="168" t="e">
        <f>VLOOKUP(A238,Data!$A:$P,2,FALSE)</f>
        <v>#N/A</v>
      </c>
      <c r="C238" s="168" t="e">
        <f>VLOOKUP(A238,Data!$A:$P,15,FALSE)</f>
        <v>#N/A</v>
      </c>
      <c r="D238" s="168" t="e">
        <f>VLOOKUP(A238,Data!$A:$P,3,FALSE)</f>
        <v>#N/A</v>
      </c>
      <c r="E238" s="214" t="e">
        <f>VLOOKUP(A238,Data!$A:$P,7,FALSE)</f>
        <v>#N/A</v>
      </c>
      <c r="F238" s="173" t="e">
        <f>VLOOKUP(A238,Data!$A:$P,4,FALSE)</f>
        <v>#N/A</v>
      </c>
      <c r="G238" s="168" t="e">
        <f>VLOOKUP(A238,Data!$A:$P,5,FALSE)</f>
        <v>#N/A</v>
      </c>
      <c r="H238" s="6" t="e">
        <f>VLOOKUP(A238,Data!$A:$P,9,FALSE)</f>
        <v>#N/A</v>
      </c>
      <c r="I238" s="6" t="e">
        <f>VLOOKUP(A238,Data!$A:$P,11,FALSE)</f>
        <v>#N/A</v>
      </c>
      <c r="J238" s="6" t="e">
        <f>VLOOKUP(A238,Data!$A:$P,12,FALSE)</f>
        <v>#N/A</v>
      </c>
      <c r="K238" s="6" t="e">
        <f>VLOOKUP(A238,Data!$A:$P,16,FALSE)</f>
        <v>#N/A</v>
      </c>
      <c r="L238" s="182" t="e">
        <f>VLOOKUP(A238,Data!$A:$P,6,FALSE)</f>
        <v>#N/A</v>
      </c>
      <c r="M238" s="12" t="e">
        <f t="shared" ref="M238" si="77">J238-I238</f>
        <v>#N/A</v>
      </c>
      <c r="N238" s="168" t="e">
        <f>VLOOKUP(A238,Data!$A:$P,13,FALSE)</f>
        <v>#N/A</v>
      </c>
      <c r="O238" s="168" t="e">
        <f>VLOOKUP(A238,Data!$A:$P,14,FALSE)</f>
        <v>#N/A</v>
      </c>
      <c r="P238" s="139"/>
    </row>
    <row r="239" spans="1:16" ht="39.950000000000003" customHeight="1" x14ac:dyDescent="0.25">
      <c r="A239" s="166" t="e">
        <f>VLOOKUP(Data!A239,Data!$A:$P,1,FALSE)</f>
        <v>#N/A</v>
      </c>
      <c r="B239" s="168" t="e">
        <f>VLOOKUP(A239,Data!$A:$P,2,FALSE)</f>
        <v>#N/A</v>
      </c>
      <c r="C239" s="168" t="e">
        <f>VLOOKUP(A239,Data!$A:$P,15,FALSE)</f>
        <v>#N/A</v>
      </c>
      <c r="D239" s="168" t="e">
        <f>VLOOKUP(A239,Data!$A:$P,3,FALSE)</f>
        <v>#N/A</v>
      </c>
      <c r="E239" s="214" t="e">
        <f>VLOOKUP(A239,Data!$A:$P,7,FALSE)</f>
        <v>#N/A</v>
      </c>
      <c r="F239" s="173" t="e">
        <f>VLOOKUP(A239,Data!$A:$P,4,FALSE)</f>
        <v>#N/A</v>
      </c>
      <c r="G239" s="168" t="e">
        <f>VLOOKUP(A239,Data!$A:$P,5,FALSE)</f>
        <v>#N/A</v>
      </c>
      <c r="H239" s="6" t="e">
        <f>VLOOKUP(A239,Data!$A:$P,9,FALSE)</f>
        <v>#N/A</v>
      </c>
      <c r="I239" s="6" t="e">
        <f>VLOOKUP(A239,Data!$A:$P,11,FALSE)</f>
        <v>#N/A</v>
      </c>
      <c r="J239" s="6" t="e">
        <f>VLOOKUP(A239,Data!$A:$P,12,FALSE)</f>
        <v>#N/A</v>
      </c>
      <c r="K239" s="6" t="e">
        <f>VLOOKUP(A239,Data!$A:$P,16,FALSE)</f>
        <v>#N/A</v>
      </c>
      <c r="L239" s="182" t="e">
        <f>VLOOKUP(A239,Data!$A:$P,6,FALSE)</f>
        <v>#N/A</v>
      </c>
      <c r="M239" s="12" t="e">
        <f t="shared" ref="M239" si="78">J239-I239</f>
        <v>#N/A</v>
      </c>
      <c r="N239" s="168" t="e">
        <f>VLOOKUP(A239,Data!$A:$P,13,FALSE)</f>
        <v>#N/A</v>
      </c>
      <c r="O239" s="168" t="e">
        <f>VLOOKUP(A239,Data!$A:$P,14,FALSE)</f>
        <v>#N/A</v>
      </c>
      <c r="P239" s="139"/>
    </row>
    <row r="240" spans="1:16" ht="35.1" customHeight="1" x14ac:dyDescent="0.25">
      <c r="A240" s="166" t="e">
        <f>VLOOKUP(Data!A240,Data!$A:$P,1,FALSE)</f>
        <v>#N/A</v>
      </c>
      <c r="B240" s="168" t="e">
        <f>VLOOKUP(A240,Data!$A:$P,2,FALSE)</f>
        <v>#N/A</v>
      </c>
      <c r="C240" s="168" t="e">
        <f>VLOOKUP(A240,Data!$A:$P,15,FALSE)</f>
        <v>#N/A</v>
      </c>
      <c r="D240" s="168" t="e">
        <f>VLOOKUP(A240,Data!$A:$P,3,FALSE)</f>
        <v>#N/A</v>
      </c>
      <c r="E240" s="214" t="e">
        <f>VLOOKUP(A240,Data!$A:$P,7,FALSE)</f>
        <v>#N/A</v>
      </c>
      <c r="F240" s="173" t="e">
        <f>VLOOKUP(A240,Data!$A:$P,4,FALSE)</f>
        <v>#N/A</v>
      </c>
      <c r="G240" s="168" t="e">
        <f>VLOOKUP(A240,Data!$A:$P,5,FALSE)</f>
        <v>#N/A</v>
      </c>
      <c r="H240" s="6" t="e">
        <f>VLOOKUP(A240,Data!$A:$P,9,FALSE)</f>
        <v>#N/A</v>
      </c>
      <c r="I240" s="6" t="e">
        <f>VLOOKUP(A240,Data!$A:$P,11,FALSE)</f>
        <v>#N/A</v>
      </c>
      <c r="J240" s="6" t="e">
        <f>VLOOKUP(A240,Data!$A:$P,12,FALSE)</f>
        <v>#N/A</v>
      </c>
      <c r="K240" s="6" t="e">
        <f>VLOOKUP(A240,Data!$A:$P,16,FALSE)</f>
        <v>#N/A</v>
      </c>
      <c r="L240" s="182" t="e">
        <f>VLOOKUP(A240,Data!$A:$P,6,FALSE)</f>
        <v>#N/A</v>
      </c>
      <c r="M240" s="12" t="e">
        <f t="shared" ref="M240" si="79">J240-I240</f>
        <v>#N/A</v>
      </c>
      <c r="N240" s="168" t="e">
        <f>VLOOKUP(A240,Data!$A:$P,13,FALSE)</f>
        <v>#N/A</v>
      </c>
      <c r="O240" s="168" t="e">
        <f>VLOOKUP(A240,Data!$A:$P,14,FALSE)</f>
        <v>#N/A</v>
      </c>
      <c r="P240" s="139"/>
    </row>
    <row r="241" spans="1:16" ht="39.950000000000003" customHeight="1" x14ac:dyDescent="0.25">
      <c r="A241" s="166" t="e">
        <f>VLOOKUP(Data!A241,Data!$A:$P,1,FALSE)</f>
        <v>#N/A</v>
      </c>
      <c r="B241" s="168" t="e">
        <f>VLOOKUP(A241,Data!$A:$P,2,FALSE)</f>
        <v>#N/A</v>
      </c>
      <c r="C241" s="168" t="e">
        <f>VLOOKUP(A241,Data!$A:$P,15,FALSE)</f>
        <v>#N/A</v>
      </c>
      <c r="D241" s="168" t="e">
        <f>VLOOKUP(A241,Data!$A:$P,3,FALSE)</f>
        <v>#N/A</v>
      </c>
      <c r="E241" s="214" t="e">
        <f>VLOOKUP(A241,Data!$A:$P,7,FALSE)</f>
        <v>#N/A</v>
      </c>
      <c r="F241" s="173" t="e">
        <f>VLOOKUP(A241,Data!$A:$P,4,FALSE)</f>
        <v>#N/A</v>
      </c>
      <c r="G241" s="168" t="e">
        <f>VLOOKUP(A241,Data!$A:$P,5,FALSE)</f>
        <v>#N/A</v>
      </c>
      <c r="H241" s="6" t="e">
        <f>VLOOKUP(A241,Data!$A:$P,9,FALSE)</f>
        <v>#N/A</v>
      </c>
      <c r="I241" s="6" t="e">
        <f>VLOOKUP(A241,Data!$A:$P,11,FALSE)</f>
        <v>#N/A</v>
      </c>
      <c r="J241" s="6" t="e">
        <f>VLOOKUP(A241,Data!$A:$P,12,FALSE)</f>
        <v>#N/A</v>
      </c>
      <c r="K241" s="6" t="e">
        <f>VLOOKUP(A241,Data!$A:$P,16,FALSE)</f>
        <v>#N/A</v>
      </c>
      <c r="L241" s="182" t="e">
        <f>VLOOKUP(A241,Data!$A:$P,6,FALSE)</f>
        <v>#N/A</v>
      </c>
      <c r="M241" s="12" t="e">
        <f t="shared" ref="M241" si="80">J241-I241</f>
        <v>#N/A</v>
      </c>
      <c r="N241" s="168" t="e">
        <f>VLOOKUP(A241,Data!$A:$P,13,FALSE)</f>
        <v>#N/A</v>
      </c>
      <c r="O241" s="168" t="e">
        <f>VLOOKUP(A241,Data!$A:$P,14,FALSE)</f>
        <v>#N/A</v>
      </c>
      <c r="P241" s="139"/>
    </row>
    <row r="242" spans="1:16" ht="39.950000000000003" customHeight="1" x14ac:dyDescent="0.25">
      <c r="A242" s="166" t="e">
        <f>VLOOKUP(Data!A242,Data!$A:$P,1,FALSE)</f>
        <v>#N/A</v>
      </c>
      <c r="B242" s="168" t="e">
        <f>VLOOKUP(A242,Data!$A:$P,2,FALSE)</f>
        <v>#N/A</v>
      </c>
      <c r="C242" s="168" t="e">
        <f>VLOOKUP(A242,Data!$A:$P,15,FALSE)</f>
        <v>#N/A</v>
      </c>
      <c r="D242" s="168" t="e">
        <f>VLOOKUP(A242,Data!$A:$P,3,FALSE)</f>
        <v>#N/A</v>
      </c>
      <c r="E242" s="214" t="e">
        <f>VLOOKUP(A242,Data!$A:$P,7,FALSE)</f>
        <v>#N/A</v>
      </c>
      <c r="F242" s="173" t="e">
        <f>VLOOKUP(A242,Data!$A:$P,4,FALSE)</f>
        <v>#N/A</v>
      </c>
      <c r="G242" s="168" t="e">
        <f>VLOOKUP(A242,Data!$A:$P,5,FALSE)</f>
        <v>#N/A</v>
      </c>
      <c r="H242" s="6" t="e">
        <f>VLOOKUP(A242,Data!$A:$P,9,FALSE)</f>
        <v>#N/A</v>
      </c>
      <c r="I242" s="6" t="e">
        <f>VLOOKUP(A242,Data!$A:$P,11,FALSE)</f>
        <v>#N/A</v>
      </c>
      <c r="J242" s="6" t="e">
        <f>VLOOKUP(A242,Data!$A:$P,12,FALSE)</f>
        <v>#N/A</v>
      </c>
      <c r="K242" s="6" t="e">
        <f>VLOOKUP(A242,Data!$A:$P,16,FALSE)</f>
        <v>#N/A</v>
      </c>
      <c r="L242" s="182" t="e">
        <f>VLOOKUP(A242,Data!$A:$P,6,FALSE)</f>
        <v>#N/A</v>
      </c>
      <c r="M242" s="12" t="e">
        <f t="shared" ref="M242" si="81">J242-I242</f>
        <v>#N/A</v>
      </c>
      <c r="N242" s="168" t="e">
        <f>VLOOKUP(A242,Data!$A:$P,13,FALSE)</f>
        <v>#N/A</v>
      </c>
      <c r="O242" s="168" t="e">
        <f>VLOOKUP(A242,Data!$A:$P,14,FALSE)</f>
        <v>#N/A</v>
      </c>
      <c r="P242" s="139"/>
    </row>
    <row r="243" spans="1:16" ht="35.1" customHeight="1" x14ac:dyDescent="0.25">
      <c r="A243" s="166" t="e">
        <f>VLOOKUP(Data!A243,Data!$A:$P,1,FALSE)</f>
        <v>#N/A</v>
      </c>
      <c r="B243" s="168" t="e">
        <f>VLOOKUP(A243,Data!$A:$P,2,FALSE)</f>
        <v>#N/A</v>
      </c>
      <c r="C243" s="168" t="e">
        <f>VLOOKUP(A243,Data!$A:$P,15,FALSE)</f>
        <v>#N/A</v>
      </c>
      <c r="D243" s="168" t="e">
        <f>VLOOKUP(A243,Data!$A:$P,3,FALSE)</f>
        <v>#N/A</v>
      </c>
      <c r="E243" s="214" t="e">
        <f>VLOOKUP(A243,Data!$A:$P,7,FALSE)</f>
        <v>#N/A</v>
      </c>
      <c r="F243" s="173" t="e">
        <f>VLOOKUP(A243,Data!$A:$P,4,FALSE)</f>
        <v>#N/A</v>
      </c>
      <c r="G243" s="168" t="e">
        <f>VLOOKUP(A243,Data!$A:$P,5,FALSE)</f>
        <v>#N/A</v>
      </c>
      <c r="H243" s="6" t="e">
        <f>VLOOKUP(A243,Data!$A:$P,9,FALSE)</f>
        <v>#N/A</v>
      </c>
      <c r="I243" s="6" t="e">
        <f>VLOOKUP(A243,Data!$A:$P,11,FALSE)</f>
        <v>#N/A</v>
      </c>
      <c r="J243" s="6" t="e">
        <f>VLOOKUP(A243,Data!$A:$P,12,FALSE)</f>
        <v>#N/A</v>
      </c>
      <c r="K243" s="6" t="e">
        <f>VLOOKUP(A243,Data!$A:$P,16,FALSE)</f>
        <v>#N/A</v>
      </c>
      <c r="L243" s="182" t="e">
        <f>VLOOKUP(A243,Data!$A:$P,6,FALSE)</f>
        <v>#N/A</v>
      </c>
      <c r="M243" s="12" t="e">
        <f t="shared" ref="M243" si="82">J243-I243</f>
        <v>#N/A</v>
      </c>
      <c r="N243" s="168" t="e">
        <f>VLOOKUP(A243,Data!$A:$P,13,FALSE)</f>
        <v>#N/A</v>
      </c>
      <c r="O243" s="168" t="e">
        <f>VLOOKUP(A243,Data!$A:$P,14,FALSE)</f>
        <v>#N/A</v>
      </c>
      <c r="P243" s="139"/>
    </row>
    <row r="244" spans="1:16" ht="39.950000000000003" customHeight="1" x14ac:dyDescent="0.25">
      <c r="A244" s="166" t="e">
        <f>VLOOKUP(Data!A244,Data!$A:$P,1,FALSE)</f>
        <v>#N/A</v>
      </c>
      <c r="B244" s="168" t="e">
        <f>VLOOKUP(A244,Data!$A:$P,2,FALSE)</f>
        <v>#N/A</v>
      </c>
      <c r="C244" s="168" t="e">
        <f>VLOOKUP(A244,Data!$A:$P,15,FALSE)</f>
        <v>#N/A</v>
      </c>
      <c r="D244" s="168" t="e">
        <f>VLOOKUP(A244,Data!$A:$P,3,FALSE)</f>
        <v>#N/A</v>
      </c>
      <c r="E244" s="214" t="e">
        <f>VLOOKUP(A244,Data!$A:$P,7,FALSE)</f>
        <v>#N/A</v>
      </c>
      <c r="F244" s="173" t="e">
        <f>VLOOKUP(A244,Data!$A:$P,4,FALSE)</f>
        <v>#N/A</v>
      </c>
      <c r="G244" s="168" t="e">
        <f>VLOOKUP(A244,Data!$A:$P,5,FALSE)</f>
        <v>#N/A</v>
      </c>
      <c r="H244" s="6" t="e">
        <f>VLOOKUP(A244,Data!$A:$P,9,FALSE)</f>
        <v>#N/A</v>
      </c>
      <c r="I244" s="6" t="e">
        <f>VLOOKUP(A244,Data!$A:$P,11,FALSE)</f>
        <v>#N/A</v>
      </c>
      <c r="J244" s="6" t="e">
        <f>VLOOKUP(A244,Data!$A:$P,12,FALSE)</f>
        <v>#N/A</v>
      </c>
      <c r="K244" s="6" t="e">
        <f>VLOOKUP(A244,Data!$A:$P,16,FALSE)</f>
        <v>#N/A</v>
      </c>
      <c r="L244" s="182" t="e">
        <f>VLOOKUP(A244,Data!$A:$P,6,FALSE)</f>
        <v>#N/A</v>
      </c>
      <c r="M244" s="12" t="e">
        <f t="shared" ref="M244" si="83">J244-I244</f>
        <v>#N/A</v>
      </c>
      <c r="N244" s="168" t="e">
        <f>VLOOKUP(A244,Data!$A:$P,13,FALSE)</f>
        <v>#N/A</v>
      </c>
      <c r="O244" s="168" t="e">
        <f>VLOOKUP(A244,Data!$A:$P,14,FALSE)</f>
        <v>#N/A</v>
      </c>
      <c r="P244" s="139"/>
    </row>
    <row r="245" spans="1:16" ht="39.950000000000003" customHeight="1" x14ac:dyDescent="0.25">
      <c r="A245" s="166" t="e">
        <f>VLOOKUP(Data!A245,Data!$A:$P,1,FALSE)</f>
        <v>#N/A</v>
      </c>
      <c r="B245" s="168" t="e">
        <f>VLOOKUP(A245,Data!$A:$P,2,FALSE)</f>
        <v>#N/A</v>
      </c>
      <c r="C245" s="168" t="e">
        <f>VLOOKUP(A245,Data!$A:$P,15,FALSE)</f>
        <v>#N/A</v>
      </c>
      <c r="D245" s="168" t="e">
        <f>VLOOKUP(A245,Data!$A:$P,3,FALSE)</f>
        <v>#N/A</v>
      </c>
      <c r="E245" s="214" t="e">
        <f>VLOOKUP(A245,Data!$A:$P,7,FALSE)</f>
        <v>#N/A</v>
      </c>
      <c r="F245" s="173" t="e">
        <f>VLOOKUP(A245,Data!$A:$P,4,FALSE)</f>
        <v>#N/A</v>
      </c>
      <c r="G245" s="168" t="e">
        <f>VLOOKUP(A245,Data!$A:$P,5,FALSE)</f>
        <v>#N/A</v>
      </c>
      <c r="H245" s="6" t="e">
        <f>VLOOKUP(A245,Data!$A:$P,9,FALSE)</f>
        <v>#N/A</v>
      </c>
      <c r="I245" s="6" t="e">
        <f>VLOOKUP(A245,Data!$A:$P,11,FALSE)</f>
        <v>#N/A</v>
      </c>
      <c r="J245" s="6" t="e">
        <f>VLOOKUP(A245,Data!$A:$P,12,FALSE)</f>
        <v>#N/A</v>
      </c>
      <c r="K245" s="6" t="e">
        <f>VLOOKUP(A245,Data!$A:$P,16,FALSE)</f>
        <v>#N/A</v>
      </c>
      <c r="L245" s="182" t="e">
        <f>VLOOKUP(A245,Data!$A:$P,6,FALSE)</f>
        <v>#N/A</v>
      </c>
      <c r="M245" s="12" t="e">
        <f t="shared" ref="M245" si="84">J245-I245</f>
        <v>#N/A</v>
      </c>
      <c r="N245" s="168" t="e">
        <f>VLOOKUP(A245,Data!$A:$P,13,FALSE)</f>
        <v>#N/A</v>
      </c>
      <c r="O245" s="168" t="e">
        <f>VLOOKUP(A245,Data!$A:$P,14,FALSE)</f>
        <v>#N/A</v>
      </c>
      <c r="P245" s="139"/>
    </row>
    <row r="246" spans="1:16" ht="35.1" customHeight="1" x14ac:dyDescent="0.25">
      <c r="A246" s="166" t="e">
        <f>VLOOKUP(Data!A246,Data!$A:$P,1,FALSE)</f>
        <v>#N/A</v>
      </c>
      <c r="B246" s="168" t="e">
        <f>VLOOKUP(A246,Data!$A:$P,2,FALSE)</f>
        <v>#N/A</v>
      </c>
      <c r="C246" s="168" t="e">
        <f>VLOOKUP(A246,Data!$A:$P,15,FALSE)</f>
        <v>#N/A</v>
      </c>
      <c r="D246" s="168" t="e">
        <f>VLOOKUP(A246,Data!$A:$P,3,FALSE)</f>
        <v>#N/A</v>
      </c>
      <c r="E246" s="214" t="e">
        <f>VLOOKUP(A246,Data!$A:$P,7,FALSE)</f>
        <v>#N/A</v>
      </c>
      <c r="F246" s="173" t="e">
        <f>VLOOKUP(A246,Data!$A:$P,4,FALSE)</f>
        <v>#N/A</v>
      </c>
      <c r="G246" s="168" t="e">
        <f>VLOOKUP(A246,Data!$A:$P,5,FALSE)</f>
        <v>#N/A</v>
      </c>
      <c r="H246" s="6" t="e">
        <f>VLOOKUP(A246,Data!$A:$P,9,FALSE)</f>
        <v>#N/A</v>
      </c>
      <c r="I246" s="6" t="e">
        <f>VLOOKUP(A246,Data!$A:$P,11,FALSE)</f>
        <v>#N/A</v>
      </c>
      <c r="J246" s="6" t="e">
        <f>VLOOKUP(A246,Data!$A:$P,12,FALSE)</f>
        <v>#N/A</v>
      </c>
      <c r="K246" s="6" t="e">
        <f>VLOOKUP(A246,Data!$A:$P,16,FALSE)</f>
        <v>#N/A</v>
      </c>
      <c r="L246" s="182" t="e">
        <f>VLOOKUP(A246,Data!$A:$P,6,FALSE)</f>
        <v>#N/A</v>
      </c>
      <c r="M246" s="12" t="e">
        <f t="shared" ref="M246" si="85">J246-I246</f>
        <v>#N/A</v>
      </c>
      <c r="N246" s="168" t="e">
        <f>VLOOKUP(A246,Data!$A:$P,13,FALSE)</f>
        <v>#N/A</v>
      </c>
      <c r="O246" s="168" t="e">
        <f>VLOOKUP(A246,Data!$A:$P,14,FALSE)</f>
        <v>#N/A</v>
      </c>
      <c r="P246" s="139"/>
    </row>
    <row r="247" spans="1:16" ht="39.950000000000003" customHeight="1" x14ac:dyDescent="0.25">
      <c r="A247" s="166" t="e">
        <f>VLOOKUP(Data!A247,Data!$A:$P,1,FALSE)</f>
        <v>#N/A</v>
      </c>
      <c r="B247" s="168" t="e">
        <f>VLOOKUP(A247,Data!$A:$P,2,FALSE)</f>
        <v>#N/A</v>
      </c>
      <c r="C247" s="168" t="e">
        <f>VLOOKUP(A247,Data!$A:$P,15,FALSE)</f>
        <v>#N/A</v>
      </c>
      <c r="D247" s="168" t="e">
        <f>VLOOKUP(A247,Data!$A:$P,3,FALSE)</f>
        <v>#N/A</v>
      </c>
      <c r="E247" s="214" t="e">
        <f>VLOOKUP(A247,Data!$A:$P,7,FALSE)</f>
        <v>#N/A</v>
      </c>
      <c r="F247" s="173" t="e">
        <f>VLOOKUP(A247,Data!$A:$P,4,FALSE)</f>
        <v>#N/A</v>
      </c>
      <c r="G247" s="168" t="e">
        <f>VLOOKUP(A247,Data!$A:$P,5,FALSE)</f>
        <v>#N/A</v>
      </c>
      <c r="H247" s="6" t="e">
        <f>VLOOKUP(A247,Data!$A:$P,9,FALSE)</f>
        <v>#N/A</v>
      </c>
      <c r="I247" s="6" t="e">
        <f>VLOOKUP(A247,Data!$A:$P,11,FALSE)</f>
        <v>#N/A</v>
      </c>
      <c r="J247" s="6" t="e">
        <f>VLOOKUP(A247,Data!$A:$P,12,FALSE)</f>
        <v>#N/A</v>
      </c>
      <c r="K247" s="6" t="e">
        <f>VLOOKUP(A247,Data!$A:$P,16,FALSE)</f>
        <v>#N/A</v>
      </c>
      <c r="L247" s="182" t="e">
        <f>VLOOKUP(A247,Data!$A:$P,6,FALSE)</f>
        <v>#N/A</v>
      </c>
      <c r="M247" s="12" t="e">
        <f t="shared" ref="M247" si="86">J247-I247</f>
        <v>#N/A</v>
      </c>
      <c r="N247" s="168" t="e">
        <f>VLOOKUP(A247,Data!$A:$P,13,FALSE)</f>
        <v>#N/A</v>
      </c>
      <c r="O247" s="168" t="e">
        <f>VLOOKUP(A247,Data!$A:$P,14,FALSE)</f>
        <v>#N/A</v>
      </c>
      <c r="P247" s="139"/>
    </row>
    <row r="248" spans="1:16" ht="35.1" customHeight="1" x14ac:dyDescent="0.25">
      <c r="A248" s="166" t="e">
        <f>VLOOKUP(Data!A248,Data!$A:$P,1,FALSE)</f>
        <v>#N/A</v>
      </c>
      <c r="B248" s="168" t="e">
        <f>VLOOKUP(A248,Data!$A:$P,2,FALSE)</f>
        <v>#N/A</v>
      </c>
      <c r="C248" s="168" t="e">
        <f>VLOOKUP(A248,Data!$A:$P,15,FALSE)</f>
        <v>#N/A</v>
      </c>
      <c r="D248" s="168" t="e">
        <f>VLOOKUP(A248,Data!$A:$P,3,FALSE)</f>
        <v>#N/A</v>
      </c>
      <c r="E248" s="214" t="e">
        <f>VLOOKUP(A248,Data!$A:$P,7,FALSE)</f>
        <v>#N/A</v>
      </c>
      <c r="F248" s="173" t="e">
        <f>VLOOKUP(A248,Data!$A:$P,4,FALSE)</f>
        <v>#N/A</v>
      </c>
      <c r="G248" s="168" t="e">
        <f>VLOOKUP(A248,Data!$A:$P,5,FALSE)</f>
        <v>#N/A</v>
      </c>
      <c r="H248" s="6" t="e">
        <f>VLOOKUP(A248,Data!$A:$P,9,FALSE)</f>
        <v>#N/A</v>
      </c>
      <c r="I248" s="6" t="e">
        <f>VLOOKUP(A248,Data!$A:$P,11,FALSE)</f>
        <v>#N/A</v>
      </c>
      <c r="J248" s="6" t="e">
        <f>VLOOKUP(A248,Data!$A:$P,12,FALSE)</f>
        <v>#N/A</v>
      </c>
      <c r="K248" s="6" t="e">
        <f>VLOOKUP(A248,Data!$A:$P,16,FALSE)</f>
        <v>#N/A</v>
      </c>
      <c r="L248" s="182" t="e">
        <f>VLOOKUP(A248,Data!$A:$P,6,FALSE)</f>
        <v>#N/A</v>
      </c>
      <c r="M248" s="12" t="e">
        <f t="shared" ref="M248" si="87">J248-I248</f>
        <v>#N/A</v>
      </c>
      <c r="N248" s="168" t="e">
        <f>VLOOKUP(A248,Data!$A:$P,13,FALSE)</f>
        <v>#N/A</v>
      </c>
      <c r="O248" s="168" t="e">
        <f>VLOOKUP(A248,Data!$A:$P,14,FALSE)</f>
        <v>#N/A</v>
      </c>
      <c r="P248" s="139"/>
    </row>
    <row r="249" spans="1:16" ht="35.1" customHeight="1" x14ac:dyDescent="0.25">
      <c r="A249" s="166" t="e">
        <f>VLOOKUP(Data!A249,Data!$A:$P,1,FALSE)</f>
        <v>#N/A</v>
      </c>
      <c r="B249" s="168" t="e">
        <f>VLOOKUP(A249,Data!$A:$P,2,FALSE)</f>
        <v>#N/A</v>
      </c>
      <c r="C249" s="168" t="e">
        <f>VLOOKUP(A249,Data!$A:$P,15,FALSE)</f>
        <v>#N/A</v>
      </c>
      <c r="D249" s="168" t="e">
        <f>VLOOKUP(A249,Data!$A:$P,3,FALSE)</f>
        <v>#N/A</v>
      </c>
      <c r="E249" s="214" t="e">
        <f>VLOOKUP(A249,Data!$A:$P,7,FALSE)</f>
        <v>#N/A</v>
      </c>
      <c r="F249" s="173" t="e">
        <f>VLOOKUP(A249,Data!$A:$P,4,FALSE)</f>
        <v>#N/A</v>
      </c>
      <c r="G249" s="168" t="e">
        <f>VLOOKUP(A249,Data!$A:$P,5,FALSE)</f>
        <v>#N/A</v>
      </c>
      <c r="H249" s="6" t="e">
        <f>VLOOKUP(A249,Data!$A:$P,9,FALSE)</f>
        <v>#N/A</v>
      </c>
      <c r="I249" s="6" t="e">
        <f>VLOOKUP(A249,Data!$A:$P,11,FALSE)</f>
        <v>#N/A</v>
      </c>
      <c r="J249" s="6" t="e">
        <f>VLOOKUP(A249,Data!$A:$P,12,FALSE)</f>
        <v>#N/A</v>
      </c>
      <c r="K249" s="6" t="e">
        <f>VLOOKUP(A249,Data!$A:$P,16,FALSE)</f>
        <v>#N/A</v>
      </c>
      <c r="L249" s="182" t="e">
        <f>VLOOKUP(A249,Data!$A:$P,6,FALSE)</f>
        <v>#N/A</v>
      </c>
      <c r="M249" s="12" t="e">
        <f t="shared" ref="M249" si="88">J249-I249</f>
        <v>#N/A</v>
      </c>
      <c r="N249" s="168" t="e">
        <f>VLOOKUP(A249,Data!$A:$P,13,FALSE)</f>
        <v>#N/A</v>
      </c>
      <c r="O249" s="168" t="e">
        <f>VLOOKUP(A249,Data!$A:$P,14,FALSE)</f>
        <v>#N/A</v>
      </c>
      <c r="P249" s="139"/>
    </row>
    <row r="250" spans="1:16" ht="39.950000000000003" customHeight="1" x14ac:dyDescent="0.25">
      <c r="A250" s="166" t="e">
        <f>VLOOKUP(Data!A250,Data!$A:$P,1,FALSE)</f>
        <v>#N/A</v>
      </c>
      <c r="B250" s="168" t="e">
        <f>VLOOKUP(A250,Data!$A:$P,2,FALSE)</f>
        <v>#N/A</v>
      </c>
      <c r="C250" s="168" t="e">
        <f>VLOOKUP(A250,Data!$A:$P,15,FALSE)</f>
        <v>#N/A</v>
      </c>
      <c r="D250" s="168" t="e">
        <f>VLOOKUP(A250,Data!$A:$P,3,FALSE)</f>
        <v>#N/A</v>
      </c>
      <c r="E250" s="214" t="e">
        <f>VLOOKUP(A250,Data!$A:$P,7,FALSE)</f>
        <v>#N/A</v>
      </c>
      <c r="F250" s="173" t="e">
        <f>VLOOKUP(A250,Data!$A:$P,4,FALSE)</f>
        <v>#N/A</v>
      </c>
      <c r="G250" s="168" t="e">
        <f>VLOOKUP(A250,Data!$A:$P,5,FALSE)</f>
        <v>#N/A</v>
      </c>
      <c r="H250" s="6" t="e">
        <f>VLOOKUP(A250,Data!$A:$P,9,FALSE)</f>
        <v>#N/A</v>
      </c>
      <c r="I250" s="6" t="e">
        <f>VLOOKUP(A250,Data!$A:$P,11,FALSE)</f>
        <v>#N/A</v>
      </c>
      <c r="J250" s="6" t="e">
        <f>VLOOKUP(A250,Data!$A:$P,12,FALSE)</f>
        <v>#N/A</v>
      </c>
      <c r="K250" s="6" t="e">
        <f>VLOOKUP(A250,Data!$A:$P,16,FALSE)</f>
        <v>#N/A</v>
      </c>
      <c r="L250" s="182" t="e">
        <f>VLOOKUP(A250,Data!$A:$P,6,FALSE)</f>
        <v>#N/A</v>
      </c>
      <c r="M250" s="12" t="e">
        <f t="shared" ref="M250" si="89">J250-I250</f>
        <v>#N/A</v>
      </c>
      <c r="N250" s="168" t="e">
        <f>VLOOKUP(A250,Data!$A:$P,13,FALSE)</f>
        <v>#N/A</v>
      </c>
      <c r="O250" s="168" t="e">
        <f>VLOOKUP(A250,Data!$A:$P,14,FALSE)</f>
        <v>#N/A</v>
      </c>
      <c r="P250" s="139"/>
    </row>
    <row r="251" spans="1:16" ht="35.1" customHeight="1" x14ac:dyDescent="0.25">
      <c r="A251" s="166" t="e">
        <f>VLOOKUP(Data!A251,Data!$A:$P,1,FALSE)</f>
        <v>#N/A</v>
      </c>
      <c r="B251" s="168" t="e">
        <f>VLOOKUP(A251,Data!$A:$P,2,FALSE)</f>
        <v>#N/A</v>
      </c>
      <c r="C251" s="168" t="e">
        <f>VLOOKUP(A251,Data!$A:$P,15,FALSE)</f>
        <v>#N/A</v>
      </c>
      <c r="D251" s="168" t="e">
        <f>VLOOKUP(A251,Data!$A:$P,3,FALSE)</f>
        <v>#N/A</v>
      </c>
      <c r="E251" s="214" t="e">
        <f>VLOOKUP(A251,Data!$A:$P,7,FALSE)</f>
        <v>#N/A</v>
      </c>
      <c r="F251" s="173" t="e">
        <f>VLOOKUP(A251,Data!$A:$P,4,FALSE)</f>
        <v>#N/A</v>
      </c>
      <c r="G251" s="168" t="e">
        <f>VLOOKUP(A251,Data!$A:$P,5,FALSE)</f>
        <v>#N/A</v>
      </c>
      <c r="H251" s="6" t="e">
        <f>VLOOKUP(A251,Data!$A:$P,9,FALSE)</f>
        <v>#N/A</v>
      </c>
      <c r="I251" s="6" t="e">
        <f>VLOOKUP(A251,Data!$A:$P,11,FALSE)</f>
        <v>#N/A</v>
      </c>
      <c r="J251" s="6" t="e">
        <f>VLOOKUP(A251,Data!$A:$P,12,FALSE)</f>
        <v>#N/A</v>
      </c>
      <c r="K251" s="6" t="e">
        <f>VLOOKUP(A251,Data!$A:$P,16,FALSE)</f>
        <v>#N/A</v>
      </c>
      <c r="L251" s="182" t="e">
        <f>VLOOKUP(A251,Data!$A:$P,6,FALSE)</f>
        <v>#N/A</v>
      </c>
      <c r="M251" s="12" t="e">
        <f t="shared" ref="M251" si="90">J251-I251</f>
        <v>#N/A</v>
      </c>
      <c r="N251" s="168" t="e">
        <f>VLOOKUP(A251,Data!$A:$P,13,FALSE)</f>
        <v>#N/A</v>
      </c>
      <c r="O251" s="168" t="e">
        <f>VLOOKUP(A251,Data!$A:$P,14,FALSE)</f>
        <v>#N/A</v>
      </c>
      <c r="P251" s="139"/>
    </row>
    <row r="252" spans="1:16" ht="45" customHeight="1" x14ac:dyDescent="0.25">
      <c r="A252" s="166" t="e">
        <f>VLOOKUP(Data!A252,Data!$A:$P,1,FALSE)</f>
        <v>#N/A</v>
      </c>
      <c r="B252" s="168" t="e">
        <f>VLOOKUP(A252,Data!$A:$P,2,FALSE)</f>
        <v>#N/A</v>
      </c>
      <c r="C252" s="168" t="e">
        <f>VLOOKUP(A252,Data!$A:$P,15,FALSE)</f>
        <v>#N/A</v>
      </c>
      <c r="D252" s="168" t="e">
        <f>VLOOKUP(A252,Data!$A:$P,3,FALSE)</f>
        <v>#N/A</v>
      </c>
      <c r="E252" s="214" t="e">
        <f>VLOOKUP(A252,Data!$A:$P,7,FALSE)</f>
        <v>#N/A</v>
      </c>
      <c r="F252" s="173" t="e">
        <f>VLOOKUP(A252,Data!$A:$P,4,FALSE)</f>
        <v>#N/A</v>
      </c>
      <c r="G252" s="168" t="e">
        <f>VLOOKUP(A252,Data!$A:$P,5,FALSE)</f>
        <v>#N/A</v>
      </c>
      <c r="H252" s="6" t="e">
        <f>VLOOKUP(A252,Data!$A:$P,9,FALSE)</f>
        <v>#N/A</v>
      </c>
      <c r="I252" s="6" t="e">
        <f>VLOOKUP(A252,Data!$A:$P,11,FALSE)</f>
        <v>#N/A</v>
      </c>
      <c r="J252" s="6" t="e">
        <f>VLOOKUP(A252,Data!$A:$P,12,FALSE)</f>
        <v>#N/A</v>
      </c>
      <c r="K252" s="6" t="e">
        <f>VLOOKUP(A252,Data!$A:$P,16,FALSE)</f>
        <v>#N/A</v>
      </c>
      <c r="L252" s="182" t="e">
        <f>VLOOKUP(A252,Data!$A:$P,6,FALSE)</f>
        <v>#N/A</v>
      </c>
      <c r="M252" s="12" t="e">
        <f t="shared" ref="M252" si="91">J252-I252</f>
        <v>#N/A</v>
      </c>
      <c r="N252" s="168" t="e">
        <f>VLOOKUP(A252,Data!$A:$P,13,FALSE)</f>
        <v>#N/A</v>
      </c>
      <c r="O252" s="168" t="e">
        <f>VLOOKUP(A252,Data!$A:$P,14,FALSE)</f>
        <v>#N/A</v>
      </c>
      <c r="P252" s="139"/>
    </row>
    <row r="253" spans="1:16" ht="30" customHeight="1" x14ac:dyDescent="0.25">
      <c r="A253" s="166" t="e">
        <f>VLOOKUP(Data!A253,Data!$A:$P,1,FALSE)</f>
        <v>#N/A</v>
      </c>
      <c r="B253" s="168" t="e">
        <f>VLOOKUP(A253,Data!$A:$P,2,FALSE)</f>
        <v>#N/A</v>
      </c>
      <c r="C253" s="168" t="e">
        <f>VLOOKUP(A253,Data!$A:$P,15,FALSE)</f>
        <v>#N/A</v>
      </c>
      <c r="D253" s="168" t="e">
        <f>VLOOKUP(A253,Data!$A:$P,3,FALSE)</f>
        <v>#N/A</v>
      </c>
      <c r="E253" s="214" t="e">
        <f>VLOOKUP(A253,Data!$A:$P,7,FALSE)</f>
        <v>#N/A</v>
      </c>
      <c r="F253" s="173" t="e">
        <f>VLOOKUP(A253,Data!$A:$P,4,FALSE)</f>
        <v>#N/A</v>
      </c>
      <c r="G253" s="168" t="e">
        <f>VLOOKUP(A253,Data!$A:$P,5,FALSE)</f>
        <v>#N/A</v>
      </c>
      <c r="H253" s="6" t="e">
        <f>VLOOKUP(A253,Data!$A:$P,9,FALSE)</f>
        <v>#N/A</v>
      </c>
      <c r="I253" s="6" t="e">
        <f>VLOOKUP(A253,Data!$A:$P,11,FALSE)</f>
        <v>#N/A</v>
      </c>
      <c r="J253" s="6" t="e">
        <f>VLOOKUP(A253,Data!$A:$P,12,FALSE)</f>
        <v>#N/A</v>
      </c>
      <c r="K253" s="6" t="e">
        <f>VLOOKUP(A253,Data!$A:$P,16,FALSE)</f>
        <v>#N/A</v>
      </c>
      <c r="L253" s="182" t="e">
        <f>VLOOKUP(A253,Data!$A:$P,6,FALSE)</f>
        <v>#N/A</v>
      </c>
      <c r="M253" s="12" t="e">
        <f t="shared" ref="M253" si="92">J253-I253</f>
        <v>#N/A</v>
      </c>
      <c r="N253" s="168" t="e">
        <f>VLOOKUP(A253,Data!$A:$P,13,FALSE)</f>
        <v>#N/A</v>
      </c>
      <c r="O253" s="168" t="e">
        <f>VLOOKUP(A253,Data!$A:$P,14,FALSE)</f>
        <v>#N/A</v>
      </c>
      <c r="P253" s="139"/>
    </row>
    <row r="254" spans="1:16" ht="30" customHeight="1" x14ac:dyDescent="0.25">
      <c r="A254" s="166" t="e">
        <f>VLOOKUP(Data!A254,Data!$A:$P,1,FALSE)</f>
        <v>#N/A</v>
      </c>
      <c r="B254" s="168" t="e">
        <f>VLOOKUP(A254,Data!$A:$P,2,FALSE)</f>
        <v>#N/A</v>
      </c>
      <c r="C254" s="168" t="e">
        <f>VLOOKUP(A254,Data!$A:$P,15,FALSE)</f>
        <v>#N/A</v>
      </c>
      <c r="D254" s="168" t="e">
        <f>VLOOKUP(A254,Data!$A:$P,3,FALSE)</f>
        <v>#N/A</v>
      </c>
      <c r="E254" s="214" t="e">
        <f>VLOOKUP(A254,Data!$A:$P,7,FALSE)</f>
        <v>#N/A</v>
      </c>
      <c r="F254" s="173" t="e">
        <f>VLOOKUP(A254,Data!$A:$P,4,FALSE)</f>
        <v>#N/A</v>
      </c>
      <c r="G254" s="168" t="e">
        <f>VLOOKUP(A254,Data!$A:$P,5,FALSE)</f>
        <v>#N/A</v>
      </c>
      <c r="H254" s="6" t="e">
        <f>VLOOKUP(A254,Data!$A:$P,9,FALSE)</f>
        <v>#N/A</v>
      </c>
      <c r="I254" s="6" t="e">
        <f>VLOOKUP(A254,Data!$A:$P,11,FALSE)</f>
        <v>#N/A</v>
      </c>
      <c r="J254" s="6" t="e">
        <f>VLOOKUP(A254,Data!$A:$P,12,FALSE)</f>
        <v>#N/A</v>
      </c>
      <c r="K254" s="6" t="e">
        <f>VLOOKUP(A254,Data!$A:$P,16,FALSE)</f>
        <v>#N/A</v>
      </c>
      <c r="L254" s="182" t="e">
        <f>VLOOKUP(A254,Data!$A:$P,6,FALSE)</f>
        <v>#N/A</v>
      </c>
      <c r="M254" s="12" t="e">
        <f t="shared" ref="M254" si="93">J254-I254</f>
        <v>#N/A</v>
      </c>
      <c r="N254" s="168" t="e">
        <f>VLOOKUP(A254,Data!$A:$P,13,FALSE)</f>
        <v>#N/A</v>
      </c>
      <c r="O254" s="168" t="e">
        <f>VLOOKUP(A254,Data!$A:$P,14,FALSE)</f>
        <v>#N/A</v>
      </c>
      <c r="P254" s="139"/>
    </row>
    <row r="255" spans="1:16" ht="35.1" customHeight="1" x14ac:dyDescent="0.25">
      <c r="A255" s="166" t="e">
        <f>VLOOKUP(Data!A255,Data!$A:$P,1,FALSE)</f>
        <v>#N/A</v>
      </c>
      <c r="B255" s="168" t="e">
        <f>VLOOKUP(A255,Data!$A:$P,2,FALSE)</f>
        <v>#N/A</v>
      </c>
      <c r="C255" s="168" t="e">
        <f>VLOOKUP(A255,Data!$A:$P,15,FALSE)</f>
        <v>#N/A</v>
      </c>
      <c r="D255" s="168" t="e">
        <f>VLOOKUP(A255,Data!$A:$P,3,FALSE)</f>
        <v>#N/A</v>
      </c>
      <c r="E255" s="214" t="e">
        <f>VLOOKUP(A255,Data!$A:$P,7,FALSE)</f>
        <v>#N/A</v>
      </c>
      <c r="F255" s="173" t="e">
        <f>VLOOKUP(A255,Data!$A:$P,4,FALSE)</f>
        <v>#N/A</v>
      </c>
      <c r="G255" s="168" t="e">
        <f>VLOOKUP(A255,Data!$A:$P,5,FALSE)</f>
        <v>#N/A</v>
      </c>
      <c r="H255" s="6" t="e">
        <f>VLOOKUP(A255,Data!$A:$P,9,FALSE)</f>
        <v>#N/A</v>
      </c>
      <c r="I255" s="6" t="e">
        <f>VLOOKUP(A255,Data!$A:$P,11,FALSE)</f>
        <v>#N/A</v>
      </c>
      <c r="J255" s="6" t="e">
        <f>VLOOKUP(A255,Data!$A:$P,12,FALSE)</f>
        <v>#N/A</v>
      </c>
      <c r="K255" s="6" t="e">
        <f>VLOOKUP(A255,Data!$A:$P,16,FALSE)</f>
        <v>#N/A</v>
      </c>
      <c r="L255" s="182" t="e">
        <f>VLOOKUP(A255,Data!$A:$P,6,FALSE)</f>
        <v>#N/A</v>
      </c>
      <c r="M255" s="12" t="e">
        <f t="shared" ref="M255" si="94">J255-I255</f>
        <v>#N/A</v>
      </c>
      <c r="N255" s="168" t="e">
        <f>VLOOKUP(A255,Data!$A:$P,13,FALSE)</f>
        <v>#N/A</v>
      </c>
      <c r="O255" s="168" t="e">
        <f>VLOOKUP(A255,Data!$A:$P,14,FALSE)</f>
        <v>#N/A</v>
      </c>
      <c r="P255" s="139"/>
    </row>
    <row r="256" spans="1:16" ht="39.950000000000003" customHeight="1" x14ac:dyDescent="0.25">
      <c r="A256" s="166" t="e">
        <f>VLOOKUP(Data!A256,Data!$A:$P,1,FALSE)</f>
        <v>#N/A</v>
      </c>
      <c r="B256" s="168" t="e">
        <f>VLOOKUP(A256,Data!$A:$P,2,FALSE)</f>
        <v>#N/A</v>
      </c>
      <c r="C256" s="168" t="e">
        <f>VLOOKUP(A256,Data!$A:$P,15,FALSE)</f>
        <v>#N/A</v>
      </c>
      <c r="D256" s="168" t="e">
        <f>VLOOKUP(A256,Data!$A:$P,3,FALSE)</f>
        <v>#N/A</v>
      </c>
      <c r="E256" s="214" t="e">
        <f>VLOOKUP(A256,Data!$A:$P,7,FALSE)</f>
        <v>#N/A</v>
      </c>
      <c r="F256" s="173" t="e">
        <f>VLOOKUP(A256,Data!$A:$P,4,FALSE)</f>
        <v>#N/A</v>
      </c>
      <c r="G256" s="168" t="e">
        <f>VLOOKUP(A256,Data!$A:$P,5,FALSE)</f>
        <v>#N/A</v>
      </c>
      <c r="H256" s="6" t="e">
        <f>VLOOKUP(A256,Data!$A:$P,9,FALSE)</f>
        <v>#N/A</v>
      </c>
      <c r="I256" s="6" t="e">
        <f>VLOOKUP(A256,Data!$A:$P,11,FALSE)</f>
        <v>#N/A</v>
      </c>
      <c r="J256" s="6" t="e">
        <f>VLOOKUP(A256,Data!$A:$P,12,FALSE)</f>
        <v>#N/A</v>
      </c>
      <c r="K256" s="6" t="e">
        <f>VLOOKUP(A256,Data!$A:$P,16,FALSE)</f>
        <v>#N/A</v>
      </c>
      <c r="L256" s="182" t="e">
        <f>VLOOKUP(A256,Data!$A:$P,6,FALSE)</f>
        <v>#N/A</v>
      </c>
      <c r="M256" s="12" t="e">
        <f t="shared" ref="M256" si="95">J256-I256</f>
        <v>#N/A</v>
      </c>
      <c r="N256" s="168" t="e">
        <f>VLOOKUP(A256,Data!$A:$P,13,FALSE)</f>
        <v>#N/A</v>
      </c>
      <c r="O256" s="168" t="e">
        <f>VLOOKUP(A256,Data!$A:$P,14,FALSE)</f>
        <v>#N/A</v>
      </c>
      <c r="P256" s="139"/>
    </row>
    <row r="257" spans="1:16" ht="45" customHeight="1" x14ac:dyDescent="0.25">
      <c r="A257" s="166" t="e">
        <f>VLOOKUP(Data!A257,Data!$A:$P,1,FALSE)</f>
        <v>#N/A</v>
      </c>
      <c r="B257" s="168" t="e">
        <f>VLOOKUP(A257,Data!$A:$P,2,FALSE)</f>
        <v>#N/A</v>
      </c>
      <c r="C257" s="168" t="e">
        <f>VLOOKUP(A257,Data!$A:$P,15,FALSE)</f>
        <v>#N/A</v>
      </c>
      <c r="D257" s="168" t="e">
        <f>VLOOKUP(A257,Data!$A:$P,3,FALSE)</f>
        <v>#N/A</v>
      </c>
      <c r="E257" s="214" t="e">
        <f>VLOOKUP(A257,Data!$A:$P,7,FALSE)</f>
        <v>#N/A</v>
      </c>
      <c r="F257" s="173" t="e">
        <f>VLOOKUP(A257,Data!$A:$P,4,FALSE)</f>
        <v>#N/A</v>
      </c>
      <c r="G257" s="168" t="e">
        <f>VLOOKUP(A257,Data!$A:$P,5,FALSE)</f>
        <v>#N/A</v>
      </c>
      <c r="H257" s="6" t="e">
        <f>VLOOKUP(A257,Data!$A:$P,9,FALSE)</f>
        <v>#N/A</v>
      </c>
      <c r="I257" s="6" t="e">
        <f>VLOOKUP(A257,Data!$A:$P,11,FALSE)</f>
        <v>#N/A</v>
      </c>
      <c r="J257" s="6" t="e">
        <f>VLOOKUP(A257,Data!$A:$P,12,FALSE)</f>
        <v>#N/A</v>
      </c>
      <c r="K257" s="6" t="e">
        <f>VLOOKUP(A257,Data!$A:$P,16,FALSE)</f>
        <v>#N/A</v>
      </c>
      <c r="L257" s="182" t="e">
        <f>VLOOKUP(A257,Data!$A:$P,6,FALSE)</f>
        <v>#N/A</v>
      </c>
      <c r="M257" s="12" t="e">
        <f t="shared" ref="M257" si="96">J257-I257</f>
        <v>#N/A</v>
      </c>
      <c r="N257" s="168" t="e">
        <f>VLOOKUP(A257,Data!$A:$P,13,FALSE)</f>
        <v>#N/A</v>
      </c>
      <c r="O257" s="168" t="e">
        <f>VLOOKUP(A257,Data!$A:$P,14,FALSE)</f>
        <v>#N/A</v>
      </c>
      <c r="P257" s="139"/>
    </row>
    <row r="258" spans="1:16" ht="45" customHeight="1" x14ac:dyDescent="0.25">
      <c r="A258" s="166" t="e">
        <f>VLOOKUP(Data!A258,Data!$A:$P,1,FALSE)</f>
        <v>#N/A</v>
      </c>
      <c r="B258" s="168" t="e">
        <f>VLOOKUP(A258,Data!$A:$P,2,FALSE)</f>
        <v>#N/A</v>
      </c>
      <c r="C258" s="168" t="e">
        <f>VLOOKUP(A258,Data!$A:$P,15,FALSE)</f>
        <v>#N/A</v>
      </c>
      <c r="D258" s="168" t="e">
        <f>VLOOKUP(A258,Data!$A:$P,3,FALSE)</f>
        <v>#N/A</v>
      </c>
      <c r="E258" s="214" t="e">
        <f>VLOOKUP(A258,Data!$A:$P,7,FALSE)</f>
        <v>#N/A</v>
      </c>
      <c r="F258" s="173" t="e">
        <f>VLOOKUP(A258,Data!$A:$P,4,FALSE)</f>
        <v>#N/A</v>
      </c>
      <c r="G258" s="168" t="e">
        <f>VLOOKUP(A258,Data!$A:$P,5,FALSE)</f>
        <v>#N/A</v>
      </c>
      <c r="H258" s="6" t="e">
        <f>VLOOKUP(A258,Data!$A:$P,9,FALSE)</f>
        <v>#N/A</v>
      </c>
      <c r="I258" s="6" t="e">
        <f>VLOOKUP(A258,Data!$A:$P,11,FALSE)</f>
        <v>#N/A</v>
      </c>
      <c r="J258" s="6" t="e">
        <f>VLOOKUP(A258,Data!$A:$P,12,FALSE)</f>
        <v>#N/A</v>
      </c>
      <c r="K258" s="6" t="e">
        <f>VLOOKUP(A258,Data!$A:$P,16,FALSE)</f>
        <v>#N/A</v>
      </c>
      <c r="L258" s="182" t="e">
        <f>VLOOKUP(A258,Data!$A:$P,6,FALSE)</f>
        <v>#N/A</v>
      </c>
      <c r="M258" s="12" t="e">
        <f t="shared" ref="M258" si="97">J258-I258</f>
        <v>#N/A</v>
      </c>
      <c r="N258" s="168" t="e">
        <f>VLOOKUP(A258,Data!$A:$P,13,FALSE)</f>
        <v>#N/A</v>
      </c>
      <c r="O258" s="168" t="e">
        <f>VLOOKUP(A258,Data!$A:$P,14,FALSE)</f>
        <v>#N/A</v>
      </c>
      <c r="P258" s="139"/>
    </row>
    <row r="259" spans="1:16" ht="39.950000000000003" customHeight="1" x14ac:dyDescent="0.25">
      <c r="A259" s="166" t="e">
        <f>VLOOKUP(Data!A259,Data!$A:$P,1,FALSE)</f>
        <v>#N/A</v>
      </c>
      <c r="B259" s="168" t="e">
        <f>VLOOKUP(A259,Data!$A:$P,2,FALSE)</f>
        <v>#N/A</v>
      </c>
      <c r="C259" s="168" t="e">
        <f>VLOOKUP(A259,Data!$A:$P,15,FALSE)</f>
        <v>#N/A</v>
      </c>
      <c r="D259" s="168" t="e">
        <f>VLOOKUP(A259,Data!$A:$P,3,FALSE)</f>
        <v>#N/A</v>
      </c>
      <c r="E259" s="214" t="e">
        <f>VLOOKUP(A259,Data!$A:$P,7,FALSE)</f>
        <v>#N/A</v>
      </c>
      <c r="F259" s="173" t="e">
        <f>VLOOKUP(A259,Data!$A:$P,4,FALSE)</f>
        <v>#N/A</v>
      </c>
      <c r="G259" s="168" t="e">
        <f>VLOOKUP(A259,Data!$A:$P,5,FALSE)</f>
        <v>#N/A</v>
      </c>
      <c r="H259" s="6" t="e">
        <f>VLOOKUP(A259,Data!$A:$P,9,FALSE)</f>
        <v>#N/A</v>
      </c>
      <c r="I259" s="6" t="e">
        <f>VLOOKUP(A259,Data!$A:$P,11,FALSE)</f>
        <v>#N/A</v>
      </c>
      <c r="J259" s="6" t="e">
        <f>VLOOKUP(A259,Data!$A:$P,12,FALSE)</f>
        <v>#N/A</v>
      </c>
      <c r="K259" s="6" t="e">
        <f>VLOOKUP(A259,Data!$A:$P,16,FALSE)</f>
        <v>#N/A</v>
      </c>
      <c r="L259" s="182" t="e">
        <f>VLOOKUP(A259,Data!$A:$P,6,FALSE)</f>
        <v>#N/A</v>
      </c>
      <c r="M259" s="12" t="e">
        <f t="shared" ref="M259" si="98">J259-I259</f>
        <v>#N/A</v>
      </c>
      <c r="N259" s="168" t="e">
        <f>VLOOKUP(A259,Data!$A:$P,13,FALSE)</f>
        <v>#N/A</v>
      </c>
      <c r="O259" s="168" t="e">
        <f>VLOOKUP(A259,Data!$A:$P,14,FALSE)</f>
        <v>#N/A</v>
      </c>
      <c r="P259" s="139"/>
    </row>
    <row r="260" spans="1:16" ht="35.1" customHeight="1" x14ac:dyDescent="0.25">
      <c r="A260" s="166" t="e">
        <f>VLOOKUP(Data!A260,Data!$A:$P,1,FALSE)</f>
        <v>#N/A</v>
      </c>
      <c r="B260" s="168" t="e">
        <f>VLOOKUP(A260,Data!$A:$P,2,FALSE)</f>
        <v>#N/A</v>
      </c>
      <c r="C260" s="168" t="e">
        <f>VLOOKUP(A260,Data!$A:$P,15,FALSE)</f>
        <v>#N/A</v>
      </c>
      <c r="D260" s="168" t="e">
        <f>VLOOKUP(A260,Data!$A:$P,3,FALSE)</f>
        <v>#N/A</v>
      </c>
      <c r="E260" s="214" t="e">
        <f>VLOOKUP(A260,Data!$A:$P,7,FALSE)</f>
        <v>#N/A</v>
      </c>
      <c r="F260" s="173" t="e">
        <f>VLOOKUP(A260,Data!$A:$P,4,FALSE)</f>
        <v>#N/A</v>
      </c>
      <c r="G260" s="168" t="e">
        <f>VLOOKUP(A260,Data!$A:$P,5,FALSE)</f>
        <v>#N/A</v>
      </c>
      <c r="H260" s="6" t="e">
        <f>VLOOKUP(A260,Data!$A:$P,9,FALSE)</f>
        <v>#N/A</v>
      </c>
      <c r="I260" s="6" t="e">
        <f>VLOOKUP(A260,Data!$A:$P,11,FALSE)</f>
        <v>#N/A</v>
      </c>
      <c r="J260" s="6" t="e">
        <f>VLOOKUP(A260,Data!$A:$P,12,FALSE)</f>
        <v>#N/A</v>
      </c>
      <c r="K260" s="6" t="e">
        <f>VLOOKUP(A260,Data!$A:$P,16,FALSE)</f>
        <v>#N/A</v>
      </c>
      <c r="L260" s="182" t="e">
        <f>VLOOKUP(A260,Data!$A:$P,6,FALSE)</f>
        <v>#N/A</v>
      </c>
      <c r="M260" s="12" t="e">
        <f t="shared" ref="M260" si="99">J260-I260</f>
        <v>#N/A</v>
      </c>
      <c r="N260" s="168" t="e">
        <f>VLOOKUP(A260,Data!$A:$P,13,FALSE)</f>
        <v>#N/A</v>
      </c>
      <c r="O260" s="168" t="e">
        <f>VLOOKUP(A260,Data!$A:$P,14,FALSE)</f>
        <v>#N/A</v>
      </c>
      <c r="P260" s="139"/>
    </row>
    <row r="261" spans="1:16" ht="39.950000000000003" customHeight="1" x14ac:dyDescent="0.25">
      <c r="A261" s="166" t="e">
        <f>VLOOKUP(Data!A261,Data!$A:$P,1,FALSE)</f>
        <v>#N/A</v>
      </c>
      <c r="B261" s="168" t="e">
        <f>VLOOKUP(A261,Data!$A:$P,2,FALSE)</f>
        <v>#N/A</v>
      </c>
      <c r="C261" s="168" t="e">
        <f>VLOOKUP(A261,Data!$A:$P,15,FALSE)</f>
        <v>#N/A</v>
      </c>
      <c r="D261" s="168" t="e">
        <f>VLOOKUP(A261,Data!$A:$P,3,FALSE)</f>
        <v>#N/A</v>
      </c>
      <c r="E261" s="214" t="e">
        <f>VLOOKUP(A261,Data!$A:$P,7,FALSE)</f>
        <v>#N/A</v>
      </c>
      <c r="F261" s="173" t="e">
        <f>VLOOKUP(A261,Data!$A:$P,4,FALSE)</f>
        <v>#N/A</v>
      </c>
      <c r="G261" s="168" t="e">
        <f>VLOOKUP(A261,Data!$A:$P,5,FALSE)</f>
        <v>#N/A</v>
      </c>
      <c r="H261" s="6" t="e">
        <f>VLOOKUP(A261,Data!$A:$P,9,FALSE)</f>
        <v>#N/A</v>
      </c>
      <c r="I261" s="6" t="e">
        <f>VLOOKUP(A261,Data!$A:$P,11,FALSE)</f>
        <v>#N/A</v>
      </c>
      <c r="J261" s="6" t="e">
        <f>VLOOKUP(A261,Data!$A:$P,12,FALSE)</f>
        <v>#N/A</v>
      </c>
      <c r="K261" s="6" t="e">
        <f>VLOOKUP(A261,Data!$A:$P,16,FALSE)</f>
        <v>#N/A</v>
      </c>
      <c r="L261" s="182" t="e">
        <f>VLOOKUP(A261,Data!$A:$P,6,FALSE)</f>
        <v>#N/A</v>
      </c>
      <c r="M261" s="12" t="e">
        <f t="shared" ref="M261" si="100">J261-I261</f>
        <v>#N/A</v>
      </c>
      <c r="N261" s="168" t="e">
        <f>VLOOKUP(A261,Data!$A:$P,13,FALSE)</f>
        <v>#N/A</v>
      </c>
      <c r="O261" s="168" t="e">
        <f>VLOOKUP(A261,Data!$A:$P,14,FALSE)</f>
        <v>#N/A</v>
      </c>
      <c r="P261" s="139"/>
    </row>
    <row r="262" spans="1:16" ht="39.950000000000003" customHeight="1" x14ac:dyDescent="0.25">
      <c r="A262" s="166" t="e">
        <f>VLOOKUP(Data!A262,Data!$A:$P,1,FALSE)</f>
        <v>#N/A</v>
      </c>
      <c r="B262" s="168" t="e">
        <f>VLOOKUP(A262,Data!$A:$P,2,FALSE)</f>
        <v>#N/A</v>
      </c>
      <c r="C262" s="168" t="e">
        <f>VLOOKUP(A262,Data!$A:$P,15,FALSE)</f>
        <v>#N/A</v>
      </c>
      <c r="D262" s="168" t="e">
        <f>VLOOKUP(A262,Data!$A:$P,3,FALSE)</f>
        <v>#N/A</v>
      </c>
      <c r="E262" s="214" t="e">
        <f>VLOOKUP(A262,Data!$A:$P,7,FALSE)</f>
        <v>#N/A</v>
      </c>
      <c r="F262" s="173" t="e">
        <f>VLOOKUP(A262,Data!$A:$P,4,FALSE)</f>
        <v>#N/A</v>
      </c>
      <c r="G262" s="168" t="e">
        <f>VLOOKUP(A262,Data!$A:$P,5,FALSE)</f>
        <v>#N/A</v>
      </c>
      <c r="H262" s="6" t="e">
        <f>VLOOKUP(A262,Data!$A:$P,9,FALSE)</f>
        <v>#N/A</v>
      </c>
      <c r="I262" s="6" t="e">
        <f>VLOOKUP(A262,Data!$A:$P,11,FALSE)</f>
        <v>#N/A</v>
      </c>
      <c r="J262" s="6" t="e">
        <f>VLOOKUP(A262,Data!$A:$P,12,FALSE)</f>
        <v>#N/A</v>
      </c>
      <c r="K262" s="6" t="e">
        <f>VLOOKUP(A262,Data!$A:$P,16,FALSE)</f>
        <v>#N/A</v>
      </c>
      <c r="L262" s="182" t="e">
        <f>VLOOKUP(A262,Data!$A:$P,6,FALSE)</f>
        <v>#N/A</v>
      </c>
      <c r="M262" s="12" t="e">
        <f t="shared" ref="M262" si="101">J262-I262</f>
        <v>#N/A</v>
      </c>
      <c r="N262" s="168" t="e">
        <f>VLOOKUP(A262,Data!$A:$P,13,FALSE)</f>
        <v>#N/A</v>
      </c>
      <c r="O262" s="168" t="e">
        <f>VLOOKUP(A262,Data!$A:$P,14,FALSE)</f>
        <v>#N/A</v>
      </c>
      <c r="P262" s="139"/>
    </row>
    <row r="263" spans="1:16" ht="39.950000000000003" customHeight="1" x14ac:dyDescent="0.25">
      <c r="A263" s="166" t="e">
        <f>VLOOKUP(Data!A263,Data!$A:$P,1,FALSE)</f>
        <v>#N/A</v>
      </c>
      <c r="B263" s="168" t="e">
        <f>VLOOKUP(A263,Data!$A:$P,2,FALSE)</f>
        <v>#N/A</v>
      </c>
      <c r="C263" s="168" t="e">
        <f>VLOOKUP(A263,Data!$A:$P,15,FALSE)</f>
        <v>#N/A</v>
      </c>
      <c r="D263" s="168" t="e">
        <f>VLOOKUP(A263,Data!$A:$P,3,FALSE)</f>
        <v>#N/A</v>
      </c>
      <c r="E263" s="214" t="e">
        <f>VLOOKUP(A263,Data!$A:$P,7,FALSE)</f>
        <v>#N/A</v>
      </c>
      <c r="F263" s="173" t="e">
        <f>VLOOKUP(A263,Data!$A:$P,4,FALSE)</f>
        <v>#N/A</v>
      </c>
      <c r="G263" s="168" t="e">
        <f>VLOOKUP(A263,Data!$A:$P,5,FALSE)</f>
        <v>#N/A</v>
      </c>
      <c r="H263" s="6" t="e">
        <f>VLOOKUP(A263,Data!$A:$P,9,FALSE)</f>
        <v>#N/A</v>
      </c>
      <c r="I263" s="6" t="e">
        <f>VLOOKUP(A263,Data!$A:$P,11,FALSE)</f>
        <v>#N/A</v>
      </c>
      <c r="J263" s="6" t="e">
        <f>VLOOKUP(A263,Data!$A:$P,12,FALSE)</f>
        <v>#N/A</v>
      </c>
      <c r="K263" s="6" t="e">
        <f>VLOOKUP(A263,Data!$A:$P,16,FALSE)</f>
        <v>#N/A</v>
      </c>
      <c r="L263" s="182" t="e">
        <f>VLOOKUP(A263,Data!$A:$P,6,FALSE)</f>
        <v>#N/A</v>
      </c>
      <c r="M263" s="12" t="e">
        <f t="shared" ref="M263" si="102">J263-I263</f>
        <v>#N/A</v>
      </c>
      <c r="N263" s="168" t="e">
        <f>VLOOKUP(A263,Data!$A:$P,13,FALSE)</f>
        <v>#N/A</v>
      </c>
      <c r="O263" s="168" t="e">
        <f>VLOOKUP(A263,Data!$A:$P,14,FALSE)</f>
        <v>#N/A</v>
      </c>
      <c r="P263" s="139"/>
    </row>
    <row r="264" spans="1:16" ht="39.950000000000003" customHeight="1" x14ac:dyDescent="0.25">
      <c r="A264" s="166" t="e">
        <f>VLOOKUP(Data!A264,Data!$A:$P,1,FALSE)</f>
        <v>#N/A</v>
      </c>
      <c r="B264" s="168" t="e">
        <f>VLOOKUP(A264,Data!$A:$P,2,FALSE)</f>
        <v>#N/A</v>
      </c>
      <c r="C264" s="168" t="e">
        <f>VLOOKUP(A264,Data!$A:$P,15,FALSE)</f>
        <v>#N/A</v>
      </c>
      <c r="D264" s="168" t="e">
        <f>VLOOKUP(A264,Data!$A:$P,3,FALSE)</f>
        <v>#N/A</v>
      </c>
      <c r="E264" s="214" t="e">
        <f>VLOOKUP(A264,Data!$A:$P,7,FALSE)</f>
        <v>#N/A</v>
      </c>
      <c r="F264" s="173" t="e">
        <f>VLOOKUP(A264,Data!$A:$P,4,FALSE)</f>
        <v>#N/A</v>
      </c>
      <c r="G264" s="168" t="e">
        <f>VLOOKUP(A264,Data!$A:$P,5,FALSE)</f>
        <v>#N/A</v>
      </c>
      <c r="H264" s="6" t="e">
        <f>VLOOKUP(A264,Data!$A:$P,9,FALSE)</f>
        <v>#N/A</v>
      </c>
      <c r="I264" s="6" t="e">
        <f>VLOOKUP(A264,Data!$A:$P,11,FALSE)</f>
        <v>#N/A</v>
      </c>
      <c r="J264" s="6" t="e">
        <f>VLOOKUP(A264,Data!$A:$P,12,FALSE)</f>
        <v>#N/A</v>
      </c>
      <c r="K264" s="6" t="e">
        <f>VLOOKUP(A264,Data!$A:$P,16,FALSE)</f>
        <v>#N/A</v>
      </c>
      <c r="L264" s="182" t="e">
        <f>VLOOKUP(A264,Data!$A:$P,6,FALSE)</f>
        <v>#N/A</v>
      </c>
      <c r="M264" s="12" t="e">
        <f t="shared" ref="M264" si="103">J264-I264</f>
        <v>#N/A</v>
      </c>
      <c r="N264" s="168" t="e">
        <f>VLOOKUP(A264,Data!$A:$P,13,FALSE)</f>
        <v>#N/A</v>
      </c>
      <c r="O264" s="168" t="e">
        <f>VLOOKUP(A264,Data!$A:$P,14,FALSE)</f>
        <v>#N/A</v>
      </c>
      <c r="P264" s="139"/>
    </row>
    <row r="265" spans="1:16" ht="30" customHeight="1" x14ac:dyDescent="0.25">
      <c r="A265" s="166" t="e">
        <f>VLOOKUP(Data!A265,Data!$A:$P,1,FALSE)</f>
        <v>#N/A</v>
      </c>
      <c r="B265" s="168" t="e">
        <f>VLOOKUP(A265,Data!$A:$P,2,FALSE)</f>
        <v>#N/A</v>
      </c>
      <c r="C265" s="168" t="e">
        <f>VLOOKUP(A265,Data!$A:$P,15,FALSE)</f>
        <v>#N/A</v>
      </c>
      <c r="D265" s="168" t="e">
        <f>VLOOKUP(A265,Data!$A:$P,3,FALSE)</f>
        <v>#N/A</v>
      </c>
      <c r="E265" s="214" t="e">
        <f>VLOOKUP(A265,Data!$A:$P,7,FALSE)</f>
        <v>#N/A</v>
      </c>
      <c r="F265" s="173" t="e">
        <f>VLOOKUP(A265,Data!$A:$P,4,FALSE)</f>
        <v>#N/A</v>
      </c>
      <c r="G265" s="168" t="e">
        <f>VLOOKUP(A265,Data!$A:$P,5,FALSE)</f>
        <v>#N/A</v>
      </c>
      <c r="H265" s="6" t="e">
        <f>VLOOKUP(A265,Data!$A:$P,9,FALSE)</f>
        <v>#N/A</v>
      </c>
      <c r="I265" s="6" t="e">
        <f>VLOOKUP(A265,Data!$A:$P,11,FALSE)</f>
        <v>#N/A</v>
      </c>
      <c r="J265" s="6" t="e">
        <f>VLOOKUP(A265,Data!$A:$P,12,FALSE)</f>
        <v>#N/A</v>
      </c>
      <c r="K265" s="6" t="e">
        <f>VLOOKUP(A265,Data!$A:$P,16,FALSE)</f>
        <v>#N/A</v>
      </c>
      <c r="L265" s="182" t="e">
        <f>VLOOKUP(A265,Data!$A:$P,6,FALSE)</f>
        <v>#N/A</v>
      </c>
      <c r="M265" s="12" t="e">
        <f t="shared" ref="M265" si="104">J265-I265</f>
        <v>#N/A</v>
      </c>
      <c r="N265" s="168" t="e">
        <f>VLOOKUP(A265,Data!$A:$P,13,FALSE)</f>
        <v>#N/A</v>
      </c>
      <c r="O265" s="168" t="e">
        <f>VLOOKUP(A265,Data!$A:$P,14,FALSE)</f>
        <v>#N/A</v>
      </c>
      <c r="P265" s="139"/>
    </row>
    <row r="266" spans="1:16" ht="35.1" customHeight="1" x14ac:dyDescent="0.25">
      <c r="A266" s="166" t="e">
        <f>VLOOKUP(Data!A266,Data!$A:$P,1,FALSE)</f>
        <v>#N/A</v>
      </c>
      <c r="B266" s="168" t="e">
        <f>VLOOKUP(A266,Data!$A:$P,2,FALSE)</f>
        <v>#N/A</v>
      </c>
      <c r="C266" s="168" t="e">
        <f>VLOOKUP(A266,Data!$A:$P,15,FALSE)</f>
        <v>#N/A</v>
      </c>
      <c r="D266" s="168" t="e">
        <f>VLOOKUP(A266,Data!$A:$P,3,FALSE)</f>
        <v>#N/A</v>
      </c>
      <c r="E266" s="214" t="e">
        <f>VLOOKUP(A266,Data!$A:$P,7,FALSE)</f>
        <v>#N/A</v>
      </c>
      <c r="F266" s="173" t="e">
        <f>VLOOKUP(A266,Data!$A:$P,4,FALSE)</f>
        <v>#N/A</v>
      </c>
      <c r="G266" s="168" t="e">
        <f>VLOOKUP(A266,Data!$A:$P,5,FALSE)</f>
        <v>#N/A</v>
      </c>
      <c r="H266" s="6" t="e">
        <f>VLOOKUP(A266,Data!$A:$P,9,FALSE)</f>
        <v>#N/A</v>
      </c>
      <c r="I266" s="6" t="e">
        <f>VLOOKUP(A266,Data!$A:$P,11,FALSE)</f>
        <v>#N/A</v>
      </c>
      <c r="J266" s="6" t="e">
        <f>VLOOKUP(A266,Data!$A:$P,12,FALSE)</f>
        <v>#N/A</v>
      </c>
      <c r="K266" s="6" t="e">
        <f>VLOOKUP(A266,Data!$A:$P,16,FALSE)</f>
        <v>#N/A</v>
      </c>
      <c r="L266" s="182" t="e">
        <f>VLOOKUP(A266,Data!$A:$P,6,FALSE)</f>
        <v>#N/A</v>
      </c>
      <c r="M266" s="12" t="e">
        <f t="shared" ref="M266" si="105">J266-I266</f>
        <v>#N/A</v>
      </c>
      <c r="N266" s="168" t="e">
        <f>VLOOKUP(A266,Data!$A:$P,13,FALSE)</f>
        <v>#N/A</v>
      </c>
      <c r="O266" s="168" t="e">
        <f>VLOOKUP(A266,Data!$A:$P,14,FALSE)</f>
        <v>#N/A</v>
      </c>
      <c r="P266" s="139"/>
    </row>
    <row r="267" spans="1:16" ht="39.950000000000003" customHeight="1" x14ac:dyDescent="0.25">
      <c r="A267" s="166" t="e">
        <f>VLOOKUP(Data!A267,Data!$A:$P,1,FALSE)</f>
        <v>#N/A</v>
      </c>
      <c r="B267" s="168" t="e">
        <f>VLOOKUP(A267,Data!$A:$P,2,FALSE)</f>
        <v>#N/A</v>
      </c>
      <c r="C267" s="168" t="e">
        <f>VLOOKUP(A267,Data!$A:$P,15,FALSE)</f>
        <v>#N/A</v>
      </c>
      <c r="D267" s="168" t="e">
        <f>VLOOKUP(A267,Data!$A:$P,3,FALSE)</f>
        <v>#N/A</v>
      </c>
      <c r="E267" s="214" t="e">
        <f>VLOOKUP(A267,Data!$A:$P,7,FALSE)</f>
        <v>#N/A</v>
      </c>
      <c r="F267" s="173" t="e">
        <f>VLOOKUP(A267,Data!$A:$P,4,FALSE)</f>
        <v>#N/A</v>
      </c>
      <c r="G267" s="168" t="e">
        <f>VLOOKUP(A267,Data!$A:$P,5,FALSE)</f>
        <v>#N/A</v>
      </c>
      <c r="H267" s="6" t="e">
        <f>VLOOKUP(A267,Data!$A:$P,9,FALSE)</f>
        <v>#N/A</v>
      </c>
      <c r="I267" s="6" t="e">
        <f>VLOOKUP(A267,Data!$A:$P,11,FALSE)</f>
        <v>#N/A</v>
      </c>
      <c r="J267" s="6" t="e">
        <f>VLOOKUP(A267,Data!$A:$P,12,FALSE)</f>
        <v>#N/A</v>
      </c>
      <c r="K267" s="6" t="e">
        <f>VLOOKUP(A267,Data!$A:$P,16,FALSE)</f>
        <v>#N/A</v>
      </c>
      <c r="L267" s="182" t="e">
        <f>VLOOKUP(A267,Data!$A:$P,6,FALSE)</f>
        <v>#N/A</v>
      </c>
      <c r="M267" s="12" t="e">
        <f t="shared" ref="M267" si="106">J267-I267</f>
        <v>#N/A</v>
      </c>
      <c r="N267" s="168" t="e">
        <f>VLOOKUP(A267,Data!$A:$P,13,FALSE)</f>
        <v>#N/A</v>
      </c>
      <c r="O267" s="168" t="e">
        <f>VLOOKUP(A267,Data!$A:$P,14,FALSE)</f>
        <v>#N/A</v>
      </c>
      <c r="P267" s="139"/>
    </row>
    <row r="268" spans="1:16" ht="39.950000000000003" customHeight="1" x14ac:dyDescent="0.25">
      <c r="A268" s="166" t="e">
        <f>VLOOKUP(Data!A268,Data!$A:$P,1,FALSE)</f>
        <v>#N/A</v>
      </c>
      <c r="B268" s="168" t="e">
        <f>VLOOKUP(A268,Data!$A:$P,2,FALSE)</f>
        <v>#N/A</v>
      </c>
      <c r="C268" s="168" t="e">
        <f>VLOOKUP(A268,Data!$A:$P,15,FALSE)</f>
        <v>#N/A</v>
      </c>
      <c r="D268" s="168" t="e">
        <f>VLOOKUP(A268,Data!$A:$P,3,FALSE)</f>
        <v>#N/A</v>
      </c>
      <c r="E268" s="214" t="e">
        <f>VLOOKUP(A268,Data!$A:$P,7,FALSE)</f>
        <v>#N/A</v>
      </c>
      <c r="F268" s="173" t="e">
        <f>VLOOKUP(A268,Data!$A:$P,4,FALSE)</f>
        <v>#N/A</v>
      </c>
      <c r="G268" s="168" t="e">
        <f>VLOOKUP(A268,Data!$A:$P,5,FALSE)</f>
        <v>#N/A</v>
      </c>
      <c r="H268" s="6" t="e">
        <f>VLOOKUP(A268,Data!$A:$P,9,FALSE)</f>
        <v>#N/A</v>
      </c>
      <c r="I268" s="6" t="e">
        <f>VLOOKUP(A268,Data!$A:$P,11,FALSE)</f>
        <v>#N/A</v>
      </c>
      <c r="J268" s="6" t="e">
        <f>VLOOKUP(A268,Data!$A:$P,12,FALSE)</f>
        <v>#N/A</v>
      </c>
      <c r="K268" s="6" t="e">
        <f>VLOOKUP(A268,Data!$A:$P,16,FALSE)</f>
        <v>#N/A</v>
      </c>
      <c r="L268" s="182" t="e">
        <f>VLOOKUP(A268,Data!$A:$P,6,FALSE)</f>
        <v>#N/A</v>
      </c>
      <c r="M268" s="12" t="e">
        <f t="shared" ref="M268" si="107">J268-I268</f>
        <v>#N/A</v>
      </c>
      <c r="N268" s="168" t="e">
        <f>VLOOKUP(A268,Data!$A:$P,13,FALSE)</f>
        <v>#N/A</v>
      </c>
      <c r="O268" s="168" t="e">
        <f>VLOOKUP(A268,Data!$A:$P,14,FALSE)</f>
        <v>#N/A</v>
      </c>
      <c r="P268" s="139"/>
    </row>
    <row r="269" spans="1:16" ht="39.950000000000003" customHeight="1" x14ac:dyDescent="0.25">
      <c r="A269" s="166" t="e">
        <f>VLOOKUP(Data!A269,Data!$A:$P,1,FALSE)</f>
        <v>#N/A</v>
      </c>
      <c r="B269" s="168" t="e">
        <f>VLOOKUP(A269,Data!$A:$P,2,FALSE)</f>
        <v>#N/A</v>
      </c>
      <c r="C269" s="168" t="e">
        <f>VLOOKUP(A269,Data!$A:$P,15,FALSE)</f>
        <v>#N/A</v>
      </c>
      <c r="D269" s="168" t="e">
        <f>VLOOKUP(A269,Data!$A:$P,3,FALSE)</f>
        <v>#N/A</v>
      </c>
      <c r="E269" s="214" t="e">
        <f>VLOOKUP(A269,Data!$A:$P,7,FALSE)</f>
        <v>#N/A</v>
      </c>
      <c r="F269" s="173" t="e">
        <f>VLOOKUP(A269,Data!$A:$P,4,FALSE)</f>
        <v>#N/A</v>
      </c>
      <c r="G269" s="168" t="e">
        <f>VLOOKUP(A269,Data!$A:$P,5,FALSE)</f>
        <v>#N/A</v>
      </c>
      <c r="H269" s="6" t="e">
        <f>VLOOKUP(A269,Data!$A:$P,9,FALSE)</f>
        <v>#N/A</v>
      </c>
      <c r="I269" s="6" t="e">
        <f>VLOOKUP(A269,Data!$A:$P,11,FALSE)</f>
        <v>#N/A</v>
      </c>
      <c r="J269" s="6" t="e">
        <f>VLOOKUP(A269,Data!$A:$P,12,FALSE)</f>
        <v>#N/A</v>
      </c>
      <c r="K269" s="6" t="e">
        <f>VLOOKUP(A269,Data!$A:$P,16,FALSE)</f>
        <v>#N/A</v>
      </c>
      <c r="L269" s="182" t="e">
        <f>VLOOKUP(A269,Data!$A:$P,6,FALSE)</f>
        <v>#N/A</v>
      </c>
      <c r="M269" s="12" t="e">
        <f t="shared" ref="M269" si="108">J269-I269</f>
        <v>#N/A</v>
      </c>
      <c r="N269" s="168" t="e">
        <f>VLOOKUP(A269,Data!$A:$P,13,FALSE)</f>
        <v>#N/A</v>
      </c>
      <c r="O269" s="168" t="e">
        <f>VLOOKUP(A269,Data!$A:$P,14,FALSE)</f>
        <v>#N/A</v>
      </c>
      <c r="P269" s="139"/>
    </row>
    <row r="270" spans="1:16" ht="39.950000000000003" customHeight="1" x14ac:dyDescent="0.25">
      <c r="A270" s="166" t="e">
        <f>VLOOKUP(Data!A270,Data!$A:$P,1,FALSE)</f>
        <v>#N/A</v>
      </c>
      <c r="B270" s="168" t="e">
        <f>VLOOKUP(A270,Data!$A:$P,2,FALSE)</f>
        <v>#N/A</v>
      </c>
      <c r="C270" s="168" t="e">
        <f>VLOOKUP(A270,Data!$A:$P,15,FALSE)</f>
        <v>#N/A</v>
      </c>
      <c r="D270" s="168" t="e">
        <f>VLOOKUP(A270,Data!$A:$P,3,FALSE)</f>
        <v>#N/A</v>
      </c>
      <c r="E270" s="214" t="e">
        <f>VLOOKUP(A270,Data!$A:$P,7,FALSE)</f>
        <v>#N/A</v>
      </c>
      <c r="F270" s="173" t="e">
        <f>VLOOKUP(A270,Data!$A:$P,4,FALSE)</f>
        <v>#N/A</v>
      </c>
      <c r="G270" s="168" t="e">
        <f>VLOOKUP(A270,Data!$A:$P,5,FALSE)</f>
        <v>#N/A</v>
      </c>
      <c r="H270" s="6" t="e">
        <f>VLOOKUP(A270,Data!$A:$P,9,FALSE)</f>
        <v>#N/A</v>
      </c>
      <c r="I270" s="6" t="e">
        <f>VLOOKUP(A270,Data!$A:$P,11,FALSE)</f>
        <v>#N/A</v>
      </c>
      <c r="J270" s="6" t="e">
        <f>VLOOKUP(A270,Data!$A:$P,12,FALSE)</f>
        <v>#N/A</v>
      </c>
      <c r="K270" s="6" t="e">
        <f>VLOOKUP(A270,Data!$A:$P,16,FALSE)</f>
        <v>#N/A</v>
      </c>
      <c r="L270" s="182" t="e">
        <f>VLOOKUP(A270,Data!$A:$P,6,FALSE)</f>
        <v>#N/A</v>
      </c>
      <c r="M270" s="12" t="e">
        <f t="shared" ref="M270" si="109">J270-I270</f>
        <v>#N/A</v>
      </c>
      <c r="N270" s="168" t="e">
        <f>VLOOKUP(A270,Data!$A:$P,13,FALSE)</f>
        <v>#N/A</v>
      </c>
      <c r="O270" s="168" t="e">
        <f>VLOOKUP(A270,Data!$A:$P,14,FALSE)</f>
        <v>#N/A</v>
      </c>
      <c r="P270" s="139"/>
    </row>
    <row r="271" spans="1:16" ht="45" customHeight="1" x14ac:dyDescent="0.25">
      <c r="A271" s="166" t="e">
        <f>VLOOKUP(Data!A271,Data!$A:$P,1,FALSE)</f>
        <v>#N/A</v>
      </c>
      <c r="B271" s="168" t="e">
        <f>VLOOKUP(A271,Data!$A:$P,2,FALSE)</f>
        <v>#N/A</v>
      </c>
      <c r="C271" s="168" t="e">
        <f>VLOOKUP(A271,Data!$A:$P,15,FALSE)</f>
        <v>#N/A</v>
      </c>
      <c r="D271" s="168" t="e">
        <f>VLOOKUP(A271,Data!$A:$P,3,FALSE)</f>
        <v>#N/A</v>
      </c>
      <c r="E271" s="214" t="e">
        <f>VLOOKUP(A271,Data!$A:$P,7,FALSE)</f>
        <v>#N/A</v>
      </c>
      <c r="F271" s="173" t="e">
        <f>VLOOKUP(A271,Data!$A:$P,4,FALSE)</f>
        <v>#N/A</v>
      </c>
      <c r="G271" s="168" t="e">
        <f>VLOOKUP(A271,Data!$A:$P,5,FALSE)</f>
        <v>#N/A</v>
      </c>
      <c r="H271" s="6" t="e">
        <f>VLOOKUP(A271,Data!$A:$P,9,FALSE)</f>
        <v>#N/A</v>
      </c>
      <c r="I271" s="6" t="e">
        <f>VLOOKUP(A271,Data!$A:$P,11,FALSE)</f>
        <v>#N/A</v>
      </c>
      <c r="J271" s="6" t="e">
        <f>VLOOKUP(A271,Data!$A:$P,12,FALSE)</f>
        <v>#N/A</v>
      </c>
      <c r="K271" s="6" t="e">
        <f>VLOOKUP(A271,Data!$A:$P,16,FALSE)</f>
        <v>#N/A</v>
      </c>
      <c r="L271" s="182" t="e">
        <f>VLOOKUP(A271,Data!$A:$P,6,FALSE)</f>
        <v>#N/A</v>
      </c>
      <c r="M271" s="12" t="e">
        <f t="shared" ref="M271" si="110">J271-I271</f>
        <v>#N/A</v>
      </c>
      <c r="N271" s="168" t="e">
        <f>VLOOKUP(A271,Data!$A:$P,13,FALSE)</f>
        <v>#N/A</v>
      </c>
      <c r="O271" s="168" t="e">
        <f>VLOOKUP(A271,Data!$A:$P,14,FALSE)</f>
        <v>#N/A</v>
      </c>
      <c r="P271" s="139"/>
    </row>
    <row r="272" spans="1:16" ht="39.950000000000003" customHeight="1" x14ac:dyDescent="0.25">
      <c r="A272" s="166" t="e">
        <f>VLOOKUP(Data!A272,Data!$A:$P,1,FALSE)</f>
        <v>#N/A</v>
      </c>
      <c r="B272" s="168" t="e">
        <f>VLOOKUP(A272,Data!$A:$P,2,FALSE)</f>
        <v>#N/A</v>
      </c>
      <c r="C272" s="168" t="e">
        <f>VLOOKUP(A272,Data!$A:$P,15,FALSE)</f>
        <v>#N/A</v>
      </c>
      <c r="D272" s="168" t="e">
        <f>VLOOKUP(A272,Data!$A:$P,3,FALSE)</f>
        <v>#N/A</v>
      </c>
      <c r="E272" s="214" t="e">
        <f>VLOOKUP(A272,Data!$A:$P,7,FALSE)</f>
        <v>#N/A</v>
      </c>
      <c r="F272" s="173" t="e">
        <f>VLOOKUP(A272,Data!$A:$P,4,FALSE)</f>
        <v>#N/A</v>
      </c>
      <c r="G272" s="168" t="e">
        <f>VLOOKUP(A272,Data!$A:$P,5,FALSE)</f>
        <v>#N/A</v>
      </c>
      <c r="H272" s="6" t="e">
        <f>VLOOKUP(A272,Data!$A:$P,9,FALSE)</f>
        <v>#N/A</v>
      </c>
      <c r="I272" s="6" t="e">
        <f>VLOOKUP(A272,Data!$A:$P,11,FALSE)</f>
        <v>#N/A</v>
      </c>
      <c r="J272" s="6" t="e">
        <f>VLOOKUP(A272,Data!$A:$P,12,FALSE)</f>
        <v>#N/A</v>
      </c>
      <c r="K272" s="6" t="e">
        <f>VLOOKUP(A272,Data!$A:$P,16,FALSE)</f>
        <v>#N/A</v>
      </c>
      <c r="L272" s="182" t="e">
        <f>VLOOKUP(A272,Data!$A:$P,6,FALSE)</f>
        <v>#N/A</v>
      </c>
      <c r="M272" s="12" t="e">
        <f t="shared" ref="M272" si="111">J272-I272</f>
        <v>#N/A</v>
      </c>
      <c r="N272" s="168" t="e">
        <f>VLOOKUP(A272,Data!$A:$P,13,FALSE)</f>
        <v>#N/A</v>
      </c>
      <c r="O272" s="168" t="e">
        <f>VLOOKUP(A272,Data!$A:$P,14,FALSE)</f>
        <v>#N/A</v>
      </c>
      <c r="P272" s="139"/>
    </row>
    <row r="273" spans="1:16" ht="45" customHeight="1" x14ac:dyDescent="0.25">
      <c r="A273" s="166" t="e">
        <f>VLOOKUP(Data!A273,Data!$A:$P,1,FALSE)</f>
        <v>#N/A</v>
      </c>
      <c r="B273" s="168" t="e">
        <f>VLOOKUP(A273,Data!$A:$P,2,FALSE)</f>
        <v>#N/A</v>
      </c>
      <c r="C273" s="168" t="e">
        <f>VLOOKUP(A273,Data!$A:$P,15,FALSE)</f>
        <v>#N/A</v>
      </c>
      <c r="D273" s="168" t="e">
        <f>VLOOKUP(A273,Data!$A:$P,3,FALSE)</f>
        <v>#N/A</v>
      </c>
      <c r="E273" s="214" t="e">
        <f>VLOOKUP(A273,Data!$A:$P,7,FALSE)</f>
        <v>#N/A</v>
      </c>
      <c r="F273" s="173" t="e">
        <f>VLOOKUP(A273,Data!$A:$P,4,FALSE)</f>
        <v>#N/A</v>
      </c>
      <c r="G273" s="168" t="e">
        <f>VLOOKUP(A273,Data!$A:$P,5,FALSE)</f>
        <v>#N/A</v>
      </c>
      <c r="H273" s="6" t="e">
        <f>VLOOKUP(A273,Data!$A:$P,9,FALSE)</f>
        <v>#N/A</v>
      </c>
      <c r="I273" s="6" t="e">
        <f>VLOOKUP(A273,Data!$A:$P,11,FALSE)</f>
        <v>#N/A</v>
      </c>
      <c r="J273" s="6" t="e">
        <f>VLOOKUP(A273,Data!$A:$P,12,FALSE)</f>
        <v>#N/A</v>
      </c>
      <c r="K273" s="6" t="e">
        <f>VLOOKUP(A273,Data!$A:$P,16,FALSE)</f>
        <v>#N/A</v>
      </c>
      <c r="L273" s="182" t="e">
        <f>VLOOKUP(A273,Data!$A:$P,6,FALSE)</f>
        <v>#N/A</v>
      </c>
      <c r="M273" s="12" t="e">
        <f t="shared" ref="M273" si="112">J273-I273</f>
        <v>#N/A</v>
      </c>
      <c r="N273" s="168" t="e">
        <f>VLOOKUP(A273,Data!$A:$P,13,FALSE)</f>
        <v>#N/A</v>
      </c>
      <c r="O273" s="168" t="e">
        <f>VLOOKUP(A273,Data!$A:$P,14,FALSE)</f>
        <v>#N/A</v>
      </c>
      <c r="P273" s="139"/>
    </row>
    <row r="274" spans="1:16" ht="39.950000000000003" customHeight="1" x14ac:dyDescent="0.25">
      <c r="A274" s="166" t="e">
        <f>VLOOKUP(Data!A274,Data!$A:$P,1,FALSE)</f>
        <v>#N/A</v>
      </c>
      <c r="B274" s="168" t="e">
        <f>VLOOKUP(A274,Data!$A:$P,2,FALSE)</f>
        <v>#N/A</v>
      </c>
      <c r="C274" s="168" t="e">
        <f>VLOOKUP(A274,Data!$A:$P,15,FALSE)</f>
        <v>#N/A</v>
      </c>
      <c r="D274" s="168" t="e">
        <f>VLOOKUP(A274,Data!$A:$P,3,FALSE)</f>
        <v>#N/A</v>
      </c>
      <c r="E274" s="214" t="e">
        <f>VLOOKUP(A274,Data!$A:$P,7,FALSE)</f>
        <v>#N/A</v>
      </c>
      <c r="F274" s="173" t="e">
        <f>VLOOKUP(A274,Data!$A:$P,4,FALSE)</f>
        <v>#N/A</v>
      </c>
      <c r="G274" s="168" t="e">
        <f>VLOOKUP(A274,Data!$A:$P,5,FALSE)</f>
        <v>#N/A</v>
      </c>
      <c r="H274" s="6" t="e">
        <f>VLOOKUP(A274,Data!$A:$P,9,FALSE)</f>
        <v>#N/A</v>
      </c>
      <c r="I274" s="6" t="e">
        <f>VLOOKUP(A274,Data!$A:$P,11,FALSE)</f>
        <v>#N/A</v>
      </c>
      <c r="J274" s="6" t="e">
        <f>VLOOKUP(A274,Data!$A:$P,12,FALSE)</f>
        <v>#N/A</v>
      </c>
      <c r="K274" s="6" t="e">
        <f>VLOOKUP(A274,Data!$A:$P,16,FALSE)</f>
        <v>#N/A</v>
      </c>
      <c r="L274" s="182" t="e">
        <f>VLOOKUP(A274,Data!$A:$P,6,FALSE)</f>
        <v>#N/A</v>
      </c>
      <c r="M274" s="12" t="e">
        <f t="shared" ref="M274" si="113">J274-I274</f>
        <v>#N/A</v>
      </c>
      <c r="N274" s="168" t="e">
        <f>VLOOKUP(A274,Data!$A:$P,13,FALSE)</f>
        <v>#N/A</v>
      </c>
      <c r="O274" s="168" t="e">
        <f>VLOOKUP(A274,Data!$A:$P,14,FALSE)</f>
        <v>#N/A</v>
      </c>
      <c r="P274" s="139"/>
    </row>
    <row r="275" spans="1:16" ht="39.950000000000003" customHeight="1" x14ac:dyDescent="0.25">
      <c r="A275" s="166" t="e">
        <f>VLOOKUP(Data!A275,Data!$A:$P,1,FALSE)</f>
        <v>#N/A</v>
      </c>
      <c r="B275" s="168" t="e">
        <f>VLOOKUP(A275,Data!$A:$P,2,FALSE)</f>
        <v>#N/A</v>
      </c>
      <c r="C275" s="168" t="e">
        <f>VLOOKUP(A275,Data!$A:$P,15,FALSE)</f>
        <v>#N/A</v>
      </c>
      <c r="D275" s="168" t="e">
        <f>VLOOKUP(A275,Data!$A:$P,3,FALSE)</f>
        <v>#N/A</v>
      </c>
      <c r="E275" s="214" t="e">
        <f>VLOOKUP(A275,Data!$A:$P,7,FALSE)</f>
        <v>#N/A</v>
      </c>
      <c r="F275" s="173" t="e">
        <f>VLOOKUP(A275,Data!$A:$P,4,FALSE)</f>
        <v>#N/A</v>
      </c>
      <c r="G275" s="168" t="e">
        <f>VLOOKUP(A275,Data!$A:$P,5,FALSE)</f>
        <v>#N/A</v>
      </c>
      <c r="H275" s="6" t="e">
        <f>VLOOKUP(A275,Data!$A:$P,9,FALSE)</f>
        <v>#N/A</v>
      </c>
      <c r="I275" s="6" t="e">
        <f>VLOOKUP(A275,Data!$A:$P,11,FALSE)</f>
        <v>#N/A</v>
      </c>
      <c r="J275" s="6" t="e">
        <f>VLOOKUP(A275,Data!$A:$P,12,FALSE)</f>
        <v>#N/A</v>
      </c>
      <c r="K275" s="6" t="e">
        <f>VLOOKUP(A275,Data!$A:$P,16,FALSE)</f>
        <v>#N/A</v>
      </c>
      <c r="L275" s="182" t="e">
        <f>VLOOKUP(A275,Data!$A:$P,6,FALSE)</f>
        <v>#N/A</v>
      </c>
      <c r="M275" s="12" t="e">
        <f t="shared" ref="M275" si="114">J275-I275</f>
        <v>#N/A</v>
      </c>
      <c r="N275" s="168" t="e">
        <f>VLOOKUP(A275,Data!$A:$P,13,FALSE)</f>
        <v>#N/A</v>
      </c>
      <c r="O275" s="168" t="e">
        <f>VLOOKUP(A275,Data!$A:$P,14,FALSE)</f>
        <v>#N/A</v>
      </c>
      <c r="P275" s="139"/>
    </row>
    <row r="276" spans="1:16" ht="39.950000000000003" customHeight="1" x14ac:dyDescent="0.25">
      <c r="A276" s="166" t="e">
        <f>VLOOKUP(Data!A276,Data!$A:$P,1,FALSE)</f>
        <v>#N/A</v>
      </c>
      <c r="B276" s="168" t="e">
        <f>VLOOKUP(A276,Data!$A:$P,2,FALSE)</f>
        <v>#N/A</v>
      </c>
      <c r="C276" s="168" t="e">
        <f>VLOOKUP(A276,Data!$A:$P,15,FALSE)</f>
        <v>#N/A</v>
      </c>
      <c r="D276" s="168" t="e">
        <f>VLOOKUP(A276,Data!$A:$P,3,FALSE)</f>
        <v>#N/A</v>
      </c>
      <c r="E276" s="214" t="e">
        <f>VLOOKUP(A276,Data!$A:$P,7,FALSE)</f>
        <v>#N/A</v>
      </c>
      <c r="F276" s="173" t="e">
        <f>VLOOKUP(A276,Data!$A:$P,4,FALSE)</f>
        <v>#N/A</v>
      </c>
      <c r="G276" s="168" t="e">
        <f>VLOOKUP(A276,Data!$A:$P,5,FALSE)</f>
        <v>#N/A</v>
      </c>
      <c r="H276" s="6" t="e">
        <f>VLOOKUP(A276,Data!$A:$P,9,FALSE)</f>
        <v>#N/A</v>
      </c>
      <c r="I276" s="6" t="e">
        <f>VLOOKUP(A276,Data!$A:$P,11,FALSE)</f>
        <v>#N/A</v>
      </c>
      <c r="J276" s="6" t="e">
        <f>VLOOKUP(A276,Data!$A:$P,12,FALSE)</f>
        <v>#N/A</v>
      </c>
      <c r="K276" s="6" t="e">
        <f>VLOOKUP(A276,Data!$A:$P,16,FALSE)</f>
        <v>#N/A</v>
      </c>
      <c r="L276" s="182" t="e">
        <f>VLOOKUP(A276,Data!$A:$P,6,FALSE)</f>
        <v>#N/A</v>
      </c>
      <c r="M276" s="12" t="e">
        <f t="shared" ref="M276" si="115">J276-I276</f>
        <v>#N/A</v>
      </c>
      <c r="N276" s="168" t="e">
        <f>VLOOKUP(A276,Data!$A:$P,13,FALSE)</f>
        <v>#N/A</v>
      </c>
      <c r="O276" s="168" t="e">
        <f>VLOOKUP(A276,Data!$A:$P,14,FALSE)</f>
        <v>#N/A</v>
      </c>
      <c r="P276" s="139"/>
    </row>
    <row r="277" spans="1:16" ht="30" customHeight="1" x14ac:dyDescent="0.25">
      <c r="A277" s="166" t="e">
        <f>VLOOKUP(Data!A277,Data!$A:$P,1,FALSE)</f>
        <v>#N/A</v>
      </c>
      <c r="B277" s="168" t="e">
        <f>VLOOKUP(A277,Data!$A:$P,2,FALSE)</f>
        <v>#N/A</v>
      </c>
      <c r="C277" s="168" t="e">
        <f>VLOOKUP(A277,Data!$A:$P,15,FALSE)</f>
        <v>#N/A</v>
      </c>
      <c r="D277" s="168" t="e">
        <f>VLOOKUP(A277,Data!$A:$P,3,FALSE)</f>
        <v>#N/A</v>
      </c>
      <c r="E277" s="214" t="e">
        <f>VLOOKUP(A277,Data!$A:$P,7,FALSE)</f>
        <v>#N/A</v>
      </c>
      <c r="F277" s="173" t="e">
        <f>VLOOKUP(A277,Data!$A:$P,4,FALSE)</f>
        <v>#N/A</v>
      </c>
      <c r="G277" s="168" t="e">
        <f>VLOOKUP(A277,Data!$A:$P,5,FALSE)</f>
        <v>#N/A</v>
      </c>
      <c r="H277" s="6" t="e">
        <f>VLOOKUP(A277,Data!$A:$P,9,FALSE)</f>
        <v>#N/A</v>
      </c>
      <c r="I277" s="6" t="e">
        <f>VLOOKUP(A277,Data!$A:$P,11,FALSE)</f>
        <v>#N/A</v>
      </c>
      <c r="J277" s="6" t="e">
        <f>VLOOKUP(A277,Data!$A:$P,12,FALSE)</f>
        <v>#N/A</v>
      </c>
      <c r="K277" s="6" t="e">
        <f>VLOOKUP(A277,Data!$A:$P,16,FALSE)</f>
        <v>#N/A</v>
      </c>
      <c r="L277" s="182" t="e">
        <f>VLOOKUP(A277,Data!$A:$P,6,FALSE)</f>
        <v>#N/A</v>
      </c>
      <c r="M277" s="12" t="e">
        <f t="shared" ref="M277" si="116">J277-I277</f>
        <v>#N/A</v>
      </c>
      <c r="N277" s="168" t="e">
        <f>VLOOKUP(A277,Data!$A:$P,13,FALSE)</f>
        <v>#N/A</v>
      </c>
      <c r="O277" s="168" t="e">
        <f>VLOOKUP(A277,Data!$A:$P,14,FALSE)</f>
        <v>#N/A</v>
      </c>
      <c r="P277" s="139"/>
    </row>
    <row r="278" spans="1:16" ht="39.950000000000003" customHeight="1" x14ac:dyDescent="0.25">
      <c r="A278" s="166" t="e">
        <f>VLOOKUP(Data!A278,Data!$A:$P,1,FALSE)</f>
        <v>#N/A</v>
      </c>
      <c r="B278" s="168" t="e">
        <f>VLOOKUP(A278,Data!$A:$P,2,FALSE)</f>
        <v>#N/A</v>
      </c>
      <c r="C278" s="168" t="e">
        <f>VLOOKUP(A278,Data!$A:$P,15,FALSE)</f>
        <v>#N/A</v>
      </c>
      <c r="D278" s="168" t="e">
        <f>VLOOKUP(A278,Data!$A:$P,3,FALSE)</f>
        <v>#N/A</v>
      </c>
      <c r="E278" s="214" t="e">
        <f>VLOOKUP(A278,Data!$A:$P,7,FALSE)</f>
        <v>#N/A</v>
      </c>
      <c r="F278" s="173" t="e">
        <f>VLOOKUP(A278,Data!$A:$P,4,FALSE)</f>
        <v>#N/A</v>
      </c>
      <c r="G278" s="168" t="e">
        <f>VLOOKUP(A278,Data!$A:$P,5,FALSE)</f>
        <v>#N/A</v>
      </c>
      <c r="H278" s="6" t="e">
        <f>VLOOKUP(A278,Data!$A:$P,9,FALSE)</f>
        <v>#N/A</v>
      </c>
      <c r="I278" s="6" t="e">
        <f>VLOOKUP(A278,Data!$A:$P,11,FALSE)</f>
        <v>#N/A</v>
      </c>
      <c r="J278" s="6" t="e">
        <f>VLOOKUP(A278,Data!$A:$P,12,FALSE)</f>
        <v>#N/A</v>
      </c>
      <c r="K278" s="6" t="e">
        <f>VLOOKUP(A278,Data!$A:$P,16,FALSE)</f>
        <v>#N/A</v>
      </c>
      <c r="L278" s="182" t="e">
        <f>VLOOKUP(A278,Data!$A:$P,6,FALSE)</f>
        <v>#N/A</v>
      </c>
      <c r="M278" s="12" t="e">
        <f t="shared" ref="M278" si="117">J278-I278</f>
        <v>#N/A</v>
      </c>
      <c r="N278" s="168" t="e">
        <f>VLOOKUP(A278,Data!$A:$P,13,FALSE)</f>
        <v>#N/A</v>
      </c>
      <c r="O278" s="168" t="e">
        <f>VLOOKUP(A278,Data!$A:$P,14,FALSE)</f>
        <v>#N/A</v>
      </c>
      <c r="P278" s="139"/>
    </row>
    <row r="279" spans="1:16" ht="35.1" customHeight="1" x14ac:dyDescent="0.25">
      <c r="A279" s="166" t="e">
        <f>VLOOKUP(Data!A279,Data!$A:$P,1,FALSE)</f>
        <v>#N/A</v>
      </c>
      <c r="B279" s="168" t="e">
        <f>VLOOKUP(A279,Data!$A:$P,2,FALSE)</f>
        <v>#N/A</v>
      </c>
      <c r="C279" s="168" t="e">
        <f>VLOOKUP(A279,Data!$A:$P,15,FALSE)</f>
        <v>#N/A</v>
      </c>
      <c r="D279" s="168" t="e">
        <f>VLOOKUP(A279,Data!$A:$P,3,FALSE)</f>
        <v>#N/A</v>
      </c>
      <c r="E279" s="214" t="e">
        <f>VLOOKUP(A279,Data!$A:$P,7,FALSE)</f>
        <v>#N/A</v>
      </c>
      <c r="F279" s="173" t="e">
        <f>VLOOKUP(A279,Data!$A:$P,4,FALSE)</f>
        <v>#N/A</v>
      </c>
      <c r="G279" s="168" t="e">
        <f>VLOOKUP(A279,Data!$A:$P,5,FALSE)</f>
        <v>#N/A</v>
      </c>
      <c r="H279" s="6" t="e">
        <f>VLOOKUP(A279,Data!$A:$P,9,FALSE)</f>
        <v>#N/A</v>
      </c>
      <c r="I279" s="6" t="e">
        <f>VLOOKUP(A279,Data!$A:$P,11,FALSE)</f>
        <v>#N/A</v>
      </c>
      <c r="J279" s="6" t="e">
        <f>VLOOKUP(A279,Data!$A:$P,12,FALSE)</f>
        <v>#N/A</v>
      </c>
      <c r="K279" s="6" t="e">
        <f>VLOOKUP(A279,Data!$A:$P,16,FALSE)</f>
        <v>#N/A</v>
      </c>
      <c r="L279" s="182" t="e">
        <f>VLOOKUP(A279,Data!$A:$P,6,FALSE)</f>
        <v>#N/A</v>
      </c>
      <c r="M279" s="12" t="e">
        <f t="shared" ref="M279" si="118">J279-I279</f>
        <v>#N/A</v>
      </c>
      <c r="N279" s="168" t="e">
        <f>VLOOKUP(A279,Data!$A:$P,13,FALSE)</f>
        <v>#N/A</v>
      </c>
      <c r="O279" s="168" t="e">
        <f>VLOOKUP(A279,Data!$A:$P,14,FALSE)</f>
        <v>#N/A</v>
      </c>
      <c r="P279" s="139"/>
    </row>
    <row r="280" spans="1:16" ht="39.950000000000003" customHeight="1" x14ac:dyDescent="0.25">
      <c r="A280" s="166" t="e">
        <f>VLOOKUP(Data!A280,Data!$A:$P,1,FALSE)</f>
        <v>#N/A</v>
      </c>
      <c r="B280" s="168" t="e">
        <f>VLOOKUP(A280,Data!$A:$P,2,FALSE)</f>
        <v>#N/A</v>
      </c>
      <c r="C280" s="168" t="e">
        <f>VLOOKUP(A280,Data!$A:$P,15,FALSE)</f>
        <v>#N/A</v>
      </c>
      <c r="D280" s="168" t="e">
        <f>VLOOKUP(A280,Data!$A:$P,3,FALSE)</f>
        <v>#N/A</v>
      </c>
      <c r="E280" s="214" t="e">
        <f>VLOOKUP(A280,Data!$A:$P,7,FALSE)</f>
        <v>#N/A</v>
      </c>
      <c r="F280" s="173" t="e">
        <f>VLOOKUP(A280,Data!$A:$P,4,FALSE)</f>
        <v>#N/A</v>
      </c>
      <c r="G280" s="168" t="e">
        <f>VLOOKUP(A280,Data!$A:$P,5,FALSE)</f>
        <v>#N/A</v>
      </c>
      <c r="H280" s="6" t="e">
        <f>VLOOKUP(A280,Data!$A:$P,9,FALSE)</f>
        <v>#N/A</v>
      </c>
      <c r="I280" s="6" t="e">
        <f>VLOOKUP(A280,Data!$A:$P,11,FALSE)</f>
        <v>#N/A</v>
      </c>
      <c r="J280" s="6" t="e">
        <f>VLOOKUP(A280,Data!$A:$P,12,FALSE)</f>
        <v>#N/A</v>
      </c>
      <c r="K280" s="6" t="e">
        <f>VLOOKUP(A280,Data!$A:$P,16,FALSE)</f>
        <v>#N/A</v>
      </c>
      <c r="L280" s="182" t="e">
        <f>VLOOKUP(A280,Data!$A:$P,6,FALSE)</f>
        <v>#N/A</v>
      </c>
      <c r="M280" s="12" t="e">
        <f t="shared" ref="M280" si="119">J280-I280</f>
        <v>#N/A</v>
      </c>
      <c r="N280" s="168" t="e">
        <f>VLOOKUP(A280,Data!$A:$P,13,FALSE)</f>
        <v>#N/A</v>
      </c>
      <c r="O280" s="168" t="e">
        <f>VLOOKUP(A280,Data!$A:$P,14,FALSE)</f>
        <v>#N/A</v>
      </c>
      <c r="P280" s="139"/>
    </row>
    <row r="281" spans="1:16" ht="30" customHeight="1" x14ac:dyDescent="0.25">
      <c r="A281" s="166" t="e">
        <f>VLOOKUP(Data!A281,Data!$A:$P,1,FALSE)</f>
        <v>#N/A</v>
      </c>
      <c r="B281" s="168" t="e">
        <f>VLOOKUP(A281,Data!$A:$P,2,FALSE)</f>
        <v>#N/A</v>
      </c>
      <c r="C281" s="168" t="e">
        <f>VLOOKUP(A281,Data!$A:$P,15,FALSE)</f>
        <v>#N/A</v>
      </c>
      <c r="D281" s="168" t="e">
        <f>VLOOKUP(A281,Data!$A:$P,3,FALSE)</f>
        <v>#N/A</v>
      </c>
      <c r="E281" s="214" t="e">
        <f>VLOOKUP(A281,Data!$A:$P,7,FALSE)</f>
        <v>#N/A</v>
      </c>
      <c r="F281" s="173" t="e">
        <f>VLOOKUP(A281,Data!$A:$P,4,FALSE)</f>
        <v>#N/A</v>
      </c>
      <c r="G281" s="168" t="e">
        <f>VLOOKUP(A281,Data!$A:$P,5,FALSE)</f>
        <v>#N/A</v>
      </c>
      <c r="H281" s="6" t="e">
        <f>VLOOKUP(A281,Data!$A:$P,9,FALSE)</f>
        <v>#N/A</v>
      </c>
      <c r="I281" s="6" t="e">
        <f>VLOOKUP(A281,Data!$A:$P,11,FALSE)</f>
        <v>#N/A</v>
      </c>
      <c r="J281" s="6" t="e">
        <f>VLOOKUP(A281,Data!$A:$P,12,FALSE)</f>
        <v>#N/A</v>
      </c>
      <c r="K281" s="6" t="e">
        <f>VLOOKUP(A281,Data!$A:$P,16,FALSE)</f>
        <v>#N/A</v>
      </c>
      <c r="L281" s="182" t="e">
        <f>VLOOKUP(A281,Data!$A:$P,6,FALSE)</f>
        <v>#N/A</v>
      </c>
      <c r="M281" s="12" t="e">
        <f t="shared" ref="M281" si="120">J281-I281</f>
        <v>#N/A</v>
      </c>
      <c r="N281" s="168" t="e">
        <f>VLOOKUP(A281,Data!$A:$P,13,FALSE)</f>
        <v>#N/A</v>
      </c>
      <c r="O281" s="168" t="e">
        <f>VLOOKUP(A281,Data!$A:$P,14,FALSE)</f>
        <v>#N/A</v>
      </c>
      <c r="P281" s="139"/>
    </row>
    <row r="282" spans="1:16" ht="39.950000000000003" customHeight="1" x14ac:dyDescent="0.25">
      <c r="A282" s="166" t="e">
        <f>VLOOKUP(Data!A282,Data!$A:$P,1,FALSE)</f>
        <v>#N/A</v>
      </c>
      <c r="B282" s="168" t="e">
        <f>VLOOKUP(A282,Data!$A:$P,2,FALSE)</f>
        <v>#N/A</v>
      </c>
      <c r="C282" s="168" t="e">
        <f>VLOOKUP(A282,Data!$A:$P,15,FALSE)</f>
        <v>#N/A</v>
      </c>
      <c r="D282" s="168" t="e">
        <f>VLOOKUP(A282,Data!$A:$P,3,FALSE)</f>
        <v>#N/A</v>
      </c>
      <c r="E282" s="214" t="e">
        <f>VLOOKUP(A282,Data!$A:$P,7,FALSE)</f>
        <v>#N/A</v>
      </c>
      <c r="F282" s="173" t="e">
        <f>VLOOKUP(A282,Data!$A:$P,4,FALSE)</f>
        <v>#N/A</v>
      </c>
      <c r="G282" s="168" t="e">
        <f>VLOOKUP(A282,Data!$A:$P,5,FALSE)</f>
        <v>#N/A</v>
      </c>
      <c r="H282" s="6" t="e">
        <f>VLOOKUP(A282,Data!$A:$P,9,FALSE)</f>
        <v>#N/A</v>
      </c>
      <c r="I282" s="6" t="e">
        <f>VLOOKUP(A282,Data!$A:$P,11,FALSE)</f>
        <v>#N/A</v>
      </c>
      <c r="J282" s="6" t="e">
        <f>VLOOKUP(A282,Data!$A:$P,12,FALSE)</f>
        <v>#N/A</v>
      </c>
      <c r="K282" s="6" t="e">
        <f>VLOOKUP(A282,Data!$A:$P,16,FALSE)</f>
        <v>#N/A</v>
      </c>
      <c r="L282" s="182" t="e">
        <f>VLOOKUP(A282,Data!$A:$P,6,FALSE)</f>
        <v>#N/A</v>
      </c>
      <c r="M282" s="12" t="e">
        <f t="shared" ref="M282" si="121">J282-I282</f>
        <v>#N/A</v>
      </c>
      <c r="N282" s="168" t="e">
        <f>VLOOKUP(A282,Data!$A:$P,13,FALSE)</f>
        <v>#N/A</v>
      </c>
      <c r="O282" s="168" t="e">
        <f>VLOOKUP(A282,Data!$A:$P,14,FALSE)</f>
        <v>#N/A</v>
      </c>
      <c r="P282" s="139"/>
    </row>
    <row r="283" spans="1:16" ht="30" customHeight="1" x14ac:dyDescent="0.25">
      <c r="A283" s="166" t="e">
        <f>VLOOKUP(Data!A283,Data!$A:$P,1,FALSE)</f>
        <v>#N/A</v>
      </c>
      <c r="B283" s="168" t="e">
        <f>VLOOKUP(A283,Data!$A:$P,2,FALSE)</f>
        <v>#N/A</v>
      </c>
      <c r="C283" s="168" t="e">
        <f>VLOOKUP(A283,Data!$A:$P,15,FALSE)</f>
        <v>#N/A</v>
      </c>
      <c r="D283" s="168" t="e">
        <f>VLOOKUP(A283,Data!$A:$P,3,FALSE)</f>
        <v>#N/A</v>
      </c>
      <c r="E283" s="214" t="e">
        <f>VLOOKUP(A283,Data!$A:$P,7,FALSE)</f>
        <v>#N/A</v>
      </c>
      <c r="F283" s="173" t="e">
        <f>VLOOKUP(A283,Data!$A:$P,4,FALSE)</f>
        <v>#N/A</v>
      </c>
      <c r="G283" s="168" t="e">
        <f>VLOOKUP(A283,Data!$A:$P,5,FALSE)</f>
        <v>#N/A</v>
      </c>
      <c r="H283" s="6" t="e">
        <f>VLOOKUP(A283,Data!$A:$P,9,FALSE)</f>
        <v>#N/A</v>
      </c>
      <c r="I283" s="6" t="e">
        <f>VLOOKUP(A283,Data!$A:$P,11,FALSE)</f>
        <v>#N/A</v>
      </c>
      <c r="J283" s="6" t="e">
        <f>VLOOKUP(A283,Data!$A:$P,12,FALSE)</f>
        <v>#N/A</v>
      </c>
      <c r="K283" s="6" t="e">
        <f>VLOOKUP(A283,Data!$A:$P,16,FALSE)</f>
        <v>#N/A</v>
      </c>
      <c r="L283" s="182" t="e">
        <f>VLOOKUP(A283,Data!$A:$P,6,FALSE)</f>
        <v>#N/A</v>
      </c>
      <c r="M283" s="12" t="e">
        <f t="shared" ref="M283" si="122">J283-I283</f>
        <v>#N/A</v>
      </c>
      <c r="N283" s="168" t="e">
        <f>VLOOKUP(A283,Data!$A:$P,13,FALSE)</f>
        <v>#N/A</v>
      </c>
      <c r="O283" s="168" t="e">
        <f>VLOOKUP(A283,Data!$A:$P,14,FALSE)</f>
        <v>#N/A</v>
      </c>
      <c r="P283" s="139"/>
    </row>
    <row r="284" spans="1:16" ht="30" customHeight="1" x14ac:dyDescent="0.25">
      <c r="A284" s="166" t="e">
        <f>VLOOKUP(Data!A284,Data!$A:$P,1,FALSE)</f>
        <v>#N/A</v>
      </c>
      <c r="B284" s="168" t="e">
        <f>VLOOKUP(A284,Data!$A:$P,2,FALSE)</f>
        <v>#N/A</v>
      </c>
      <c r="C284" s="168" t="e">
        <f>VLOOKUP(A284,Data!$A:$P,15,FALSE)</f>
        <v>#N/A</v>
      </c>
      <c r="D284" s="168" t="e">
        <f>VLOOKUP(A284,Data!$A:$P,3,FALSE)</f>
        <v>#N/A</v>
      </c>
      <c r="E284" s="214" t="e">
        <f>VLOOKUP(A284,Data!$A:$P,7,FALSE)</f>
        <v>#N/A</v>
      </c>
      <c r="F284" s="173" t="e">
        <f>VLOOKUP(A284,Data!$A:$P,4,FALSE)</f>
        <v>#N/A</v>
      </c>
      <c r="G284" s="168" t="e">
        <f>VLOOKUP(A284,Data!$A:$P,5,FALSE)</f>
        <v>#N/A</v>
      </c>
      <c r="H284" s="6" t="e">
        <f>VLOOKUP(A284,Data!$A:$P,9,FALSE)</f>
        <v>#N/A</v>
      </c>
      <c r="I284" s="6" t="e">
        <f>VLOOKUP(A284,Data!$A:$P,11,FALSE)</f>
        <v>#N/A</v>
      </c>
      <c r="J284" s="6" t="e">
        <f>VLOOKUP(A284,Data!$A:$P,12,FALSE)</f>
        <v>#N/A</v>
      </c>
      <c r="K284" s="6" t="e">
        <f>VLOOKUP(A284,Data!$A:$P,16,FALSE)</f>
        <v>#N/A</v>
      </c>
      <c r="L284" s="182" t="e">
        <f>VLOOKUP(A284,Data!$A:$P,6,FALSE)</f>
        <v>#N/A</v>
      </c>
      <c r="M284" s="12" t="e">
        <f t="shared" ref="M284" si="123">J284-I284</f>
        <v>#N/A</v>
      </c>
      <c r="N284" s="168" t="e">
        <f>VLOOKUP(A284,Data!$A:$P,13,FALSE)</f>
        <v>#N/A</v>
      </c>
      <c r="O284" s="168" t="e">
        <f>VLOOKUP(A284,Data!$A:$P,14,FALSE)</f>
        <v>#N/A</v>
      </c>
      <c r="P284" s="139"/>
    </row>
    <row r="285" spans="1:16" ht="45" customHeight="1" x14ac:dyDescent="0.25">
      <c r="A285" s="166" t="e">
        <f>VLOOKUP(Data!A285,Data!$A:$P,1,FALSE)</f>
        <v>#N/A</v>
      </c>
      <c r="B285" s="168" t="e">
        <f>VLOOKUP(A285,Data!$A:$P,2,FALSE)</f>
        <v>#N/A</v>
      </c>
      <c r="C285" s="168" t="e">
        <f>VLOOKUP(A285,Data!$A:$P,15,FALSE)</f>
        <v>#N/A</v>
      </c>
      <c r="D285" s="168" t="e">
        <f>VLOOKUP(A285,Data!$A:$P,3,FALSE)</f>
        <v>#N/A</v>
      </c>
      <c r="E285" s="214" t="e">
        <f>VLOOKUP(A285,Data!$A:$P,7,FALSE)</f>
        <v>#N/A</v>
      </c>
      <c r="F285" s="173" t="e">
        <f>VLOOKUP(A285,Data!$A:$P,4,FALSE)</f>
        <v>#N/A</v>
      </c>
      <c r="G285" s="168" t="e">
        <f>VLOOKUP(A285,Data!$A:$P,5,FALSE)</f>
        <v>#N/A</v>
      </c>
      <c r="H285" s="6" t="e">
        <f>VLOOKUP(A285,Data!$A:$P,9,FALSE)</f>
        <v>#N/A</v>
      </c>
      <c r="I285" s="6" t="e">
        <f>VLOOKUP(A285,Data!$A:$P,11,FALSE)</f>
        <v>#N/A</v>
      </c>
      <c r="J285" s="6" t="e">
        <f>VLOOKUP(A285,Data!$A:$P,12,FALSE)</f>
        <v>#N/A</v>
      </c>
      <c r="K285" s="6" t="e">
        <f>VLOOKUP(A285,Data!$A:$P,16,FALSE)</f>
        <v>#N/A</v>
      </c>
      <c r="L285" s="182" t="e">
        <f>VLOOKUP(A285,Data!$A:$P,6,FALSE)</f>
        <v>#N/A</v>
      </c>
      <c r="M285" s="12" t="e">
        <f t="shared" ref="M285" si="124">J285-I285</f>
        <v>#N/A</v>
      </c>
      <c r="N285" s="168" t="e">
        <f>VLOOKUP(A285,Data!$A:$P,13,FALSE)</f>
        <v>#N/A</v>
      </c>
      <c r="O285" s="168" t="e">
        <f>VLOOKUP(A285,Data!$A:$P,14,FALSE)</f>
        <v>#N/A</v>
      </c>
      <c r="P285" s="139"/>
    </row>
    <row r="286" spans="1:16" ht="39.950000000000003" customHeight="1" x14ac:dyDescent="0.25">
      <c r="A286" s="166" t="e">
        <f>VLOOKUP(Data!A286,Data!$A:$P,1,FALSE)</f>
        <v>#N/A</v>
      </c>
      <c r="B286" s="168" t="e">
        <f>VLOOKUP(A286,Data!$A:$P,2,FALSE)</f>
        <v>#N/A</v>
      </c>
      <c r="C286" s="168" t="e">
        <f>VLOOKUP(A286,Data!$A:$P,15,FALSE)</f>
        <v>#N/A</v>
      </c>
      <c r="D286" s="168" t="e">
        <f>VLOOKUP(A286,Data!$A:$P,3,FALSE)</f>
        <v>#N/A</v>
      </c>
      <c r="E286" s="214" t="e">
        <f>VLOOKUP(A286,Data!$A:$P,7,FALSE)</f>
        <v>#N/A</v>
      </c>
      <c r="F286" s="173" t="e">
        <f>VLOOKUP(A286,Data!$A:$P,4,FALSE)</f>
        <v>#N/A</v>
      </c>
      <c r="G286" s="168" t="e">
        <f>VLOOKUP(A286,Data!$A:$P,5,FALSE)</f>
        <v>#N/A</v>
      </c>
      <c r="H286" s="6" t="e">
        <f>VLOOKUP(A286,Data!$A:$P,9,FALSE)</f>
        <v>#N/A</v>
      </c>
      <c r="I286" s="6" t="e">
        <f>VLOOKUP(A286,Data!$A:$P,11,FALSE)</f>
        <v>#N/A</v>
      </c>
      <c r="J286" s="6" t="e">
        <f>VLOOKUP(A286,Data!$A:$P,12,FALSE)</f>
        <v>#N/A</v>
      </c>
      <c r="K286" s="6" t="e">
        <f>VLOOKUP(A286,Data!$A:$P,16,FALSE)</f>
        <v>#N/A</v>
      </c>
      <c r="L286" s="182" t="e">
        <f>VLOOKUP(A286,Data!$A:$P,6,FALSE)</f>
        <v>#N/A</v>
      </c>
      <c r="M286" s="12" t="e">
        <f t="shared" ref="M286" si="125">J286-I286</f>
        <v>#N/A</v>
      </c>
      <c r="N286" s="168" t="e">
        <f>VLOOKUP(A286,Data!$A:$P,13,FALSE)</f>
        <v>#N/A</v>
      </c>
      <c r="O286" s="168" t="e">
        <f>VLOOKUP(A286,Data!$A:$P,14,FALSE)</f>
        <v>#N/A</v>
      </c>
      <c r="P286" s="139"/>
    </row>
    <row r="287" spans="1:16" ht="35.1" customHeight="1" x14ac:dyDescent="0.25">
      <c r="A287" s="166" t="e">
        <f>VLOOKUP(Data!A287,Data!$A:$P,1,FALSE)</f>
        <v>#N/A</v>
      </c>
      <c r="B287" s="168" t="e">
        <f>VLOOKUP(A287,Data!$A:$P,2,FALSE)</f>
        <v>#N/A</v>
      </c>
      <c r="C287" s="168" t="e">
        <f>VLOOKUP(A287,Data!$A:$P,15,FALSE)</f>
        <v>#N/A</v>
      </c>
      <c r="D287" s="168" t="e">
        <f>VLOOKUP(A287,Data!$A:$P,3,FALSE)</f>
        <v>#N/A</v>
      </c>
      <c r="E287" s="214" t="e">
        <f>VLOOKUP(A287,Data!$A:$P,7,FALSE)</f>
        <v>#N/A</v>
      </c>
      <c r="F287" s="173" t="e">
        <f>VLOOKUP(A287,Data!$A:$P,4,FALSE)</f>
        <v>#N/A</v>
      </c>
      <c r="G287" s="168" t="e">
        <f>VLOOKUP(A287,Data!$A:$P,5,FALSE)</f>
        <v>#N/A</v>
      </c>
      <c r="H287" s="6" t="e">
        <f>VLOOKUP(A287,Data!$A:$P,9,FALSE)</f>
        <v>#N/A</v>
      </c>
      <c r="I287" s="6" t="e">
        <f>VLOOKUP(A287,Data!$A:$P,11,FALSE)</f>
        <v>#N/A</v>
      </c>
      <c r="J287" s="6" t="e">
        <f>VLOOKUP(A287,Data!$A:$P,12,FALSE)</f>
        <v>#N/A</v>
      </c>
      <c r="K287" s="6" t="e">
        <f>VLOOKUP(A287,Data!$A:$P,16,FALSE)</f>
        <v>#N/A</v>
      </c>
      <c r="L287" s="182" t="e">
        <f>VLOOKUP(A287,Data!$A:$P,6,FALSE)</f>
        <v>#N/A</v>
      </c>
      <c r="M287" s="12" t="e">
        <f t="shared" ref="M287" si="126">J287-I287</f>
        <v>#N/A</v>
      </c>
      <c r="N287" s="168" t="e">
        <f>VLOOKUP(A287,Data!$A:$P,13,FALSE)</f>
        <v>#N/A</v>
      </c>
      <c r="O287" s="168" t="e">
        <f>VLOOKUP(A287,Data!$A:$P,14,FALSE)</f>
        <v>#N/A</v>
      </c>
      <c r="P287" s="139"/>
    </row>
    <row r="288" spans="1:16" ht="39.950000000000003" customHeight="1" x14ac:dyDescent="0.25">
      <c r="A288" s="166" t="e">
        <f>VLOOKUP(Data!A288,Data!$A:$P,1,FALSE)</f>
        <v>#N/A</v>
      </c>
      <c r="B288" s="168" t="e">
        <f>VLOOKUP(A288,Data!$A:$P,2,FALSE)</f>
        <v>#N/A</v>
      </c>
      <c r="C288" s="168" t="e">
        <f>VLOOKUP(A288,Data!$A:$P,15,FALSE)</f>
        <v>#N/A</v>
      </c>
      <c r="D288" s="168" t="e">
        <f>VLOOKUP(A288,Data!$A:$P,3,FALSE)</f>
        <v>#N/A</v>
      </c>
      <c r="E288" s="214" t="e">
        <f>VLOOKUP(A288,Data!$A:$P,7,FALSE)</f>
        <v>#N/A</v>
      </c>
      <c r="F288" s="173" t="e">
        <f>VLOOKUP(A288,Data!$A:$P,4,FALSE)</f>
        <v>#N/A</v>
      </c>
      <c r="G288" s="168" t="e">
        <f>VLOOKUP(A288,Data!$A:$P,5,FALSE)</f>
        <v>#N/A</v>
      </c>
      <c r="H288" s="6" t="e">
        <f>VLOOKUP(A288,Data!$A:$P,9,FALSE)</f>
        <v>#N/A</v>
      </c>
      <c r="I288" s="6" t="e">
        <f>VLOOKUP(A288,Data!$A:$P,11,FALSE)</f>
        <v>#N/A</v>
      </c>
      <c r="J288" s="6" t="e">
        <f>VLOOKUP(A288,Data!$A:$P,12,FALSE)</f>
        <v>#N/A</v>
      </c>
      <c r="K288" s="6" t="e">
        <f>VLOOKUP(A288,Data!$A:$P,16,FALSE)</f>
        <v>#N/A</v>
      </c>
      <c r="L288" s="182" t="e">
        <f>VLOOKUP(A288,Data!$A:$P,6,FALSE)</f>
        <v>#N/A</v>
      </c>
      <c r="M288" s="12" t="e">
        <f t="shared" ref="M288" si="127">J288-I288</f>
        <v>#N/A</v>
      </c>
      <c r="N288" s="168" t="e">
        <f>VLOOKUP(A288,Data!$A:$P,13,FALSE)</f>
        <v>#N/A</v>
      </c>
      <c r="O288" s="168" t="e">
        <f>VLOOKUP(A288,Data!$A:$P,14,FALSE)</f>
        <v>#N/A</v>
      </c>
      <c r="P288" s="139"/>
    </row>
    <row r="289" spans="1:16" ht="39.950000000000003" customHeight="1" x14ac:dyDescent="0.25">
      <c r="A289" s="166" t="e">
        <f>VLOOKUP(Data!A289,Data!$A:$P,1,FALSE)</f>
        <v>#N/A</v>
      </c>
      <c r="B289" s="168" t="e">
        <f>VLOOKUP(A289,Data!$A:$P,2,FALSE)</f>
        <v>#N/A</v>
      </c>
      <c r="C289" s="168" t="e">
        <f>VLOOKUP(A289,Data!$A:$P,15,FALSE)</f>
        <v>#N/A</v>
      </c>
      <c r="D289" s="168" t="e">
        <f>VLOOKUP(A289,Data!$A:$P,3,FALSE)</f>
        <v>#N/A</v>
      </c>
      <c r="E289" s="214" t="e">
        <f>VLOOKUP(A289,Data!$A:$P,7,FALSE)</f>
        <v>#N/A</v>
      </c>
      <c r="F289" s="173" t="e">
        <f>VLOOKUP(A289,Data!$A:$P,4,FALSE)</f>
        <v>#N/A</v>
      </c>
      <c r="G289" s="168" t="e">
        <f>VLOOKUP(A289,Data!$A:$P,5,FALSE)</f>
        <v>#N/A</v>
      </c>
      <c r="H289" s="6" t="e">
        <f>VLOOKUP(A289,Data!$A:$P,9,FALSE)</f>
        <v>#N/A</v>
      </c>
      <c r="I289" s="6" t="e">
        <f>VLOOKUP(A289,Data!$A:$P,11,FALSE)</f>
        <v>#N/A</v>
      </c>
      <c r="J289" s="6" t="e">
        <f>VLOOKUP(A289,Data!$A:$P,12,FALSE)</f>
        <v>#N/A</v>
      </c>
      <c r="K289" s="6" t="e">
        <f>VLOOKUP(A289,Data!$A:$P,16,FALSE)</f>
        <v>#N/A</v>
      </c>
      <c r="L289" s="182" t="e">
        <f>VLOOKUP(A289,Data!$A:$P,6,FALSE)</f>
        <v>#N/A</v>
      </c>
      <c r="M289" s="12" t="e">
        <f t="shared" ref="M289" si="128">J289-I289</f>
        <v>#N/A</v>
      </c>
      <c r="N289" s="168" t="e">
        <f>VLOOKUP(A289,Data!$A:$P,13,FALSE)</f>
        <v>#N/A</v>
      </c>
      <c r="O289" s="168" t="e">
        <f>VLOOKUP(A289,Data!$A:$P,14,FALSE)</f>
        <v>#N/A</v>
      </c>
      <c r="P289" s="139"/>
    </row>
    <row r="290" spans="1:16" ht="39.950000000000003" customHeight="1" x14ac:dyDescent="0.25">
      <c r="A290" s="166" t="e">
        <f>VLOOKUP(Data!A290,Data!$A:$P,1,FALSE)</f>
        <v>#N/A</v>
      </c>
      <c r="B290" s="168" t="e">
        <f>VLOOKUP(A290,Data!$A:$P,2,FALSE)</f>
        <v>#N/A</v>
      </c>
      <c r="C290" s="168" t="e">
        <f>VLOOKUP(A290,Data!$A:$P,15,FALSE)</f>
        <v>#N/A</v>
      </c>
      <c r="D290" s="168" t="e">
        <f>VLOOKUP(A290,Data!$A:$P,3,FALSE)</f>
        <v>#N/A</v>
      </c>
      <c r="E290" s="214" t="e">
        <f>VLOOKUP(A290,Data!$A:$P,7,FALSE)</f>
        <v>#N/A</v>
      </c>
      <c r="F290" s="173" t="e">
        <f>VLOOKUP(A290,Data!$A:$P,4,FALSE)</f>
        <v>#N/A</v>
      </c>
      <c r="G290" s="168" t="e">
        <f>VLOOKUP(A290,Data!$A:$P,5,FALSE)</f>
        <v>#N/A</v>
      </c>
      <c r="H290" s="6" t="e">
        <f>VLOOKUP(A290,Data!$A:$P,9,FALSE)</f>
        <v>#N/A</v>
      </c>
      <c r="I290" s="6" t="e">
        <f>VLOOKUP(A290,Data!$A:$P,11,FALSE)</f>
        <v>#N/A</v>
      </c>
      <c r="J290" s="6" t="e">
        <f>VLOOKUP(A290,Data!$A:$P,12,FALSE)</f>
        <v>#N/A</v>
      </c>
      <c r="K290" s="6" t="e">
        <f>VLOOKUP(A290,Data!$A:$P,16,FALSE)</f>
        <v>#N/A</v>
      </c>
      <c r="L290" s="182" t="e">
        <f>VLOOKUP(A290,Data!$A:$P,6,FALSE)</f>
        <v>#N/A</v>
      </c>
      <c r="M290" s="12" t="e">
        <f t="shared" ref="M290" si="129">J290-I290</f>
        <v>#N/A</v>
      </c>
      <c r="N290" s="168" t="e">
        <f>VLOOKUP(A290,Data!$A:$P,13,FALSE)</f>
        <v>#N/A</v>
      </c>
      <c r="O290" s="168" t="e">
        <f>VLOOKUP(A290,Data!$A:$P,14,FALSE)</f>
        <v>#N/A</v>
      </c>
      <c r="P290" s="139"/>
    </row>
    <row r="291" spans="1:16" ht="35.1" customHeight="1" x14ac:dyDescent="0.25">
      <c r="A291" s="166" t="e">
        <f>VLOOKUP(Data!A291,Data!$A:$P,1,FALSE)</f>
        <v>#N/A</v>
      </c>
      <c r="B291" s="168" t="e">
        <f>VLOOKUP(A291,Data!$A:$P,2,FALSE)</f>
        <v>#N/A</v>
      </c>
      <c r="C291" s="168" t="e">
        <f>VLOOKUP(A291,Data!$A:$P,15,FALSE)</f>
        <v>#N/A</v>
      </c>
      <c r="D291" s="168" t="e">
        <f>VLOOKUP(A291,Data!$A:$P,3,FALSE)</f>
        <v>#N/A</v>
      </c>
      <c r="E291" s="214" t="e">
        <f>VLOOKUP(A291,Data!$A:$P,7,FALSE)</f>
        <v>#N/A</v>
      </c>
      <c r="F291" s="173" t="e">
        <f>VLOOKUP(A291,Data!$A:$P,4,FALSE)</f>
        <v>#N/A</v>
      </c>
      <c r="G291" s="168" t="e">
        <f>VLOOKUP(A291,Data!$A:$P,5,FALSE)</f>
        <v>#N/A</v>
      </c>
      <c r="H291" s="6" t="e">
        <f>VLOOKUP(A291,Data!$A:$P,9,FALSE)</f>
        <v>#N/A</v>
      </c>
      <c r="I291" s="6" t="e">
        <f>VLOOKUP(A291,Data!$A:$P,11,FALSE)</f>
        <v>#N/A</v>
      </c>
      <c r="J291" s="6" t="e">
        <f>VLOOKUP(A291,Data!$A:$P,12,FALSE)</f>
        <v>#N/A</v>
      </c>
      <c r="K291" s="6" t="e">
        <f>VLOOKUP(A291,Data!$A:$P,16,FALSE)</f>
        <v>#N/A</v>
      </c>
      <c r="L291" s="182" t="e">
        <f>VLOOKUP(A291,Data!$A:$P,6,FALSE)</f>
        <v>#N/A</v>
      </c>
      <c r="M291" s="12" t="e">
        <f t="shared" ref="M291" si="130">J291-I291</f>
        <v>#N/A</v>
      </c>
      <c r="N291" s="168" t="e">
        <f>VLOOKUP(A291,Data!$A:$P,13,FALSE)</f>
        <v>#N/A</v>
      </c>
      <c r="O291" s="168" t="e">
        <f>VLOOKUP(A291,Data!$A:$P,14,FALSE)</f>
        <v>#N/A</v>
      </c>
      <c r="P291" s="139"/>
    </row>
    <row r="292" spans="1:16" ht="39.950000000000003" customHeight="1" x14ac:dyDescent="0.25">
      <c r="A292" s="166" t="e">
        <f>VLOOKUP(Data!A292,Data!$A:$P,1,FALSE)</f>
        <v>#N/A</v>
      </c>
      <c r="B292" s="168" t="e">
        <f>VLOOKUP(A292,Data!$A:$P,2,FALSE)</f>
        <v>#N/A</v>
      </c>
      <c r="C292" s="168" t="e">
        <f>VLOOKUP(A292,Data!$A:$P,15,FALSE)</f>
        <v>#N/A</v>
      </c>
      <c r="D292" s="168" t="e">
        <f>VLOOKUP(A292,Data!$A:$P,3,FALSE)</f>
        <v>#N/A</v>
      </c>
      <c r="E292" s="214" t="e">
        <f>VLOOKUP(A292,Data!$A:$P,7,FALSE)</f>
        <v>#N/A</v>
      </c>
      <c r="F292" s="173" t="e">
        <f>VLOOKUP(A292,Data!$A:$P,4,FALSE)</f>
        <v>#N/A</v>
      </c>
      <c r="G292" s="168" t="e">
        <f>VLOOKUP(A292,Data!$A:$P,5,FALSE)</f>
        <v>#N/A</v>
      </c>
      <c r="H292" s="6" t="e">
        <f>VLOOKUP(A292,Data!$A:$P,9,FALSE)</f>
        <v>#N/A</v>
      </c>
      <c r="I292" s="6" t="e">
        <f>VLOOKUP(A292,Data!$A:$P,11,FALSE)</f>
        <v>#N/A</v>
      </c>
      <c r="J292" s="6" t="e">
        <f>VLOOKUP(A292,Data!$A:$P,12,FALSE)</f>
        <v>#N/A</v>
      </c>
      <c r="K292" s="6" t="e">
        <f>VLOOKUP(A292,Data!$A:$P,16,FALSE)</f>
        <v>#N/A</v>
      </c>
      <c r="L292" s="182" t="e">
        <f>VLOOKUP(A292,Data!$A:$P,6,FALSE)</f>
        <v>#N/A</v>
      </c>
      <c r="M292" s="12" t="e">
        <f t="shared" ref="M292" si="131">J292-I292</f>
        <v>#N/A</v>
      </c>
      <c r="N292" s="168" t="e">
        <f>VLOOKUP(A292,Data!$A:$P,13,FALSE)</f>
        <v>#N/A</v>
      </c>
      <c r="O292" s="168" t="e">
        <f>VLOOKUP(A292,Data!$A:$P,14,FALSE)</f>
        <v>#N/A</v>
      </c>
      <c r="P292" s="139"/>
    </row>
    <row r="293" spans="1:16" ht="35.1" customHeight="1" x14ac:dyDescent="0.25">
      <c r="A293" s="166" t="e">
        <f>VLOOKUP(Data!A293,Data!$A:$P,1,FALSE)</f>
        <v>#N/A</v>
      </c>
      <c r="B293" s="168" t="e">
        <f>VLOOKUP(A293,Data!$A:$P,2,FALSE)</f>
        <v>#N/A</v>
      </c>
      <c r="C293" s="168" t="e">
        <f>VLOOKUP(A293,Data!$A:$P,15,FALSE)</f>
        <v>#N/A</v>
      </c>
      <c r="D293" s="168" t="e">
        <f>VLOOKUP(A293,Data!$A:$P,3,FALSE)</f>
        <v>#N/A</v>
      </c>
      <c r="E293" s="214" t="e">
        <f>VLOOKUP(A293,Data!$A:$P,7,FALSE)</f>
        <v>#N/A</v>
      </c>
      <c r="F293" s="173" t="e">
        <f>VLOOKUP(A293,Data!$A:$P,4,FALSE)</f>
        <v>#N/A</v>
      </c>
      <c r="G293" s="168" t="e">
        <f>VLOOKUP(A293,Data!$A:$P,5,FALSE)</f>
        <v>#N/A</v>
      </c>
      <c r="H293" s="6" t="e">
        <f>VLOOKUP(A293,Data!$A:$P,9,FALSE)</f>
        <v>#N/A</v>
      </c>
      <c r="I293" s="6" t="e">
        <f>VLOOKUP(A293,Data!$A:$P,11,FALSE)</f>
        <v>#N/A</v>
      </c>
      <c r="J293" s="6" t="e">
        <f>VLOOKUP(A293,Data!$A:$P,12,FALSE)</f>
        <v>#N/A</v>
      </c>
      <c r="K293" s="6" t="e">
        <f>VLOOKUP(A293,Data!$A:$P,16,FALSE)</f>
        <v>#N/A</v>
      </c>
      <c r="L293" s="182" t="e">
        <f>VLOOKUP(A293,Data!$A:$P,6,FALSE)</f>
        <v>#N/A</v>
      </c>
      <c r="M293" s="12" t="e">
        <f t="shared" ref="M293" si="132">J293-I293</f>
        <v>#N/A</v>
      </c>
      <c r="N293" s="168" t="e">
        <f>VLOOKUP(A293,Data!$A:$P,13,FALSE)</f>
        <v>#N/A</v>
      </c>
      <c r="O293" s="168" t="e">
        <f>VLOOKUP(A293,Data!$A:$P,14,FALSE)</f>
        <v>#N/A</v>
      </c>
      <c r="P293" s="139"/>
    </row>
    <row r="294" spans="1:16" ht="30" customHeight="1" x14ac:dyDescent="0.25">
      <c r="A294" s="166" t="e">
        <f>VLOOKUP(Data!A294,Data!$A:$P,1,FALSE)</f>
        <v>#N/A</v>
      </c>
      <c r="B294" s="168" t="e">
        <f>VLOOKUP(A294,Data!$A:$P,2,FALSE)</f>
        <v>#N/A</v>
      </c>
      <c r="C294" s="168" t="e">
        <f>VLOOKUP(A294,Data!$A:$P,15,FALSE)</f>
        <v>#N/A</v>
      </c>
      <c r="D294" s="168" t="e">
        <f>VLOOKUP(A294,Data!$A:$P,3,FALSE)</f>
        <v>#N/A</v>
      </c>
      <c r="E294" s="214" t="e">
        <f>VLOOKUP(A294,Data!$A:$P,7,FALSE)</f>
        <v>#N/A</v>
      </c>
      <c r="F294" s="173" t="e">
        <f>VLOOKUP(A294,Data!$A:$P,4,FALSE)</f>
        <v>#N/A</v>
      </c>
      <c r="G294" s="168" t="e">
        <f>VLOOKUP(A294,Data!$A:$P,5,FALSE)</f>
        <v>#N/A</v>
      </c>
      <c r="H294" s="6" t="e">
        <f>VLOOKUP(A294,Data!$A:$P,9,FALSE)</f>
        <v>#N/A</v>
      </c>
      <c r="I294" s="6" t="e">
        <f>VLOOKUP(A294,Data!$A:$P,11,FALSE)</f>
        <v>#N/A</v>
      </c>
      <c r="J294" s="6" t="e">
        <f>VLOOKUP(A294,Data!$A:$P,12,FALSE)</f>
        <v>#N/A</v>
      </c>
      <c r="K294" s="6" t="e">
        <f>VLOOKUP(A294,Data!$A:$P,16,FALSE)</f>
        <v>#N/A</v>
      </c>
      <c r="L294" s="182" t="e">
        <f>VLOOKUP(A294,Data!$A:$P,6,FALSE)</f>
        <v>#N/A</v>
      </c>
      <c r="M294" s="12" t="e">
        <f t="shared" ref="M294" si="133">J294-I294</f>
        <v>#N/A</v>
      </c>
      <c r="N294" s="168" t="e">
        <f>VLOOKUP(A294,Data!$A:$P,13,FALSE)</f>
        <v>#N/A</v>
      </c>
      <c r="O294" s="168" t="e">
        <f>VLOOKUP(A294,Data!$A:$P,14,FALSE)</f>
        <v>#N/A</v>
      </c>
      <c r="P294" s="139"/>
    </row>
    <row r="295" spans="1:16" ht="39.950000000000003" customHeight="1" x14ac:dyDescent="0.25">
      <c r="A295" s="166" t="e">
        <f>VLOOKUP(Data!A295,Data!$A:$P,1,FALSE)</f>
        <v>#N/A</v>
      </c>
      <c r="B295" s="168" t="e">
        <f>VLOOKUP(A295,Data!$A:$P,2,FALSE)</f>
        <v>#N/A</v>
      </c>
      <c r="C295" s="168" t="e">
        <f>VLOOKUP(A295,Data!$A:$P,15,FALSE)</f>
        <v>#N/A</v>
      </c>
      <c r="D295" s="168" t="e">
        <f>VLOOKUP(A295,Data!$A:$P,3,FALSE)</f>
        <v>#N/A</v>
      </c>
      <c r="E295" s="214" t="e">
        <f>VLOOKUP(A295,Data!$A:$P,7,FALSE)</f>
        <v>#N/A</v>
      </c>
      <c r="F295" s="173" t="e">
        <f>VLOOKUP(A295,Data!$A:$P,4,FALSE)</f>
        <v>#N/A</v>
      </c>
      <c r="G295" s="168" t="e">
        <f>VLOOKUP(A295,Data!$A:$P,5,FALSE)</f>
        <v>#N/A</v>
      </c>
      <c r="H295" s="6" t="e">
        <f>VLOOKUP(A295,Data!$A:$P,9,FALSE)</f>
        <v>#N/A</v>
      </c>
      <c r="I295" s="6" t="e">
        <f>VLOOKUP(A295,Data!$A:$P,11,FALSE)</f>
        <v>#N/A</v>
      </c>
      <c r="J295" s="6" t="e">
        <f>VLOOKUP(A295,Data!$A:$P,12,FALSE)</f>
        <v>#N/A</v>
      </c>
      <c r="K295" s="6" t="e">
        <f>VLOOKUP(A295,Data!$A:$P,16,FALSE)</f>
        <v>#N/A</v>
      </c>
      <c r="L295" s="182" t="e">
        <f>VLOOKUP(A295,Data!$A:$P,6,FALSE)</f>
        <v>#N/A</v>
      </c>
      <c r="M295" s="12" t="e">
        <f t="shared" ref="M295" si="134">J295-I295</f>
        <v>#N/A</v>
      </c>
      <c r="N295" s="168" t="e">
        <f>VLOOKUP(A295,Data!$A:$P,13,FALSE)</f>
        <v>#N/A</v>
      </c>
      <c r="O295" s="168" t="e">
        <f>VLOOKUP(A295,Data!$A:$P,14,FALSE)</f>
        <v>#N/A</v>
      </c>
      <c r="P295" s="139"/>
    </row>
    <row r="296" spans="1:16" ht="30" customHeight="1" x14ac:dyDescent="0.25">
      <c r="A296" s="166" t="e">
        <f>VLOOKUP(Data!A296,Data!$A:$P,1,FALSE)</f>
        <v>#N/A</v>
      </c>
      <c r="B296" s="168" t="e">
        <f>VLOOKUP(A296,Data!$A:$P,2,FALSE)</f>
        <v>#N/A</v>
      </c>
      <c r="C296" s="168" t="e">
        <f>VLOOKUP(A296,Data!$A:$P,15,FALSE)</f>
        <v>#N/A</v>
      </c>
      <c r="D296" s="168" t="e">
        <f>VLOOKUP(A296,Data!$A:$P,3,FALSE)</f>
        <v>#N/A</v>
      </c>
      <c r="E296" s="214" t="e">
        <f>VLOOKUP(A296,Data!$A:$P,7,FALSE)</f>
        <v>#N/A</v>
      </c>
      <c r="F296" s="173" t="e">
        <f>VLOOKUP(A296,Data!$A:$P,4,FALSE)</f>
        <v>#N/A</v>
      </c>
      <c r="G296" s="168" t="e">
        <f>VLOOKUP(A296,Data!$A:$P,5,FALSE)</f>
        <v>#N/A</v>
      </c>
      <c r="H296" s="6" t="e">
        <f>VLOOKUP(A296,Data!$A:$P,9,FALSE)</f>
        <v>#N/A</v>
      </c>
      <c r="I296" s="6" t="e">
        <f>VLOOKUP(A296,Data!$A:$P,11,FALSE)</f>
        <v>#N/A</v>
      </c>
      <c r="J296" s="6" t="e">
        <f>VLOOKUP(A296,Data!$A:$P,12,FALSE)</f>
        <v>#N/A</v>
      </c>
      <c r="K296" s="6" t="e">
        <f>VLOOKUP(A296,Data!$A:$P,16,FALSE)</f>
        <v>#N/A</v>
      </c>
      <c r="L296" s="182" t="e">
        <f>VLOOKUP(A296,Data!$A:$P,6,FALSE)</f>
        <v>#N/A</v>
      </c>
      <c r="M296" s="12" t="e">
        <f t="shared" ref="M296" si="135">J296-I296</f>
        <v>#N/A</v>
      </c>
      <c r="N296" s="168" t="e">
        <f>VLOOKUP(A296,Data!$A:$P,13,FALSE)</f>
        <v>#N/A</v>
      </c>
      <c r="O296" s="168" t="e">
        <f>VLOOKUP(A296,Data!$A:$P,14,FALSE)</f>
        <v>#N/A</v>
      </c>
      <c r="P296" s="139"/>
    </row>
    <row r="297" spans="1:16" ht="39.950000000000003" customHeight="1" x14ac:dyDescent="0.25">
      <c r="A297" s="166" t="e">
        <f>VLOOKUP(Data!A297,Data!$A:$P,1,FALSE)</f>
        <v>#N/A</v>
      </c>
      <c r="B297" s="168" t="e">
        <f>VLOOKUP(A297,Data!$A:$P,2,FALSE)</f>
        <v>#N/A</v>
      </c>
      <c r="C297" s="168" t="e">
        <f>VLOOKUP(A297,Data!$A:$P,15,FALSE)</f>
        <v>#N/A</v>
      </c>
      <c r="D297" s="168" t="e">
        <f>VLOOKUP(A297,Data!$A:$P,3,FALSE)</f>
        <v>#N/A</v>
      </c>
      <c r="E297" s="214" t="e">
        <f>VLOOKUP(A297,Data!$A:$P,7,FALSE)</f>
        <v>#N/A</v>
      </c>
      <c r="F297" s="173" t="e">
        <f>VLOOKUP(A297,Data!$A:$P,4,FALSE)</f>
        <v>#N/A</v>
      </c>
      <c r="G297" s="168" t="e">
        <f>VLOOKUP(A297,Data!$A:$P,5,FALSE)</f>
        <v>#N/A</v>
      </c>
      <c r="H297" s="6" t="e">
        <f>VLOOKUP(A297,Data!$A:$P,9,FALSE)</f>
        <v>#N/A</v>
      </c>
      <c r="I297" s="6" t="e">
        <f>VLOOKUP(A297,Data!$A:$P,11,FALSE)</f>
        <v>#N/A</v>
      </c>
      <c r="J297" s="6" t="e">
        <f>VLOOKUP(A297,Data!$A:$P,12,FALSE)</f>
        <v>#N/A</v>
      </c>
      <c r="K297" s="6" t="e">
        <f>VLOOKUP(A297,Data!$A:$P,16,FALSE)</f>
        <v>#N/A</v>
      </c>
      <c r="L297" s="182" t="e">
        <f>VLOOKUP(A297,Data!$A:$P,6,FALSE)</f>
        <v>#N/A</v>
      </c>
      <c r="M297" s="12" t="e">
        <f t="shared" ref="M297" si="136">J297-I297</f>
        <v>#N/A</v>
      </c>
      <c r="N297" s="168" t="e">
        <f>VLOOKUP(A297,Data!$A:$P,13,FALSE)</f>
        <v>#N/A</v>
      </c>
      <c r="O297" s="168" t="e">
        <f>VLOOKUP(A297,Data!$A:$P,14,FALSE)</f>
        <v>#N/A</v>
      </c>
      <c r="P297" s="139"/>
    </row>
    <row r="298" spans="1:16" ht="39.950000000000003" customHeight="1" x14ac:dyDescent="0.25">
      <c r="A298" s="166" t="e">
        <f>VLOOKUP(Data!A298,Data!$A:$P,1,FALSE)</f>
        <v>#N/A</v>
      </c>
      <c r="B298" s="168" t="e">
        <f>VLOOKUP(A298,Data!$A:$P,2,FALSE)</f>
        <v>#N/A</v>
      </c>
      <c r="C298" s="168" t="e">
        <f>VLOOKUP(A298,Data!$A:$P,15,FALSE)</f>
        <v>#N/A</v>
      </c>
      <c r="D298" s="168" t="e">
        <f>VLOOKUP(A298,Data!$A:$P,3,FALSE)</f>
        <v>#N/A</v>
      </c>
      <c r="E298" s="214" t="e">
        <f>VLOOKUP(A298,Data!$A:$P,7,FALSE)</f>
        <v>#N/A</v>
      </c>
      <c r="F298" s="173" t="e">
        <f>VLOOKUP(A298,Data!$A:$P,4,FALSE)</f>
        <v>#N/A</v>
      </c>
      <c r="G298" s="168" t="e">
        <f>VLOOKUP(A298,Data!$A:$P,5,FALSE)</f>
        <v>#N/A</v>
      </c>
      <c r="H298" s="6" t="e">
        <f>VLOOKUP(A298,Data!$A:$P,9,FALSE)</f>
        <v>#N/A</v>
      </c>
      <c r="I298" s="6" t="e">
        <f>VLOOKUP(A298,Data!$A:$P,11,FALSE)</f>
        <v>#N/A</v>
      </c>
      <c r="J298" s="6" t="e">
        <f>VLOOKUP(A298,Data!$A:$P,12,FALSE)</f>
        <v>#N/A</v>
      </c>
      <c r="K298" s="6" t="e">
        <f>VLOOKUP(A298,Data!$A:$P,16,FALSE)</f>
        <v>#N/A</v>
      </c>
      <c r="L298" s="182" t="e">
        <f>VLOOKUP(A298,Data!$A:$P,6,FALSE)</f>
        <v>#N/A</v>
      </c>
      <c r="M298" s="12" t="e">
        <f t="shared" ref="M298" si="137">J298-I298</f>
        <v>#N/A</v>
      </c>
      <c r="N298" s="168" t="e">
        <f>VLOOKUP(A298,Data!$A:$P,13,FALSE)</f>
        <v>#N/A</v>
      </c>
      <c r="O298" s="168" t="e">
        <f>VLOOKUP(A298,Data!$A:$P,14,FALSE)</f>
        <v>#N/A</v>
      </c>
      <c r="P298" s="139"/>
    </row>
    <row r="299" spans="1:16" ht="30" customHeight="1" x14ac:dyDescent="0.25">
      <c r="A299" s="166" t="e">
        <f>VLOOKUP(Data!A299,Data!$A:$P,1,FALSE)</f>
        <v>#N/A</v>
      </c>
      <c r="B299" s="168" t="e">
        <f>VLOOKUP(A299,Data!$A:$P,2,FALSE)</f>
        <v>#N/A</v>
      </c>
      <c r="C299" s="168" t="e">
        <f>VLOOKUP(A299,Data!$A:$P,15,FALSE)</f>
        <v>#N/A</v>
      </c>
      <c r="D299" s="168" t="e">
        <f>VLOOKUP(A299,Data!$A:$P,3,FALSE)</f>
        <v>#N/A</v>
      </c>
      <c r="E299" s="214" t="e">
        <f>VLOOKUP(A299,Data!$A:$P,7,FALSE)</f>
        <v>#N/A</v>
      </c>
      <c r="F299" s="173" t="e">
        <f>VLOOKUP(A299,Data!$A:$P,4,FALSE)</f>
        <v>#N/A</v>
      </c>
      <c r="G299" s="168" t="e">
        <f>VLOOKUP(A299,Data!$A:$P,5,FALSE)</f>
        <v>#N/A</v>
      </c>
      <c r="H299" s="6" t="e">
        <f>VLOOKUP(A299,Data!$A:$P,9,FALSE)</f>
        <v>#N/A</v>
      </c>
      <c r="I299" s="6" t="e">
        <f>VLOOKUP(A299,Data!$A:$P,11,FALSE)</f>
        <v>#N/A</v>
      </c>
      <c r="J299" s="6" t="e">
        <f>VLOOKUP(A299,Data!$A:$P,12,FALSE)</f>
        <v>#N/A</v>
      </c>
      <c r="K299" s="6" t="e">
        <f>VLOOKUP(A299,Data!$A:$P,16,FALSE)</f>
        <v>#N/A</v>
      </c>
      <c r="L299" s="182" t="e">
        <f>VLOOKUP(A299,Data!$A:$P,6,FALSE)</f>
        <v>#N/A</v>
      </c>
      <c r="M299" s="12" t="e">
        <f t="shared" ref="M299" si="138">J299-I299</f>
        <v>#N/A</v>
      </c>
      <c r="N299" s="168" t="e">
        <f>VLOOKUP(A299,Data!$A:$P,13,FALSE)</f>
        <v>#N/A</v>
      </c>
      <c r="O299" s="168" t="e">
        <f>VLOOKUP(A299,Data!$A:$P,14,FALSE)</f>
        <v>#N/A</v>
      </c>
      <c r="P299" s="139"/>
    </row>
    <row r="300" spans="1:16" ht="35.1" customHeight="1" x14ac:dyDescent="0.25">
      <c r="A300" s="166" t="e">
        <f>VLOOKUP(Data!A300,Data!$A:$P,1,FALSE)</f>
        <v>#N/A</v>
      </c>
      <c r="B300" s="168" t="e">
        <f>VLOOKUP(A300,Data!$A:$P,2,FALSE)</f>
        <v>#N/A</v>
      </c>
      <c r="C300" s="168" t="e">
        <f>VLOOKUP(A300,Data!$A:$P,15,FALSE)</f>
        <v>#N/A</v>
      </c>
      <c r="D300" s="168" t="e">
        <f>VLOOKUP(A300,Data!$A:$P,3,FALSE)</f>
        <v>#N/A</v>
      </c>
      <c r="E300" s="214" t="e">
        <f>VLOOKUP(A300,Data!$A:$P,7,FALSE)</f>
        <v>#N/A</v>
      </c>
      <c r="F300" s="173" t="e">
        <f>VLOOKUP(A300,Data!$A:$P,4,FALSE)</f>
        <v>#N/A</v>
      </c>
      <c r="G300" s="168" t="e">
        <f>VLOOKUP(A300,Data!$A:$P,5,FALSE)</f>
        <v>#N/A</v>
      </c>
      <c r="H300" s="6" t="e">
        <f>VLOOKUP(A300,Data!$A:$P,9,FALSE)</f>
        <v>#N/A</v>
      </c>
      <c r="I300" s="6" t="e">
        <f>VLOOKUP(A300,Data!$A:$P,11,FALSE)</f>
        <v>#N/A</v>
      </c>
      <c r="J300" s="6" t="e">
        <f>VLOOKUP(A300,Data!$A:$P,12,FALSE)</f>
        <v>#N/A</v>
      </c>
      <c r="K300" s="6" t="e">
        <f>VLOOKUP(A300,Data!$A:$P,16,FALSE)</f>
        <v>#N/A</v>
      </c>
      <c r="L300" s="182" t="e">
        <f>VLOOKUP(A300,Data!$A:$P,6,FALSE)</f>
        <v>#N/A</v>
      </c>
      <c r="M300" s="12" t="e">
        <f t="shared" ref="M300" si="139">J300-I300</f>
        <v>#N/A</v>
      </c>
      <c r="N300" s="168" t="e">
        <f>VLOOKUP(A300,Data!$A:$P,13,FALSE)</f>
        <v>#N/A</v>
      </c>
      <c r="O300" s="168" t="e">
        <f>VLOOKUP(A300,Data!$A:$P,14,FALSE)</f>
        <v>#N/A</v>
      </c>
      <c r="P300" s="139"/>
    </row>
    <row r="301" spans="1:16" ht="39.950000000000003" customHeight="1" x14ac:dyDescent="0.25">
      <c r="A301" s="166" t="e">
        <f>VLOOKUP(Data!A301,Data!$A:$P,1,FALSE)</f>
        <v>#N/A</v>
      </c>
      <c r="B301" s="168" t="e">
        <f>VLOOKUP(A301,Data!$A:$P,2,FALSE)</f>
        <v>#N/A</v>
      </c>
      <c r="C301" s="168" t="e">
        <f>VLOOKUP(A301,Data!$A:$P,15,FALSE)</f>
        <v>#N/A</v>
      </c>
      <c r="D301" s="168" t="e">
        <f>VLOOKUP(A301,Data!$A:$P,3,FALSE)</f>
        <v>#N/A</v>
      </c>
      <c r="E301" s="214" t="e">
        <f>VLOOKUP(A301,Data!$A:$P,7,FALSE)</f>
        <v>#N/A</v>
      </c>
      <c r="F301" s="173" t="e">
        <f>VLOOKUP(A301,Data!$A:$P,4,FALSE)</f>
        <v>#N/A</v>
      </c>
      <c r="G301" s="168" t="e">
        <f>VLOOKUP(A301,Data!$A:$P,5,FALSE)</f>
        <v>#N/A</v>
      </c>
      <c r="H301" s="6" t="e">
        <f>VLOOKUP(A301,Data!$A:$P,9,FALSE)</f>
        <v>#N/A</v>
      </c>
      <c r="I301" s="6" t="e">
        <f>VLOOKUP(A301,Data!$A:$P,11,FALSE)</f>
        <v>#N/A</v>
      </c>
      <c r="J301" s="6" t="e">
        <f>VLOOKUP(A301,Data!$A:$P,12,FALSE)</f>
        <v>#N/A</v>
      </c>
      <c r="K301" s="6" t="e">
        <f>VLOOKUP(A301,Data!$A:$P,16,FALSE)</f>
        <v>#N/A</v>
      </c>
      <c r="L301" s="182" t="e">
        <f>VLOOKUP(A301,Data!$A:$P,6,FALSE)</f>
        <v>#N/A</v>
      </c>
      <c r="M301" s="12" t="e">
        <f t="shared" ref="M301" si="140">J301-I301</f>
        <v>#N/A</v>
      </c>
      <c r="N301" s="168" t="e">
        <f>VLOOKUP(A301,Data!$A:$P,13,FALSE)</f>
        <v>#N/A</v>
      </c>
      <c r="O301" s="168" t="e">
        <f>VLOOKUP(A301,Data!$A:$P,14,FALSE)</f>
        <v>#N/A</v>
      </c>
      <c r="P301" s="139"/>
    </row>
    <row r="302" spans="1:16" ht="39.950000000000003" customHeight="1" x14ac:dyDescent="0.25">
      <c r="A302" s="166" t="e">
        <f>VLOOKUP(Data!A302,Data!$A:$P,1,FALSE)</f>
        <v>#N/A</v>
      </c>
      <c r="B302" s="168" t="e">
        <f>VLOOKUP(A302,Data!$A:$P,2,FALSE)</f>
        <v>#N/A</v>
      </c>
      <c r="C302" s="168" t="e">
        <f>VLOOKUP(A302,Data!$A:$P,15,FALSE)</f>
        <v>#N/A</v>
      </c>
      <c r="D302" s="168" t="e">
        <f>VLOOKUP(A302,Data!$A:$P,3,FALSE)</f>
        <v>#N/A</v>
      </c>
      <c r="E302" s="214" t="e">
        <f>VLOOKUP(A302,Data!$A:$P,7,FALSE)</f>
        <v>#N/A</v>
      </c>
      <c r="F302" s="173" t="e">
        <f>VLOOKUP(A302,Data!$A:$P,4,FALSE)</f>
        <v>#N/A</v>
      </c>
      <c r="G302" s="168" t="e">
        <f>VLOOKUP(A302,Data!$A:$P,5,FALSE)</f>
        <v>#N/A</v>
      </c>
      <c r="H302" s="6" t="e">
        <f>VLOOKUP(A302,Data!$A:$P,9,FALSE)</f>
        <v>#N/A</v>
      </c>
      <c r="I302" s="6" t="e">
        <f>VLOOKUP(A302,Data!$A:$P,11,FALSE)</f>
        <v>#N/A</v>
      </c>
      <c r="J302" s="6" t="e">
        <f>VLOOKUP(A302,Data!$A:$P,12,FALSE)</f>
        <v>#N/A</v>
      </c>
      <c r="K302" s="6" t="e">
        <f>VLOOKUP(A302,Data!$A:$P,16,FALSE)</f>
        <v>#N/A</v>
      </c>
      <c r="L302" s="182" t="e">
        <f>VLOOKUP(A302,Data!$A:$P,6,FALSE)</f>
        <v>#N/A</v>
      </c>
      <c r="M302" s="12" t="e">
        <f t="shared" ref="M302" si="141">J302-I302</f>
        <v>#N/A</v>
      </c>
      <c r="N302" s="168" t="e">
        <f>VLOOKUP(A302,Data!$A:$P,13,FALSE)</f>
        <v>#N/A</v>
      </c>
      <c r="O302" s="168" t="e">
        <f>VLOOKUP(A302,Data!$A:$P,14,FALSE)</f>
        <v>#N/A</v>
      </c>
      <c r="P302" s="139"/>
    </row>
    <row r="303" spans="1:16" ht="39.950000000000003" customHeight="1" x14ac:dyDescent="0.25">
      <c r="A303" s="166" t="e">
        <f>VLOOKUP(Data!A303,Data!$A:$P,1,FALSE)</f>
        <v>#N/A</v>
      </c>
      <c r="B303" s="168" t="e">
        <f>VLOOKUP(A303,Data!$A:$P,2,FALSE)</f>
        <v>#N/A</v>
      </c>
      <c r="C303" s="168" t="e">
        <f>VLOOKUP(A303,Data!$A:$P,15,FALSE)</f>
        <v>#N/A</v>
      </c>
      <c r="D303" s="168" t="e">
        <f>VLOOKUP(A303,Data!$A:$P,3,FALSE)</f>
        <v>#N/A</v>
      </c>
      <c r="E303" s="214" t="e">
        <f>VLOOKUP(A303,Data!$A:$P,7,FALSE)</f>
        <v>#N/A</v>
      </c>
      <c r="F303" s="173" t="e">
        <f>VLOOKUP(A303,Data!$A:$P,4,FALSE)</f>
        <v>#N/A</v>
      </c>
      <c r="G303" s="168" t="e">
        <f>VLOOKUP(A303,Data!$A:$P,5,FALSE)</f>
        <v>#N/A</v>
      </c>
      <c r="H303" s="6" t="e">
        <f>VLOOKUP(A303,Data!$A:$P,9,FALSE)</f>
        <v>#N/A</v>
      </c>
      <c r="I303" s="6" t="e">
        <f>VLOOKUP(A303,Data!$A:$P,11,FALSE)</f>
        <v>#N/A</v>
      </c>
      <c r="J303" s="6" t="e">
        <f>VLOOKUP(A303,Data!$A:$P,12,FALSE)</f>
        <v>#N/A</v>
      </c>
      <c r="K303" s="6" t="e">
        <f>VLOOKUP(A303,Data!$A:$P,16,FALSE)</f>
        <v>#N/A</v>
      </c>
      <c r="L303" s="182" t="e">
        <f>VLOOKUP(A303,Data!$A:$P,6,FALSE)</f>
        <v>#N/A</v>
      </c>
      <c r="M303" s="12" t="e">
        <f t="shared" ref="M303" si="142">J303-I303</f>
        <v>#N/A</v>
      </c>
      <c r="N303" s="168" t="e">
        <f>VLOOKUP(A303,Data!$A:$P,13,FALSE)</f>
        <v>#N/A</v>
      </c>
      <c r="O303" s="168" t="e">
        <f>VLOOKUP(A303,Data!$A:$P,14,FALSE)</f>
        <v>#N/A</v>
      </c>
      <c r="P303" s="139"/>
    </row>
    <row r="304" spans="1:16" ht="39.950000000000003" customHeight="1" x14ac:dyDescent="0.25">
      <c r="A304" s="166" t="e">
        <f>VLOOKUP(Data!A304,Data!$A:$P,1,FALSE)</f>
        <v>#N/A</v>
      </c>
      <c r="B304" s="168" t="e">
        <f>VLOOKUP(A304,Data!$A:$P,2,FALSE)</f>
        <v>#N/A</v>
      </c>
      <c r="C304" s="168" t="e">
        <f>VLOOKUP(A304,Data!$A:$P,15,FALSE)</f>
        <v>#N/A</v>
      </c>
      <c r="D304" s="168" t="e">
        <f>VLOOKUP(A304,Data!$A:$P,3,FALSE)</f>
        <v>#N/A</v>
      </c>
      <c r="E304" s="214" t="e">
        <f>VLOOKUP(A304,Data!$A:$P,7,FALSE)</f>
        <v>#N/A</v>
      </c>
      <c r="F304" s="173" t="e">
        <f>VLOOKUP(A304,Data!$A:$P,4,FALSE)</f>
        <v>#N/A</v>
      </c>
      <c r="G304" s="168" t="e">
        <f>VLOOKUP(A304,Data!$A:$P,5,FALSE)</f>
        <v>#N/A</v>
      </c>
      <c r="H304" s="6" t="e">
        <f>VLOOKUP(A304,Data!$A:$P,9,FALSE)</f>
        <v>#N/A</v>
      </c>
      <c r="I304" s="6" t="e">
        <f>VLOOKUP(A304,Data!$A:$P,11,FALSE)</f>
        <v>#N/A</v>
      </c>
      <c r="J304" s="6" t="e">
        <f>VLOOKUP(A304,Data!$A:$P,12,FALSE)</f>
        <v>#N/A</v>
      </c>
      <c r="K304" s="6" t="e">
        <f>VLOOKUP(A304,Data!$A:$P,16,FALSE)</f>
        <v>#N/A</v>
      </c>
      <c r="L304" s="182" t="e">
        <f>VLOOKUP(A304,Data!$A:$P,6,FALSE)</f>
        <v>#N/A</v>
      </c>
      <c r="M304" s="12" t="e">
        <f t="shared" ref="M304" si="143">J304-I304</f>
        <v>#N/A</v>
      </c>
      <c r="N304" s="168" t="e">
        <f>VLOOKUP(A304,Data!$A:$P,13,FALSE)</f>
        <v>#N/A</v>
      </c>
      <c r="O304" s="168" t="e">
        <f>VLOOKUP(A304,Data!$A:$P,14,FALSE)</f>
        <v>#N/A</v>
      </c>
      <c r="P304" s="139"/>
    </row>
    <row r="305" spans="1:16" ht="39.950000000000003" customHeight="1" x14ac:dyDescent="0.25">
      <c r="A305" s="166" t="e">
        <f>VLOOKUP(Data!A305,Data!$A:$P,1,FALSE)</f>
        <v>#N/A</v>
      </c>
      <c r="B305" s="168" t="e">
        <f>VLOOKUP(A305,Data!$A:$P,2,FALSE)</f>
        <v>#N/A</v>
      </c>
      <c r="C305" s="168" t="e">
        <f>VLOOKUP(A305,Data!$A:$P,15,FALSE)</f>
        <v>#N/A</v>
      </c>
      <c r="D305" s="168" t="e">
        <f>VLOOKUP(A305,Data!$A:$P,3,FALSE)</f>
        <v>#N/A</v>
      </c>
      <c r="E305" s="214" t="e">
        <f>VLOOKUP(A305,Data!$A:$P,7,FALSE)</f>
        <v>#N/A</v>
      </c>
      <c r="F305" s="173" t="e">
        <f>VLOOKUP(A305,Data!$A:$P,4,FALSE)</f>
        <v>#N/A</v>
      </c>
      <c r="G305" s="168" t="e">
        <f>VLOOKUP(A305,Data!$A:$P,5,FALSE)</f>
        <v>#N/A</v>
      </c>
      <c r="H305" s="6" t="e">
        <f>VLOOKUP(A305,Data!$A:$P,9,FALSE)</f>
        <v>#N/A</v>
      </c>
      <c r="I305" s="6" t="e">
        <f>VLOOKUP(A305,Data!$A:$P,11,FALSE)</f>
        <v>#N/A</v>
      </c>
      <c r="J305" s="6" t="e">
        <f>VLOOKUP(A305,Data!$A:$P,12,FALSE)</f>
        <v>#N/A</v>
      </c>
      <c r="K305" s="6" t="e">
        <f>VLOOKUP(A305,Data!$A:$P,16,FALSE)</f>
        <v>#N/A</v>
      </c>
      <c r="L305" s="182" t="e">
        <f>VLOOKUP(A305,Data!$A:$P,6,FALSE)</f>
        <v>#N/A</v>
      </c>
      <c r="M305" s="12" t="e">
        <f t="shared" ref="M305" si="144">J305-I305</f>
        <v>#N/A</v>
      </c>
      <c r="N305" s="168" t="e">
        <f>VLOOKUP(A305,Data!$A:$P,13,FALSE)</f>
        <v>#N/A</v>
      </c>
      <c r="O305" s="168" t="e">
        <f>VLOOKUP(A305,Data!$A:$P,14,FALSE)</f>
        <v>#N/A</v>
      </c>
      <c r="P305" s="139"/>
    </row>
    <row r="306" spans="1:16" ht="39.950000000000003" customHeight="1" x14ac:dyDescent="0.25">
      <c r="A306" s="166" t="e">
        <f>VLOOKUP(Data!A306,Data!$A:$P,1,FALSE)</f>
        <v>#N/A</v>
      </c>
      <c r="B306" s="168" t="e">
        <f>VLOOKUP(A306,Data!$A:$P,2,FALSE)</f>
        <v>#N/A</v>
      </c>
      <c r="C306" s="168" t="e">
        <f>VLOOKUP(A306,Data!$A:$P,15,FALSE)</f>
        <v>#N/A</v>
      </c>
      <c r="D306" s="168" t="e">
        <f>VLOOKUP(A306,Data!$A:$P,3,FALSE)</f>
        <v>#N/A</v>
      </c>
      <c r="E306" s="214" t="e">
        <f>VLOOKUP(A306,Data!$A:$P,7,FALSE)</f>
        <v>#N/A</v>
      </c>
      <c r="F306" s="173" t="e">
        <f>VLOOKUP(A306,Data!$A:$P,4,FALSE)</f>
        <v>#N/A</v>
      </c>
      <c r="G306" s="168" t="e">
        <f>VLOOKUP(A306,Data!$A:$P,5,FALSE)</f>
        <v>#N/A</v>
      </c>
      <c r="H306" s="6" t="e">
        <f>VLOOKUP(A306,Data!$A:$P,9,FALSE)</f>
        <v>#N/A</v>
      </c>
      <c r="I306" s="6" t="e">
        <f>VLOOKUP(A306,Data!$A:$P,11,FALSE)</f>
        <v>#N/A</v>
      </c>
      <c r="J306" s="6" t="e">
        <f>VLOOKUP(A306,Data!$A:$P,12,FALSE)</f>
        <v>#N/A</v>
      </c>
      <c r="K306" s="6" t="e">
        <f>VLOOKUP(A306,Data!$A:$P,16,FALSE)</f>
        <v>#N/A</v>
      </c>
      <c r="L306" s="182" t="e">
        <f>VLOOKUP(A306,Data!$A:$P,6,FALSE)</f>
        <v>#N/A</v>
      </c>
      <c r="M306" s="12" t="e">
        <f t="shared" ref="M306" si="145">J306-I306</f>
        <v>#N/A</v>
      </c>
      <c r="N306" s="168" t="e">
        <f>VLOOKUP(A306,Data!$A:$P,13,FALSE)</f>
        <v>#N/A</v>
      </c>
      <c r="O306" s="168" t="e">
        <f>VLOOKUP(A306,Data!$A:$P,14,FALSE)</f>
        <v>#N/A</v>
      </c>
      <c r="P306" s="139"/>
    </row>
    <row r="307" spans="1:16" ht="35.1" customHeight="1" x14ac:dyDescent="0.25">
      <c r="A307" s="166" t="e">
        <f>VLOOKUP(Data!A307,Data!$A:$P,1,FALSE)</f>
        <v>#N/A</v>
      </c>
      <c r="B307" s="168" t="e">
        <f>VLOOKUP(A307,Data!$A:$P,2,FALSE)</f>
        <v>#N/A</v>
      </c>
      <c r="C307" s="168" t="e">
        <f>VLOOKUP(A307,Data!$A:$P,15,FALSE)</f>
        <v>#N/A</v>
      </c>
      <c r="D307" s="168" t="e">
        <f>VLOOKUP(A307,Data!$A:$P,3,FALSE)</f>
        <v>#N/A</v>
      </c>
      <c r="E307" s="214" t="e">
        <f>VLOOKUP(A307,Data!$A:$P,7,FALSE)</f>
        <v>#N/A</v>
      </c>
      <c r="F307" s="173" t="e">
        <f>VLOOKUP(A307,Data!$A:$P,4,FALSE)</f>
        <v>#N/A</v>
      </c>
      <c r="G307" s="168" t="e">
        <f>VLOOKUP(A307,Data!$A:$P,5,FALSE)</f>
        <v>#N/A</v>
      </c>
      <c r="H307" s="6" t="e">
        <f>VLOOKUP(A307,Data!$A:$P,9,FALSE)</f>
        <v>#N/A</v>
      </c>
      <c r="I307" s="6" t="e">
        <f>VLOOKUP(A307,Data!$A:$P,11,FALSE)</f>
        <v>#N/A</v>
      </c>
      <c r="J307" s="6" t="e">
        <f>VLOOKUP(A307,Data!$A:$P,12,FALSE)</f>
        <v>#N/A</v>
      </c>
      <c r="K307" s="6" t="e">
        <f>VLOOKUP(A307,Data!$A:$P,16,FALSE)</f>
        <v>#N/A</v>
      </c>
      <c r="L307" s="182" t="e">
        <f>VLOOKUP(A307,Data!$A:$P,6,FALSE)</f>
        <v>#N/A</v>
      </c>
      <c r="M307" s="12" t="e">
        <f t="shared" ref="M307" si="146">J307-I307</f>
        <v>#N/A</v>
      </c>
      <c r="N307" s="168" t="e">
        <f>VLOOKUP(A307,Data!$A:$P,13,FALSE)</f>
        <v>#N/A</v>
      </c>
      <c r="O307" s="168" t="e">
        <f>VLOOKUP(A307,Data!$A:$P,14,FALSE)</f>
        <v>#N/A</v>
      </c>
      <c r="P307" s="139"/>
    </row>
    <row r="308" spans="1:16" ht="30" customHeight="1" x14ac:dyDescent="0.25">
      <c r="A308" s="166" t="e">
        <f>VLOOKUP(Data!A308,Data!$A:$P,1,FALSE)</f>
        <v>#N/A</v>
      </c>
      <c r="B308" s="168" t="e">
        <f>VLOOKUP(A308,Data!$A:$P,2,FALSE)</f>
        <v>#N/A</v>
      </c>
      <c r="C308" s="168" t="e">
        <f>VLOOKUP(A308,Data!$A:$P,15,FALSE)</f>
        <v>#N/A</v>
      </c>
      <c r="D308" s="168" t="e">
        <f>VLOOKUP(A308,Data!$A:$P,3,FALSE)</f>
        <v>#N/A</v>
      </c>
      <c r="E308" s="214" t="e">
        <f>VLOOKUP(A308,Data!$A:$P,7,FALSE)</f>
        <v>#N/A</v>
      </c>
      <c r="F308" s="173" t="e">
        <f>VLOOKUP(A308,Data!$A:$P,4,FALSE)</f>
        <v>#N/A</v>
      </c>
      <c r="G308" s="168" t="e">
        <f>VLOOKUP(A308,Data!$A:$P,5,FALSE)</f>
        <v>#N/A</v>
      </c>
      <c r="H308" s="6" t="e">
        <f>VLOOKUP(A308,Data!$A:$P,9,FALSE)</f>
        <v>#N/A</v>
      </c>
      <c r="I308" s="6" t="e">
        <f>VLOOKUP(A308,Data!$A:$P,11,FALSE)</f>
        <v>#N/A</v>
      </c>
      <c r="J308" s="6" t="e">
        <f>VLOOKUP(A308,Data!$A:$P,12,FALSE)</f>
        <v>#N/A</v>
      </c>
      <c r="K308" s="6" t="e">
        <f>VLOOKUP(A308,Data!$A:$P,16,FALSE)</f>
        <v>#N/A</v>
      </c>
      <c r="L308" s="182" t="e">
        <f>VLOOKUP(A308,Data!$A:$P,6,FALSE)</f>
        <v>#N/A</v>
      </c>
      <c r="M308" s="12" t="e">
        <f t="shared" ref="M308" si="147">J308-I308</f>
        <v>#N/A</v>
      </c>
      <c r="N308" s="168" t="e">
        <f>VLOOKUP(A308,Data!$A:$P,13,FALSE)</f>
        <v>#N/A</v>
      </c>
      <c r="O308" s="168" t="e">
        <f>VLOOKUP(A308,Data!$A:$P,14,FALSE)</f>
        <v>#N/A</v>
      </c>
      <c r="P308" s="139"/>
    </row>
    <row r="309" spans="1:16" ht="39.950000000000003" customHeight="1" x14ac:dyDescent="0.25">
      <c r="A309" s="166" t="e">
        <f>VLOOKUP(Data!A309,Data!$A:$P,1,FALSE)</f>
        <v>#N/A</v>
      </c>
      <c r="B309" s="168" t="e">
        <f>VLOOKUP(A309,Data!$A:$P,2,FALSE)</f>
        <v>#N/A</v>
      </c>
      <c r="C309" s="168" t="e">
        <f>VLOOKUP(A309,Data!$A:$P,15,FALSE)</f>
        <v>#N/A</v>
      </c>
      <c r="D309" s="168" t="e">
        <f>VLOOKUP(A309,Data!$A:$P,3,FALSE)</f>
        <v>#N/A</v>
      </c>
      <c r="E309" s="214" t="e">
        <f>VLOOKUP(A309,Data!$A:$P,7,FALSE)</f>
        <v>#N/A</v>
      </c>
      <c r="F309" s="173" t="e">
        <f>VLOOKUP(A309,Data!$A:$P,4,FALSE)</f>
        <v>#N/A</v>
      </c>
      <c r="G309" s="168" t="e">
        <f>VLOOKUP(A309,Data!$A:$P,5,FALSE)</f>
        <v>#N/A</v>
      </c>
      <c r="H309" s="6" t="e">
        <f>VLOOKUP(A309,Data!$A:$P,9,FALSE)</f>
        <v>#N/A</v>
      </c>
      <c r="I309" s="6" t="e">
        <f>VLOOKUP(A309,Data!$A:$P,11,FALSE)</f>
        <v>#N/A</v>
      </c>
      <c r="J309" s="6" t="e">
        <f>VLOOKUP(A309,Data!$A:$P,12,FALSE)</f>
        <v>#N/A</v>
      </c>
      <c r="K309" s="6" t="e">
        <f>VLOOKUP(A309,Data!$A:$P,16,FALSE)</f>
        <v>#N/A</v>
      </c>
      <c r="L309" s="182" t="e">
        <f>VLOOKUP(A309,Data!$A:$P,6,FALSE)</f>
        <v>#N/A</v>
      </c>
      <c r="M309" s="12" t="e">
        <f t="shared" ref="M309" si="148">J309-I309</f>
        <v>#N/A</v>
      </c>
      <c r="N309" s="168" t="e">
        <f>VLOOKUP(A309,Data!$A:$P,13,FALSE)</f>
        <v>#N/A</v>
      </c>
      <c r="O309" s="168" t="e">
        <f>VLOOKUP(A309,Data!$A:$P,14,FALSE)</f>
        <v>#N/A</v>
      </c>
      <c r="P309" s="139"/>
    </row>
    <row r="310" spans="1:16" ht="39.950000000000003" customHeight="1" x14ac:dyDescent="0.25">
      <c r="A310" s="166" t="e">
        <f>VLOOKUP(Data!A310,Data!$A:$P,1,FALSE)</f>
        <v>#N/A</v>
      </c>
      <c r="B310" s="168" t="e">
        <f>VLOOKUP(A310,Data!$A:$P,2,FALSE)</f>
        <v>#N/A</v>
      </c>
      <c r="C310" s="168" t="e">
        <f>VLOOKUP(A310,Data!$A:$P,15,FALSE)</f>
        <v>#N/A</v>
      </c>
      <c r="D310" s="168" t="e">
        <f>VLOOKUP(A310,Data!$A:$P,3,FALSE)</f>
        <v>#N/A</v>
      </c>
      <c r="E310" s="214" t="e">
        <f>VLOOKUP(A310,Data!$A:$P,7,FALSE)</f>
        <v>#N/A</v>
      </c>
      <c r="F310" s="173" t="e">
        <f>VLOOKUP(A310,Data!$A:$P,4,FALSE)</f>
        <v>#N/A</v>
      </c>
      <c r="G310" s="168" t="e">
        <f>VLOOKUP(A310,Data!$A:$P,5,FALSE)</f>
        <v>#N/A</v>
      </c>
      <c r="H310" s="6" t="e">
        <f>VLOOKUP(A310,Data!$A:$P,9,FALSE)</f>
        <v>#N/A</v>
      </c>
      <c r="I310" s="6" t="e">
        <f>VLOOKUP(A310,Data!$A:$P,11,FALSE)</f>
        <v>#N/A</v>
      </c>
      <c r="J310" s="6" t="e">
        <f>VLOOKUP(A310,Data!$A:$P,12,FALSE)</f>
        <v>#N/A</v>
      </c>
      <c r="K310" s="6" t="e">
        <f>VLOOKUP(A310,Data!$A:$P,16,FALSE)</f>
        <v>#N/A</v>
      </c>
      <c r="L310" s="182" t="e">
        <f>VLOOKUP(A310,Data!$A:$P,6,FALSE)</f>
        <v>#N/A</v>
      </c>
      <c r="M310" s="12" t="e">
        <f t="shared" ref="M310" si="149">J310-I310</f>
        <v>#N/A</v>
      </c>
      <c r="N310" s="168" t="e">
        <f>VLOOKUP(A310,Data!$A:$P,13,FALSE)</f>
        <v>#N/A</v>
      </c>
      <c r="O310" s="168" t="e">
        <f>VLOOKUP(A310,Data!$A:$P,14,FALSE)</f>
        <v>#N/A</v>
      </c>
      <c r="P310" s="139"/>
    </row>
    <row r="311" spans="1:16" ht="30" customHeight="1" x14ac:dyDescent="0.25">
      <c r="A311" s="166" t="e">
        <f>VLOOKUP(Data!A311,Data!$A:$P,1,FALSE)</f>
        <v>#N/A</v>
      </c>
      <c r="B311" s="168" t="e">
        <f>VLOOKUP(A311,Data!$A:$P,2,FALSE)</f>
        <v>#N/A</v>
      </c>
      <c r="C311" s="168" t="e">
        <f>VLOOKUP(A311,Data!$A:$P,15,FALSE)</f>
        <v>#N/A</v>
      </c>
      <c r="D311" s="168" t="e">
        <f>VLOOKUP(A311,Data!$A:$P,3,FALSE)</f>
        <v>#N/A</v>
      </c>
      <c r="E311" s="214" t="e">
        <f>VLOOKUP(A311,Data!$A:$P,7,FALSE)</f>
        <v>#N/A</v>
      </c>
      <c r="F311" s="173" t="e">
        <f>VLOOKUP(A311,Data!$A:$P,4,FALSE)</f>
        <v>#N/A</v>
      </c>
      <c r="G311" s="168" t="e">
        <f>VLOOKUP(A311,Data!$A:$P,5,FALSE)</f>
        <v>#N/A</v>
      </c>
      <c r="H311" s="6" t="e">
        <f>VLOOKUP(A311,Data!$A:$P,9,FALSE)</f>
        <v>#N/A</v>
      </c>
      <c r="I311" s="6" t="e">
        <f>VLOOKUP(A311,Data!$A:$P,11,FALSE)</f>
        <v>#N/A</v>
      </c>
      <c r="J311" s="6" t="e">
        <f>VLOOKUP(A311,Data!$A:$P,12,FALSE)</f>
        <v>#N/A</v>
      </c>
      <c r="K311" s="6" t="e">
        <f>VLOOKUP(A311,Data!$A:$P,16,FALSE)</f>
        <v>#N/A</v>
      </c>
      <c r="L311" s="182" t="e">
        <f>VLOOKUP(A311,Data!$A:$P,6,FALSE)</f>
        <v>#N/A</v>
      </c>
      <c r="M311" s="12" t="e">
        <f t="shared" ref="M311" si="150">J311-I311</f>
        <v>#N/A</v>
      </c>
      <c r="N311" s="168" t="e">
        <f>VLOOKUP(A311,Data!$A:$P,13,FALSE)</f>
        <v>#N/A</v>
      </c>
      <c r="O311" s="168" t="e">
        <f>VLOOKUP(A311,Data!$A:$P,14,FALSE)</f>
        <v>#N/A</v>
      </c>
      <c r="P311" s="139"/>
    </row>
    <row r="312" spans="1:16" ht="39.950000000000003" customHeight="1" x14ac:dyDescent="0.25">
      <c r="A312" s="166" t="e">
        <f>VLOOKUP(Data!A312,Data!$A:$P,1,FALSE)</f>
        <v>#N/A</v>
      </c>
      <c r="B312" s="168" t="e">
        <f>VLOOKUP(A312,Data!$A:$P,2,FALSE)</f>
        <v>#N/A</v>
      </c>
      <c r="C312" s="168" t="e">
        <f>VLOOKUP(A312,Data!$A:$P,15,FALSE)</f>
        <v>#N/A</v>
      </c>
      <c r="D312" s="168" t="e">
        <f>VLOOKUP(A312,Data!$A:$P,3,FALSE)</f>
        <v>#N/A</v>
      </c>
      <c r="E312" s="214" t="e">
        <f>VLOOKUP(A312,Data!$A:$P,7,FALSE)</f>
        <v>#N/A</v>
      </c>
      <c r="F312" s="173" t="e">
        <f>VLOOKUP(A312,Data!$A:$P,4,FALSE)</f>
        <v>#N/A</v>
      </c>
      <c r="G312" s="168" t="e">
        <f>VLOOKUP(A312,Data!$A:$P,5,FALSE)</f>
        <v>#N/A</v>
      </c>
      <c r="H312" s="6" t="e">
        <f>VLOOKUP(A312,Data!$A:$P,9,FALSE)</f>
        <v>#N/A</v>
      </c>
      <c r="I312" s="6" t="e">
        <f>VLOOKUP(A312,Data!$A:$P,11,FALSE)</f>
        <v>#N/A</v>
      </c>
      <c r="J312" s="6" t="e">
        <f>VLOOKUP(A312,Data!$A:$P,12,FALSE)</f>
        <v>#N/A</v>
      </c>
      <c r="K312" s="6" t="e">
        <f>VLOOKUP(A312,Data!$A:$P,16,FALSE)</f>
        <v>#N/A</v>
      </c>
      <c r="L312" s="182" t="e">
        <f>VLOOKUP(A312,Data!$A:$P,6,FALSE)</f>
        <v>#N/A</v>
      </c>
      <c r="M312" s="12" t="e">
        <f t="shared" ref="M312" si="151">J312-I312</f>
        <v>#N/A</v>
      </c>
      <c r="N312" s="168" t="e">
        <f>VLOOKUP(A312,Data!$A:$P,13,FALSE)</f>
        <v>#N/A</v>
      </c>
      <c r="O312" s="168" t="e">
        <f>VLOOKUP(A312,Data!$A:$P,14,FALSE)</f>
        <v>#N/A</v>
      </c>
      <c r="P312" s="139"/>
    </row>
    <row r="313" spans="1:16" ht="39.950000000000003" customHeight="1" x14ac:dyDescent="0.25">
      <c r="A313" s="166" t="e">
        <f>VLOOKUP(Data!A313,Data!$A:$P,1,FALSE)</f>
        <v>#N/A</v>
      </c>
      <c r="B313" s="168" t="e">
        <f>VLOOKUP(A313,Data!$A:$P,2,FALSE)</f>
        <v>#N/A</v>
      </c>
      <c r="C313" s="168" t="e">
        <f>VLOOKUP(A313,Data!$A:$P,15,FALSE)</f>
        <v>#N/A</v>
      </c>
      <c r="D313" s="168" t="e">
        <f>VLOOKUP(A313,Data!$A:$P,3,FALSE)</f>
        <v>#N/A</v>
      </c>
      <c r="E313" s="214" t="e">
        <f>VLOOKUP(A313,Data!$A:$P,7,FALSE)</f>
        <v>#N/A</v>
      </c>
      <c r="F313" s="173" t="e">
        <f>VLOOKUP(A313,Data!$A:$P,4,FALSE)</f>
        <v>#N/A</v>
      </c>
      <c r="G313" s="168" t="e">
        <f>VLOOKUP(A313,Data!$A:$P,5,FALSE)</f>
        <v>#N/A</v>
      </c>
      <c r="H313" s="6" t="e">
        <f>VLOOKUP(A313,Data!$A:$P,9,FALSE)</f>
        <v>#N/A</v>
      </c>
      <c r="I313" s="6" t="e">
        <f>VLOOKUP(A313,Data!$A:$P,11,FALSE)</f>
        <v>#N/A</v>
      </c>
      <c r="J313" s="6" t="e">
        <f>VLOOKUP(A313,Data!$A:$P,12,FALSE)</f>
        <v>#N/A</v>
      </c>
      <c r="K313" s="6" t="e">
        <f>VLOOKUP(A313,Data!$A:$P,16,FALSE)</f>
        <v>#N/A</v>
      </c>
      <c r="L313" s="182" t="e">
        <f>VLOOKUP(A313,Data!$A:$P,6,FALSE)</f>
        <v>#N/A</v>
      </c>
      <c r="M313" s="12" t="e">
        <f t="shared" ref="M313" si="152">J313-I313</f>
        <v>#N/A</v>
      </c>
      <c r="N313" s="168" t="e">
        <f>VLOOKUP(A313,Data!$A:$P,13,FALSE)</f>
        <v>#N/A</v>
      </c>
      <c r="O313" s="168" t="e">
        <f>VLOOKUP(A313,Data!$A:$P,14,FALSE)</f>
        <v>#N/A</v>
      </c>
      <c r="P313" s="139"/>
    </row>
    <row r="314" spans="1:16" ht="30" customHeight="1" x14ac:dyDescent="0.25">
      <c r="A314" s="166" t="e">
        <f>VLOOKUP(Data!A314,Data!$A:$P,1,FALSE)</f>
        <v>#N/A</v>
      </c>
      <c r="B314" s="168" t="e">
        <f>VLOOKUP(A314,Data!$A:$P,2,FALSE)</f>
        <v>#N/A</v>
      </c>
      <c r="C314" s="168" t="e">
        <f>VLOOKUP(A314,Data!$A:$P,15,FALSE)</f>
        <v>#N/A</v>
      </c>
      <c r="D314" s="168" t="e">
        <f>VLOOKUP(A314,Data!$A:$P,3,FALSE)</f>
        <v>#N/A</v>
      </c>
      <c r="E314" s="214" t="e">
        <f>VLOOKUP(A314,Data!$A:$P,7,FALSE)</f>
        <v>#N/A</v>
      </c>
      <c r="F314" s="173" t="e">
        <f>VLOOKUP(A314,Data!$A:$P,4,FALSE)</f>
        <v>#N/A</v>
      </c>
      <c r="G314" s="168" t="e">
        <f>VLOOKUP(A314,Data!$A:$P,5,FALSE)</f>
        <v>#N/A</v>
      </c>
      <c r="H314" s="6" t="e">
        <f>VLOOKUP(A314,Data!$A:$P,9,FALSE)</f>
        <v>#N/A</v>
      </c>
      <c r="I314" s="6" t="e">
        <f>VLOOKUP(A314,Data!$A:$P,11,FALSE)</f>
        <v>#N/A</v>
      </c>
      <c r="J314" s="6" t="e">
        <f>VLOOKUP(A314,Data!$A:$P,12,FALSE)</f>
        <v>#N/A</v>
      </c>
      <c r="K314" s="6" t="e">
        <f>VLOOKUP(A314,Data!$A:$P,16,FALSE)</f>
        <v>#N/A</v>
      </c>
      <c r="L314" s="182" t="e">
        <f>VLOOKUP(A314,Data!$A:$P,6,FALSE)</f>
        <v>#N/A</v>
      </c>
      <c r="M314" s="12" t="e">
        <f t="shared" ref="M314" si="153">J314-I314</f>
        <v>#N/A</v>
      </c>
      <c r="N314" s="168" t="e">
        <f>VLOOKUP(A314,Data!$A:$P,13,FALSE)</f>
        <v>#N/A</v>
      </c>
      <c r="O314" s="168" t="e">
        <f>VLOOKUP(A314,Data!$A:$P,14,FALSE)</f>
        <v>#N/A</v>
      </c>
      <c r="P314" s="139"/>
    </row>
    <row r="315" spans="1:16" ht="45" customHeight="1" x14ac:dyDescent="0.25">
      <c r="A315" s="166" t="e">
        <f>VLOOKUP(Data!A315,Data!$A:$P,1,FALSE)</f>
        <v>#N/A</v>
      </c>
      <c r="B315" s="168" t="e">
        <f>VLOOKUP(A315,Data!$A:$P,2,FALSE)</f>
        <v>#N/A</v>
      </c>
      <c r="C315" s="168" t="e">
        <f>VLOOKUP(A315,Data!$A:$P,15,FALSE)</f>
        <v>#N/A</v>
      </c>
      <c r="D315" s="168" t="e">
        <f>VLOOKUP(A315,Data!$A:$P,3,FALSE)</f>
        <v>#N/A</v>
      </c>
      <c r="E315" s="214" t="e">
        <f>VLOOKUP(A315,Data!$A:$P,7,FALSE)</f>
        <v>#N/A</v>
      </c>
      <c r="F315" s="173" t="e">
        <f>VLOOKUP(A315,Data!$A:$P,4,FALSE)</f>
        <v>#N/A</v>
      </c>
      <c r="G315" s="168" t="e">
        <f>VLOOKUP(A315,Data!$A:$P,5,FALSE)</f>
        <v>#N/A</v>
      </c>
      <c r="H315" s="6" t="e">
        <f>VLOOKUP(A315,Data!$A:$P,9,FALSE)</f>
        <v>#N/A</v>
      </c>
      <c r="I315" s="6" t="e">
        <f>VLOOKUP(A315,Data!$A:$P,11,FALSE)</f>
        <v>#N/A</v>
      </c>
      <c r="J315" s="6" t="e">
        <f>VLOOKUP(A315,Data!$A:$P,12,FALSE)</f>
        <v>#N/A</v>
      </c>
      <c r="K315" s="6" t="e">
        <f>VLOOKUP(A315,Data!$A:$P,16,FALSE)</f>
        <v>#N/A</v>
      </c>
      <c r="L315" s="182" t="e">
        <f>VLOOKUP(A315,Data!$A:$P,6,FALSE)</f>
        <v>#N/A</v>
      </c>
      <c r="M315" s="12" t="e">
        <f t="shared" ref="M315" si="154">J315-I315</f>
        <v>#N/A</v>
      </c>
      <c r="N315" s="168" t="e">
        <f>VLOOKUP(A315,Data!$A:$P,13,FALSE)</f>
        <v>#N/A</v>
      </c>
      <c r="O315" s="168" t="e">
        <f>VLOOKUP(A315,Data!$A:$P,14,FALSE)</f>
        <v>#N/A</v>
      </c>
      <c r="P315" s="139"/>
    </row>
    <row r="316" spans="1:16" ht="35.1" customHeight="1" x14ac:dyDescent="0.25">
      <c r="A316" s="166" t="e">
        <f>VLOOKUP(Data!A316,Data!$A:$P,1,FALSE)</f>
        <v>#N/A</v>
      </c>
      <c r="B316" s="168" t="e">
        <f>VLOOKUP(A316,Data!$A:$P,2,FALSE)</f>
        <v>#N/A</v>
      </c>
      <c r="C316" s="168" t="e">
        <f>VLOOKUP(A316,Data!$A:$P,15,FALSE)</f>
        <v>#N/A</v>
      </c>
      <c r="D316" s="168" t="e">
        <f>VLOOKUP(A316,Data!$A:$P,3,FALSE)</f>
        <v>#N/A</v>
      </c>
      <c r="E316" s="214" t="e">
        <f>VLOOKUP(A316,Data!$A:$P,7,FALSE)</f>
        <v>#N/A</v>
      </c>
      <c r="F316" s="173" t="e">
        <f>VLOOKUP(A316,Data!$A:$P,4,FALSE)</f>
        <v>#N/A</v>
      </c>
      <c r="G316" s="168" t="e">
        <f>VLOOKUP(A316,Data!$A:$P,5,FALSE)</f>
        <v>#N/A</v>
      </c>
      <c r="H316" s="6" t="e">
        <f>VLOOKUP(A316,Data!$A:$P,9,FALSE)</f>
        <v>#N/A</v>
      </c>
      <c r="I316" s="6" t="e">
        <f>VLOOKUP(A316,Data!$A:$P,11,FALSE)</f>
        <v>#N/A</v>
      </c>
      <c r="J316" s="6" t="e">
        <f>VLOOKUP(A316,Data!$A:$P,12,FALSE)</f>
        <v>#N/A</v>
      </c>
      <c r="K316" s="6" t="e">
        <f>VLOOKUP(A316,Data!$A:$P,16,FALSE)</f>
        <v>#N/A</v>
      </c>
      <c r="L316" s="182" t="e">
        <f>VLOOKUP(A316,Data!$A:$P,6,FALSE)</f>
        <v>#N/A</v>
      </c>
      <c r="M316" s="12" t="e">
        <f t="shared" ref="M316" si="155">J316-I316</f>
        <v>#N/A</v>
      </c>
      <c r="N316" s="168" t="e">
        <f>VLOOKUP(A316,Data!$A:$P,13,FALSE)</f>
        <v>#N/A</v>
      </c>
      <c r="O316" s="168" t="e">
        <f>VLOOKUP(A316,Data!$A:$P,14,FALSE)</f>
        <v>#N/A</v>
      </c>
      <c r="P316" s="139"/>
    </row>
    <row r="317" spans="1:16" ht="35.1" customHeight="1" x14ac:dyDescent="0.25">
      <c r="A317" s="166" t="e">
        <f>VLOOKUP(Data!A317,Data!$A:$P,1,FALSE)</f>
        <v>#N/A</v>
      </c>
      <c r="B317" s="168" t="e">
        <f>VLOOKUP(A317,Data!$A:$P,2,FALSE)</f>
        <v>#N/A</v>
      </c>
      <c r="C317" s="168" t="e">
        <f>VLOOKUP(A317,Data!$A:$P,15,FALSE)</f>
        <v>#N/A</v>
      </c>
      <c r="D317" s="168" t="e">
        <f>VLOOKUP(A317,Data!$A:$P,3,FALSE)</f>
        <v>#N/A</v>
      </c>
      <c r="E317" s="214" t="e">
        <f>VLOOKUP(A317,Data!$A:$P,7,FALSE)</f>
        <v>#N/A</v>
      </c>
      <c r="F317" s="173" t="e">
        <f>VLOOKUP(A317,Data!$A:$P,4,FALSE)</f>
        <v>#N/A</v>
      </c>
      <c r="G317" s="168" t="e">
        <f>VLOOKUP(A317,Data!$A:$P,5,FALSE)</f>
        <v>#N/A</v>
      </c>
      <c r="H317" s="6" t="e">
        <f>VLOOKUP(A317,Data!$A:$P,9,FALSE)</f>
        <v>#N/A</v>
      </c>
      <c r="I317" s="6" t="e">
        <f>VLOOKUP(A317,Data!$A:$P,11,FALSE)</f>
        <v>#N/A</v>
      </c>
      <c r="J317" s="6" t="e">
        <f>VLOOKUP(A317,Data!$A:$P,12,FALSE)</f>
        <v>#N/A</v>
      </c>
      <c r="K317" s="6" t="e">
        <f>VLOOKUP(A317,Data!$A:$P,16,FALSE)</f>
        <v>#N/A</v>
      </c>
      <c r="L317" s="182" t="e">
        <f>VLOOKUP(A317,Data!$A:$P,6,FALSE)</f>
        <v>#N/A</v>
      </c>
      <c r="M317" s="12" t="e">
        <f t="shared" ref="M317" si="156">J317-I317</f>
        <v>#N/A</v>
      </c>
      <c r="N317" s="168" t="e">
        <f>VLOOKUP(A317,Data!$A:$P,13,FALSE)</f>
        <v>#N/A</v>
      </c>
      <c r="O317" s="168" t="e">
        <f>VLOOKUP(A317,Data!$A:$P,14,FALSE)</f>
        <v>#N/A</v>
      </c>
      <c r="P317" s="139"/>
    </row>
    <row r="318" spans="1:16" ht="35.1" customHeight="1" x14ac:dyDescent="0.25">
      <c r="A318" s="166" t="e">
        <f>VLOOKUP(Data!A318,Data!$A:$P,1,FALSE)</f>
        <v>#N/A</v>
      </c>
      <c r="B318" s="168" t="e">
        <f>VLOOKUP(A318,Data!$A:$P,2,FALSE)</f>
        <v>#N/A</v>
      </c>
      <c r="C318" s="168" t="e">
        <f>VLOOKUP(A318,Data!$A:$P,15,FALSE)</f>
        <v>#N/A</v>
      </c>
      <c r="D318" s="168" t="e">
        <f>VLOOKUP(A318,Data!$A:$P,3,FALSE)</f>
        <v>#N/A</v>
      </c>
      <c r="E318" s="214" t="e">
        <f>VLOOKUP(A318,Data!$A:$P,7,FALSE)</f>
        <v>#N/A</v>
      </c>
      <c r="F318" s="173" t="e">
        <f>VLOOKUP(A318,Data!$A:$P,4,FALSE)</f>
        <v>#N/A</v>
      </c>
      <c r="G318" s="168" t="e">
        <f>VLOOKUP(A318,Data!$A:$P,5,FALSE)</f>
        <v>#N/A</v>
      </c>
      <c r="H318" s="6" t="e">
        <f>VLOOKUP(A318,Data!$A:$P,9,FALSE)</f>
        <v>#N/A</v>
      </c>
      <c r="I318" s="6" t="e">
        <f>VLOOKUP(A318,Data!$A:$P,11,FALSE)</f>
        <v>#N/A</v>
      </c>
      <c r="J318" s="6" t="e">
        <f>VLOOKUP(A318,Data!$A:$P,12,FALSE)</f>
        <v>#N/A</v>
      </c>
      <c r="K318" s="6" t="e">
        <f>VLOOKUP(A318,Data!$A:$P,16,FALSE)</f>
        <v>#N/A</v>
      </c>
      <c r="L318" s="182" t="e">
        <f>VLOOKUP(A318,Data!$A:$P,6,FALSE)</f>
        <v>#N/A</v>
      </c>
      <c r="M318" s="12" t="e">
        <f t="shared" ref="M318" si="157">J318-I318</f>
        <v>#N/A</v>
      </c>
      <c r="N318" s="168" t="e">
        <f>VLOOKUP(A318,Data!$A:$P,13,FALSE)</f>
        <v>#N/A</v>
      </c>
      <c r="O318" s="168" t="e">
        <f>VLOOKUP(A318,Data!$A:$P,14,FALSE)</f>
        <v>#N/A</v>
      </c>
      <c r="P318" s="139"/>
    </row>
    <row r="319" spans="1:16" ht="45" customHeight="1" x14ac:dyDescent="0.25">
      <c r="A319" s="166" t="e">
        <f>VLOOKUP(Data!A319,Data!$A:$P,1,FALSE)</f>
        <v>#N/A</v>
      </c>
      <c r="B319" s="168" t="e">
        <f>VLOOKUP(A319,Data!$A:$P,2,FALSE)</f>
        <v>#N/A</v>
      </c>
      <c r="C319" s="168" t="e">
        <f>VLOOKUP(A319,Data!$A:$P,15,FALSE)</f>
        <v>#N/A</v>
      </c>
      <c r="D319" s="168" t="e">
        <f>VLOOKUP(A319,Data!$A:$P,3,FALSE)</f>
        <v>#N/A</v>
      </c>
      <c r="E319" s="214" t="e">
        <f>VLOOKUP(A319,Data!$A:$P,7,FALSE)</f>
        <v>#N/A</v>
      </c>
      <c r="F319" s="173" t="e">
        <f>VLOOKUP(A319,Data!$A:$P,4,FALSE)</f>
        <v>#N/A</v>
      </c>
      <c r="G319" s="168" t="e">
        <f>VLOOKUP(A319,Data!$A:$P,5,FALSE)</f>
        <v>#N/A</v>
      </c>
      <c r="H319" s="6" t="e">
        <f>VLOOKUP(A319,Data!$A:$P,9,FALSE)</f>
        <v>#N/A</v>
      </c>
      <c r="I319" s="6" t="e">
        <f>VLOOKUP(A319,Data!$A:$P,11,FALSE)</f>
        <v>#N/A</v>
      </c>
      <c r="J319" s="6" t="e">
        <f>VLOOKUP(A319,Data!$A:$P,12,FALSE)</f>
        <v>#N/A</v>
      </c>
      <c r="K319" s="6" t="e">
        <f>VLOOKUP(A319,Data!$A:$P,16,FALSE)</f>
        <v>#N/A</v>
      </c>
      <c r="L319" s="182" t="e">
        <f>VLOOKUP(A319,Data!$A:$P,6,FALSE)</f>
        <v>#N/A</v>
      </c>
      <c r="M319" s="12" t="e">
        <f t="shared" ref="M319" si="158">J319-I319</f>
        <v>#N/A</v>
      </c>
      <c r="N319" s="168" t="e">
        <f>VLOOKUP(A319,Data!$A:$P,13,FALSE)</f>
        <v>#N/A</v>
      </c>
      <c r="O319" s="168" t="e">
        <f>VLOOKUP(A319,Data!$A:$P,14,FALSE)</f>
        <v>#N/A</v>
      </c>
      <c r="P319" s="139"/>
    </row>
    <row r="320" spans="1:16" ht="45" customHeight="1" x14ac:dyDescent="0.25">
      <c r="A320" s="166" t="e">
        <f>VLOOKUP(Data!A320,Data!$A:$P,1,FALSE)</f>
        <v>#N/A</v>
      </c>
      <c r="B320" s="168" t="e">
        <f>VLOOKUP(A320,Data!$A:$P,2,FALSE)</f>
        <v>#N/A</v>
      </c>
      <c r="C320" s="168" t="e">
        <f>VLOOKUP(A320,Data!$A:$P,15,FALSE)</f>
        <v>#N/A</v>
      </c>
      <c r="D320" s="168" t="e">
        <f>VLOOKUP(A320,Data!$A:$P,3,FALSE)</f>
        <v>#N/A</v>
      </c>
      <c r="E320" s="214" t="e">
        <f>VLOOKUP(A320,Data!$A:$P,7,FALSE)</f>
        <v>#N/A</v>
      </c>
      <c r="F320" s="173" t="e">
        <f>VLOOKUP(A320,Data!$A:$P,4,FALSE)</f>
        <v>#N/A</v>
      </c>
      <c r="G320" s="168" t="e">
        <f>VLOOKUP(A320,Data!$A:$P,5,FALSE)</f>
        <v>#N/A</v>
      </c>
      <c r="H320" s="6" t="e">
        <f>VLOOKUP(A320,Data!$A:$P,9,FALSE)</f>
        <v>#N/A</v>
      </c>
      <c r="I320" s="6" t="e">
        <f>VLOOKUP(A320,Data!$A:$P,11,FALSE)</f>
        <v>#N/A</v>
      </c>
      <c r="J320" s="6" t="e">
        <f>VLOOKUP(A320,Data!$A:$P,12,FALSE)</f>
        <v>#N/A</v>
      </c>
      <c r="K320" s="6" t="e">
        <f>VLOOKUP(A320,Data!$A:$P,16,FALSE)</f>
        <v>#N/A</v>
      </c>
      <c r="L320" s="182" t="e">
        <f>VLOOKUP(A320,Data!$A:$P,6,FALSE)</f>
        <v>#N/A</v>
      </c>
      <c r="M320" s="12" t="e">
        <f t="shared" ref="M320" si="159">J320-I320</f>
        <v>#N/A</v>
      </c>
      <c r="N320" s="168" t="e">
        <f>VLOOKUP(A320,Data!$A:$P,13,FALSE)</f>
        <v>#N/A</v>
      </c>
      <c r="O320" s="168" t="e">
        <f>VLOOKUP(A320,Data!$A:$P,14,FALSE)</f>
        <v>#N/A</v>
      </c>
      <c r="P320" s="139"/>
    </row>
    <row r="321" spans="1:16" ht="39.950000000000003" customHeight="1" x14ac:dyDescent="0.25">
      <c r="A321" s="166" t="e">
        <f>VLOOKUP(Data!A321,Data!$A:$P,1,FALSE)</f>
        <v>#N/A</v>
      </c>
      <c r="B321" s="168" t="e">
        <f>VLOOKUP(A321,Data!$A:$P,2,FALSE)</f>
        <v>#N/A</v>
      </c>
      <c r="C321" s="168" t="e">
        <f>VLOOKUP(A321,Data!$A:$P,15,FALSE)</f>
        <v>#N/A</v>
      </c>
      <c r="D321" s="168" t="e">
        <f>VLOOKUP(A321,Data!$A:$P,3,FALSE)</f>
        <v>#N/A</v>
      </c>
      <c r="E321" s="214" t="e">
        <f>VLOOKUP(A321,Data!$A:$P,7,FALSE)</f>
        <v>#N/A</v>
      </c>
      <c r="F321" s="173" t="e">
        <f>VLOOKUP(A321,Data!$A:$P,4,FALSE)</f>
        <v>#N/A</v>
      </c>
      <c r="G321" s="168" t="e">
        <f>VLOOKUP(A321,Data!$A:$P,5,FALSE)</f>
        <v>#N/A</v>
      </c>
      <c r="H321" s="6" t="e">
        <f>VLOOKUP(A321,Data!$A:$P,9,FALSE)</f>
        <v>#N/A</v>
      </c>
      <c r="I321" s="6" t="e">
        <f>VLOOKUP(A321,Data!$A:$P,11,FALSE)</f>
        <v>#N/A</v>
      </c>
      <c r="J321" s="6" t="e">
        <f>VLOOKUP(A321,Data!$A:$P,12,FALSE)</f>
        <v>#N/A</v>
      </c>
      <c r="K321" s="6" t="e">
        <f>VLOOKUP(A321,Data!$A:$P,16,FALSE)</f>
        <v>#N/A</v>
      </c>
      <c r="L321" s="182" t="e">
        <f>VLOOKUP(A321,Data!$A:$P,6,FALSE)</f>
        <v>#N/A</v>
      </c>
      <c r="M321" s="12" t="e">
        <f t="shared" ref="M321" si="160">J321-I321</f>
        <v>#N/A</v>
      </c>
      <c r="N321" s="168" t="e">
        <f>VLOOKUP(A321,Data!$A:$P,13,FALSE)</f>
        <v>#N/A</v>
      </c>
      <c r="O321" s="168" t="e">
        <f>VLOOKUP(A321,Data!$A:$P,14,FALSE)</f>
        <v>#N/A</v>
      </c>
      <c r="P321" s="139"/>
    </row>
    <row r="322" spans="1:16" ht="50.1" customHeight="1" x14ac:dyDescent="0.25">
      <c r="A322" s="166" t="e">
        <f>VLOOKUP(Data!A322,Data!$A:$P,1,FALSE)</f>
        <v>#N/A</v>
      </c>
      <c r="B322" s="168" t="e">
        <f>VLOOKUP(A322,Data!$A:$P,2,FALSE)</f>
        <v>#N/A</v>
      </c>
      <c r="C322" s="168" t="e">
        <f>VLOOKUP(A322,Data!$A:$P,15,FALSE)</f>
        <v>#N/A</v>
      </c>
      <c r="D322" s="168" t="e">
        <f>VLOOKUP(A322,Data!$A:$P,3,FALSE)</f>
        <v>#N/A</v>
      </c>
      <c r="E322" s="214" t="e">
        <f>VLOOKUP(A322,Data!$A:$P,7,FALSE)</f>
        <v>#N/A</v>
      </c>
      <c r="F322" s="173" t="e">
        <f>VLOOKUP(A322,Data!$A:$P,4,FALSE)</f>
        <v>#N/A</v>
      </c>
      <c r="G322" s="168" t="e">
        <f>VLOOKUP(A322,Data!$A:$P,5,FALSE)</f>
        <v>#N/A</v>
      </c>
      <c r="H322" s="6" t="e">
        <f>VLOOKUP(A322,Data!$A:$P,9,FALSE)</f>
        <v>#N/A</v>
      </c>
      <c r="I322" s="6" t="e">
        <f>VLOOKUP(A322,Data!$A:$P,11,FALSE)</f>
        <v>#N/A</v>
      </c>
      <c r="J322" s="6" t="e">
        <f>VLOOKUP(A322,Data!$A:$P,12,FALSE)</f>
        <v>#N/A</v>
      </c>
      <c r="K322" s="6" t="e">
        <f>VLOOKUP(A322,Data!$A:$P,16,FALSE)</f>
        <v>#N/A</v>
      </c>
      <c r="L322" s="182" t="e">
        <f>VLOOKUP(A322,Data!$A:$P,6,FALSE)</f>
        <v>#N/A</v>
      </c>
      <c r="M322" s="12" t="e">
        <f t="shared" ref="M322" si="161">J322-I322</f>
        <v>#N/A</v>
      </c>
      <c r="N322" s="168" t="e">
        <f>VLOOKUP(A322,Data!$A:$P,13,FALSE)</f>
        <v>#N/A</v>
      </c>
      <c r="O322" s="168" t="e">
        <f>VLOOKUP(A322,Data!$A:$P,14,FALSE)</f>
        <v>#N/A</v>
      </c>
      <c r="P322" s="139"/>
    </row>
    <row r="323" spans="1:16" ht="30" customHeight="1" x14ac:dyDescent="0.25">
      <c r="A323" s="166" t="e">
        <f>VLOOKUP(Data!A323,Data!$A:$P,1,FALSE)</f>
        <v>#N/A</v>
      </c>
      <c r="B323" s="168" t="e">
        <f>VLOOKUP(A323,Data!$A:$P,2,FALSE)</f>
        <v>#N/A</v>
      </c>
      <c r="C323" s="168" t="e">
        <f>VLOOKUP(A323,Data!$A:$P,15,FALSE)</f>
        <v>#N/A</v>
      </c>
      <c r="D323" s="168" t="e">
        <f>VLOOKUP(A323,Data!$A:$P,3,FALSE)</f>
        <v>#N/A</v>
      </c>
      <c r="E323" s="214" t="e">
        <f>VLOOKUP(A323,Data!$A:$P,7,FALSE)</f>
        <v>#N/A</v>
      </c>
      <c r="F323" s="173" t="e">
        <f>VLOOKUP(A323,Data!$A:$P,4,FALSE)</f>
        <v>#N/A</v>
      </c>
      <c r="G323" s="168" t="e">
        <f>VLOOKUP(A323,Data!$A:$P,5,FALSE)</f>
        <v>#N/A</v>
      </c>
      <c r="H323" s="6" t="e">
        <f>VLOOKUP(A323,Data!$A:$P,9,FALSE)</f>
        <v>#N/A</v>
      </c>
      <c r="I323" s="6" t="e">
        <f>VLOOKUP(A323,Data!$A:$P,11,FALSE)</f>
        <v>#N/A</v>
      </c>
      <c r="J323" s="6" t="e">
        <f>VLOOKUP(A323,Data!$A:$P,12,FALSE)</f>
        <v>#N/A</v>
      </c>
      <c r="K323" s="6" t="e">
        <f>VLOOKUP(A323,Data!$A:$P,16,FALSE)</f>
        <v>#N/A</v>
      </c>
      <c r="L323" s="182" t="e">
        <f>VLOOKUP(A323,Data!$A:$P,6,FALSE)</f>
        <v>#N/A</v>
      </c>
      <c r="M323" s="12" t="e">
        <f t="shared" ref="M323" si="162">J323-I323</f>
        <v>#N/A</v>
      </c>
      <c r="N323" s="168" t="e">
        <f>VLOOKUP(A323,Data!$A:$P,13,FALSE)</f>
        <v>#N/A</v>
      </c>
      <c r="O323" s="168" t="e">
        <f>VLOOKUP(A323,Data!$A:$P,14,FALSE)</f>
        <v>#N/A</v>
      </c>
      <c r="P323" s="139"/>
    </row>
    <row r="324" spans="1:16" ht="39.950000000000003" customHeight="1" x14ac:dyDescent="0.25">
      <c r="A324" s="166" t="e">
        <f>VLOOKUP(Data!A324,Data!$A:$P,1,FALSE)</f>
        <v>#N/A</v>
      </c>
      <c r="B324" s="168" t="e">
        <f>VLOOKUP(A324,Data!$A:$P,2,FALSE)</f>
        <v>#N/A</v>
      </c>
      <c r="C324" s="168" t="e">
        <f>VLOOKUP(A324,Data!$A:$P,15,FALSE)</f>
        <v>#N/A</v>
      </c>
      <c r="D324" s="168" t="e">
        <f>VLOOKUP(A324,Data!$A:$P,3,FALSE)</f>
        <v>#N/A</v>
      </c>
      <c r="E324" s="214" t="e">
        <f>VLOOKUP(A324,Data!$A:$P,7,FALSE)</f>
        <v>#N/A</v>
      </c>
      <c r="F324" s="173" t="e">
        <f>VLOOKUP(A324,Data!$A:$P,4,FALSE)</f>
        <v>#N/A</v>
      </c>
      <c r="G324" s="168" t="e">
        <f>VLOOKUP(A324,Data!$A:$P,5,FALSE)</f>
        <v>#N/A</v>
      </c>
      <c r="H324" s="6" t="e">
        <f>VLOOKUP(A324,Data!$A:$P,9,FALSE)</f>
        <v>#N/A</v>
      </c>
      <c r="I324" s="6" t="e">
        <f>VLOOKUP(A324,Data!$A:$P,11,FALSE)</f>
        <v>#N/A</v>
      </c>
      <c r="J324" s="6" t="e">
        <f>VLOOKUP(A324,Data!$A:$P,12,FALSE)</f>
        <v>#N/A</v>
      </c>
      <c r="K324" s="6" t="e">
        <f>VLOOKUP(A324,Data!$A:$P,16,FALSE)</f>
        <v>#N/A</v>
      </c>
      <c r="L324" s="182" t="e">
        <f>VLOOKUP(A324,Data!$A:$P,6,FALSE)</f>
        <v>#N/A</v>
      </c>
      <c r="M324" s="12" t="e">
        <f t="shared" ref="M324" si="163">J324-I324</f>
        <v>#N/A</v>
      </c>
      <c r="N324" s="168" t="e">
        <f>VLOOKUP(A324,Data!$A:$P,13,FALSE)</f>
        <v>#N/A</v>
      </c>
      <c r="O324" s="168" t="e">
        <f>VLOOKUP(A324,Data!$A:$P,14,FALSE)</f>
        <v>#N/A</v>
      </c>
      <c r="P324" s="139"/>
    </row>
    <row r="325" spans="1:16" ht="39.950000000000003" customHeight="1" x14ac:dyDescent="0.25">
      <c r="A325" s="166" t="e">
        <f>VLOOKUP(Data!A325,Data!$A:$P,1,FALSE)</f>
        <v>#N/A</v>
      </c>
      <c r="B325" s="168" t="e">
        <f>VLOOKUP(A325,Data!$A:$P,2,FALSE)</f>
        <v>#N/A</v>
      </c>
      <c r="C325" s="168" t="e">
        <f>VLOOKUP(A325,Data!$A:$P,15,FALSE)</f>
        <v>#N/A</v>
      </c>
      <c r="D325" s="168" t="e">
        <f>VLOOKUP(A325,Data!$A:$P,3,FALSE)</f>
        <v>#N/A</v>
      </c>
      <c r="E325" s="214" t="e">
        <f>VLOOKUP(A325,Data!$A:$P,7,FALSE)</f>
        <v>#N/A</v>
      </c>
      <c r="F325" s="173" t="e">
        <f>VLOOKUP(A325,Data!$A:$P,4,FALSE)</f>
        <v>#N/A</v>
      </c>
      <c r="G325" s="168" t="e">
        <f>VLOOKUP(A325,Data!$A:$P,5,FALSE)</f>
        <v>#N/A</v>
      </c>
      <c r="H325" s="6" t="e">
        <f>VLOOKUP(A325,Data!$A:$P,9,FALSE)</f>
        <v>#N/A</v>
      </c>
      <c r="I325" s="6" t="e">
        <f>VLOOKUP(A325,Data!$A:$P,11,FALSE)</f>
        <v>#N/A</v>
      </c>
      <c r="J325" s="6" t="e">
        <f>VLOOKUP(A325,Data!$A:$P,12,FALSE)</f>
        <v>#N/A</v>
      </c>
      <c r="K325" s="6" t="e">
        <f>VLOOKUP(A325,Data!$A:$P,16,FALSE)</f>
        <v>#N/A</v>
      </c>
      <c r="L325" s="182" t="e">
        <f>VLOOKUP(A325,Data!$A:$P,6,FALSE)</f>
        <v>#N/A</v>
      </c>
      <c r="M325" s="12" t="e">
        <f t="shared" ref="M325" si="164">J325-I325</f>
        <v>#N/A</v>
      </c>
      <c r="N325" s="168" t="e">
        <f>VLOOKUP(A325,Data!$A:$P,13,FALSE)</f>
        <v>#N/A</v>
      </c>
      <c r="O325" s="168" t="e">
        <f>VLOOKUP(A325,Data!$A:$P,14,FALSE)</f>
        <v>#N/A</v>
      </c>
      <c r="P325" s="139"/>
    </row>
    <row r="326" spans="1:16" ht="39.950000000000003" customHeight="1" x14ac:dyDescent="0.25">
      <c r="A326" s="166" t="e">
        <f>VLOOKUP(Data!A326,Data!$A:$P,1,FALSE)</f>
        <v>#N/A</v>
      </c>
      <c r="B326" s="168" t="e">
        <f>VLOOKUP(A326,Data!$A:$P,2,FALSE)</f>
        <v>#N/A</v>
      </c>
      <c r="C326" s="168" t="e">
        <f>VLOOKUP(A326,Data!$A:$P,15,FALSE)</f>
        <v>#N/A</v>
      </c>
      <c r="D326" s="168" t="e">
        <f>VLOOKUP(A326,Data!$A:$P,3,FALSE)</f>
        <v>#N/A</v>
      </c>
      <c r="E326" s="214" t="e">
        <f>VLOOKUP(A326,Data!$A:$P,7,FALSE)</f>
        <v>#N/A</v>
      </c>
      <c r="F326" s="173" t="e">
        <f>VLOOKUP(A326,Data!$A:$P,4,FALSE)</f>
        <v>#N/A</v>
      </c>
      <c r="G326" s="168" t="e">
        <f>VLOOKUP(A326,Data!$A:$P,5,FALSE)</f>
        <v>#N/A</v>
      </c>
      <c r="H326" s="6" t="e">
        <f>VLOOKUP(A326,Data!$A:$P,9,FALSE)</f>
        <v>#N/A</v>
      </c>
      <c r="I326" s="6" t="e">
        <f>VLOOKUP(A326,Data!$A:$P,11,FALSE)</f>
        <v>#N/A</v>
      </c>
      <c r="J326" s="6" t="e">
        <f>VLOOKUP(A326,Data!$A:$P,12,FALSE)</f>
        <v>#N/A</v>
      </c>
      <c r="K326" s="6" t="e">
        <f>VLOOKUP(A326,Data!$A:$P,16,FALSE)</f>
        <v>#N/A</v>
      </c>
      <c r="L326" s="182" t="e">
        <f>VLOOKUP(A326,Data!$A:$P,6,FALSE)</f>
        <v>#N/A</v>
      </c>
      <c r="M326" s="12" t="e">
        <f t="shared" ref="M326" si="165">J326-I326</f>
        <v>#N/A</v>
      </c>
      <c r="N326" s="168" t="e">
        <f>VLOOKUP(A326,Data!$A:$P,13,FALSE)</f>
        <v>#N/A</v>
      </c>
      <c r="O326" s="168" t="e">
        <f>VLOOKUP(A326,Data!$A:$P,14,FALSE)</f>
        <v>#N/A</v>
      </c>
      <c r="P326" s="139"/>
    </row>
    <row r="327" spans="1:16" ht="39.950000000000003" customHeight="1" x14ac:dyDescent="0.25">
      <c r="A327" s="166" t="e">
        <f>VLOOKUP(Data!A327,Data!$A:$P,1,FALSE)</f>
        <v>#N/A</v>
      </c>
      <c r="B327" s="168" t="e">
        <f>VLOOKUP(A327,Data!$A:$P,2,FALSE)</f>
        <v>#N/A</v>
      </c>
      <c r="C327" s="168" t="e">
        <f>VLOOKUP(A327,Data!$A:$P,15,FALSE)</f>
        <v>#N/A</v>
      </c>
      <c r="D327" s="168" t="e">
        <f>VLOOKUP(A327,Data!$A:$P,3,FALSE)</f>
        <v>#N/A</v>
      </c>
      <c r="E327" s="214" t="e">
        <f>VLOOKUP(A327,Data!$A:$P,7,FALSE)</f>
        <v>#N/A</v>
      </c>
      <c r="F327" s="173" t="e">
        <f>VLOOKUP(A327,Data!$A:$P,4,FALSE)</f>
        <v>#N/A</v>
      </c>
      <c r="G327" s="168" t="e">
        <f>VLOOKUP(A327,Data!$A:$P,5,FALSE)</f>
        <v>#N/A</v>
      </c>
      <c r="H327" s="6" t="e">
        <f>VLOOKUP(A327,Data!$A:$P,9,FALSE)</f>
        <v>#N/A</v>
      </c>
      <c r="I327" s="6" t="e">
        <f>VLOOKUP(A327,Data!$A:$P,11,FALSE)</f>
        <v>#N/A</v>
      </c>
      <c r="J327" s="6" t="e">
        <f>VLOOKUP(A327,Data!$A:$P,12,FALSE)</f>
        <v>#N/A</v>
      </c>
      <c r="K327" s="6" t="e">
        <f>VLOOKUP(A327,Data!$A:$P,16,FALSE)</f>
        <v>#N/A</v>
      </c>
      <c r="L327" s="182" t="e">
        <f>VLOOKUP(A327,Data!$A:$P,6,FALSE)</f>
        <v>#N/A</v>
      </c>
      <c r="M327" s="12" t="e">
        <f t="shared" ref="M327" si="166">J327-I327</f>
        <v>#N/A</v>
      </c>
      <c r="N327" s="168" t="e">
        <f>VLOOKUP(A327,Data!$A:$P,13,FALSE)</f>
        <v>#N/A</v>
      </c>
      <c r="O327" s="168" t="e">
        <f>VLOOKUP(A327,Data!$A:$P,14,FALSE)</f>
        <v>#N/A</v>
      </c>
      <c r="P327" s="139"/>
    </row>
    <row r="328" spans="1:16" ht="35.1" customHeight="1" x14ac:dyDescent="0.25">
      <c r="A328" s="166" t="e">
        <f>VLOOKUP(Data!A328,Data!$A:$P,1,FALSE)</f>
        <v>#N/A</v>
      </c>
      <c r="B328" s="168" t="e">
        <f>VLOOKUP(A328,Data!$A:$P,2,FALSE)</f>
        <v>#N/A</v>
      </c>
      <c r="C328" s="168" t="e">
        <f>VLOOKUP(A328,Data!$A:$P,15,FALSE)</f>
        <v>#N/A</v>
      </c>
      <c r="D328" s="168" t="e">
        <f>VLOOKUP(A328,Data!$A:$P,3,FALSE)</f>
        <v>#N/A</v>
      </c>
      <c r="E328" s="214" t="e">
        <f>VLOOKUP(A328,Data!$A:$P,7,FALSE)</f>
        <v>#N/A</v>
      </c>
      <c r="F328" s="173" t="e">
        <f>VLOOKUP(A328,Data!$A:$P,4,FALSE)</f>
        <v>#N/A</v>
      </c>
      <c r="G328" s="168" t="e">
        <f>VLOOKUP(A328,Data!$A:$P,5,FALSE)</f>
        <v>#N/A</v>
      </c>
      <c r="H328" s="6" t="e">
        <f>VLOOKUP(A328,Data!$A:$P,9,FALSE)</f>
        <v>#N/A</v>
      </c>
      <c r="I328" s="6" t="e">
        <f>VLOOKUP(A328,Data!$A:$P,11,FALSE)</f>
        <v>#N/A</v>
      </c>
      <c r="J328" s="6" t="e">
        <f>VLOOKUP(A328,Data!$A:$P,12,FALSE)</f>
        <v>#N/A</v>
      </c>
      <c r="K328" s="6" t="e">
        <f>VLOOKUP(A328,Data!$A:$P,16,FALSE)</f>
        <v>#N/A</v>
      </c>
      <c r="L328" s="182" t="e">
        <f>VLOOKUP(A328,Data!$A:$P,6,FALSE)</f>
        <v>#N/A</v>
      </c>
      <c r="M328" s="12" t="e">
        <f t="shared" ref="M328" si="167">J328-I328</f>
        <v>#N/A</v>
      </c>
      <c r="N328" s="168" t="e">
        <f>VLOOKUP(A328,Data!$A:$P,13,FALSE)</f>
        <v>#N/A</v>
      </c>
      <c r="O328" s="168" t="e">
        <f>VLOOKUP(A328,Data!$A:$P,14,FALSE)</f>
        <v>#N/A</v>
      </c>
      <c r="P328" s="139"/>
    </row>
    <row r="329" spans="1:16" ht="39.950000000000003" customHeight="1" x14ac:dyDescent="0.25">
      <c r="A329" s="166" t="e">
        <f>VLOOKUP(Data!A329,Data!$A:$P,1,FALSE)</f>
        <v>#N/A</v>
      </c>
      <c r="B329" s="168" t="e">
        <f>VLOOKUP(A329,Data!$A:$P,2,FALSE)</f>
        <v>#N/A</v>
      </c>
      <c r="C329" s="168" t="e">
        <f>VLOOKUP(A329,Data!$A:$P,15,FALSE)</f>
        <v>#N/A</v>
      </c>
      <c r="D329" s="168" t="e">
        <f>VLOOKUP(A329,Data!$A:$P,3,FALSE)</f>
        <v>#N/A</v>
      </c>
      <c r="E329" s="214" t="e">
        <f>VLOOKUP(A329,Data!$A:$P,7,FALSE)</f>
        <v>#N/A</v>
      </c>
      <c r="F329" s="173" t="e">
        <f>VLOOKUP(A329,Data!$A:$P,4,FALSE)</f>
        <v>#N/A</v>
      </c>
      <c r="G329" s="168" t="e">
        <f>VLOOKUP(A329,Data!$A:$P,5,FALSE)</f>
        <v>#N/A</v>
      </c>
      <c r="H329" s="6" t="e">
        <f>VLOOKUP(A329,Data!$A:$P,9,FALSE)</f>
        <v>#N/A</v>
      </c>
      <c r="I329" s="6" t="e">
        <f>VLOOKUP(A329,Data!$A:$P,11,FALSE)</f>
        <v>#N/A</v>
      </c>
      <c r="J329" s="6" t="e">
        <f>VLOOKUP(A329,Data!$A:$P,12,FALSE)</f>
        <v>#N/A</v>
      </c>
      <c r="K329" s="6" t="e">
        <f>VLOOKUP(A329,Data!$A:$P,16,FALSE)</f>
        <v>#N/A</v>
      </c>
      <c r="L329" s="182" t="e">
        <f>VLOOKUP(A329,Data!$A:$P,6,FALSE)</f>
        <v>#N/A</v>
      </c>
      <c r="M329" s="12" t="e">
        <f t="shared" ref="M329" si="168">J329-I329</f>
        <v>#N/A</v>
      </c>
      <c r="N329" s="168" t="e">
        <f>VLOOKUP(A329,Data!$A:$P,13,FALSE)</f>
        <v>#N/A</v>
      </c>
      <c r="O329" s="168" t="e">
        <f>VLOOKUP(A329,Data!$A:$P,14,FALSE)</f>
        <v>#N/A</v>
      </c>
      <c r="P329" s="139"/>
    </row>
    <row r="330" spans="1:16" ht="30" customHeight="1" x14ac:dyDescent="0.25">
      <c r="A330" s="166" t="e">
        <f>VLOOKUP(Data!A330,Data!$A:$P,1,FALSE)</f>
        <v>#N/A</v>
      </c>
      <c r="B330" s="168" t="e">
        <f>VLOOKUP(A330,Data!$A:$P,2,FALSE)</f>
        <v>#N/A</v>
      </c>
      <c r="C330" s="168" t="e">
        <f>VLOOKUP(A330,Data!$A:$P,15,FALSE)</f>
        <v>#N/A</v>
      </c>
      <c r="D330" s="168" t="e">
        <f>VLOOKUP(A330,Data!$A:$P,3,FALSE)</f>
        <v>#N/A</v>
      </c>
      <c r="E330" s="214" t="e">
        <f>VLOOKUP(A330,Data!$A:$P,7,FALSE)</f>
        <v>#N/A</v>
      </c>
      <c r="F330" s="173" t="e">
        <f>VLOOKUP(A330,Data!$A:$P,4,FALSE)</f>
        <v>#N/A</v>
      </c>
      <c r="G330" s="168" t="e">
        <f>VLOOKUP(A330,Data!$A:$P,5,FALSE)</f>
        <v>#N/A</v>
      </c>
      <c r="H330" s="6" t="e">
        <f>VLOOKUP(A330,Data!$A:$P,9,FALSE)</f>
        <v>#N/A</v>
      </c>
      <c r="I330" s="6" t="e">
        <f>VLOOKUP(A330,Data!$A:$P,11,FALSE)</f>
        <v>#N/A</v>
      </c>
      <c r="J330" s="6" t="e">
        <f>VLOOKUP(A330,Data!$A:$P,12,FALSE)</f>
        <v>#N/A</v>
      </c>
      <c r="K330" s="6" t="e">
        <f>VLOOKUP(A330,Data!$A:$P,16,FALSE)</f>
        <v>#N/A</v>
      </c>
      <c r="L330" s="182" t="e">
        <f>VLOOKUP(A330,Data!$A:$P,6,FALSE)</f>
        <v>#N/A</v>
      </c>
      <c r="M330" s="12" t="e">
        <f t="shared" ref="M330" si="169">J330-I330</f>
        <v>#N/A</v>
      </c>
      <c r="N330" s="168" t="e">
        <f>VLOOKUP(A330,Data!$A:$P,13,FALSE)</f>
        <v>#N/A</v>
      </c>
      <c r="O330" s="168" t="e">
        <f>VLOOKUP(A330,Data!$A:$P,14,FALSE)</f>
        <v>#N/A</v>
      </c>
      <c r="P330" s="139"/>
    </row>
    <row r="331" spans="1:16" ht="39.950000000000003" customHeight="1" x14ac:dyDescent="0.25">
      <c r="A331" s="166" t="e">
        <f>VLOOKUP(Data!A331,Data!$A:$P,1,FALSE)</f>
        <v>#N/A</v>
      </c>
      <c r="B331" s="168" t="e">
        <f>VLOOKUP(A331,Data!$A:$P,2,FALSE)</f>
        <v>#N/A</v>
      </c>
      <c r="C331" s="168" t="e">
        <f>VLOOKUP(A331,Data!$A:$P,15,FALSE)</f>
        <v>#N/A</v>
      </c>
      <c r="D331" s="168" t="e">
        <f>VLOOKUP(A331,Data!$A:$P,3,FALSE)</f>
        <v>#N/A</v>
      </c>
      <c r="E331" s="214" t="e">
        <f>VLOOKUP(A331,Data!$A:$P,7,FALSE)</f>
        <v>#N/A</v>
      </c>
      <c r="F331" s="173" t="e">
        <f>VLOOKUP(A331,Data!$A:$P,4,FALSE)</f>
        <v>#N/A</v>
      </c>
      <c r="G331" s="168" t="e">
        <f>VLOOKUP(A331,Data!$A:$P,5,FALSE)</f>
        <v>#N/A</v>
      </c>
      <c r="H331" s="6" t="e">
        <f>VLOOKUP(A331,Data!$A:$P,9,FALSE)</f>
        <v>#N/A</v>
      </c>
      <c r="I331" s="6" t="e">
        <f>VLOOKUP(A331,Data!$A:$P,11,FALSE)</f>
        <v>#N/A</v>
      </c>
      <c r="J331" s="6" t="e">
        <f>VLOOKUP(A331,Data!$A:$P,12,FALSE)</f>
        <v>#N/A</v>
      </c>
      <c r="K331" s="6" t="e">
        <f>VLOOKUP(A331,Data!$A:$P,16,FALSE)</f>
        <v>#N/A</v>
      </c>
      <c r="L331" s="182" t="e">
        <f>VLOOKUP(A331,Data!$A:$P,6,FALSE)</f>
        <v>#N/A</v>
      </c>
      <c r="M331" s="12" t="e">
        <f t="shared" ref="M331" si="170">J331-I331</f>
        <v>#N/A</v>
      </c>
      <c r="N331" s="168" t="e">
        <f>VLOOKUP(A331,Data!$A:$P,13,FALSE)</f>
        <v>#N/A</v>
      </c>
      <c r="O331" s="168" t="e">
        <f>VLOOKUP(A331,Data!$A:$P,14,FALSE)</f>
        <v>#N/A</v>
      </c>
      <c r="P331" s="139"/>
    </row>
    <row r="332" spans="1:16" ht="39.950000000000003" customHeight="1" x14ac:dyDescent="0.25">
      <c r="A332" s="166" t="e">
        <f>VLOOKUP(Data!A332,Data!$A:$P,1,FALSE)</f>
        <v>#N/A</v>
      </c>
      <c r="B332" s="168" t="e">
        <f>VLOOKUP(A332,Data!$A:$P,2,FALSE)</f>
        <v>#N/A</v>
      </c>
      <c r="C332" s="168" t="e">
        <f>VLOOKUP(A332,Data!$A:$P,15,FALSE)</f>
        <v>#N/A</v>
      </c>
      <c r="D332" s="168" t="e">
        <f>VLOOKUP(A332,Data!$A:$P,3,FALSE)</f>
        <v>#N/A</v>
      </c>
      <c r="E332" s="214" t="e">
        <f>VLOOKUP(A332,Data!$A:$P,7,FALSE)</f>
        <v>#N/A</v>
      </c>
      <c r="F332" s="173" t="e">
        <f>VLOOKUP(A332,Data!$A:$P,4,FALSE)</f>
        <v>#N/A</v>
      </c>
      <c r="G332" s="168" t="e">
        <f>VLOOKUP(A332,Data!$A:$P,5,FALSE)</f>
        <v>#N/A</v>
      </c>
      <c r="H332" s="6" t="e">
        <f>VLOOKUP(A332,Data!$A:$P,9,FALSE)</f>
        <v>#N/A</v>
      </c>
      <c r="I332" s="6" t="e">
        <f>VLOOKUP(A332,Data!$A:$P,11,FALSE)</f>
        <v>#N/A</v>
      </c>
      <c r="J332" s="6" t="e">
        <f>VLOOKUP(A332,Data!$A:$P,12,FALSE)</f>
        <v>#N/A</v>
      </c>
      <c r="K332" s="6" t="e">
        <f>VLOOKUP(A332,Data!$A:$P,16,FALSE)</f>
        <v>#N/A</v>
      </c>
      <c r="L332" s="182" t="e">
        <f>VLOOKUP(A332,Data!$A:$P,6,FALSE)</f>
        <v>#N/A</v>
      </c>
      <c r="M332" s="12" t="e">
        <f t="shared" ref="M332" si="171">J332-I332</f>
        <v>#N/A</v>
      </c>
      <c r="N332" s="168" t="e">
        <f>VLOOKUP(A332,Data!$A:$P,13,FALSE)</f>
        <v>#N/A</v>
      </c>
      <c r="O332" s="168" t="e">
        <f>VLOOKUP(A332,Data!$A:$P,14,FALSE)</f>
        <v>#N/A</v>
      </c>
      <c r="P332" s="139"/>
    </row>
    <row r="333" spans="1:16" ht="30" customHeight="1" x14ac:dyDescent="0.25">
      <c r="A333" s="166" t="e">
        <f>VLOOKUP(Data!A333,Data!$A:$P,1,FALSE)</f>
        <v>#N/A</v>
      </c>
      <c r="B333" s="168" t="e">
        <f>VLOOKUP(A333,Data!$A:$P,2,FALSE)</f>
        <v>#N/A</v>
      </c>
      <c r="C333" s="168" t="e">
        <f>VLOOKUP(A333,Data!$A:$P,15,FALSE)</f>
        <v>#N/A</v>
      </c>
      <c r="D333" s="168" t="e">
        <f>VLOOKUP(A333,Data!$A:$P,3,FALSE)</f>
        <v>#N/A</v>
      </c>
      <c r="E333" s="214" t="e">
        <f>VLOOKUP(A333,Data!$A:$P,7,FALSE)</f>
        <v>#N/A</v>
      </c>
      <c r="F333" s="173" t="e">
        <f>VLOOKUP(A333,Data!$A:$P,4,FALSE)</f>
        <v>#N/A</v>
      </c>
      <c r="G333" s="168" t="e">
        <f>VLOOKUP(A333,Data!$A:$P,5,FALSE)</f>
        <v>#N/A</v>
      </c>
      <c r="H333" s="6" t="e">
        <f>VLOOKUP(A333,Data!$A:$P,9,FALSE)</f>
        <v>#N/A</v>
      </c>
      <c r="I333" s="6" t="e">
        <f>VLOOKUP(A333,Data!$A:$P,11,FALSE)</f>
        <v>#N/A</v>
      </c>
      <c r="J333" s="6" t="e">
        <f>VLOOKUP(A333,Data!$A:$P,12,FALSE)</f>
        <v>#N/A</v>
      </c>
      <c r="K333" s="6" t="e">
        <f>VLOOKUP(A333,Data!$A:$P,16,FALSE)</f>
        <v>#N/A</v>
      </c>
      <c r="L333" s="182" t="e">
        <f>VLOOKUP(A333,Data!$A:$P,6,FALSE)</f>
        <v>#N/A</v>
      </c>
      <c r="M333" s="12" t="e">
        <f t="shared" ref="M333" si="172">J333-I333</f>
        <v>#N/A</v>
      </c>
      <c r="N333" s="168" t="e">
        <f>VLOOKUP(A333,Data!$A:$P,13,FALSE)</f>
        <v>#N/A</v>
      </c>
      <c r="O333" s="168" t="e">
        <f>VLOOKUP(A333,Data!$A:$P,14,FALSE)</f>
        <v>#N/A</v>
      </c>
      <c r="P333" s="139"/>
    </row>
    <row r="334" spans="1:16" ht="30" customHeight="1" x14ac:dyDescent="0.25">
      <c r="A334" s="166" t="e">
        <f>VLOOKUP(Data!A334,Data!$A:$P,1,FALSE)</f>
        <v>#N/A</v>
      </c>
      <c r="B334" s="168" t="e">
        <f>VLOOKUP(A334,Data!$A:$P,2,FALSE)</f>
        <v>#N/A</v>
      </c>
      <c r="C334" s="168" t="e">
        <f>VLOOKUP(A334,Data!$A:$P,15,FALSE)</f>
        <v>#N/A</v>
      </c>
      <c r="D334" s="168" t="e">
        <f>VLOOKUP(A334,Data!$A:$P,3,FALSE)</f>
        <v>#N/A</v>
      </c>
      <c r="E334" s="214" t="e">
        <f>VLOOKUP(A334,Data!$A:$P,7,FALSE)</f>
        <v>#N/A</v>
      </c>
      <c r="F334" s="173" t="e">
        <f>VLOOKUP(A334,Data!$A:$P,4,FALSE)</f>
        <v>#N/A</v>
      </c>
      <c r="G334" s="168" t="e">
        <f>VLOOKUP(A334,Data!$A:$P,5,FALSE)</f>
        <v>#N/A</v>
      </c>
      <c r="H334" s="6" t="e">
        <f>VLOOKUP(A334,Data!$A:$P,9,FALSE)</f>
        <v>#N/A</v>
      </c>
      <c r="I334" s="6" t="e">
        <f>VLOOKUP(A334,Data!$A:$P,11,FALSE)</f>
        <v>#N/A</v>
      </c>
      <c r="J334" s="6" t="e">
        <f>VLOOKUP(A334,Data!$A:$P,12,FALSE)</f>
        <v>#N/A</v>
      </c>
      <c r="K334" s="6" t="e">
        <f>VLOOKUP(A334,Data!$A:$P,16,FALSE)</f>
        <v>#N/A</v>
      </c>
      <c r="L334" s="182" t="e">
        <f>VLOOKUP(A334,Data!$A:$P,6,FALSE)</f>
        <v>#N/A</v>
      </c>
      <c r="M334" s="12" t="e">
        <f t="shared" ref="M334" si="173">J334-I334</f>
        <v>#N/A</v>
      </c>
      <c r="N334" s="168" t="e">
        <f>VLOOKUP(A334,Data!$A:$P,13,FALSE)</f>
        <v>#N/A</v>
      </c>
      <c r="O334" s="168" t="e">
        <f>VLOOKUP(A334,Data!$A:$P,14,FALSE)</f>
        <v>#N/A</v>
      </c>
      <c r="P334" s="139"/>
    </row>
    <row r="335" spans="1:16" ht="30" customHeight="1" x14ac:dyDescent="0.25">
      <c r="A335" s="166" t="e">
        <f>VLOOKUP(Data!A335,Data!$A:$P,1,FALSE)</f>
        <v>#N/A</v>
      </c>
      <c r="B335" s="168" t="e">
        <f>VLOOKUP(A335,Data!$A:$P,2,FALSE)</f>
        <v>#N/A</v>
      </c>
      <c r="C335" s="168" t="e">
        <f>VLOOKUP(A335,Data!$A:$P,15,FALSE)</f>
        <v>#N/A</v>
      </c>
      <c r="D335" s="168" t="e">
        <f>VLOOKUP(A335,Data!$A:$P,3,FALSE)</f>
        <v>#N/A</v>
      </c>
      <c r="E335" s="214" t="e">
        <f>VLOOKUP(A335,Data!$A:$P,7,FALSE)</f>
        <v>#N/A</v>
      </c>
      <c r="F335" s="173" t="e">
        <f>VLOOKUP(A335,Data!$A:$P,4,FALSE)</f>
        <v>#N/A</v>
      </c>
      <c r="G335" s="168" t="e">
        <f>VLOOKUP(A335,Data!$A:$P,5,FALSE)</f>
        <v>#N/A</v>
      </c>
      <c r="H335" s="6" t="e">
        <f>VLOOKUP(A335,Data!$A:$P,9,FALSE)</f>
        <v>#N/A</v>
      </c>
      <c r="I335" s="6" t="e">
        <f>VLOOKUP(A335,Data!$A:$P,11,FALSE)</f>
        <v>#N/A</v>
      </c>
      <c r="J335" s="6" t="e">
        <f>VLOOKUP(A335,Data!$A:$P,12,FALSE)</f>
        <v>#N/A</v>
      </c>
      <c r="K335" s="6" t="e">
        <f>VLOOKUP(A335,Data!$A:$P,16,FALSE)</f>
        <v>#N/A</v>
      </c>
      <c r="L335" s="182" t="e">
        <f>VLOOKUP(A335,Data!$A:$P,6,FALSE)</f>
        <v>#N/A</v>
      </c>
      <c r="M335" s="12" t="e">
        <f t="shared" ref="M335" si="174">J335-I335</f>
        <v>#N/A</v>
      </c>
      <c r="N335" s="168" t="e">
        <f>VLOOKUP(A335,Data!$A:$P,13,FALSE)</f>
        <v>#N/A</v>
      </c>
      <c r="O335" s="168" t="e">
        <f>VLOOKUP(A335,Data!$A:$P,14,FALSE)</f>
        <v>#N/A</v>
      </c>
      <c r="P335" s="139"/>
    </row>
    <row r="336" spans="1:16" ht="39.950000000000003" customHeight="1" x14ac:dyDescent="0.25">
      <c r="A336" s="166" t="e">
        <f>VLOOKUP(Data!A336,Data!$A:$P,1,FALSE)</f>
        <v>#N/A</v>
      </c>
      <c r="B336" s="168" t="e">
        <f>VLOOKUP(A336,Data!$A:$P,2,FALSE)</f>
        <v>#N/A</v>
      </c>
      <c r="C336" s="168" t="e">
        <f>VLOOKUP(A336,Data!$A:$P,15,FALSE)</f>
        <v>#N/A</v>
      </c>
      <c r="D336" s="168" t="e">
        <f>VLOOKUP(A336,Data!$A:$P,3,FALSE)</f>
        <v>#N/A</v>
      </c>
      <c r="E336" s="214" t="e">
        <f>VLOOKUP(A336,Data!$A:$P,7,FALSE)</f>
        <v>#N/A</v>
      </c>
      <c r="F336" s="173" t="e">
        <f>VLOOKUP(A336,Data!$A:$P,4,FALSE)</f>
        <v>#N/A</v>
      </c>
      <c r="G336" s="168" t="e">
        <f>VLOOKUP(A336,Data!$A:$P,5,FALSE)</f>
        <v>#N/A</v>
      </c>
      <c r="H336" s="6" t="e">
        <f>VLOOKUP(A336,Data!$A:$P,9,FALSE)</f>
        <v>#N/A</v>
      </c>
      <c r="I336" s="6" t="e">
        <f>VLOOKUP(A336,Data!$A:$P,11,FALSE)</f>
        <v>#N/A</v>
      </c>
      <c r="J336" s="6" t="e">
        <f>VLOOKUP(A336,Data!$A:$P,12,FALSE)</f>
        <v>#N/A</v>
      </c>
      <c r="K336" s="6" t="e">
        <f>VLOOKUP(A336,Data!$A:$P,16,FALSE)</f>
        <v>#N/A</v>
      </c>
      <c r="L336" s="182" t="e">
        <f>VLOOKUP(A336,Data!$A:$P,6,FALSE)</f>
        <v>#N/A</v>
      </c>
      <c r="M336" s="12" t="e">
        <f t="shared" ref="M336" si="175">J336-I336</f>
        <v>#N/A</v>
      </c>
      <c r="N336" s="168" t="e">
        <f>VLOOKUP(A336,Data!$A:$P,13,FALSE)</f>
        <v>#N/A</v>
      </c>
      <c r="O336" s="168" t="e">
        <f>VLOOKUP(A336,Data!$A:$P,14,FALSE)</f>
        <v>#N/A</v>
      </c>
      <c r="P336" s="139"/>
    </row>
    <row r="337" spans="1:16" ht="35.1" customHeight="1" x14ac:dyDescent="0.25">
      <c r="A337" s="166" t="e">
        <f>VLOOKUP(Data!A337,Data!$A:$P,1,FALSE)</f>
        <v>#N/A</v>
      </c>
      <c r="B337" s="168" t="e">
        <f>VLOOKUP(A337,Data!$A:$P,2,FALSE)</f>
        <v>#N/A</v>
      </c>
      <c r="C337" s="168" t="e">
        <f>VLOOKUP(A337,Data!$A:$P,15,FALSE)</f>
        <v>#N/A</v>
      </c>
      <c r="D337" s="168" t="e">
        <f>VLOOKUP(A337,Data!$A:$P,3,FALSE)</f>
        <v>#N/A</v>
      </c>
      <c r="E337" s="214" t="e">
        <f>VLOOKUP(A337,Data!$A:$P,7,FALSE)</f>
        <v>#N/A</v>
      </c>
      <c r="F337" s="173" t="e">
        <f>VLOOKUP(A337,Data!$A:$P,4,FALSE)</f>
        <v>#N/A</v>
      </c>
      <c r="G337" s="168" t="e">
        <f>VLOOKUP(A337,Data!$A:$P,5,FALSE)</f>
        <v>#N/A</v>
      </c>
      <c r="H337" s="6" t="e">
        <f>VLOOKUP(A337,Data!$A:$P,9,FALSE)</f>
        <v>#N/A</v>
      </c>
      <c r="I337" s="6" t="e">
        <f>VLOOKUP(A337,Data!$A:$P,11,FALSE)</f>
        <v>#N/A</v>
      </c>
      <c r="J337" s="6" t="e">
        <f>VLOOKUP(A337,Data!$A:$P,12,FALSE)</f>
        <v>#N/A</v>
      </c>
      <c r="K337" s="6" t="e">
        <f>VLOOKUP(A337,Data!$A:$P,16,FALSE)</f>
        <v>#N/A</v>
      </c>
      <c r="L337" s="182" t="e">
        <f>VLOOKUP(A337,Data!$A:$P,6,FALSE)</f>
        <v>#N/A</v>
      </c>
      <c r="M337" s="12" t="e">
        <f t="shared" ref="M337" si="176">J337-I337</f>
        <v>#N/A</v>
      </c>
      <c r="N337" s="168" t="e">
        <f>VLOOKUP(A337,Data!$A:$P,13,FALSE)</f>
        <v>#N/A</v>
      </c>
      <c r="O337" s="168" t="e">
        <f>VLOOKUP(A337,Data!$A:$P,14,FALSE)</f>
        <v>#N/A</v>
      </c>
      <c r="P337" s="139"/>
    </row>
    <row r="338" spans="1:16" ht="45" customHeight="1" x14ac:dyDescent="0.25">
      <c r="A338" s="166" t="e">
        <f>VLOOKUP(Data!#REF!,Data!$A:$P,1,FALSE)</f>
        <v>#REF!</v>
      </c>
      <c r="B338" s="168" t="e">
        <f>VLOOKUP(A338,Data!$A:$P,2,FALSE)</f>
        <v>#REF!</v>
      </c>
      <c r="C338" s="168" t="e">
        <f>VLOOKUP(A338,Data!$A:$P,15,FALSE)</f>
        <v>#REF!</v>
      </c>
      <c r="D338" s="168" t="e">
        <f>VLOOKUP(A338,Data!$A:$P,3,FALSE)</f>
        <v>#REF!</v>
      </c>
      <c r="E338" s="214" t="e">
        <f>VLOOKUP(A338,Data!$A:$P,7,FALSE)</f>
        <v>#REF!</v>
      </c>
      <c r="F338" s="173" t="e">
        <f>VLOOKUP(A338,Data!$A:$P,4,FALSE)</f>
        <v>#REF!</v>
      </c>
      <c r="G338" s="168" t="e">
        <f>VLOOKUP(A338,Data!$A:$P,5,FALSE)</f>
        <v>#REF!</v>
      </c>
      <c r="H338" s="6" t="e">
        <f>VLOOKUP(A338,Data!$A:$P,9,FALSE)</f>
        <v>#REF!</v>
      </c>
      <c r="I338" s="6" t="e">
        <f>VLOOKUP(A338,Data!$A:$P,11,FALSE)</f>
        <v>#REF!</v>
      </c>
      <c r="J338" s="6" t="e">
        <f>VLOOKUP(A338,Data!$A:$P,12,FALSE)</f>
        <v>#REF!</v>
      </c>
      <c r="K338" s="6" t="e">
        <f>VLOOKUP(A338,Data!$A:$P,16,FALSE)</f>
        <v>#REF!</v>
      </c>
      <c r="L338" s="182" t="e">
        <f>VLOOKUP(A338,Data!$A:$P,6,FALSE)</f>
        <v>#REF!</v>
      </c>
      <c r="M338" s="12" t="e">
        <f t="shared" ref="M338" si="177">J338-I338</f>
        <v>#REF!</v>
      </c>
      <c r="N338" s="168" t="e">
        <f>VLOOKUP(A338,Data!$A:$P,13,FALSE)</f>
        <v>#REF!</v>
      </c>
      <c r="O338" s="168" t="e">
        <f>VLOOKUP(A338,Data!$A:$P,14,FALSE)</f>
        <v>#REF!</v>
      </c>
      <c r="P338" s="139"/>
    </row>
    <row r="339" spans="1:16" ht="30" customHeight="1" x14ac:dyDescent="0.25">
      <c r="A339" s="166" t="e">
        <f>VLOOKUP(Data!#REF!,Data!$A:$P,1,FALSE)</f>
        <v>#REF!</v>
      </c>
      <c r="B339" s="168" t="e">
        <f>VLOOKUP(A339,Data!$A:$P,2,FALSE)</f>
        <v>#REF!</v>
      </c>
      <c r="C339" s="168" t="e">
        <f>VLOOKUP(A339,Data!$A:$P,15,FALSE)</f>
        <v>#REF!</v>
      </c>
      <c r="D339" s="168" t="e">
        <f>VLOOKUP(A339,Data!$A:$P,3,FALSE)</f>
        <v>#REF!</v>
      </c>
      <c r="E339" s="214" t="e">
        <f>VLOOKUP(A339,Data!$A:$P,7,FALSE)</f>
        <v>#REF!</v>
      </c>
      <c r="F339" s="173" t="e">
        <f>VLOOKUP(A339,Data!$A:$P,4,FALSE)</f>
        <v>#REF!</v>
      </c>
      <c r="G339" s="168" t="e">
        <f>VLOOKUP(A339,Data!$A:$P,5,FALSE)</f>
        <v>#REF!</v>
      </c>
      <c r="H339" s="6" t="e">
        <f>VLOOKUP(A339,Data!$A:$P,9,FALSE)</f>
        <v>#REF!</v>
      </c>
      <c r="I339" s="6" t="e">
        <f>VLOOKUP(A339,Data!$A:$P,11,FALSE)</f>
        <v>#REF!</v>
      </c>
      <c r="J339" s="6" t="e">
        <f>VLOOKUP(A339,Data!$A:$P,12,FALSE)</f>
        <v>#REF!</v>
      </c>
      <c r="K339" s="6" t="e">
        <f>VLOOKUP(A339,Data!$A:$P,16,FALSE)</f>
        <v>#REF!</v>
      </c>
      <c r="L339" s="182" t="e">
        <f>VLOOKUP(A339,Data!$A:$P,6,FALSE)</f>
        <v>#REF!</v>
      </c>
      <c r="M339" s="12" t="e">
        <f t="shared" ref="M339" si="178">J339-I339</f>
        <v>#REF!</v>
      </c>
      <c r="N339" s="168" t="e">
        <f>VLOOKUP(A339,Data!$A:$P,13,FALSE)</f>
        <v>#REF!</v>
      </c>
      <c r="O339" s="168" t="e">
        <f>VLOOKUP(A339,Data!$A:$P,14,FALSE)</f>
        <v>#REF!</v>
      </c>
      <c r="P339" s="139"/>
    </row>
    <row r="340" spans="1:16" ht="30" customHeight="1" x14ac:dyDescent="0.25">
      <c r="A340" s="166" t="e">
        <f>VLOOKUP(Data!#REF!,Data!$A:$P,1,FALSE)</f>
        <v>#REF!</v>
      </c>
      <c r="B340" s="168" t="e">
        <f>VLOOKUP(A340,Data!$A:$P,2,FALSE)</f>
        <v>#REF!</v>
      </c>
      <c r="C340" s="168" t="e">
        <f>VLOOKUP(A340,Data!$A:$P,15,FALSE)</f>
        <v>#REF!</v>
      </c>
      <c r="D340" s="168" t="e">
        <f>VLOOKUP(A340,Data!$A:$P,3,FALSE)</f>
        <v>#REF!</v>
      </c>
      <c r="E340" s="214" t="e">
        <f>VLOOKUP(A340,Data!$A:$P,7,FALSE)</f>
        <v>#REF!</v>
      </c>
      <c r="F340" s="173" t="e">
        <f>VLOOKUP(A340,Data!$A:$P,4,FALSE)</f>
        <v>#REF!</v>
      </c>
      <c r="G340" s="168" t="e">
        <f>VLOOKUP(A340,Data!$A:$P,5,FALSE)</f>
        <v>#REF!</v>
      </c>
      <c r="H340" s="6" t="e">
        <f>VLOOKUP(A340,Data!$A:$P,9,FALSE)</f>
        <v>#REF!</v>
      </c>
      <c r="I340" s="6" t="e">
        <f>VLOOKUP(A340,Data!$A:$P,11,FALSE)</f>
        <v>#REF!</v>
      </c>
      <c r="J340" s="6" t="e">
        <f>VLOOKUP(A340,Data!$A:$P,12,FALSE)</f>
        <v>#REF!</v>
      </c>
      <c r="K340" s="6" t="e">
        <f>VLOOKUP(A340,Data!$A:$P,16,FALSE)</f>
        <v>#REF!</v>
      </c>
      <c r="L340" s="182" t="e">
        <f>VLOOKUP(A340,Data!$A:$P,6,FALSE)</f>
        <v>#REF!</v>
      </c>
      <c r="M340" s="12" t="e">
        <f t="shared" ref="M340" si="179">J340-I340</f>
        <v>#REF!</v>
      </c>
      <c r="N340" s="168" t="e">
        <f>VLOOKUP(A340,Data!$A:$P,13,FALSE)</f>
        <v>#REF!</v>
      </c>
      <c r="O340" s="168" t="e">
        <f>VLOOKUP(A340,Data!$A:$P,14,FALSE)</f>
        <v>#REF!</v>
      </c>
      <c r="P340" s="139"/>
    </row>
    <row r="341" spans="1:16" ht="39.950000000000003" customHeight="1" x14ac:dyDescent="0.25">
      <c r="A341" s="166" t="e">
        <f>VLOOKUP(Data!#REF!,Data!$A:$P,1,FALSE)</f>
        <v>#REF!</v>
      </c>
      <c r="B341" s="168" t="e">
        <f>VLOOKUP(A341,Data!$A:$P,2,FALSE)</f>
        <v>#REF!</v>
      </c>
      <c r="C341" s="168" t="e">
        <f>VLOOKUP(A341,Data!$A:$P,15,FALSE)</f>
        <v>#REF!</v>
      </c>
      <c r="D341" s="168" t="e">
        <f>VLOOKUP(A341,Data!$A:$P,3,FALSE)</f>
        <v>#REF!</v>
      </c>
      <c r="E341" s="214" t="e">
        <f>VLOOKUP(A341,Data!$A:$P,7,FALSE)</f>
        <v>#REF!</v>
      </c>
      <c r="F341" s="173" t="e">
        <f>VLOOKUP(A341,Data!$A:$P,4,FALSE)</f>
        <v>#REF!</v>
      </c>
      <c r="G341" s="168" t="e">
        <f>VLOOKUP(A341,Data!$A:$P,5,FALSE)</f>
        <v>#REF!</v>
      </c>
      <c r="H341" s="6" t="e">
        <f>VLOOKUP(A341,Data!$A:$P,9,FALSE)</f>
        <v>#REF!</v>
      </c>
      <c r="I341" s="6" t="e">
        <f>VLOOKUP(A341,Data!$A:$P,11,FALSE)</f>
        <v>#REF!</v>
      </c>
      <c r="J341" s="6" t="e">
        <f>VLOOKUP(A341,Data!$A:$P,12,FALSE)</f>
        <v>#REF!</v>
      </c>
      <c r="K341" s="6" t="e">
        <f>VLOOKUP(A341,Data!$A:$P,16,FALSE)</f>
        <v>#REF!</v>
      </c>
      <c r="L341" s="182" t="e">
        <f>VLOOKUP(A341,Data!$A:$P,6,FALSE)</f>
        <v>#REF!</v>
      </c>
      <c r="M341" s="12" t="e">
        <f t="shared" ref="M341" si="180">J341-I341</f>
        <v>#REF!</v>
      </c>
      <c r="N341" s="168" t="e">
        <f>VLOOKUP(A341,Data!$A:$P,13,FALSE)</f>
        <v>#REF!</v>
      </c>
      <c r="O341" s="168" t="e">
        <f>VLOOKUP(A341,Data!$A:$P,14,FALSE)</f>
        <v>#REF!</v>
      </c>
      <c r="P341" s="139"/>
    </row>
    <row r="342" spans="1:16" ht="35.1" customHeight="1" x14ac:dyDescent="0.25">
      <c r="A342" s="166" t="e">
        <f>VLOOKUP(Data!#REF!,Data!$A:$P,1,FALSE)</f>
        <v>#REF!</v>
      </c>
      <c r="B342" s="168" t="e">
        <f>VLOOKUP(A342,Data!$A:$P,2,FALSE)</f>
        <v>#REF!</v>
      </c>
      <c r="C342" s="168" t="e">
        <f>VLOOKUP(A342,Data!$A:$P,15,FALSE)</f>
        <v>#REF!</v>
      </c>
      <c r="D342" s="168" t="e">
        <f>VLOOKUP(A342,Data!$A:$P,3,FALSE)</f>
        <v>#REF!</v>
      </c>
      <c r="E342" s="214" t="e">
        <f>VLOOKUP(A342,Data!$A:$P,7,FALSE)</f>
        <v>#REF!</v>
      </c>
      <c r="F342" s="173" t="e">
        <f>VLOOKUP(A342,Data!$A:$P,4,FALSE)</f>
        <v>#REF!</v>
      </c>
      <c r="G342" s="168" t="e">
        <f>VLOOKUP(A342,Data!$A:$P,5,FALSE)</f>
        <v>#REF!</v>
      </c>
      <c r="H342" s="6" t="e">
        <f>VLOOKUP(A342,Data!$A:$P,9,FALSE)</f>
        <v>#REF!</v>
      </c>
      <c r="I342" s="6" t="e">
        <f>VLOOKUP(A342,Data!$A:$P,11,FALSE)</f>
        <v>#REF!</v>
      </c>
      <c r="J342" s="6" t="e">
        <f>VLOOKUP(A342,Data!$A:$P,12,FALSE)</f>
        <v>#REF!</v>
      </c>
      <c r="K342" s="6" t="e">
        <f>VLOOKUP(A342,Data!$A:$P,16,FALSE)</f>
        <v>#REF!</v>
      </c>
      <c r="L342" s="182" t="e">
        <f>VLOOKUP(A342,Data!$A:$P,6,FALSE)</f>
        <v>#REF!</v>
      </c>
      <c r="M342" s="12" t="e">
        <f t="shared" ref="M342" si="181">J342-I342</f>
        <v>#REF!</v>
      </c>
      <c r="N342" s="168" t="e">
        <f>VLOOKUP(A342,Data!$A:$P,13,FALSE)</f>
        <v>#REF!</v>
      </c>
      <c r="O342" s="168" t="e">
        <f>VLOOKUP(A342,Data!$A:$P,14,FALSE)</f>
        <v>#REF!</v>
      </c>
      <c r="P342" s="139"/>
    </row>
    <row r="343" spans="1:16" ht="35.1" customHeight="1" x14ac:dyDescent="0.25">
      <c r="A343" s="166"/>
      <c r="B343" s="168"/>
      <c r="C343" s="168"/>
      <c r="D343" s="168"/>
      <c r="E343" s="214"/>
      <c r="F343" s="173"/>
      <c r="G343" s="168"/>
      <c r="H343" s="6"/>
      <c r="I343" s="6"/>
      <c r="J343" s="6"/>
      <c r="K343" s="6"/>
      <c r="L343" s="182"/>
      <c r="M343" s="12"/>
      <c r="N343" s="168"/>
      <c r="O343" s="168"/>
      <c r="P343" s="139"/>
    </row>
    <row r="344" spans="1:16" ht="30" customHeight="1" x14ac:dyDescent="0.25">
      <c r="A344" s="166"/>
      <c r="B344" s="168"/>
      <c r="C344" s="168"/>
      <c r="D344" s="168"/>
      <c r="E344" s="226"/>
      <c r="F344" s="173"/>
      <c r="G344" s="168"/>
      <c r="H344" s="6"/>
      <c r="I344" s="6"/>
      <c r="J344" s="6"/>
      <c r="K344" s="6"/>
      <c r="L344" s="182"/>
      <c r="M344" s="12"/>
      <c r="N344" s="168"/>
      <c r="O344" s="168"/>
      <c r="P344" s="139"/>
    </row>
    <row r="345" spans="1:16" ht="39.950000000000003" customHeight="1" x14ac:dyDescent="0.25">
      <c r="A345" s="166"/>
      <c r="B345" s="168"/>
      <c r="C345" s="168"/>
      <c r="D345" s="168"/>
      <c r="E345" s="214"/>
      <c r="F345" s="173"/>
      <c r="G345" s="168"/>
      <c r="H345" s="6"/>
      <c r="I345" s="6"/>
      <c r="J345" s="6"/>
      <c r="K345" s="6"/>
      <c r="L345" s="182"/>
      <c r="M345" s="12"/>
      <c r="N345" s="168"/>
      <c r="O345" s="168"/>
      <c r="P345" s="139"/>
    </row>
    <row r="346" spans="1:16" ht="30" customHeight="1" x14ac:dyDescent="0.25">
      <c r="A346" s="166"/>
      <c r="B346" s="168"/>
      <c r="C346" s="168"/>
      <c r="D346" s="168"/>
      <c r="E346" s="226"/>
      <c r="F346" s="173"/>
      <c r="G346" s="168"/>
      <c r="H346" s="6"/>
      <c r="I346" s="6"/>
      <c r="J346" s="6"/>
      <c r="K346" s="6"/>
      <c r="L346" s="182"/>
      <c r="M346" s="12"/>
      <c r="N346" s="168"/>
      <c r="O346" s="168"/>
      <c r="P346" s="139"/>
    </row>
    <row r="347" spans="1:16" ht="45" customHeight="1" x14ac:dyDescent="0.25">
      <c r="A347" s="166"/>
      <c r="B347" s="168"/>
      <c r="C347" s="168"/>
      <c r="D347" s="168"/>
      <c r="E347" s="214"/>
      <c r="F347" s="173"/>
      <c r="G347" s="168"/>
      <c r="H347" s="6"/>
      <c r="I347" s="6"/>
      <c r="J347" s="6"/>
      <c r="K347" s="6"/>
      <c r="L347" s="182"/>
      <c r="M347" s="12"/>
      <c r="N347" s="168"/>
      <c r="O347" s="168"/>
      <c r="P347" s="139"/>
    </row>
    <row r="348" spans="1:16" ht="39.950000000000003" customHeight="1" x14ac:dyDescent="0.25">
      <c r="A348" s="166"/>
      <c r="B348" s="168"/>
      <c r="C348" s="168"/>
      <c r="D348" s="168"/>
      <c r="E348" s="226"/>
      <c r="F348" s="173"/>
      <c r="G348" s="168"/>
      <c r="H348" s="6"/>
      <c r="I348" s="6"/>
      <c r="J348" s="6"/>
      <c r="K348" s="6"/>
      <c r="L348" s="182"/>
      <c r="M348" s="12"/>
      <c r="N348" s="168"/>
      <c r="O348" s="168"/>
      <c r="P348" s="139"/>
    </row>
    <row r="349" spans="1:16" ht="39.950000000000003" customHeight="1" x14ac:dyDescent="0.25">
      <c r="A349" s="166"/>
      <c r="B349" s="168"/>
      <c r="C349" s="168"/>
      <c r="D349" s="168"/>
      <c r="E349" s="214"/>
      <c r="F349" s="173"/>
      <c r="G349" s="168"/>
      <c r="H349" s="6"/>
      <c r="I349" s="6"/>
      <c r="J349" s="6"/>
      <c r="K349" s="6"/>
      <c r="L349" s="182"/>
      <c r="M349" s="12"/>
      <c r="N349" s="168"/>
      <c r="O349" s="168"/>
      <c r="P349" s="139"/>
    </row>
    <row r="350" spans="1:16" ht="39.950000000000003" customHeight="1" x14ac:dyDescent="0.25">
      <c r="A350" s="166"/>
      <c r="B350" s="168"/>
      <c r="C350" s="168"/>
      <c r="D350" s="168"/>
      <c r="E350" s="214"/>
      <c r="F350" s="173"/>
      <c r="G350" s="168"/>
      <c r="H350" s="6"/>
      <c r="I350" s="6"/>
      <c r="J350" s="6"/>
      <c r="K350" s="6"/>
      <c r="L350" s="182"/>
      <c r="M350" s="12"/>
      <c r="N350" s="168"/>
      <c r="O350" s="168"/>
      <c r="P350" s="139"/>
    </row>
    <row r="351" spans="1:16" ht="39.950000000000003" customHeight="1" x14ac:dyDescent="0.25">
      <c r="A351" s="166"/>
      <c r="B351" s="168"/>
      <c r="C351" s="168"/>
      <c r="D351" s="168"/>
      <c r="E351" s="214"/>
      <c r="F351" s="173"/>
      <c r="G351" s="168"/>
      <c r="H351" s="6"/>
      <c r="I351" s="6"/>
      <c r="J351" s="6"/>
      <c r="K351" s="6"/>
      <c r="L351" s="182"/>
      <c r="M351" s="12"/>
      <c r="N351" s="168"/>
      <c r="O351" s="168"/>
      <c r="P351" s="139"/>
    </row>
    <row r="352" spans="1:16" ht="35.1" customHeight="1" x14ac:dyDescent="0.25">
      <c r="A352" s="166"/>
      <c r="B352" s="168"/>
      <c r="C352" s="168"/>
      <c r="D352" s="168"/>
      <c r="E352" s="214"/>
      <c r="F352" s="173"/>
      <c r="G352" s="168"/>
      <c r="H352" s="6"/>
      <c r="I352" s="6"/>
      <c r="J352" s="6"/>
      <c r="K352" s="6"/>
      <c r="L352" s="182"/>
      <c r="M352" s="12"/>
      <c r="N352" s="168"/>
      <c r="O352" s="168"/>
      <c r="P352" s="139"/>
    </row>
    <row r="353" spans="1:16" ht="35.1" customHeight="1" x14ac:dyDescent="0.25">
      <c r="A353" s="166"/>
      <c r="B353" s="168"/>
      <c r="C353" s="168"/>
      <c r="D353" s="168"/>
      <c r="E353" s="214"/>
      <c r="F353" s="173"/>
      <c r="G353" s="168"/>
      <c r="H353" s="6"/>
      <c r="I353" s="6"/>
      <c r="J353" s="6"/>
      <c r="K353" s="6"/>
      <c r="L353" s="182"/>
      <c r="M353" s="12"/>
      <c r="N353" s="168"/>
      <c r="O353" s="168"/>
      <c r="P353" s="139"/>
    </row>
    <row r="354" spans="1:16" ht="35.1" customHeight="1" x14ac:dyDescent="0.25">
      <c r="A354" s="166"/>
      <c r="B354" s="168"/>
      <c r="C354" s="168"/>
      <c r="D354" s="168"/>
      <c r="E354" s="226"/>
      <c r="F354" s="173"/>
      <c r="G354" s="168"/>
      <c r="H354" s="6"/>
      <c r="I354" s="6"/>
      <c r="J354" s="6"/>
      <c r="K354" s="6"/>
      <c r="L354" s="182"/>
      <c r="M354" s="12"/>
      <c r="N354" s="168"/>
      <c r="O354" s="168"/>
      <c r="P354" s="139"/>
    </row>
    <row r="355" spans="1:16" ht="45" customHeight="1" x14ac:dyDescent="0.25">
      <c r="A355" s="166"/>
      <c r="B355" s="168"/>
      <c r="C355" s="168"/>
      <c r="D355" s="168"/>
      <c r="E355" s="214"/>
      <c r="F355" s="173"/>
      <c r="G355" s="168"/>
      <c r="H355" s="6"/>
      <c r="I355" s="6"/>
      <c r="J355" s="6"/>
      <c r="K355" s="6"/>
      <c r="L355" s="182"/>
      <c r="M355" s="12"/>
      <c r="N355" s="168"/>
      <c r="O355" s="168"/>
      <c r="P355" s="139"/>
    </row>
    <row r="356" spans="1:16" ht="39.950000000000003" customHeight="1" x14ac:dyDescent="0.25">
      <c r="A356" s="166"/>
      <c r="B356" s="168"/>
      <c r="C356" s="168"/>
      <c r="D356" s="168"/>
      <c r="E356" s="214"/>
      <c r="F356" s="173"/>
      <c r="G356" s="168"/>
      <c r="H356" s="6"/>
      <c r="I356" s="6"/>
      <c r="J356" s="6"/>
      <c r="K356" s="6"/>
      <c r="L356" s="182"/>
      <c r="M356" s="12"/>
      <c r="N356" s="168"/>
      <c r="O356" s="168"/>
      <c r="P356" s="139"/>
    </row>
    <row r="357" spans="1:16" ht="35.1" customHeight="1" x14ac:dyDescent="0.25">
      <c r="A357" s="166"/>
      <c r="B357" s="168"/>
      <c r="C357" s="168"/>
      <c r="D357" s="168"/>
      <c r="E357" s="214"/>
      <c r="F357" s="173"/>
      <c r="G357" s="168"/>
      <c r="H357" s="6"/>
      <c r="I357" s="6"/>
      <c r="J357" s="6"/>
      <c r="K357" s="6"/>
      <c r="L357" s="182"/>
      <c r="M357" s="12"/>
      <c r="N357" s="168"/>
      <c r="O357" s="168"/>
      <c r="P357" s="139"/>
    </row>
    <row r="358" spans="1:16" ht="45" customHeight="1" x14ac:dyDescent="0.25">
      <c r="A358" s="166"/>
      <c r="B358" s="168"/>
      <c r="C358" s="168"/>
      <c r="D358" s="168"/>
      <c r="E358" s="214"/>
      <c r="F358" s="173"/>
      <c r="G358" s="168"/>
      <c r="H358" s="6"/>
      <c r="I358" s="6"/>
      <c r="J358" s="6"/>
      <c r="K358" s="6"/>
      <c r="L358" s="182"/>
      <c r="M358" s="12"/>
      <c r="N358" s="168"/>
      <c r="O358" s="168"/>
      <c r="P358" s="139"/>
    </row>
    <row r="359" spans="1:16" ht="35.1" customHeight="1" x14ac:dyDescent="0.25">
      <c r="A359" s="166"/>
      <c r="B359" s="168"/>
      <c r="C359" s="168"/>
      <c r="D359" s="168"/>
      <c r="E359" s="214"/>
      <c r="F359" s="173"/>
      <c r="G359" s="168"/>
      <c r="H359" s="6"/>
      <c r="I359" s="6"/>
      <c r="J359" s="6"/>
      <c r="K359" s="6"/>
      <c r="L359" s="182"/>
      <c r="M359" s="12"/>
      <c r="N359" s="168"/>
      <c r="O359" s="168"/>
      <c r="P359" s="139"/>
    </row>
    <row r="360" spans="1:16" ht="39.950000000000003" customHeight="1" x14ac:dyDescent="0.25">
      <c r="A360" s="166"/>
      <c r="B360" s="168"/>
      <c r="C360" s="168"/>
      <c r="D360" s="168"/>
      <c r="E360" s="214"/>
      <c r="F360" s="173"/>
      <c r="G360" s="168"/>
      <c r="H360" s="6"/>
      <c r="I360" s="6"/>
      <c r="J360" s="6"/>
      <c r="K360" s="6"/>
      <c r="L360" s="182"/>
      <c r="M360" s="12"/>
      <c r="N360" s="168"/>
      <c r="O360" s="168"/>
      <c r="P360" s="139"/>
    </row>
    <row r="361" spans="1:16" ht="39.950000000000003" customHeight="1" x14ac:dyDescent="0.25">
      <c r="A361" s="166"/>
      <c r="B361" s="168"/>
      <c r="C361" s="168"/>
      <c r="D361" s="168"/>
      <c r="E361" s="214"/>
      <c r="F361" s="173"/>
      <c r="G361" s="168"/>
      <c r="H361" s="6"/>
      <c r="I361" s="6"/>
      <c r="J361" s="6"/>
      <c r="K361" s="6"/>
      <c r="L361" s="182"/>
      <c r="M361" s="12"/>
      <c r="N361" s="168"/>
      <c r="O361" s="168"/>
      <c r="P361" s="139"/>
    </row>
    <row r="362" spans="1:16" ht="35.1" customHeight="1" x14ac:dyDescent="0.25">
      <c r="A362" s="166"/>
      <c r="B362" s="168"/>
      <c r="C362" s="168"/>
      <c r="D362" s="168"/>
      <c r="E362" s="214"/>
      <c r="F362" s="173"/>
      <c r="G362" s="168"/>
      <c r="H362" s="6"/>
      <c r="I362" s="6"/>
      <c r="J362" s="6"/>
      <c r="K362" s="6"/>
      <c r="L362" s="182"/>
      <c r="M362" s="12"/>
      <c r="N362" s="168"/>
      <c r="O362" s="168"/>
      <c r="P362" s="139"/>
    </row>
    <row r="363" spans="1:16" ht="35.1" customHeight="1" x14ac:dyDescent="0.25">
      <c r="A363" s="166"/>
      <c r="B363" s="168"/>
      <c r="C363" s="168"/>
      <c r="D363" s="168"/>
      <c r="E363" s="214"/>
      <c r="F363" s="173"/>
      <c r="G363" s="168"/>
      <c r="H363" s="6"/>
      <c r="I363" s="6"/>
      <c r="J363" s="6"/>
      <c r="K363" s="6"/>
      <c r="L363" s="182"/>
      <c r="M363" s="12"/>
      <c r="N363" s="168"/>
      <c r="O363" s="168"/>
      <c r="P363" s="139"/>
    </row>
    <row r="364" spans="1:16" ht="39.950000000000003" customHeight="1" x14ac:dyDescent="0.25">
      <c r="A364" s="166"/>
      <c r="B364" s="168"/>
      <c r="C364" s="168"/>
      <c r="D364" s="168"/>
      <c r="E364" s="226"/>
      <c r="F364" s="173"/>
      <c r="G364" s="168"/>
      <c r="H364" s="6"/>
      <c r="I364" s="6"/>
      <c r="J364" s="6"/>
      <c r="K364" s="6"/>
      <c r="L364" s="182"/>
      <c r="M364" s="12"/>
      <c r="N364" s="168"/>
      <c r="O364" s="168"/>
      <c r="P364" s="139"/>
    </row>
    <row r="365" spans="1:16" ht="30" customHeight="1" x14ac:dyDescent="0.25">
      <c r="A365" s="166"/>
      <c r="B365" s="168"/>
      <c r="C365" s="168"/>
      <c r="D365" s="168"/>
      <c r="E365" s="214"/>
      <c r="F365" s="173"/>
      <c r="G365" s="168"/>
      <c r="H365" s="6"/>
      <c r="I365" s="6"/>
      <c r="J365" s="6"/>
      <c r="K365" s="6"/>
      <c r="L365" s="182"/>
      <c r="M365" s="12"/>
      <c r="N365" s="168"/>
      <c r="O365" s="168"/>
      <c r="P365" s="139"/>
    </row>
    <row r="366" spans="1:16" ht="50.1" customHeight="1" x14ac:dyDescent="0.25">
      <c r="A366" s="166"/>
      <c r="B366" s="168"/>
      <c r="C366" s="168"/>
      <c r="D366" s="168"/>
      <c r="E366" s="214"/>
      <c r="F366" s="173"/>
      <c r="G366" s="168"/>
      <c r="H366" s="6"/>
      <c r="I366" s="6"/>
      <c r="J366" s="6"/>
      <c r="K366" s="6"/>
      <c r="L366" s="182"/>
      <c r="M366" s="12"/>
      <c r="N366" s="168"/>
      <c r="O366" s="168"/>
      <c r="P366" s="139"/>
    </row>
    <row r="367" spans="1:16" ht="45" customHeight="1" x14ac:dyDescent="0.25">
      <c r="A367" s="166"/>
      <c r="B367" s="168"/>
      <c r="C367" s="168"/>
      <c r="D367" s="168"/>
      <c r="E367" s="214"/>
      <c r="F367" s="173"/>
      <c r="G367" s="168"/>
      <c r="H367" s="6"/>
      <c r="I367" s="6"/>
      <c r="J367" s="6"/>
      <c r="K367" s="6"/>
      <c r="L367" s="182"/>
      <c r="M367" s="12"/>
      <c r="N367" s="168"/>
      <c r="O367" s="168"/>
      <c r="P367" s="139"/>
    </row>
    <row r="368" spans="1:16" ht="30" customHeight="1" x14ac:dyDescent="0.25">
      <c r="A368" s="166"/>
      <c r="B368" s="168"/>
      <c r="C368" s="168"/>
      <c r="D368" s="168"/>
      <c r="E368" s="214"/>
      <c r="F368" s="173"/>
      <c r="G368" s="168"/>
      <c r="H368" s="6"/>
      <c r="I368" s="6"/>
      <c r="J368" s="6"/>
      <c r="K368" s="6"/>
      <c r="L368" s="182"/>
      <c r="M368" s="12"/>
      <c r="N368" s="168"/>
      <c r="O368" s="168"/>
      <c r="P368" s="139"/>
    </row>
    <row r="369" spans="1:16" ht="39.950000000000003" customHeight="1" x14ac:dyDescent="0.25">
      <c r="A369" s="166"/>
      <c r="B369" s="168"/>
      <c r="C369" s="168"/>
      <c r="D369" s="168"/>
      <c r="E369" s="214"/>
      <c r="F369" s="173"/>
      <c r="G369" s="168"/>
      <c r="H369" s="6"/>
      <c r="I369" s="6"/>
      <c r="J369" s="6"/>
      <c r="K369" s="6"/>
      <c r="L369" s="182"/>
      <c r="M369" s="12"/>
      <c r="N369" s="168"/>
      <c r="O369" s="168"/>
      <c r="P369" s="139"/>
    </row>
    <row r="370" spans="1:16" ht="39.950000000000003" customHeight="1" x14ac:dyDescent="0.25">
      <c r="A370" s="166"/>
      <c r="B370" s="168"/>
      <c r="C370" s="168"/>
      <c r="D370" s="168"/>
      <c r="E370" s="214"/>
      <c r="F370" s="173"/>
      <c r="G370" s="168"/>
      <c r="H370" s="6"/>
      <c r="I370" s="6"/>
      <c r="J370" s="6"/>
      <c r="K370" s="6"/>
      <c r="L370" s="182"/>
      <c r="M370" s="12"/>
      <c r="N370" s="168"/>
      <c r="O370" s="168"/>
      <c r="P370" s="139"/>
    </row>
    <row r="371" spans="1:16" ht="39.950000000000003" customHeight="1" x14ac:dyDescent="0.25">
      <c r="A371" s="166"/>
      <c r="B371" s="168"/>
      <c r="C371" s="168"/>
      <c r="D371" s="168"/>
      <c r="E371" s="214"/>
      <c r="F371" s="173"/>
      <c r="G371" s="168"/>
      <c r="H371" s="6"/>
      <c r="I371" s="6"/>
      <c r="J371" s="6"/>
      <c r="K371" s="6"/>
      <c r="L371" s="182"/>
      <c r="M371" s="12"/>
      <c r="N371" s="168"/>
      <c r="O371" s="168"/>
      <c r="P371" s="139"/>
    </row>
    <row r="372" spans="1:16" ht="39.950000000000003" customHeight="1" x14ac:dyDescent="0.25">
      <c r="A372" s="166"/>
      <c r="B372" s="168"/>
      <c r="C372" s="168"/>
      <c r="D372" s="168"/>
      <c r="E372" s="214"/>
      <c r="F372" s="173"/>
      <c r="G372" s="168"/>
      <c r="H372" s="6"/>
      <c r="I372" s="6"/>
      <c r="J372" s="6"/>
      <c r="K372" s="6"/>
      <c r="L372" s="182"/>
      <c r="M372" s="12"/>
      <c r="N372" s="168"/>
      <c r="O372" s="168"/>
      <c r="P372" s="139"/>
    </row>
    <row r="373" spans="1:16" ht="35.1" customHeight="1" x14ac:dyDescent="0.25">
      <c r="A373" s="166"/>
      <c r="B373" s="168"/>
      <c r="C373" s="168"/>
      <c r="D373" s="168"/>
      <c r="E373" s="214"/>
      <c r="F373" s="173"/>
      <c r="G373" s="168"/>
      <c r="H373" s="6"/>
      <c r="I373" s="6"/>
      <c r="J373" s="6"/>
      <c r="K373" s="6"/>
      <c r="L373" s="182"/>
      <c r="M373" s="12"/>
      <c r="N373" s="168"/>
      <c r="O373" s="168"/>
      <c r="P373" s="139"/>
    </row>
    <row r="374" spans="1:16" ht="39.950000000000003" customHeight="1" x14ac:dyDescent="0.25">
      <c r="A374" s="166"/>
      <c r="B374" s="168"/>
      <c r="C374" s="168"/>
      <c r="D374" s="168"/>
      <c r="E374" s="214"/>
      <c r="F374" s="173"/>
      <c r="G374" s="168"/>
      <c r="H374" s="6"/>
      <c r="I374" s="6"/>
      <c r="J374" s="6"/>
      <c r="K374" s="6"/>
      <c r="L374" s="182"/>
      <c r="M374" s="12"/>
      <c r="N374" s="168"/>
      <c r="O374" s="168"/>
      <c r="P374" s="139"/>
    </row>
    <row r="375" spans="1:16" ht="39.950000000000003" customHeight="1" x14ac:dyDescent="0.25">
      <c r="A375" s="166"/>
      <c r="B375" s="168"/>
      <c r="C375" s="168"/>
      <c r="D375" s="168"/>
      <c r="E375" s="214"/>
      <c r="F375" s="173"/>
      <c r="G375" s="168"/>
      <c r="H375" s="6"/>
      <c r="I375" s="6"/>
      <c r="J375" s="6"/>
      <c r="K375" s="6"/>
      <c r="L375" s="182"/>
      <c r="M375" s="12"/>
      <c r="N375" s="168"/>
      <c r="O375" s="168"/>
      <c r="P375" s="139"/>
    </row>
    <row r="376" spans="1:16" ht="39.950000000000003" customHeight="1" x14ac:dyDescent="0.25">
      <c r="A376" s="166"/>
      <c r="B376" s="168"/>
      <c r="C376" s="168"/>
      <c r="D376" s="168"/>
      <c r="E376" s="214"/>
      <c r="F376" s="173"/>
      <c r="G376" s="168"/>
      <c r="H376" s="6"/>
      <c r="I376" s="6"/>
      <c r="J376" s="6"/>
      <c r="K376" s="6"/>
      <c r="L376" s="182"/>
      <c r="M376" s="12"/>
      <c r="N376" s="168"/>
      <c r="O376" s="168"/>
      <c r="P376" s="139"/>
    </row>
    <row r="377" spans="1:16" ht="35.1" customHeight="1" x14ac:dyDescent="0.25">
      <c r="A377" s="166"/>
      <c r="B377" s="168"/>
      <c r="C377" s="168"/>
      <c r="D377" s="168"/>
      <c r="E377" s="214"/>
      <c r="F377" s="173"/>
      <c r="G377" s="168"/>
      <c r="H377" s="6"/>
      <c r="I377" s="6"/>
      <c r="J377" s="6"/>
      <c r="K377" s="6"/>
      <c r="L377" s="182"/>
      <c r="M377" s="12"/>
      <c r="N377" s="168"/>
      <c r="O377" s="168"/>
      <c r="P377" s="139"/>
    </row>
    <row r="378" spans="1:16" ht="45" customHeight="1" x14ac:dyDescent="0.25">
      <c r="A378" s="166"/>
      <c r="B378" s="168"/>
      <c r="C378" s="168"/>
      <c r="D378" s="168"/>
      <c r="E378" s="214"/>
      <c r="F378" s="173"/>
      <c r="G378" s="168"/>
      <c r="H378" s="6"/>
      <c r="I378" s="6"/>
      <c r="J378" s="6"/>
      <c r="K378" s="6"/>
      <c r="L378" s="182"/>
      <c r="M378" s="12"/>
      <c r="N378" s="168"/>
      <c r="O378" s="168"/>
      <c r="P378" s="139"/>
    </row>
    <row r="379" spans="1:16" ht="39.950000000000003" customHeight="1" x14ac:dyDescent="0.25">
      <c r="A379" s="166"/>
      <c r="B379" s="168"/>
      <c r="C379" s="168"/>
      <c r="D379" s="168"/>
      <c r="E379" s="214"/>
      <c r="F379" s="173"/>
      <c r="G379" s="168"/>
      <c r="H379" s="6"/>
      <c r="I379" s="6"/>
      <c r="J379" s="6"/>
      <c r="K379" s="6"/>
      <c r="L379" s="182"/>
      <c r="M379" s="12"/>
      <c r="N379" s="168"/>
      <c r="O379" s="168"/>
      <c r="P379" s="139"/>
    </row>
    <row r="380" spans="1:16" ht="35.1" customHeight="1" x14ac:dyDescent="0.25">
      <c r="A380" s="166"/>
      <c r="B380" s="168"/>
      <c r="C380" s="168"/>
      <c r="D380" s="168"/>
      <c r="E380" s="214"/>
      <c r="F380" s="173"/>
      <c r="G380" s="168"/>
      <c r="H380" s="6"/>
      <c r="I380" s="6"/>
      <c r="J380" s="6"/>
      <c r="K380" s="6"/>
      <c r="L380" s="182"/>
      <c r="M380" s="12"/>
      <c r="N380" s="168"/>
      <c r="O380" s="168"/>
      <c r="P380" s="139"/>
    </row>
    <row r="381" spans="1:16" ht="35.1" customHeight="1" x14ac:dyDescent="0.25">
      <c r="A381" s="166"/>
      <c r="B381" s="168"/>
      <c r="C381" s="168"/>
      <c r="D381" s="168"/>
      <c r="E381" s="214"/>
      <c r="F381" s="173"/>
      <c r="G381" s="168"/>
      <c r="H381" s="6"/>
      <c r="I381" s="6"/>
      <c r="J381" s="6"/>
      <c r="K381" s="6"/>
      <c r="L381" s="182"/>
      <c r="M381" s="12"/>
      <c r="N381" s="168"/>
      <c r="O381" s="168"/>
      <c r="P381" s="139"/>
    </row>
    <row r="382" spans="1:16" ht="35.1" customHeight="1" x14ac:dyDescent="0.25">
      <c r="A382" s="166"/>
      <c r="B382" s="168"/>
      <c r="C382" s="168"/>
      <c r="D382" s="168"/>
      <c r="E382" s="214"/>
      <c r="F382" s="173"/>
      <c r="G382" s="168"/>
      <c r="H382" s="6"/>
      <c r="I382" s="6"/>
      <c r="J382" s="6"/>
      <c r="K382" s="6"/>
      <c r="L382" s="182"/>
      <c r="M382" s="12"/>
      <c r="N382" s="168"/>
      <c r="O382" s="168"/>
      <c r="P382" s="139"/>
    </row>
    <row r="383" spans="1:16" ht="39.950000000000003" customHeight="1" x14ac:dyDescent="0.25">
      <c r="A383" s="166"/>
      <c r="B383" s="168"/>
      <c r="C383" s="168"/>
      <c r="D383" s="168"/>
      <c r="E383" s="214"/>
      <c r="F383" s="173"/>
      <c r="G383" s="168"/>
      <c r="H383" s="6"/>
      <c r="I383" s="6"/>
      <c r="J383" s="6"/>
      <c r="K383" s="6"/>
      <c r="L383" s="182"/>
      <c r="M383" s="12"/>
      <c r="N383" s="168"/>
      <c r="O383" s="168"/>
      <c r="P383" s="139"/>
    </row>
    <row r="384" spans="1:16" ht="35.1" customHeight="1" x14ac:dyDescent="0.25">
      <c r="A384" s="166"/>
      <c r="B384" s="168"/>
      <c r="C384" s="168"/>
      <c r="D384" s="168"/>
      <c r="E384" s="214"/>
      <c r="F384" s="173"/>
      <c r="G384" s="168"/>
      <c r="H384" s="6"/>
      <c r="I384" s="6"/>
      <c r="J384" s="6"/>
      <c r="K384" s="6"/>
      <c r="L384" s="182"/>
      <c r="M384" s="12"/>
      <c r="N384" s="168"/>
      <c r="O384" s="168"/>
      <c r="P384" s="139"/>
    </row>
    <row r="385" spans="1:16" ht="35.1" customHeight="1" x14ac:dyDescent="0.25">
      <c r="A385" s="166"/>
      <c r="B385" s="168"/>
      <c r="C385" s="168"/>
      <c r="D385" s="168"/>
      <c r="E385" s="214"/>
      <c r="F385" s="173"/>
      <c r="G385" s="168"/>
      <c r="H385" s="6"/>
      <c r="I385" s="6"/>
      <c r="J385" s="6"/>
      <c r="K385" s="6"/>
      <c r="L385" s="182"/>
      <c r="M385" s="12"/>
      <c r="N385" s="168"/>
      <c r="O385" s="168"/>
      <c r="P385" s="139"/>
    </row>
    <row r="386" spans="1:16" ht="35.1" customHeight="1" x14ac:dyDescent="0.25">
      <c r="A386" s="166"/>
      <c r="B386" s="168"/>
      <c r="C386" s="168"/>
      <c r="D386" s="168"/>
      <c r="E386" s="214"/>
      <c r="F386" s="173"/>
      <c r="G386" s="168"/>
      <c r="H386" s="6"/>
      <c r="I386" s="6"/>
      <c r="J386" s="6"/>
      <c r="K386" s="6"/>
      <c r="L386" s="182"/>
      <c r="M386" s="12"/>
      <c r="N386" s="168"/>
      <c r="O386" s="168"/>
      <c r="P386" s="139"/>
    </row>
    <row r="387" spans="1:16" ht="39.950000000000003" customHeight="1" x14ac:dyDescent="0.25">
      <c r="A387" s="166"/>
      <c r="B387" s="168"/>
      <c r="C387" s="168"/>
      <c r="D387" s="168"/>
      <c r="E387" s="214"/>
      <c r="F387" s="173"/>
      <c r="G387" s="168"/>
      <c r="H387" s="6"/>
      <c r="I387" s="6"/>
      <c r="J387" s="6"/>
      <c r="K387" s="6"/>
      <c r="L387" s="182"/>
      <c r="M387" s="12"/>
      <c r="N387" s="168"/>
      <c r="O387" s="168"/>
      <c r="P387" s="139"/>
    </row>
    <row r="388" spans="1:16" ht="35.1" customHeight="1" x14ac:dyDescent="0.25">
      <c r="A388" s="166"/>
      <c r="B388" s="168"/>
      <c r="C388" s="168"/>
      <c r="D388" s="168"/>
      <c r="E388" s="214"/>
      <c r="F388" s="173"/>
      <c r="G388" s="168"/>
      <c r="H388" s="6"/>
      <c r="I388" s="6"/>
      <c r="J388" s="6"/>
      <c r="K388" s="6"/>
      <c r="L388" s="182"/>
      <c r="M388" s="12"/>
      <c r="N388" s="168"/>
      <c r="O388" s="168"/>
      <c r="P388" s="139"/>
    </row>
    <row r="389" spans="1:16" ht="39.950000000000003" customHeight="1" x14ac:dyDescent="0.25">
      <c r="A389" s="166"/>
      <c r="B389" s="168"/>
      <c r="C389" s="168"/>
      <c r="D389" s="168"/>
      <c r="E389" s="214"/>
      <c r="F389" s="173"/>
      <c r="G389" s="168"/>
      <c r="H389" s="6"/>
      <c r="I389" s="6"/>
      <c r="J389" s="6"/>
      <c r="K389" s="6"/>
      <c r="L389" s="182"/>
      <c r="M389" s="12"/>
      <c r="N389" s="168"/>
      <c r="O389" s="168"/>
      <c r="P389" s="139"/>
    </row>
    <row r="390" spans="1:16" ht="39.950000000000003" customHeight="1" x14ac:dyDescent="0.25">
      <c r="A390" s="166"/>
      <c r="B390" s="168"/>
      <c r="C390" s="168"/>
      <c r="D390" s="168"/>
      <c r="E390" s="214"/>
      <c r="F390" s="173"/>
      <c r="G390" s="168"/>
      <c r="H390" s="6"/>
      <c r="I390" s="6"/>
      <c r="J390" s="6"/>
      <c r="K390" s="6"/>
      <c r="L390" s="182"/>
      <c r="M390" s="12"/>
      <c r="N390" s="168"/>
      <c r="O390" s="168"/>
      <c r="P390" s="139"/>
    </row>
    <row r="391" spans="1:16" ht="30" customHeight="1" x14ac:dyDescent="0.25">
      <c r="A391" s="166"/>
      <c r="B391" s="168"/>
      <c r="C391" s="168"/>
      <c r="D391" s="168"/>
      <c r="E391" s="214"/>
      <c r="F391" s="173"/>
      <c r="G391" s="168"/>
      <c r="H391" s="6"/>
      <c r="I391" s="6"/>
      <c r="J391" s="6"/>
      <c r="K391" s="6"/>
      <c r="L391" s="182"/>
      <c r="M391" s="12"/>
      <c r="N391" s="168"/>
      <c r="O391" s="168"/>
      <c r="P391" s="139"/>
    </row>
    <row r="392" spans="1:16" ht="45" customHeight="1" x14ac:dyDescent="0.25">
      <c r="A392" s="166"/>
      <c r="B392" s="168"/>
      <c r="C392" s="168"/>
      <c r="D392" s="168"/>
      <c r="E392" s="214"/>
      <c r="F392" s="173"/>
      <c r="G392" s="168"/>
      <c r="H392" s="6"/>
      <c r="I392" s="6"/>
      <c r="J392" s="6"/>
      <c r="K392" s="6"/>
      <c r="L392" s="182"/>
      <c r="M392" s="12"/>
      <c r="N392" s="168"/>
      <c r="O392" s="168"/>
      <c r="P392" s="139"/>
    </row>
    <row r="393" spans="1:16" ht="39.950000000000003" customHeight="1" x14ac:dyDescent="0.25">
      <c r="A393" s="166"/>
      <c r="B393" s="168"/>
      <c r="C393" s="168"/>
      <c r="D393" s="168"/>
      <c r="E393" s="214"/>
      <c r="F393" s="173"/>
      <c r="G393" s="168"/>
      <c r="H393" s="6"/>
      <c r="I393" s="6"/>
      <c r="J393" s="6"/>
      <c r="K393" s="6"/>
      <c r="L393" s="182"/>
      <c r="M393" s="12"/>
      <c r="N393" s="168"/>
      <c r="O393" s="168"/>
      <c r="P393" s="139"/>
    </row>
    <row r="394" spans="1:16" ht="45" customHeight="1" x14ac:dyDescent="0.25">
      <c r="A394" s="166"/>
      <c r="B394" s="168"/>
      <c r="C394" s="168"/>
      <c r="D394" s="168"/>
      <c r="E394" s="226"/>
      <c r="F394" s="173"/>
      <c r="G394" s="168"/>
      <c r="H394" s="6"/>
      <c r="I394" s="6"/>
      <c r="J394" s="6"/>
      <c r="K394" s="6"/>
      <c r="L394" s="182"/>
      <c r="M394" s="12"/>
      <c r="N394" s="168"/>
      <c r="O394" s="168"/>
      <c r="P394" s="139"/>
    </row>
    <row r="395" spans="1:16" ht="39.950000000000003" customHeight="1" x14ac:dyDescent="0.25">
      <c r="A395" s="166"/>
      <c r="B395" s="168"/>
      <c r="C395" s="168"/>
      <c r="D395" s="168"/>
      <c r="E395" s="214"/>
      <c r="F395" s="173"/>
      <c r="G395" s="168"/>
      <c r="H395" s="6"/>
      <c r="I395" s="6"/>
      <c r="J395" s="6"/>
      <c r="K395" s="6"/>
      <c r="L395" s="182"/>
      <c r="M395" s="12"/>
      <c r="N395" s="168"/>
      <c r="O395" s="168"/>
      <c r="P395" s="139"/>
    </row>
    <row r="396" spans="1:16" ht="30" customHeight="1" x14ac:dyDescent="0.25">
      <c r="A396" s="166"/>
      <c r="B396" s="168"/>
      <c r="C396" s="168"/>
      <c r="D396" s="168"/>
      <c r="E396" s="214"/>
      <c r="F396" s="173"/>
      <c r="G396" s="168"/>
      <c r="H396" s="6"/>
      <c r="I396" s="6"/>
      <c r="J396" s="6"/>
      <c r="K396" s="6"/>
      <c r="L396" s="182"/>
      <c r="M396" s="12"/>
      <c r="N396" s="168"/>
      <c r="O396" s="168"/>
      <c r="P396" s="139"/>
    </row>
    <row r="397" spans="1:16" ht="30" customHeight="1" x14ac:dyDescent="0.25">
      <c r="A397" s="166"/>
      <c r="B397" s="168"/>
      <c r="C397" s="168"/>
      <c r="D397" s="168"/>
      <c r="E397" s="214"/>
      <c r="F397" s="173"/>
      <c r="G397" s="168"/>
      <c r="H397" s="6"/>
      <c r="I397" s="6"/>
      <c r="J397" s="6"/>
      <c r="K397" s="6"/>
      <c r="L397" s="182"/>
      <c r="M397" s="12"/>
      <c r="N397" s="168"/>
      <c r="O397" s="168"/>
      <c r="P397" s="139"/>
    </row>
    <row r="398" spans="1:16" ht="30" customHeight="1" x14ac:dyDescent="0.25">
      <c r="A398" s="166"/>
      <c r="B398" s="168"/>
      <c r="C398" s="168"/>
      <c r="D398" s="168"/>
      <c r="E398" s="226"/>
      <c r="F398" s="173"/>
      <c r="G398" s="168"/>
      <c r="H398" s="6"/>
      <c r="I398" s="6"/>
      <c r="J398" s="6"/>
      <c r="K398" s="6"/>
      <c r="L398" s="182"/>
      <c r="M398" s="12"/>
      <c r="N398" s="168"/>
      <c r="O398" s="168"/>
      <c r="P398" s="139"/>
    </row>
    <row r="399" spans="1:16" ht="30" customHeight="1" x14ac:dyDescent="0.25">
      <c r="A399" s="166"/>
      <c r="B399" s="168"/>
      <c r="C399" s="168"/>
      <c r="D399" s="168"/>
      <c r="E399" s="214"/>
      <c r="F399" s="173"/>
      <c r="G399" s="168"/>
      <c r="H399" s="6"/>
      <c r="I399" s="6"/>
      <c r="J399" s="6"/>
      <c r="K399" s="6"/>
      <c r="L399" s="182"/>
      <c r="M399" s="12"/>
      <c r="N399" s="168"/>
      <c r="O399" s="168"/>
      <c r="P399" s="139"/>
    </row>
    <row r="400" spans="1:16" ht="35.1" customHeight="1" x14ac:dyDescent="0.25">
      <c r="A400" s="166"/>
      <c r="B400" s="168"/>
      <c r="C400" s="168"/>
      <c r="D400" s="168"/>
      <c r="E400" s="227"/>
      <c r="F400" s="173"/>
      <c r="G400" s="168"/>
      <c r="H400" s="6"/>
      <c r="I400" s="6"/>
      <c r="J400" s="6"/>
      <c r="K400" s="6"/>
      <c r="L400" s="182"/>
      <c r="M400" s="12"/>
      <c r="N400" s="168"/>
      <c r="O400" s="168"/>
      <c r="P400" s="139"/>
    </row>
    <row r="401" spans="1:16" ht="35.1" customHeight="1" x14ac:dyDescent="0.25">
      <c r="A401" s="166"/>
      <c r="B401" s="168"/>
      <c r="C401" s="168"/>
      <c r="D401" s="168"/>
      <c r="E401" s="214"/>
      <c r="F401" s="173"/>
      <c r="G401" s="168"/>
      <c r="H401" s="6"/>
      <c r="I401" s="6"/>
      <c r="J401" s="6"/>
      <c r="K401" s="6"/>
      <c r="L401" s="182"/>
      <c r="M401" s="12"/>
      <c r="N401" s="168"/>
      <c r="O401" s="168"/>
      <c r="P401" s="139"/>
    </row>
    <row r="402" spans="1:16" ht="30" customHeight="1" x14ac:dyDescent="0.25">
      <c r="A402" s="166"/>
      <c r="B402" s="168"/>
      <c r="C402" s="168"/>
      <c r="D402" s="168"/>
      <c r="E402" s="214"/>
      <c r="F402" s="173"/>
      <c r="G402" s="168"/>
      <c r="H402" s="6"/>
      <c r="I402" s="6"/>
      <c r="J402" s="6"/>
      <c r="K402" s="6"/>
      <c r="L402" s="182"/>
      <c r="M402" s="12"/>
      <c r="N402" s="168"/>
      <c r="O402" s="168"/>
      <c r="P402" s="139"/>
    </row>
    <row r="403" spans="1:16" ht="35.1" customHeight="1" x14ac:dyDescent="0.25">
      <c r="A403" s="166"/>
      <c r="B403" s="168"/>
      <c r="C403" s="168"/>
      <c r="D403" s="168"/>
      <c r="E403" s="214"/>
      <c r="F403" s="173"/>
      <c r="G403" s="168"/>
      <c r="H403" s="6"/>
      <c r="I403" s="6"/>
      <c r="J403" s="6"/>
      <c r="K403" s="6"/>
      <c r="L403" s="182"/>
      <c r="M403" s="12"/>
      <c r="N403" s="168"/>
      <c r="O403" s="168"/>
      <c r="P403" s="139"/>
    </row>
    <row r="404" spans="1:16" ht="35.1" customHeight="1" x14ac:dyDescent="0.25">
      <c r="A404" s="166"/>
      <c r="B404" s="168"/>
      <c r="C404" s="168"/>
      <c r="D404" s="168"/>
      <c r="E404" s="214"/>
      <c r="F404" s="173"/>
      <c r="G404" s="168"/>
      <c r="H404" s="6"/>
      <c r="I404" s="6"/>
      <c r="J404" s="6"/>
      <c r="K404" s="6"/>
      <c r="L404" s="182"/>
      <c r="M404" s="12"/>
      <c r="N404" s="168"/>
      <c r="O404" s="168"/>
      <c r="P404" s="139"/>
    </row>
    <row r="405" spans="1:16" ht="35.1" customHeight="1" x14ac:dyDescent="0.25">
      <c r="A405" s="166"/>
      <c r="B405" s="168"/>
      <c r="C405" s="168"/>
      <c r="D405" s="168"/>
      <c r="E405" s="214"/>
      <c r="F405" s="173"/>
      <c r="G405" s="168"/>
      <c r="H405" s="6"/>
      <c r="I405" s="6"/>
      <c r="J405" s="6"/>
      <c r="K405" s="6"/>
      <c r="L405" s="182"/>
      <c r="M405" s="12"/>
      <c r="N405" s="168"/>
      <c r="O405" s="168"/>
      <c r="P405" s="139"/>
    </row>
    <row r="406" spans="1:16" ht="35.1" customHeight="1" x14ac:dyDescent="0.25">
      <c r="A406" s="166"/>
      <c r="B406" s="168"/>
      <c r="C406" s="168"/>
      <c r="D406" s="168"/>
      <c r="E406" s="214"/>
      <c r="F406" s="173"/>
      <c r="G406" s="168"/>
      <c r="H406" s="6"/>
      <c r="I406" s="6"/>
      <c r="J406" s="6"/>
      <c r="K406" s="6"/>
      <c r="L406" s="182"/>
      <c r="M406" s="12"/>
      <c r="N406" s="168"/>
      <c r="O406" s="168"/>
      <c r="P406" s="139"/>
    </row>
    <row r="407" spans="1:16" ht="35.1" customHeight="1" x14ac:dyDescent="0.25">
      <c r="A407" s="166"/>
      <c r="B407" s="168"/>
      <c r="C407" s="168"/>
      <c r="D407" s="168"/>
      <c r="E407" s="214"/>
      <c r="F407" s="173"/>
      <c r="G407" s="168"/>
      <c r="H407" s="6"/>
      <c r="I407" s="6"/>
      <c r="J407" s="6"/>
      <c r="K407" s="6"/>
      <c r="L407" s="182"/>
      <c r="M407" s="12"/>
      <c r="N407" s="168"/>
      <c r="O407" s="168"/>
      <c r="P407" s="139"/>
    </row>
    <row r="408" spans="1:16" ht="35.1" customHeight="1" x14ac:dyDescent="0.25">
      <c r="A408" s="166"/>
      <c r="B408" s="168"/>
      <c r="C408" s="168"/>
      <c r="D408" s="168"/>
      <c r="E408" s="214"/>
      <c r="F408" s="173"/>
      <c r="G408" s="168"/>
      <c r="H408" s="6"/>
      <c r="I408" s="6"/>
      <c r="J408" s="6"/>
      <c r="K408" s="6"/>
      <c r="L408" s="182"/>
      <c r="M408" s="12"/>
      <c r="N408" s="168"/>
      <c r="O408" s="168"/>
      <c r="P408" s="139"/>
    </row>
    <row r="409" spans="1:16" ht="35.1" customHeight="1" x14ac:dyDescent="0.25">
      <c r="A409" s="166"/>
      <c r="B409" s="168"/>
      <c r="C409" s="168"/>
      <c r="D409" s="168"/>
      <c r="E409" s="214"/>
      <c r="F409" s="173"/>
      <c r="G409" s="168"/>
      <c r="H409" s="6"/>
      <c r="I409" s="6"/>
      <c r="J409" s="6"/>
      <c r="K409" s="6"/>
      <c r="L409" s="182"/>
      <c r="M409" s="12"/>
      <c r="N409" s="168"/>
      <c r="O409" s="168"/>
      <c r="P409" s="139"/>
    </row>
    <row r="410" spans="1:16" ht="35.1" customHeight="1" x14ac:dyDescent="0.25">
      <c r="A410" s="166"/>
      <c r="B410" s="168"/>
      <c r="C410" s="168"/>
      <c r="D410" s="168"/>
      <c r="E410" s="214"/>
      <c r="F410" s="173"/>
      <c r="G410" s="168"/>
      <c r="H410" s="6"/>
      <c r="I410" s="6"/>
      <c r="J410" s="6"/>
      <c r="K410" s="6"/>
      <c r="L410" s="182"/>
      <c r="M410" s="12"/>
      <c r="N410" s="168"/>
      <c r="O410" s="168"/>
      <c r="P410" s="139"/>
    </row>
    <row r="411" spans="1:16" ht="35.1" customHeight="1" x14ac:dyDescent="0.25">
      <c r="A411" s="166"/>
      <c r="B411" s="168"/>
      <c r="C411" s="168"/>
      <c r="D411" s="168"/>
      <c r="E411" s="214"/>
      <c r="F411" s="173"/>
      <c r="G411" s="168"/>
      <c r="H411" s="6"/>
      <c r="I411" s="6"/>
      <c r="J411" s="6"/>
      <c r="K411" s="6"/>
      <c r="L411" s="182"/>
      <c r="M411" s="12"/>
      <c r="N411" s="168"/>
      <c r="O411" s="168"/>
      <c r="P411" s="139"/>
    </row>
    <row r="412" spans="1:16" ht="35.1" customHeight="1" x14ac:dyDescent="0.25">
      <c r="A412" s="166"/>
      <c r="B412" s="168"/>
      <c r="C412" s="168"/>
      <c r="D412" s="168"/>
      <c r="E412" s="214"/>
      <c r="F412" s="173"/>
      <c r="G412" s="168"/>
      <c r="H412" s="6"/>
      <c r="I412" s="6"/>
      <c r="J412" s="6"/>
      <c r="K412" s="6"/>
      <c r="L412" s="182"/>
      <c r="M412" s="12"/>
      <c r="N412" s="168"/>
      <c r="O412" s="168"/>
      <c r="P412" s="139"/>
    </row>
    <row r="413" spans="1:16" ht="35.1" customHeight="1" x14ac:dyDescent="0.25">
      <c r="A413" s="166"/>
      <c r="B413" s="168"/>
      <c r="C413" s="168"/>
      <c r="D413" s="168"/>
      <c r="E413" s="214"/>
      <c r="F413" s="173"/>
      <c r="G413" s="168"/>
      <c r="H413" s="6"/>
      <c r="I413" s="6"/>
      <c r="J413" s="6"/>
      <c r="K413" s="6"/>
      <c r="L413" s="182"/>
      <c r="M413" s="12"/>
      <c r="N413" s="168"/>
      <c r="O413" s="168"/>
      <c r="P413" s="139"/>
    </row>
    <row r="414" spans="1:16" ht="35.1" customHeight="1" x14ac:dyDescent="0.25">
      <c r="A414" s="166"/>
      <c r="B414" s="168"/>
      <c r="C414" s="168"/>
      <c r="D414" s="168"/>
      <c r="E414" s="214"/>
      <c r="F414" s="173"/>
      <c r="G414" s="168"/>
      <c r="H414" s="6"/>
      <c r="I414" s="6"/>
      <c r="J414" s="6"/>
      <c r="K414" s="6"/>
      <c r="L414" s="182"/>
      <c r="M414" s="12"/>
      <c r="N414" s="168"/>
      <c r="O414" s="168"/>
      <c r="P414" s="139"/>
    </row>
    <row r="415" spans="1:16" ht="35.1" customHeight="1" x14ac:dyDescent="0.25">
      <c r="A415" s="166"/>
      <c r="B415" s="168"/>
      <c r="C415" s="168"/>
      <c r="D415" s="168"/>
      <c r="E415" s="214"/>
      <c r="F415" s="173"/>
      <c r="G415" s="168"/>
      <c r="H415" s="6"/>
      <c r="I415" s="6"/>
      <c r="J415" s="6"/>
      <c r="K415" s="6"/>
      <c r="L415" s="182"/>
      <c r="M415" s="12"/>
      <c r="N415" s="168"/>
      <c r="O415" s="168"/>
      <c r="P415" s="139"/>
    </row>
    <row r="416" spans="1:16" ht="35.1" customHeight="1" x14ac:dyDescent="0.25">
      <c r="A416" s="166"/>
      <c r="B416" s="168"/>
      <c r="C416" s="168"/>
      <c r="D416" s="168"/>
      <c r="E416" s="214"/>
      <c r="F416" s="173"/>
      <c r="G416" s="168"/>
      <c r="H416" s="6"/>
      <c r="I416" s="6"/>
      <c r="J416" s="6"/>
      <c r="K416" s="6"/>
      <c r="L416" s="182"/>
      <c r="M416" s="12"/>
      <c r="N416" s="168"/>
      <c r="O416" s="168"/>
      <c r="P416" s="139"/>
    </row>
    <row r="417" spans="1:16" ht="35.1" customHeight="1" x14ac:dyDescent="0.25">
      <c r="A417" s="166"/>
      <c r="B417" s="168"/>
      <c r="C417" s="168"/>
      <c r="D417" s="168"/>
      <c r="E417" s="214"/>
      <c r="F417" s="173"/>
      <c r="G417" s="168"/>
      <c r="H417" s="6"/>
      <c r="I417" s="6"/>
      <c r="J417" s="6"/>
      <c r="K417" s="6"/>
      <c r="L417" s="182"/>
      <c r="M417" s="12"/>
      <c r="N417" s="168"/>
      <c r="O417" s="168"/>
      <c r="P417" s="139"/>
    </row>
    <row r="418" spans="1:16" ht="35.1" customHeight="1" x14ac:dyDescent="0.25">
      <c r="A418" s="166"/>
      <c r="B418" s="168"/>
      <c r="C418" s="168"/>
      <c r="D418" s="168"/>
      <c r="E418" s="214"/>
      <c r="F418" s="173"/>
      <c r="G418" s="168"/>
      <c r="H418" s="6"/>
      <c r="I418" s="6"/>
      <c r="J418" s="6"/>
      <c r="K418" s="6"/>
      <c r="L418" s="182"/>
      <c r="M418" s="12"/>
      <c r="N418" s="168"/>
      <c r="O418" s="168"/>
      <c r="P418" s="139"/>
    </row>
    <row r="419" spans="1:16" ht="50.1" customHeight="1" x14ac:dyDescent="0.25">
      <c r="A419" s="166"/>
      <c r="B419" s="168"/>
      <c r="C419" s="168"/>
      <c r="D419" s="168"/>
      <c r="E419" s="214"/>
      <c r="F419" s="173"/>
      <c r="G419" s="168"/>
      <c r="H419" s="6"/>
      <c r="I419" s="6"/>
      <c r="J419" s="6"/>
      <c r="K419" s="6"/>
      <c r="L419" s="182"/>
      <c r="M419" s="12"/>
      <c r="N419" s="168"/>
      <c r="O419" s="168"/>
      <c r="P419" s="139"/>
    </row>
    <row r="420" spans="1:16" ht="30" customHeight="1" x14ac:dyDescent="0.25">
      <c r="A420" s="166"/>
      <c r="B420" s="168"/>
      <c r="C420" s="168"/>
      <c r="D420" s="168"/>
      <c r="E420" s="214"/>
      <c r="F420" s="173"/>
      <c r="G420" s="168"/>
      <c r="H420" s="6"/>
      <c r="I420" s="6"/>
      <c r="J420" s="6"/>
      <c r="K420" s="6"/>
      <c r="L420" s="182"/>
      <c r="M420" s="12"/>
      <c r="N420" s="168"/>
      <c r="O420" s="168"/>
      <c r="P420" s="139"/>
    </row>
    <row r="421" spans="1:16" ht="50.1" customHeight="1" x14ac:dyDescent="0.25">
      <c r="A421" s="166"/>
      <c r="B421" s="168"/>
      <c r="C421" s="168"/>
      <c r="D421" s="168"/>
      <c r="E421" s="214"/>
      <c r="F421" s="173"/>
      <c r="G421" s="168"/>
      <c r="H421" s="6"/>
      <c r="I421" s="6"/>
      <c r="J421" s="6"/>
      <c r="K421" s="6"/>
      <c r="L421" s="182"/>
      <c r="M421" s="12"/>
      <c r="N421" s="168"/>
      <c r="O421" s="168"/>
      <c r="P421" s="139"/>
    </row>
    <row r="422" spans="1:16" ht="30" customHeight="1" x14ac:dyDescent="0.25">
      <c r="A422" s="166"/>
      <c r="B422" s="168"/>
      <c r="C422" s="168"/>
      <c r="D422" s="168"/>
      <c r="E422" s="214"/>
      <c r="F422" s="173"/>
      <c r="G422" s="168"/>
      <c r="H422" s="6"/>
      <c r="I422" s="6"/>
      <c r="J422" s="6"/>
      <c r="K422" s="6"/>
      <c r="L422" s="182"/>
      <c r="M422" s="12"/>
      <c r="N422" s="168"/>
      <c r="O422" s="168"/>
      <c r="P422" s="139"/>
    </row>
    <row r="423" spans="1:16" ht="30" customHeight="1" x14ac:dyDescent="0.25">
      <c r="A423" s="166"/>
      <c r="B423" s="168"/>
      <c r="C423" s="168"/>
      <c r="D423" s="168"/>
      <c r="E423" s="214"/>
      <c r="F423" s="173"/>
      <c r="G423" s="168"/>
      <c r="H423" s="6"/>
      <c r="I423" s="6"/>
      <c r="J423" s="6"/>
      <c r="K423" s="6"/>
      <c r="L423" s="182"/>
      <c r="M423" s="12"/>
      <c r="N423" s="168"/>
      <c r="O423" s="168"/>
      <c r="P423" s="139"/>
    </row>
    <row r="424" spans="1:16" ht="30" customHeight="1" x14ac:dyDescent="0.25">
      <c r="A424" s="166"/>
      <c r="B424" s="168"/>
      <c r="C424" s="168"/>
      <c r="D424" s="168"/>
      <c r="E424" s="214"/>
      <c r="F424" s="173"/>
      <c r="G424" s="168"/>
      <c r="H424" s="6"/>
      <c r="I424" s="6"/>
      <c r="J424" s="6"/>
      <c r="K424" s="6"/>
      <c r="L424" s="182"/>
      <c r="M424" s="12"/>
      <c r="N424" s="168"/>
      <c r="O424" s="168"/>
      <c r="P424" s="139"/>
    </row>
    <row r="425" spans="1:16" ht="30" customHeight="1" x14ac:dyDescent="0.25">
      <c r="A425" s="166"/>
      <c r="B425" s="168"/>
      <c r="C425" s="168"/>
      <c r="D425" s="168"/>
      <c r="E425" s="214"/>
      <c r="F425" s="173"/>
      <c r="G425" s="168"/>
      <c r="H425" s="6"/>
      <c r="I425" s="6"/>
      <c r="J425" s="6"/>
      <c r="K425" s="6"/>
      <c r="L425" s="182"/>
      <c r="M425" s="12"/>
      <c r="N425" s="168"/>
      <c r="O425" s="168"/>
      <c r="P425" s="139"/>
    </row>
    <row r="426" spans="1:16" ht="30" customHeight="1" x14ac:dyDescent="0.25">
      <c r="A426" s="166"/>
      <c r="B426" s="168"/>
      <c r="C426" s="168"/>
      <c r="D426" s="168"/>
      <c r="E426" s="214"/>
      <c r="F426" s="173"/>
      <c r="G426" s="168"/>
      <c r="H426" s="6"/>
      <c r="I426" s="6"/>
      <c r="J426" s="6"/>
      <c r="K426" s="6"/>
      <c r="L426" s="182"/>
      <c r="M426" s="12"/>
      <c r="N426" s="168"/>
      <c r="O426" s="168"/>
      <c r="P426" s="139"/>
    </row>
    <row r="427" spans="1:16" ht="30" customHeight="1" x14ac:dyDescent="0.25">
      <c r="A427" s="166"/>
      <c r="B427" s="168"/>
      <c r="C427" s="168"/>
      <c r="D427" s="168"/>
      <c r="E427" s="214"/>
      <c r="F427" s="173"/>
      <c r="G427" s="168"/>
      <c r="H427" s="6"/>
      <c r="I427" s="6"/>
      <c r="J427" s="6"/>
      <c r="K427" s="6"/>
      <c r="L427" s="182"/>
      <c r="M427" s="12"/>
      <c r="N427" s="168"/>
      <c r="O427" s="168"/>
      <c r="P427" s="139"/>
    </row>
    <row r="428" spans="1:16" ht="35.1" customHeight="1" x14ac:dyDescent="0.25">
      <c r="A428" s="166"/>
      <c r="B428" s="168"/>
      <c r="C428" s="168"/>
      <c r="D428" s="168"/>
      <c r="E428" s="214"/>
      <c r="F428" s="173"/>
      <c r="G428" s="168"/>
      <c r="H428" s="6"/>
      <c r="I428" s="6"/>
      <c r="J428" s="6"/>
      <c r="K428" s="6"/>
      <c r="L428" s="182"/>
      <c r="M428" s="12"/>
      <c r="N428" s="168"/>
      <c r="O428" s="168"/>
      <c r="P428" s="139"/>
    </row>
    <row r="429" spans="1:16" ht="50.1" customHeight="1" x14ac:dyDescent="0.25">
      <c r="A429" s="166"/>
      <c r="B429" s="168"/>
      <c r="C429" s="168"/>
      <c r="D429" s="168"/>
      <c r="E429" s="214"/>
      <c r="F429" s="173"/>
      <c r="G429" s="168"/>
      <c r="H429" s="6"/>
      <c r="I429" s="6"/>
      <c r="J429" s="6"/>
      <c r="K429" s="6"/>
      <c r="L429" s="182"/>
      <c r="M429" s="12"/>
      <c r="N429" s="168"/>
      <c r="O429" s="168"/>
      <c r="P429" s="139"/>
    </row>
    <row r="430" spans="1:16" ht="35.1" customHeight="1" x14ac:dyDescent="0.25">
      <c r="A430" s="166"/>
      <c r="B430" s="168"/>
      <c r="C430" s="168"/>
      <c r="D430" s="168"/>
      <c r="E430" s="214"/>
      <c r="F430" s="173"/>
      <c r="G430" s="168"/>
      <c r="H430" s="6"/>
      <c r="I430" s="6"/>
      <c r="J430" s="6"/>
      <c r="K430" s="6"/>
      <c r="L430" s="182"/>
      <c r="M430" s="12"/>
      <c r="N430" s="168"/>
      <c r="O430" s="168"/>
      <c r="P430" s="139"/>
    </row>
    <row r="431" spans="1:16" ht="30" customHeight="1" x14ac:dyDescent="0.25">
      <c r="A431" s="166"/>
      <c r="B431" s="168"/>
      <c r="C431" s="168"/>
      <c r="D431" s="168"/>
      <c r="E431" s="214"/>
      <c r="F431" s="173"/>
      <c r="G431" s="168"/>
      <c r="H431" s="6"/>
      <c r="I431" s="6"/>
      <c r="J431" s="6"/>
      <c r="K431" s="6"/>
      <c r="L431" s="182"/>
      <c r="M431" s="12"/>
      <c r="N431" s="168"/>
      <c r="O431" s="168"/>
      <c r="P431" s="139"/>
    </row>
    <row r="432" spans="1:16" ht="35.1" customHeight="1" x14ac:dyDescent="0.25">
      <c r="A432" s="166"/>
      <c r="B432" s="168"/>
      <c r="C432" s="168"/>
      <c r="D432" s="168"/>
      <c r="E432" s="214"/>
      <c r="F432" s="173"/>
      <c r="G432" s="168"/>
      <c r="H432" s="6"/>
      <c r="I432" s="6"/>
      <c r="J432" s="6"/>
      <c r="K432" s="6"/>
      <c r="L432" s="182"/>
      <c r="M432" s="12"/>
      <c r="N432" s="168"/>
      <c r="O432" s="168"/>
      <c r="P432" s="139"/>
    </row>
    <row r="433" spans="1:16" ht="50.1" customHeight="1" x14ac:dyDescent="0.25">
      <c r="A433" s="166"/>
      <c r="B433" s="168"/>
      <c r="C433" s="168"/>
      <c r="D433" s="168"/>
      <c r="E433" s="214"/>
      <c r="F433" s="173"/>
      <c r="G433" s="168"/>
      <c r="H433" s="6"/>
      <c r="I433" s="6"/>
      <c r="J433" s="6"/>
      <c r="K433" s="6"/>
      <c r="L433" s="182"/>
      <c r="M433" s="12"/>
      <c r="N433" s="168"/>
      <c r="O433" s="168"/>
      <c r="P433" s="139"/>
    </row>
    <row r="434" spans="1:16" ht="50.1" customHeight="1" x14ac:dyDescent="0.25">
      <c r="A434" s="166"/>
      <c r="B434" s="168"/>
      <c r="C434" s="168"/>
      <c r="D434" s="168"/>
      <c r="E434" s="214"/>
      <c r="F434" s="173"/>
      <c r="G434" s="168"/>
      <c r="H434" s="6"/>
      <c r="I434" s="6"/>
      <c r="J434" s="6"/>
      <c r="K434" s="6"/>
      <c r="L434" s="182"/>
      <c r="M434" s="12"/>
      <c r="N434" s="168"/>
      <c r="O434" s="168"/>
      <c r="P434" s="139"/>
    </row>
    <row r="435" spans="1:16" ht="35.1" customHeight="1" x14ac:dyDescent="0.25">
      <c r="A435" s="166"/>
      <c r="B435" s="168"/>
      <c r="C435" s="168"/>
      <c r="D435" s="168"/>
      <c r="E435" s="214"/>
      <c r="F435" s="173"/>
      <c r="G435" s="168"/>
      <c r="H435" s="6"/>
      <c r="I435" s="6"/>
      <c r="J435" s="6"/>
      <c r="K435" s="6"/>
      <c r="L435" s="182"/>
      <c r="M435" s="12"/>
      <c r="N435" s="168"/>
      <c r="O435" s="168"/>
      <c r="P435" s="139"/>
    </row>
    <row r="436" spans="1:16" ht="39.950000000000003" customHeight="1" x14ac:dyDescent="0.25">
      <c r="A436" s="166"/>
      <c r="B436" s="168"/>
      <c r="C436" s="168"/>
      <c r="D436" s="168"/>
      <c r="E436" s="214"/>
      <c r="F436" s="173"/>
      <c r="G436" s="168"/>
      <c r="H436" s="6"/>
      <c r="I436" s="6"/>
      <c r="J436" s="6"/>
      <c r="K436" s="6"/>
      <c r="L436" s="182"/>
      <c r="M436" s="12"/>
      <c r="N436" s="168"/>
      <c r="O436" s="168"/>
      <c r="P436" s="139"/>
    </row>
    <row r="437" spans="1:16" ht="30" customHeight="1" x14ac:dyDescent="0.25">
      <c r="A437" s="166"/>
      <c r="B437" s="168"/>
      <c r="C437" s="168"/>
      <c r="D437" s="168"/>
      <c r="E437" s="214"/>
      <c r="F437" s="173"/>
      <c r="G437" s="168"/>
      <c r="H437" s="6"/>
      <c r="I437" s="6"/>
      <c r="J437" s="6"/>
      <c r="K437" s="6"/>
      <c r="L437" s="182"/>
      <c r="M437" s="12"/>
      <c r="N437" s="168"/>
      <c r="O437" s="168"/>
      <c r="P437" s="139"/>
    </row>
    <row r="438" spans="1:16" ht="35.1" customHeight="1" x14ac:dyDescent="0.25">
      <c r="A438" s="166"/>
      <c r="B438" s="168"/>
      <c r="C438" s="168"/>
      <c r="D438" s="168"/>
      <c r="E438" s="214"/>
      <c r="F438" s="173"/>
      <c r="G438" s="168"/>
      <c r="H438" s="6"/>
      <c r="I438" s="6"/>
      <c r="J438" s="6"/>
      <c r="K438" s="6"/>
      <c r="L438" s="182"/>
      <c r="M438" s="12"/>
      <c r="N438" s="168"/>
      <c r="O438" s="168"/>
      <c r="P438" s="139"/>
    </row>
    <row r="439" spans="1:16" ht="30" customHeight="1" x14ac:dyDescent="0.25">
      <c r="A439" s="166"/>
      <c r="B439" s="168"/>
      <c r="C439" s="168"/>
      <c r="D439" s="168"/>
      <c r="E439" s="214"/>
      <c r="F439" s="173"/>
      <c r="G439" s="168"/>
      <c r="H439" s="6"/>
      <c r="I439" s="6"/>
      <c r="J439" s="6"/>
      <c r="K439" s="6"/>
      <c r="L439" s="182"/>
      <c r="M439" s="12"/>
      <c r="N439" s="168"/>
      <c r="O439" s="168"/>
      <c r="P439" s="139"/>
    </row>
    <row r="440" spans="1:16" ht="35.1" customHeight="1" x14ac:dyDescent="0.25">
      <c r="A440" s="166"/>
      <c r="B440" s="168"/>
      <c r="C440" s="168"/>
      <c r="D440" s="168"/>
      <c r="E440" s="214"/>
      <c r="F440" s="173"/>
      <c r="G440" s="168"/>
      <c r="H440" s="6"/>
      <c r="I440" s="6"/>
      <c r="J440" s="6"/>
      <c r="K440" s="6"/>
      <c r="L440" s="182"/>
      <c r="M440" s="12"/>
      <c r="N440" s="168"/>
      <c r="O440" s="168"/>
      <c r="P440" s="139"/>
    </row>
    <row r="441" spans="1:16" ht="30" customHeight="1" x14ac:dyDescent="0.25">
      <c r="A441" s="166"/>
      <c r="B441" s="168"/>
      <c r="C441" s="168"/>
      <c r="D441" s="168"/>
      <c r="E441" s="214"/>
      <c r="F441" s="173"/>
      <c r="G441" s="168"/>
      <c r="H441" s="6"/>
      <c r="I441" s="6"/>
      <c r="J441" s="6"/>
      <c r="K441" s="6"/>
      <c r="L441" s="182"/>
      <c r="M441" s="12"/>
      <c r="N441" s="168"/>
      <c r="O441" s="168"/>
      <c r="P441" s="139"/>
    </row>
    <row r="442" spans="1:16" ht="35.1" customHeight="1" x14ac:dyDescent="0.25">
      <c r="A442" s="166"/>
      <c r="B442" s="168"/>
      <c r="C442" s="168"/>
      <c r="D442" s="168"/>
      <c r="E442" s="214"/>
      <c r="F442" s="173"/>
      <c r="G442" s="168"/>
      <c r="H442" s="6"/>
      <c r="I442" s="6"/>
      <c r="J442" s="6"/>
      <c r="K442" s="6"/>
      <c r="L442" s="182"/>
      <c r="M442" s="12"/>
      <c r="N442" s="168"/>
      <c r="O442" s="168"/>
      <c r="P442" s="139"/>
    </row>
    <row r="443" spans="1:16" ht="39.950000000000003" customHeight="1" x14ac:dyDescent="0.25">
      <c r="A443" s="166"/>
      <c r="B443" s="168"/>
      <c r="C443" s="168"/>
      <c r="D443" s="168"/>
      <c r="E443" s="214"/>
      <c r="F443" s="173"/>
      <c r="G443" s="168"/>
      <c r="H443" s="6"/>
      <c r="I443" s="6"/>
      <c r="J443" s="6"/>
      <c r="K443" s="6"/>
      <c r="L443" s="182"/>
      <c r="M443" s="12"/>
      <c r="N443" s="168"/>
      <c r="O443" s="168"/>
      <c r="P443" s="139"/>
    </row>
    <row r="444" spans="1:16" ht="35.1" customHeight="1" x14ac:dyDescent="0.25">
      <c r="A444" s="166"/>
      <c r="B444" s="168"/>
      <c r="C444" s="168"/>
      <c r="D444" s="168"/>
      <c r="E444" s="214"/>
      <c r="F444" s="173"/>
      <c r="G444" s="168"/>
      <c r="H444" s="6"/>
      <c r="I444" s="6"/>
      <c r="J444" s="6"/>
      <c r="K444" s="6"/>
      <c r="L444" s="182"/>
      <c r="M444" s="12"/>
      <c r="N444" s="168"/>
      <c r="O444" s="168"/>
      <c r="P444" s="139"/>
    </row>
    <row r="445" spans="1:16" ht="35.1" customHeight="1" x14ac:dyDescent="0.25">
      <c r="A445" s="166"/>
      <c r="B445" s="168"/>
      <c r="C445" s="168"/>
      <c r="D445" s="168"/>
      <c r="E445" s="214"/>
      <c r="F445" s="173"/>
      <c r="G445" s="168"/>
      <c r="H445" s="6"/>
      <c r="I445" s="6"/>
      <c r="J445" s="6"/>
      <c r="K445" s="6"/>
      <c r="L445" s="182"/>
      <c r="M445" s="12"/>
      <c r="N445" s="168"/>
      <c r="O445" s="168"/>
      <c r="P445" s="139"/>
    </row>
    <row r="446" spans="1:16" ht="39.950000000000003" customHeight="1" x14ac:dyDescent="0.25">
      <c r="A446" s="166"/>
      <c r="B446" s="168"/>
      <c r="C446" s="168"/>
      <c r="D446" s="168"/>
      <c r="E446" s="214"/>
      <c r="F446" s="173"/>
      <c r="G446" s="168"/>
      <c r="H446" s="6"/>
      <c r="I446" s="6"/>
      <c r="J446" s="6"/>
      <c r="K446" s="6"/>
      <c r="L446" s="182"/>
      <c r="M446" s="12"/>
      <c r="N446" s="168"/>
      <c r="O446" s="168"/>
      <c r="P446" s="139"/>
    </row>
    <row r="447" spans="1:16" ht="39.950000000000003" customHeight="1" x14ac:dyDescent="0.25">
      <c r="A447" s="166"/>
      <c r="B447" s="168"/>
      <c r="C447" s="168"/>
      <c r="D447" s="168"/>
      <c r="E447" s="214"/>
      <c r="F447" s="173"/>
      <c r="G447" s="168"/>
      <c r="H447" s="6"/>
      <c r="I447" s="6"/>
      <c r="J447" s="6"/>
      <c r="K447" s="6"/>
      <c r="L447" s="182"/>
      <c r="M447" s="12"/>
      <c r="N447" s="168"/>
      <c r="O447" s="168"/>
      <c r="P447" s="139"/>
    </row>
    <row r="448" spans="1:16" ht="45" customHeight="1" x14ac:dyDescent="0.25">
      <c r="A448" s="166"/>
      <c r="B448" s="168"/>
      <c r="C448" s="168"/>
      <c r="D448" s="168"/>
      <c r="E448" s="214"/>
      <c r="F448" s="173"/>
      <c r="G448" s="168"/>
      <c r="H448" s="6"/>
      <c r="I448" s="6"/>
      <c r="J448" s="6"/>
      <c r="K448" s="6"/>
      <c r="L448" s="182"/>
      <c r="M448" s="12"/>
      <c r="N448" s="168"/>
      <c r="O448" s="168"/>
      <c r="P448" s="139"/>
    </row>
    <row r="449" spans="1:16" ht="45" customHeight="1" x14ac:dyDescent="0.25">
      <c r="A449" s="166"/>
      <c r="B449" s="168"/>
      <c r="C449" s="168"/>
      <c r="D449" s="168"/>
      <c r="E449" s="214"/>
      <c r="F449" s="173"/>
      <c r="G449" s="168"/>
      <c r="H449" s="6"/>
      <c r="I449" s="6"/>
      <c r="J449" s="6"/>
      <c r="K449" s="6"/>
      <c r="L449" s="182"/>
      <c r="M449" s="12"/>
      <c r="N449" s="168"/>
      <c r="O449" s="168"/>
      <c r="P449" s="139"/>
    </row>
    <row r="450" spans="1:16" ht="39.950000000000003" customHeight="1" x14ac:dyDescent="0.25">
      <c r="A450" s="166"/>
      <c r="B450" s="168"/>
      <c r="C450" s="168"/>
      <c r="D450" s="168"/>
      <c r="E450" s="214"/>
      <c r="F450" s="173"/>
      <c r="G450" s="168"/>
      <c r="H450" s="6"/>
      <c r="I450" s="6"/>
      <c r="J450" s="6"/>
      <c r="K450" s="6"/>
      <c r="L450" s="182"/>
      <c r="M450" s="12"/>
      <c r="N450" s="168"/>
      <c r="O450" s="168"/>
      <c r="P450" s="139"/>
    </row>
    <row r="451" spans="1:16" ht="39.950000000000003" customHeight="1" x14ac:dyDescent="0.25">
      <c r="A451" s="166"/>
      <c r="B451" s="168"/>
      <c r="C451" s="168"/>
      <c r="D451" s="168"/>
      <c r="E451" s="214"/>
      <c r="F451" s="173"/>
      <c r="G451" s="168"/>
      <c r="H451" s="6"/>
      <c r="I451" s="6"/>
      <c r="J451" s="6"/>
      <c r="K451" s="6"/>
      <c r="L451" s="182"/>
      <c r="M451" s="12"/>
      <c r="N451" s="168"/>
      <c r="O451" s="168"/>
      <c r="P451" s="139"/>
    </row>
    <row r="452" spans="1:16" ht="39.950000000000003" customHeight="1" x14ac:dyDescent="0.25">
      <c r="A452" s="166"/>
      <c r="B452" s="168"/>
      <c r="C452" s="168"/>
      <c r="D452" s="168"/>
      <c r="E452" s="214"/>
      <c r="F452" s="173"/>
      <c r="G452" s="168"/>
      <c r="H452" s="6"/>
      <c r="I452" s="6"/>
      <c r="J452" s="6"/>
      <c r="K452" s="6"/>
      <c r="L452" s="182"/>
      <c r="M452" s="12"/>
      <c r="N452" s="168"/>
      <c r="O452" s="168"/>
      <c r="P452" s="139"/>
    </row>
    <row r="453" spans="1:16" ht="39.950000000000003" customHeight="1" x14ac:dyDescent="0.25">
      <c r="A453" s="166"/>
      <c r="B453" s="168"/>
      <c r="C453" s="168"/>
      <c r="D453" s="168"/>
      <c r="E453" s="214"/>
      <c r="F453" s="173"/>
      <c r="G453" s="168"/>
      <c r="H453" s="6"/>
      <c r="I453" s="6"/>
      <c r="J453" s="6"/>
      <c r="K453" s="6"/>
      <c r="L453" s="182"/>
      <c r="M453" s="12"/>
      <c r="N453" s="168"/>
      <c r="O453" s="168"/>
      <c r="P453" s="139"/>
    </row>
    <row r="454" spans="1:16" ht="39.950000000000003" customHeight="1" x14ac:dyDescent="0.25">
      <c r="A454" s="166"/>
      <c r="B454" s="168"/>
      <c r="C454" s="168"/>
      <c r="D454" s="168"/>
      <c r="E454" s="214"/>
      <c r="F454" s="173"/>
      <c r="G454" s="168"/>
      <c r="H454" s="6"/>
      <c r="I454" s="6"/>
      <c r="J454" s="6"/>
      <c r="K454" s="6"/>
      <c r="L454" s="182"/>
      <c r="M454" s="12"/>
      <c r="N454" s="168"/>
      <c r="O454" s="168"/>
      <c r="P454" s="139"/>
    </row>
    <row r="455" spans="1:16" ht="39.950000000000003" customHeight="1" x14ac:dyDescent="0.25">
      <c r="A455" s="166"/>
      <c r="B455" s="168"/>
      <c r="C455" s="168"/>
      <c r="D455" s="168"/>
      <c r="E455" s="214"/>
      <c r="F455" s="173"/>
      <c r="G455" s="168"/>
      <c r="H455" s="6"/>
      <c r="I455" s="6"/>
      <c r="J455" s="6"/>
      <c r="K455" s="6"/>
      <c r="L455" s="182"/>
      <c r="M455" s="12"/>
      <c r="N455" s="168"/>
      <c r="O455" s="168"/>
      <c r="P455" s="139"/>
    </row>
    <row r="456" spans="1:16" ht="35.1" customHeight="1" x14ac:dyDescent="0.25">
      <c r="A456" s="166"/>
      <c r="B456" s="168"/>
      <c r="C456" s="168"/>
      <c r="D456" s="168"/>
      <c r="E456" s="214"/>
      <c r="F456" s="173"/>
      <c r="G456" s="168"/>
      <c r="H456" s="6"/>
      <c r="I456" s="6"/>
      <c r="J456" s="6"/>
      <c r="K456" s="6"/>
      <c r="L456" s="182"/>
      <c r="M456" s="12"/>
      <c r="N456" s="168"/>
      <c r="O456" s="168"/>
      <c r="P456" s="139"/>
    </row>
    <row r="457" spans="1:16" ht="45" customHeight="1" x14ac:dyDescent="0.25">
      <c r="A457" s="166"/>
      <c r="B457" s="168"/>
      <c r="C457" s="168"/>
      <c r="D457" s="168"/>
      <c r="E457" s="214"/>
      <c r="F457" s="173"/>
      <c r="G457" s="168"/>
      <c r="H457" s="6"/>
      <c r="I457" s="6"/>
      <c r="J457" s="6"/>
      <c r="K457" s="6"/>
      <c r="L457" s="182"/>
      <c r="M457" s="12"/>
      <c r="N457" s="168"/>
      <c r="O457" s="168"/>
      <c r="P457" s="139"/>
    </row>
    <row r="458" spans="1:16" ht="39.950000000000003" customHeight="1" x14ac:dyDescent="0.25">
      <c r="A458" s="166"/>
      <c r="B458" s="168"/>
      <c r="C458" s="168"/>
      <c r="D458" s="168"/>
      <c r="E458" s="214"/>
      <c r="F458" s="173"/>
      <c r="G458" s="168"/>
      <c r="H458" s="6"/>
      <c r="I458" s="6"/>
      <c r="J458" s="6"/>
      <c r="K458" s="6"/>
      <c r="L458" s="182"/>
      <c r="M458" s="12"/>
      <c r="N458" s="168"/>
      <c r="O458" s="168"/>
      <c r="P458" s="139"/>
    </row>
    <row r="459" spans="1:16" ht="39.950000000000003" customHeight="1" x14ac:dyDescent="0.25">
      <c r="A459" s="166"/>
      <c r="B459" s="168"/>
      <c r="C459" s="168"/>
      <c r="D459" s="168"/>
      <c r="E459" s="214"/>
      <c r="F459" s="173"/>
      <c r="G459" s="168"/>
      <c r="H459" s="6"/>
      <c r="I459" s="6"/>
      <c r="J459" s="6"/>
      <c r="K459" s="6"/>
      <c r="L459" s="182"/>
      <c r="M459" s="12"/>
      <c r="N459" s="168"/>
      <c r="O459" s="168"/>
      <c r="P459" s="139"/>
    </row>
    <row r="460" spans="1:16" ht="39.950000000000003" customHeight="1" x14ac:dyDescent="0.25">
      <c r="A460" s="166"/>
      <c r="B460" s="168"/>
      <c r="C460" s="168"/>
      <c r="D460" s="168"/>
      <c r="E460" s="214"/>
      <c r="F460" s="173"/>
      <c r="G460" s="168"/>
      <c r="H460" s="6"/>
      <c r="I460" s="6"/>
      <c r="J460" s="6"/>
      <c r="K460" s="6"/>
      <c r="L460" s="182"/>
      <c r="M460" s="12"/>
      <c r="N460" s="168"/>
      <c r="O460" s="168"/>
      <c r="P460" s="139"/>
    </row>
    <row r="461" spans="1:16" ht="39.950000000000003" customHeight="1" x14ac:dyDescent="0.25">
      <c r="A461" s="166"/>
      <c r="B461" s="168"/>
      <c r="C461" s="168"/>
      <c r="D461" s="168"/>
      <c r="E461" s="214"/>
      <c r="F461" s="173"/>
      <c r="G461" s="168"/>
      <c r="H461" s="6"/>
      <c r="I461" s="6"/>
      <c r="J461" s="6"/>
      <c r="K461" s="6"/>
      <c r="L461" s="182"/>
      <c r="M461" s="12"/>
      <c r="N461" s="168"/>
      <c r="O461" s="168"/>
      <c r="P461" s="139"/>
    </row>
    <row r="462" spans="1:16" ht="39.950000000000003" customHeight="1" x14ac:dyDescent="0.25">
      <c r="A462" s="166"/>
      <c r="B462" s="168"/>
      <c r="C462" s="168"/>
      <c r="D462" s="168"/>
      <c r="E462" s="214"/>
      <c r="F462" s="173"/>
      <c r="G462" s="168"/>
      <c r="H462" s="6"/>
      <c r="I462" s="6"/>
      <c r="J462" s="6"/>
      <c r="K462" s="6"/>
      <c r="L462" s="182"/>
      <c r="M462" s="12"/>
      <c r="N462" s="168"/>
      <c r="O462" s="168"/>
      <c r="P462" s="139"/>
    </row>
    <row r="463" spans="1:16" ht="39.950000000000003" customHeight="1" x14ac:dyDescent="0.25">
      <c r="A463" s="166"/>
      <c r="B463" s="168"/>
      <c r="C463" s="168"/>
      <c r="D463" s="168"/>
      <c r="E463" s="214"/>
      <c r="F463" s="173"/>
      <c r="G463" s="168"/>
      <c r="H463" s="6"/>
      <c r="I463" s="6"/>
      <c r="J463" s="6"/>
      <c r="K463" s="6"/>
      <c r="L463" s="182"/>
      <c r="M463" s="12"/>
      <c r="N463" s="168"/>
      <c r="O463" s="168"/>
      <c r="P463" s="139"/>
    </row>
    <row r="464" spans="1:16" ht="39.950000000000003" customHeight="1" x14ac:dyDescent="0.25">
      <c r="A464" s="166"/>
      <c r="B464" s="168"/>
      <c r="C464" s="168"/>
      <c r="D464" s="168"/>
      <c r="E464" s="214"/>
      <c r="F464" s="173"/>
      <c r="G464" s="168"/>
      <c r="H464" s="6"/>
      <c r="I464" s="6"/>
      <c r="J464" s="6"/>
      <c r="K464" s="6"/>
      <c r="L464" s="182"/>
      <c r="M464" s="12"/>
      <c r="N464" s="168"/>
      <c r="O464" s="168"/>
      <c r="P464" s="139"/>
    </row>
    <row r="465" spans="1:16" ht="39.950000000000003" customHeight="1" x14ac:dyDescent="0.25">
      <c r="A465" s="166"/>
      <c r="B465" s="168"/>
      <c r="C465" s="168"/>
      <c r="D465" s="168"/>
      <c r="E465" s="214"/>
      <c r="F465" s="173"/>
      <c r="G465" s="168"/>
      <c r="H465" s="6"/>
      <c r="I465" s="6"/>
      <c r="J465" s="6"/>
      <c r="K465" s="6"/>
      <c r="L465" s="182"/>
      <c r="M465" s="12"/>
      <c r="N465" s="168"/>
      <c r="O465" s="168"/>
      <c r="P465" s="139"/>
    </row>
    <row r="466" spans="1:16" ht="39.950000000000003" customHeight="1" x14ac:dyDescent="0.25">
      <c r="A466" s="166"/>
      <c r="B466" s="168"/>
      <c r="C466" s="168"/>
      <c r="D466" s="168"/>
      <c r="E466" s="214"/>
      <c r="F466" s="173"/>
      <c r="G466" s="168"/>
      <c r="H466" s="6"/>
      <c r="I466" s="6"/>
      <c r="J466" s="6"/>
      <c r="K466" s="6"/>
      <c r="L466" s="182"/>
      <c r="M466" s="12"/>
      <c r="N466" s="168"/>
      <c r="O466" s="168"/>
      <c r="P466" s="139"/>
    </row>
    <row r="467" spans="1:16" ht="39.950000000000003" customHeight="1" x14ac:dyDescent="0.25">
      <c r="A467" s="166"/>
      <c r="B467" s="168"/>
      <c r="C467" s="168"/>
      <c r="D467" s="168"/>
      <c r="E467" s="214"/>
      <c r="F467" s="173"/>
      <c r="G467" s="168"/>
      <c r="H467" s="6"/>
      <c r="I467" s="6"/>
      <c r="J467" s="6"/>
      <c r="K467" s="6"/>
      <c r="L467" s="182"/>
      <c r="M467" s="12"/>
      <c r="N467" s="168"/>
      <c r="O467" s="168"/>
      <c r="P467" s="139"/>
    </row>
    <row r="468" spans="1:16" ht="39.950000000000003" customHeight="1" x14ac:dyDescent="0.25">
      <c r="A468" s="166"/>
      <c r="B468" s="168"/>
      <c r="C468" s="168"/>
      <c r="D468" s="168"/>
      <c r="E468" s="214"/>
      <c r="F468" s="173"/>
      <c r="G468" s="168"/>
      <c r="H468" s="6"/>
      <c r="I468" s="6"/>
      <c r="J468" s="6"/>
      <c r="K468" s="6"/>
      <c r="L468" s="182"/>
      <c r="M468" s="12"/>
      <c r="N468" s="168"/>
      <c r="O468" s="168"/>
      <c r="P468" s="139"/>
    </row>
    <row r="469" spans="1:16" ht="39.950000000000003" customHeight="1" x14ac:dyDescent="0.25">
      <c r="A469" s="166"/>
      <c r="B469" s="168"/>
      <c r="C469" s="168"/>
      <c r="D469" s="168"/>
      <c r="E469" s="214"/>
      <c r="F469" s="173"/>
      <c r="G469" s="168"/>
      <c r="H469" s="6"/>
      <c r="I469" s="6"/>
      <c r="J469" s="6"/>
      <c r="K469" s="6"/>
      <c r="L469" s="182"/>
      <c r="M469" s="12"/>
      <c r="N469" s="168"/>
      <c r="O469" s="168"/>
      <c r="P469" s="139"/>
    </row>
    <row r="470" spans="1:16" ht="30" customHeight="1" x14ac:dyDescent="0.25">
      <c r="A470" s="166"/>
      <c r="B470" s="168"/>
      <c r="C470" s="168"/>
      <c r="D470" s="168"/>
      <c r="E470" s="214"/>
      <c r="F470" s="173"/>
      <c r="G470" s="168"/>
      <c r="H470" s="6"/>
      <c r="I470" s="6"/>
      <c r="J470" s="6"/>
      <c r="K470" s="6"/>
      <c r="L470" s="182"/>
      <c r="M470" s="12"/>
      <c r="N470" s="168"/>
      <c r="O470" s="168"/>
      <c r="P470" s="139"/>
    </row>
    <row r="471" spans="1:16" ht="30" customHeight="1" x14ac:dyDescent="0.25">
      <c r="A471" s="166"/>
      <c r="B471" s="168"/>
      <c r="C471" s="168"/>
      <c r="D471" s="168"/>
      <c r="E471" s="214"/>
      <c r="F471" s="173"/>
      <c r="G471" s="168"/>
      <c r="H471" s="6"/>
      <c r="I471" s="6"/>
      <c r="J471" s="6"/>
      <c r="K471" s="6"/>
      <c r="L471" s="182"/>
      <c r="M471" s="12"/>
      <c r="N471" s="168"/>
      <c r="O471" s="168"/>
      <c r="P471" s="139"/>
    </row>
    <row r="472" spans="1:16" ht="39.950000000000003" customHeight="1" x14ac:dyDescent="0.25">
      <c r="A472" s="166"/>
      <c r="B472" s="168"/>
      <c r="C472" s="168"/>
      <c r="D472" s="168"/>
      <c r="E472" s="214"/>
      <c r="F472" s="173"/>
      <c r="G472" s="168"/>
      <c r="H472" s="6"/>
      <c r="I472" s="6"/>
      <c r="J472" s="6"/>
      <c r="K472" s="6"/>
      <c r="L472" s="182"/>
      <c r="M472" s="12"/>
      <c r="N472" s="168"/>
      <c r="O472" s="168"/>
      <c r="P472" s="139"/>
    </row>
    <row r="473" spans="1:16" ht="39.950000000000003" customHeight="1" x14ac:dyDescent="0.25">
      <c r="A473" s="166"/>
      <c r="B473" s="168"/>
      <c r="C473" s="168"/>
      <c r="D473" s="168"/>
      <c r="E473" s="214"/>
      <c r="F473" s="173"/>
      <c r="G473" s="168"/>
      <c r="H473" s="6"/>
      <c r="I473" s="6"/>
      <c r="J473" s="6"/>
      <c r="K473" s="6"/>
      <c r="L473" s="182"/>
      <c r="M473" s="12"/>
      <c r="N473" s="168"/>
      <c r="O473" s="168"/>
      <c r="P473" s="139"/>
    </row>
    <row r="474" spans="1:16" ht="30" customHeight="1" x14ac:dyDescent="0.25">
      <c r="A474" s="166"/>
      <c r="B474" s="168"/>
      <c r="C474" s="168"/>
      <c r="D474" s="168"/>
      <c r="E474" s="214"/>
      <c r="F474" s="173"/>
      <c r="G474" s="168"/>
      <c r="H474" s="6"/>
      <c r="I474" s="6"/>
      <c r="J474" s="6"/>
      <c r="K474" s="6"/>
      <c r="L474" s="182"/>
      <c r="M474" s="12"/>
      <c r="N474" s="168"/>
      <c r="O474" s="168"/>
      <c r="P474" s="139"/>
    </row>
    <row r="475" spans="1:16" ht="30" customHeight="1" x14ac:dyDescent="0.25">
      <c r="A475" s="166"/>
      <c r="B475" s="168"/>
      <c r="C475" s="168"/>
      <c r="D475" s="168"/>
      <c r="E475" s="214"/>
      <c r="F475" s="173"/>
      <c r="G475" s="168"/>
      <c r="H475" s="6"/>
      <c r="I475" s="6"/>
      <c r="J475" s="6"/>
      <c r="K475" s="6"/>
      <c r="L475" s="182"/>
      <c r="M475" s="12"/>
      <c r="N475" s="168"/>
      <c r="O475" s="168"/>
      <c r="P475" s="139"/>
    </row>
    <row r="476" spans="1:16" ht="39.950000000000003" customHeight="1" x14ac:dyDescent="0.25">
      <c r="A476" s="166"/>
      <c r="B476" s="168"/>
      <c r="C476" s="168"/>
      <c r="D476" s="168"/>
      <c r="E476" s="214"/>
      <c r="F476" s="173"/>
      <c r="G476" s="168"/>
      <c r="H476" s="6"/>
      <c r="I476" s="6"/>
      <c r="J476" s="6"/>
      <c r="K476" s="6"/>
      <c r="L476" s="182"/>
      <c r="M476" s="12"/>
      <c r="N476" s="168"/>
      <c r="O476" s="168"/>
      <c r="P476" s="139"/>
    </row>
    <row r="477" spans="1:16" ht="45" customHeight="1" x14ac:dyDescent="0.25">
      <c r="A477" s="166"/>
      <c r="B477" s="168"/>
      <c r="C477" s="168"/>
      <c r="D477" s="168"/>
      <c r="E477" s="214"/>
      <c r="F477" s="173"/>
      <c r="G477" s="168"/>
      <c r="H477" s="6"/>
      <c r="I477" s="6"/>
      <c r="J477" s="6"/>
      <c r="K477" s="6"/>
      <c r="L477" s="182"/>
      <c r="M477" s="12"/>
      <c r="N477" s="168"/>
      <c r="O477" s="168"/>
      <c r="P477" s="139"/>
    </row>
    <row r="478" spans="1:16" ht="45" customHeight="1" x14ac:dyDescent="0.25">
      <c r="A478" s="166"/>
      <c r="B478" s="168"/>
      <c r="C478" s="168"/>
      <c r="D478" s="168"/>
      <c r="E478" s="214"/>
      <c r="F478" s="173"/>
      <c r="G478" s="168"/>
      <c r="H478" s="6"/>
      <c r="I478" s="6"/>
      <c r="J478" s="6"/>
      <c r="K478" s="6"/>
      <c r="L478" s="182"/>
      <c r="M478" s="12"/>
      <c r="N478" s="168"/>
      <c r="O478" s="168"/>
      <c r="P478" s="139"/>
    </row>
    <row r="479" spans="1:16" ht="45" customHeight="1" x14ac:dyDescent="0.25">
      <c r="A479" s="166"/>
      <c r="B479" s="168"/>
      <c r="C479" s="168"/>
      <c r="D479" s="168"/>
      <c r="E479" s="214"/>
      <c r="F479" s="173"/>
      <c r="G479" s="168"/>
      <c r="H479" s="6"/>
      <c r="I479" s="6"/>
      <c r="J479" s="6"/>
      <c r="K479" s="6"/>
      <c r="L479" s="182"/>
      <c r="M479" s="12"/>
      <c r="N479" s="168"/>
      <c r="O479" s="168"/>
      <c r="P479" s="139"/>
    </row>
    <row r="480" spans="1:16" ht="45" customHeight="1" x14ac:dyDescent="0.25">
      <c r="A480" s="166"/>
      <c r="B480" s="168"/>
      <c r="C480" s="168"/>
      <c r="D480" s="168"/>
      <c r="E480" s="214"/>
      <c r="F480" s="173"/>
      <c r="G480" s="168"/>
      <c r="H480" s="6"/>
      <c r="I480" s="6"/>
      <c r="J480" s="6"/>
      <c r="K480" s="6"/>
      <c r="L480" s="182"/>
      <c r="M480" s="12"/>
      <c r="N480" s="168"/>
      <c r="O480" s="168"/>
      <c r="P480" s="139"/>
    </row>
    <row r="481" spans="1:16" ht="45" customHeight="1" x14ac:dyDescent="0.25">
      <c r="A481" s="166"/>
      <c r="B481" s="168"/>
      <c r="C481" s="168"/>
      <c r="D481" s="168"/>
      <c r="E481" s="214"/>
      <c r="F481" s="173"/>
      <c r="G481" s="168"/>
      <c r="H481" s="6"/>
      <c r="I481" s="6"/>
      <c r="J481" s="6"/>
      <c r="K481" s="6"/>
      <c r="L481" s="182"/>
      <c r="M481" s="12"/>
      <c r="N481" s="168"/>
      <c r="O481" s="168"/>
      <c r="P481" s="139"/>
    </row>
    <row r="482" spans="1:16" ht="45" customHeight="1" x14ac:dyDescent="0.25">
      <c r="A482" s="166"/>
      <c r="B482" s="168"/>
      <c r="C482" s="168"/>
      <c r="D482" s="168"/>
      <c r="E482" s="214"/>
      <c r="F482" s="173"/>
      <c r="G482" s="168"/>
      <c r="H482" s="6"/>
      <c r="I482" s="6"/>
      <c r="J482" s="6"/>
      <c r="K482" s="6"/>
      <c r="L482" s="182"/>
      <c r="M482" s="12"/>
      <c r="N482" s="168"/>
      <c r="O482" s="168"/>
      <c r="P482" s="139"/>
    </row>
    <row r="483" spans="1:16" ht="45" customHeight="1" x14ac:dyDescent="0.25">
      <c r="A483" s="166"/>
      <c r="B483" s="168"/>
      <c r="C483" s="168"/>
      <c r="D483" s="168"/>
      <c r="E483" s="214"/>
      <c r="F483" s="173"/>
      <c r="G483" s="168"/>
      <c r="H483" s="6"/>
      <c r="I483" s="6"/>
      <c r="J483" s="6"/>
      <c r="K483" s="6"/>
      <c r="L483" s="182"/>
      <c r="M483" s="12"/>
      <c r="N483" s="168"/>
      <c r="O483" s="168"/>
      <c r="P483" s="139"/>
    </row>
    <row r="484" spans="1:16" ht="45" customHeight="1" x14ac:dyDescent="0.25">
      <c r="A484" s="166"/>
      <c r="B484" s="168"/>
      <c r="C484" s="168"/>
      <c r="D484" s="168"/>
      <c r="E484" s="214"/>
      <c r="F484" s="173"/>
      <c r="G484" s="168"/>
      <c r="H484" s="6"/>
      <c r="I484" s="6"/>
      <c r="J484" s="6"/>
      <c r="K484" s="6"/>
      <c r="L484" s="182"/>
      <c r="M484" s="12"/>
      <c r="N484" s="168"/>
      <c r="O484" s="168"/>
      <c r="P484" s="139"/>
    </row>
    <row r="485" spans="1:16" ht="45" customHeight="1" x14ac:dyDescent="0.25">
      <c r="A485" s="166"/>
      <c r="B485" s="168"/>
      <c r="C485" s="168"/>
      <c r="D485" s="168"/>
      <c r="E485" s="214"/>
      <c r="F485" s="173"/>
      <c r="G485" s="168"/>
      <c r="H485" s="6"/>
      <c r="I485" s="6"/>
      <c r="J485" s="6"/>
      <c r="K485" s="6"/>
      <c r="L485" s="182"/>
      <c r="M485" s="12"/>
      <c r="N485" s="168"/>
      <c r="O485" s="168"/>
      <c r="P485" s="139"/>
    </row>
    <row r="486" spans="1:16" ht="45" customHeight="1" x14ac:dyDescent="0.25">
      <c r="A486" s="166"/>
      <c r="B486" s="168"/>
      <c r="C486" s="168"/>
      <c r="D486" s="168"/>
      <c r="E486" s="214"/>
      <c r="F486" s="173"/>
      <c r="G486" s="168"/>
      <c r="H486" s="6"/>
      <c r="I486" s="6"/>
      <c r="J486" s="6"/>
      <c r="K486" s="6"/>
      <c r="L486" s="182"/>
      <c r="M486" s="12"/>
      <c r="N486" s="168"/>
      <c r="O486" s="168"/>
      <c r="P486" s="139"/>
    </row>
    <row r="487" spans="1:16" ht="45" customHeight="1" x14ac:dyDescent="0.25">
      <c r="A487" s="166"/>
      <c r="B487" s="168"/>
      <c r="C487" s="168"/>
      <c r="D487" s="168"/>
      <c r="E487" s="214"/>
      <c r="F487" s="173"/>
      <c r="G487" s="168"/>
      <c r="H487" s="6"/>
      <c r="I487" s="6"/>
      <c r="J487" s="6"/>
      <c r="K487" s="6"/>
      <c r="L487" s="182"/>
      <c r="M487" s="12"/>
      <c r="N487" s="168"/>
      <c r="O487" s="168"/>
      <c r="P487" s="139"/>
    </row>
    <row r="488" spans="1:16" ht="45" customHeight="1" x14ac:dyDescent="0.25">
      <c r="A488" s="166"/>
      <c r="B488" s="168"/>
      <c r="C488" s="168"/>
      <c r="D488" s="168"/>
      <c r="E488" s="214"/>
      <c r="F488" s="173"/>
      <c r="G488" s="168"/>
      <c r="H488" s="6"/>
      <c r="I488" s="6"/>
      <c r="J488" s="6"/>
      <c r="K488" s="6"/>
      <c r="L488" s="182"/>
      <c r="M488" s="12"/>
      <c r="N488" s="168"/>
      <c r="O488" s="168"/>
      <c r="P488" s="139"/>
    </row>
    <row r="489" spans="1:16" ht="45" customHeight="1" x14ac:dyDescent="0.25">
      <c r="A489" s="166"/>
      <c r="B489" s="168"/>
      <c r="C489" s="168"/>
      <c r="D489" s="168"/>
      <c r="E489" s="214"/>
      <c r="F489" s="173"/>
      <c r="G489" s="168"/>
      <c r="H489" s="6"/>
      <c r="I489" s="6"/>
      <c r="J489" s="6"/>
      <c r="K489" s="6"/>
      <c r="L489" s="182"/>
      <c r="M489" s="12"/>
      <c r="N489" s="168"/>
      <c r="O489" s="168"/>
      <c r="P489" s="139"/>
    </row>
    <row r="490" spans="1:16" ht="45" customHeight="1" x14ac:dyDescent="0.25">
      <c r="A490" s="166"/>
      <c r="B490" s="168"/>
      <c r="C490" s="168"/>
      <c r="D490" s="168"/>
      <c r="E490" s="214"/>
      <c r="F490" s="173"/>
      <c r="G490" s="168"/>
      <c r="H490" s="6"/>
      <c r="I490" s="6"/>
      <c r="J490" s="6"/>
      <c r="K490" s="6"/>
      <c r="L490" s="182"/>
      <c r="M490" s="12"/>
      <c r="N490" s="168"/>
      <c r="O490" s="168"/>
      <c r="P490" s="139"/>
    </row>
    <row r="491" spans="1:16" ht="45" customHeight="1" x14ac:dyDescent="0.25">
      <c r="A491" s="166"/>
      <c r="B491" s="168"/>
      <c r="C491" s="168"/>
      <c r="D491" s="168"/>
      <c r="E491" s="214"/>
      <c r="F491" s="173"/>
      <c r="G491" s="168"/>
      <c r="H491" s="6"/>
      <c r="I491" s="6"/>
      <c r="J491" s="6"/>
      <c r="K491" s="6"/>
      <c r="L491" s="182"/>
      <c r="M491" s="12"/>
      <c r="N491" s="168"/>
      <c r="O491" s="168"/>
      <c r="P491" s="139"/>
    </row>
    <row r="492" spans="1:16" ht="45" customHeight="1" x14ac:dyDescent="0.25">
      <c r="A492" s="166"/>
      <c r="B492" s="168"/>
      <c r="C492" s="168"/>
      <c r="D492" s="168"/>
      <c r="E492" s="214"/>
      <c r="F492" s="173"/>
      <c r="G492" s="168"/>
      <c r="H492" s="6"/>
      <c r="I492" s="6"/>
      <c r="J492" s="6"/>
      <c r="K492" s="6"/>
      <c r="L492" s="182"/>
      <c r="M492" s="12"/>
      <c r="N492" s="168"/>
      <c r="O492" s="168"/>
      <c r="P492" s="139"/>
    </row>
    <row r="493" spans="1:16" ht="45" customHeight="1" x14ac:dyDescent="0.25">
      <c r="A493" s="166"/>
      <c r="B493" s="168"/>
      <c r="C493" s="168"/>
      <c r="D493" s="168"/>
      <c r="E493" s="214"/>
      <c r="F493" s="173"/>
      <c r="G493" s="168"/>
      <c r="H493" s="6"/>
      <c r="I493" s="6"/>
      <c r="J493" s="6"/>
      <c r="K493" s="6"/>
      <c r="L493" s="182"/>
      <c r="M493" s="12"/>
      <c r="N493" s="168"/>
      <c r="O493" s="168"/>
      <c r="P493" s="139"/>
    </row>
    <row r="494" spans="1:16" ht="45" customHeight="1" x14ac:dyDescent="0.25">
      <c r="A494" s="166"/>
      <c r="B494" s="168"/>
      <c r="C494" s="168"/>
      <c r="D494" s="168"/>
      <c r="E494" s="214"/>
      <c r="F494" s="173"/>
      <c r="G494" s="168"/>
      <c r="H494" s="6"/>
      <c r="I494" s="6"/>
      <c r="J494" s="6"/>
      <c r="K494" s="6"/>
      <c r="L494" s="182"/>
      <c r="M494" s="12"/>
      <c r="N494" s="168"/>
      <c r="O494" s="168"/>
      <c r="P494" s="139"/>
    </row>
    <row r="495" spans="1:16" ht="45" customHeight="1" x14ac:dyDescent="0.25">
      <c r="A495" s="166"/>
      <c r="B495" s="168"/>
      <c r="C495" s="168"/>
      <c r="D495" s="168"/>
      <c r="E495" s="214"/>
      <c r="F495" s="173"/>
      <c r="G495" s="168"/>
      <c r="H495" s="6"/>
      <c r="I495" s="6"/>
      <c r="J495" s="6"/>
      <c r="K495" s="6"/>
      <c r="L495" s="182"/>
      <c r="M495" s="12"/>
      <c r="N495" s="168"/>
      <c r="O495" s="168"/>
      <c r="P495" s="139"/>
    </row>
    <row r="496" spans="1:16" ht="45" customHeight="1" x14ac:dyDescent="0.25">
      <c r="A496" s="166"/>
      <c r="B496" s="168"/>
      <c r="C496" s="168"/>
      <c r="D496" s="168"/>
      <c r="E496" s="214"/>
      <c r="F496" s="173"/>
      <c r="G496" s="168"/>
      <c r="H496" s="6"/>
      <c r="I496" s="6"/>
      <c r="J496" s="6"/>
      <c r="K496" s="6"/>
      <c r="L496" s="182"/>
      <c r="M496" s="12"/>
      <c r="N496" s="168"/>
      <c r="O496" s="168"/>
      <c r="P496" s="139"/>
    </row>
    <row r="497" spans="1:16" ht="45" customHeight="1" x14ac:dyDescent="0.25">
      <c r="A497" s="166"/>
      <c r="B497" s="168"/>
      <c r="C497" s="168"/>
      <c r="D497" s="168"/>
      <c r="E497" s="214"/>
      <c r="F497" s="173"/>
      <c r="G497" s="168"/>
      <c r="H497" s="6"/>
      <c r="I497" s="6"/>
      <c r="J497" s="6"/>
      <c r="K497" s="6"/>
      <c r="L497" s="182"/>
      <c r="M497" s="12"/>
      <c r="N497" s="168"/>
      <c r="O497" s="168"/>
      <c r="P497" s="139"/>
    </row>
    <row r="498" spans="1:16" ht="45" customHeight="1" x14ac:dyDescent="0.25">
      <c r="A498" s="166"/>
      <c r="B498" s="168"/>
      <c r="C498" s="168"/>
      <c r="D498" s="168"/>
      <c r="E498" s="214"/>
      <c r="F498" s="173"/>
      <c r="G498" s="168"/>
      <c r="H498" s="6"/>
      <c r="I498" s="6"/>
      <c r="J498" s="6"/>
      <c r="K498" s="6"/>
      <c r="L498" s="182"/>
      <c r="M498" s="12"/>
      <c r="N498" s="168"/>
      <c r="O498" s="168"/>
      <c r="P498" s="139"/>
    </row>
    <row r="499" spans="1:16" ht="45" customHeight="1" x14ac:dyDescent="0.25">
      <c r="A499" s="166"/>
      <c r="B499" s="168"/>
      <c r="C499" s="168"/>
      <c r="D499" s="168"/>
      <c r="E499" s="214"/>
      <c r="F499" s="173"/>
      <c r="G499" s="168"/>
      <c r="H499" s="6"/>
      <c r="I499" s="6"/>
      <c r="J499" s="6"/>
      <c r="K499" s="6"/>
      <c r="L499" s="182"/>
      <c r="M499" s="12"/>
      <c r="N499" s="168"/>
      <c r="O499" s="168"/>
      <c r="P499" s="139"/>
    </row>
    <row r="500" spans="1:16" ht="45" customHeight="1" x14ac:dyDescent="0.25">
      <c r="A500" s="166"/>
      <c r="B500" s="168"/>
      <c r="C500" s="168"/>
      <c r="D500" s="168"/>
      <c r="E500" s="214"/>
      <c r="F500" s="173"/>
      <c r="G500" s="168"/>
      <c r="H500" s="6"/>
      <c r="I500" s="6"/>
      <c r="J500" s="6"/>
      <c r="K500" s="6"/>
      <c r="L500" s="182"/>
      <c r="M500" s="12"/>
      <c r="N500" s="168"/>
      <c r="O500" s="168"/>
      <c r="P500" s="139"/>
    </row>
    <row r="501" spans="1:16" ht="45" customHeight="1" x14ac:dyDescent="0.25">
      <c r="A501" s="166"/>
      <c r="B501" s="168"/>
      <c r="C501" s="168"/>
      <c r="D501" s="168"/>
      <c r="E501" s="214"/>
      <c r="F501" s="173"/>
      <c r="G501" s="168"/>
      <c r="H501" s="6"/>
      <c r="I501" s="6"/>
      <c r="J501" s="6"/>
      <c r="K501" s="6"/>
      <c r="L501" s="182"/>
      <c r="M501" s="12"/>
      <c r="N501" s="168"/>
      <c r="O501" s="168"/>
      <c r="P501" s="139"/>
    </row>
    <row r="502" spans="1:16" ht="45" customHeight="1" x14ac:dyDescent="0.25">
      <c r="A502" s="166"/>
      <c r="B502" s="168"/>
      <c r="C502" s="168"/>
      <c r="D502" s="168"/>
      <c r="E502" s="214"/>
      <c r="F502" s="173"/>
      <c r="G502" s="168"/>
      <c r="H502" s="6"/>
      <c r="I502" s="6"/>
      <c r="J502" s="6"/>
      <c r="K502" s="6"/>
      <c r="L502" s="182"/>
      <c r="M502" s="12"/>
      <c r="N502" s="168"/>
      <c r="O502" s="168"/>
      <c r="P502" s="139"/>
    </row>
    <row r="503" spans="1:16" ht="45" customHeight="1" x14ac:dyDescent="0.25">
      <c r="A503" s="166"/>
      <c r="B503" s="168"/>
      <c r="C503" s="168"/>
      <c r="D503" s="168"/>
      <c r="E503" s="214"/>
      <c r="F503" s="173"/>
      <c r="G503" s="168"/>
      <c r="H503" s="6"/>
      <c r="I503" s="6"/>
      <c r="J503" s="6"/>
      <c r="K503" s="6"/>
      <c r="L503" s="182"/>
      <c r="M503" s="12"/>
      <c r="N503" s="168"/>
      <c r="O503" s="168"/>
      <c r="P503" s="139"/>
    </row>
    <row r="504" spans="1:16" ht="45" customHeight="1" x14ac:dyDescent="0.25">
      <c r="A504" s="166"/>
      <c r="B504" s="168"/>
      <c r="C504" s="168"/>
      <c r="D504" s="168"/>
      <c r="E504" s="214"/>
      <c r="F504" s="173"/>
      <c r="G504" s="168"/>
      <c r="H504" s="6"/>
      <c r="I504" s="6"/>
      <c r="J504" s="6"/>
      <c r="K504" s="6"/>
      <c r="L504" s="182"/>
      <c r="M504" s="12"/>
      <c r="N504" s="168"/>
      <c r="O504" s="168"/>
      <c r="P504" s="139"/>
    </row>
    <row r="505" spans="1:16" ht="45" customHeight="1" x14ac:dyDescent="0.25">
      <c r="A505" s="166"/>
      <c r="B505" s="168"/>
      <c r="C505" s="168"/>
      <c r="D505" s="168"/>
      <c r="E505" s="214"/>
      <c r="F505" s="173"/>
      <c r="G505" s="168"/>
      <c r="H505" s="6"/>
      <c r="I505" s="6"/>
      <c r="J505" s="6"/>
      <c r="K505" s="6"/>
      <c r="L505" s="182"/>
      <c r="M505" s="12"/>
      <c r="N505" s="168"/>
      <c r="O505" s="168"/>
      <c r="P505" s="139"/>
    </row>
    <row r="506" spans="1:16" ht="45" customHeight="1" x14ac:dyDescent="0.25">
      <c r="A506" s="166"/>
      <c r="B506" s="168"/>
      <c r="C506" s="168"/>
      <c r="D506" s="168"/>
      <c r="E506" s="214"/>
      <c r="F506" s="173"/>
      <c r="G506" s="168"/>
      <c r="H506" s="6"/>
      <c r="I506" s="6"/>
      <c r="J506" s="6"/>
      <c r="K506" s="6"/>
      <c r="L506" s="182"/>
      <c r="M506" s="12"/>
      <c r="N506" s="168"/>
      <c r="O506" s="168"/>
      <c r="P506" s="139"/>
    </row>
    <row r="507" spans="1:16" ht="45" customHeight="1" x14ac:dyDescent="0.25">
      <c r="A507" s="166"/>
      <c r="B507" s="168"/>
      <c r="C507" s="168"/>
      <c r="D507" s="168"/>
      <c r="E507" s="214"/>
      <c r="F507" s="173"/>
      <c r="G507" s="168"/>
      <c r="H507" s="6"/>
      <c r="I507" s="6"/>
      <c r="J507" s="6"/>
      <c r="K507" s="6"/>
      <c r="L507" s="182"/>
      <c r="M507" s="12"/>
      <c r="N507" s="168"/>
      <c r="O507" s="168"/>
      <c r="P507" s="139"/>
    </row>
    <row r="508" spans="1:16" ht="45" customHeight="1" x14ac:dyDescent="0.25">
      <c r="A508" s="166"/>
      <c r="B508" s="168"/>
      <c r="C508" s="168"/>
      <c r="D508" s="168"/>
      <c r="E508" s="214"/>
      <c r="F508" s="173"/>
      <c r="G508" s="168"/>
      <c r="H508" s="6"/>
      <c r="I508" s="6"/>
      <c r="J508" s="6"/>
      <c r="K508" s="6"/>
      <c r="L508" s="182"/>
      <c r="M508" s="12"/>
      <c r="N508" s="168"/>
      <c r="O508" s="168"/>
      <c r="P508" s="139"/>
    </row>
    <row r="509" spans="1:16" ht="45" customHeight="1" x14ac:dyDescent="0.25">
      <c r="A509" s="166"/>
      <c r="B509" s="168"/>
      <c r="C509" s="168"/>
      <c r="D509" s="168"/>
      <c r="E509" s="214"/>
      <c r="F509" s="173"/>
      <c r="G509" s="168"/>
      <c r="H509" s="6"/>
      <c r="I509" s="6"/>
      <c r="J509" s="6"/>
      <c r="K509" s="6"/>
      <c r="L509" s="182"/>
      <c r="M509" s="12"/>
      <c r="N509" s="168"/>
      <c r="O509" s="168"/>
      <c r="P509" s="139"/>
    </row>
    <row r="510" spans="1:16" ht="45" customHeight="1" x14ac:dyDescent="0.25">
      <c r="A510" s="166"/>
      <c r="B510" s="168"/>
      <c r="C510" s="168"/>
      <c r="D510" s="168"/>
      <c r="E510" s="214"/>
      <c r="F510" s="173"/>
      <c r="G510" s="168"/>
      <c r="H510" s="6"/>
      <c r="I510" s="6"/>
      <c r="J510" s="6"/>
      <c r="K510" s="6"/>
      <c r="L510" s="182"/>
      <c r="M510" s="12"/>
      <c r="N510" s="168"/>
      <c r="O510" s="168"/>
      <c r="P510" s="139"/>
    </row>
    <row r="511" spans="1:16" ht="45" customHeight="1" x14ac:dyDescent="0.25">
      <c r="A511" s="166"/>
      <c r="B511" s="168"/>
      <c r="C511" s="168"/>
      <c r="D511" s="168"/>
      <c r="E511" s="214"/>
      <c r="F511" s="173"/>
      <c r="G511" s="168"/>
      <c r="H511" s="6"/>
      <c r="I511" s="6"/>
      <c r="J511" s="6"/>
      <c r="K511" s="6"/>
      <c r="L511" s="182"/>
      <c r="M511" s="12"/>
      <c r="N511" s="168"/>
      <c r="O511" s="168"/>
      <c r="P511" s="139"/>
    </row>
    <row r="512" spans="1:16" ht="45" customHeight="1" x14ac:dyDescent="0.25">
      <c r="A512" s="166"/>
      <c r="B512" s="168"/>
      <c r="C512" s="168"/>
      <c r="D512" s="168"/>
      <c r="E512" s="214"/>
      <c r="F512" s="173"/>
      <c r="G512" s="168"/>
      <c r="H512" s="6"/>
      <c r="I512" s="6"/>
      <c r="J512" s="6"/>
      <c r="K512" s="6"/>
      <c r="L512" s="182"/>
      <c r="M512" s="12"/>
      <c r="N512" s="168"/>
      <c r="O512" s="168"/>
      <c r="P512" s="139"/>
    </row>
    <row r="513" spans="1:16" ht="45" customHeight="1" x14ac:dyDescent="0.25">
      <c r="A513" s="166"/>
      <c r="B513" s="168"/>
      <c r="C513" s="168"/>
      <c r="D513" s="168"/>
      <c r="E513" s="214"/>
      <c r="F513" s="173"/>
      <c r="G513" s="168"/>
      <c r="H513" s="6"/>
      <c r="I513" s="6"/>
      <c r="J513" s="6"/>
      <c r="K513" s="6"/>
      <c r="L513" s="182"/>
      <c r="M513" s="12"/>
      <c r="N513" s="168"/>
      <c r="O513" s="168"/>
      <c r="P513" s="139"/>
    </row>
    <row r="514" spans="1:16" ht="45" customHeight="1" x14ac:dyDescent="0.25">
      <c r="A514" s="166"/>
      <c r="B514" s="168"/>
      <c r="C514" s="168"/>
      <c r="D514" s="168"/>
      <c r="E514" s="214"/>
      <c r="F514" s="173"/>
      <c r="G514" s="168"/>
      <c r="H514" s="6"/>
      <c r="I514" s="6"/>
      <c r="J514" s="6"/>
      <c r="K514" s="6"/>
      <c r="L514" s="182"/>
      <c r="M514" s="12"/>
      <c r="N514" s="168"/>
      <c r="O514" s="168"/>
      <c r="P514" s="139"/>
    </row>
    <row r="515" spans="1:16" ht="45" customHeight="1" x14ac:dyDescent="0.25">
      <c r="A515" s="166"/>
      <c r="B515" s="168"/>
      <c r="C515" s="168"/>
      <c r="D515" s="168"/>
      <c r="E515" s="214"/>
      <c r="F515" s="173"/>
      <c r="G515" s="168"/>
      <c r="H515" s="6"/>
      <c r="I515" s="6"/>
      <c r="J515" s="6"/>
      <c r="K515" s="6"/>
      <c r="L515" s="182"/>
      <c r="M515" s="12"/>
      <c r="N515" s="168"/>
      <c r="O515" s="168"/>
      <c r="P515" s="139"/>
    </row>
    <row r="516" spans="1:16" ht="45" customHeight="1" x14ac:dyDescent="0.25">
      <c r="A516" s="166"/>
      <c r="B516" s="168"/>
      <c r="C516" s="168"/>
      <c r="D516" s="168"/>
      <c r="E516" s="214"/>
      <c r="F516" s="173"/>
      <c r="G516" s="168"/>
      <c r="H516" s="6"/>
      <c r="I516" s="6"/>
      <c r="J516" s="6"/>
      <c r="K516" s="6"/>
      <c r="L516" s="182"/>
      <c r="M516" s="12"/>
      <c r="N516" s="168"/>
      <c r="O516" s="168"/>
      <c r="P516" s="139"/>
    </row>
    <row r="517" spans="1:16" ht="45" customHeight="1" x14ac:dyDescent="0.25">
      <c r="A517" s="166"/>
      <c r="B517" s="168"/>
      <c r="C517" s="168"/>
      <c r="D517" s="168"/>
      <c r="E517" s="214"/>
      <c r="F517" s="173"/>
      <c r="G517" s="168"/>
      <c r="H517" s="6"/>
      <c r="I517" s="6"/>
      <c r="J517" s="6"/>
      <c r="K517" s="6"/>
      <c r="L517" s="182"/>
      <c r="M517" s="12"/>
      <c r="N517" s="168"/>
      <c r="O517" s="168"/>
      <c r="P517" s="139"/>
    </row>
    <row r="518" spans="1:16" ht="45" customHeight="1" x14ac:dyDescent="0.25">
      <c r="A518" s="166"/>
      <c r="B518" s="168"/>
      <c r="C518" s="168"/>
      <c r="D518" s="168"/>
      <c r="E518" s="214"/>
      <c r="F518" s="173"/>
      <c r="G518" s="168"/>
      <c r="H518" s="6"/>
      <c r="I518" s="6"/>
      <c r="J518" s="6"/>
      <c r="K518" s="6"/>
      <c r="L518" s="182"/>
      <c r="M518" s="12"/>
      <c r="N518" s="168"/>
      <c r="O518" s="168"/>
      <c r="P518" s="139"/>
    </row>
    <row r="519" spans="1:16" ht="45" customHeight="1" x14ac:dyDescent="0.25">
      <c r="A519" s="166"/>
      <c r="B519" s="168"/>
      <c r="C519" s="168"/>
      <c r="D519" s="168"/>
      <c r="E519" s="214"/>
      <c r="F519" s="173"/>
      <c r="G519" s="168"/>
      <c r="H519" s="6"/>
      <c r="I519" s="6"/>
      <c r="J519" s="6"/>
      <c r="K519" s="6"/>
      <c r="L519" s="182"/>
      <c r="M519" s="12"/>
      <c r="N519" s="168"/>
      <c r="O519" s="168"/>
      <c r="P519" s="139"/>
    </row>
    <row r="520" spans="1:16" ht="45" customHeight="1" x14ac:dyDescent="0.25">
      <c r="A520" s="166"/>
      <c r="B520" s="168"/>
      <c r="C520" s="168"/>
      <c r="D520" s="168"/>
      <c r="E520" s="214"/>
      <c r="F520" s="173"/>
      <c r="G520" s="168"/>
      <c r="H520" s="6"/>
      <c r="I520" s="6"/>
      <c r="J520" s="6"/>
      <c r="K520" s="6"/>
      <c r="L520" s="182"/>
      <c r="M520" s="12"/>
      <c r="N520" s="168"/>
      <c r="O520" s="168"/>
      <c r="P520" s="139"/>
    </row>
    <row r="521" spans="1:16" ht="45" customHeight="1" x14ac:dyDescent="0.25">
      <c r="A521" s="166"/>
      <c r="B521" s="168"/>
      <c r="C521" s="168"/>
      <c r="D521" s="168"/>
      <c r="E521" s="214"/>
      <c r="F521" s="173"/>
      <c r="G521" s="168"/>
      <c r="H521" s="6"/>
      <c r="I521" s="6"/>
      <c r="J521" s="6"/>
      <c r="K521" s="6"/>
      <c r="L521" s="182"/>
      <c r="M521" s="12"/>
      <c r="N521" s="168"/>
      <c r="O521" s="168"/>
      <c r="P521" s="139"/>
    </row>
    <row r="522" spans="1:16" ht="45" customHeight="1" x14ac:dyDescent="0.25">
      <c r="A522" s="166"/>
      <c r="B522" s="168"/>
      <c r="C522" s="168"/>
      <c r="D522" s="168"/>
      <c r="E522" s="214"/>
      <c r="F522" s="173"/>
      <c r="G522" s="168"/>
      <c r="H522" s="6"/>
      <c r="I522" s="6"/>
      <c r="J522" s="6"/>
      <c r="K522" s="6"/>
      <c r="L522" s="182"/>
      <c r="M522" s="12"/>
      <c r="N522" s="168"/>
      <c r="O522" s="168"/>
      <c r="P522" s="139"/>
    </row>
    <row r="523" spans="1:16" ht="45" customHeight="1" x14ac:dyDescent="0.25">
      <c r="A523" s="166"/>
      <c r="B523" s="168"/>
      <c r="C523" s="168"/>
      <c r="D523" s="168"/>
      <c r="E523" s="214"/>
      <c r="F523" s="173"/>
      <c r="G523" s="168"/>
      <c r="H523" s="6"/>
      <c r="I523" s="6"/>
      <c r="J523" s="6"/>
      <c r="K523" s="6"/>
      <c r="L523" s="182"/>
      <c r="M523" s="12"/>
      <c r="N523" s="168"/>
      <c r="O523" s="168"/>
      <c r="P523" s="139"/>
    </row>
    <row r="524" spans="1:16" ht="45" customHeight="1" x14ac:dyDescent="0.25">
      <c r="A524" s="166"/>
      <c r="B524" s="168"/>
      <c r="C524" s="168"/>
      <c r="D524" s="168"/>
      <c r="E524" s="214"/>
      <c r="F524" s="173"/>
      <c r="G524" s="168"/>
      <c r="H524" s="6"/>
      <c r="I524" s="6"/>
      <c r="J524" s="6"/>
      <c r="K524" s="6"/>
      <c r="L524" s="182"/>
      <c r="M524" s="12"/>
      <c r="N524" s="168"/>
      <c r="O524" s="168"/>
      <c r="P524" s="139"/>
    </row>
    <row r="525" spans="1:16" ht="45" customHeight="1" x14ac:dyDescent="0.25">
      <c r="A525" s="166"/>
      <c r="B525" s="168"/>
      <c r="C525" s="168"/>
      <c r="D525" s="168"/>
      <c r="E525" s="214"/>
      <c r="F525" s="173"/>
      <c r="G525" s="168"/>
      <c r="H525" s="6"/>
      <c r="I525" s="6"/>
      <c r="J525" s="6"/>
      <c r="K525" s="6"/>
      <c r="L525" s="182"/>
      <c r="M525" s="12"/>
      <c r="N525" s="168"/>
      <c r="O525" s="168"/>
      <c r="P525" s="139"/>
    </row>
    <row r="526" spans="1:16" ht="45" customHeight="1" x14ac:dyDescent="0.25">
      <c r="A526" s="166"/>
      <c r="B526" s="168"/>
      <c r="C526" s="168"/>
      <c r="D526" s="168"/>
      <c r="E526" s="214"/>
      <c r="F526" s="173"/>
      <c r="G526" s="168"/>
      <c r="H526" s="6"/>
      <c r="I526" s="6"/>
      <c r="J526" s="6"/>
      <c r="K526" s="6"/>
      <c r="L526" s="182"/>
      <c r="M526" s="12"/>
      <c r="N526" s="168"/>
      <c r="O526" s="168"/>
      <c r="P526" s="139"/>
    </row>
    <row r="527" spans="1:16" ht="45" customHeight="1" x14ac:dyDescent="0.25">
      <c r="A527" s="166"/>
      <c r="B527" s="168"/>
      <c r="C527" s="168"/>
      <c r="D527" s="168"/>
      <c r="E527" s="214"/>
      <c r="F527" s="173"/>
      <c r="G527" s="168"/>
      <c r="H527" s="6"/>
      <c r="I527" s="6"/>
      <c r="J527" s="6"/>
      <c r="K527" s="6"/>
      <c r="L527" s="182"/>
      <c r="M527" s="12"/>
      <c r="N527" s="168"/>
      <c r="O527" s="168"/>
      <c r="P527" s="139"/>
    </row>
    <row r="528" spans="1:16" ht="45" customHeight="1" x14ac:dyDescent="0.25">
      <c r="A528" s="166"/>
      <c r="B528" s="168"/>
      <c r="C528" s="168"/>
      <c r="D528" s="168"/>
      <c r="E528" s="214"/>
      <c r="F528" s="173"/>
      <c r="G528" s="168"/>
      <c r="H528" s="6"/>
      <c r="I528" s="6"/>
      <c r="J528" s="6"/>
      <c r="K528" s="6"/>
      <c r="L528" s="182"/>
      <c r="M528" s="12"/>
      <c r="N528" s="168"/>
      <c r="O528" s="168"/>
      <c r="P528" s="139"/>
    </row>
    <row r="529" spans="1:16" ht="45" customHeight="1" x14ac:dyDescent="0.25">
      <c r="A529" s="166"/>
      <c r="B529" s="168"/>
      <c r="C529" s="168"/>
      <c r="D529" s="168"/>
      <c r="E529" s="214"/>
      <c r="F529" s="173"/>
      <c r="G529" s="168"/>
      <c r="H529" s="6"/>
      <c r="I529" s="6"/>
      <c r="J529" s="6"/>
      <c r="K529" s="6"/>
      <c r="L529" s="182"/>
      <c r="M529" s="12"/>
      <c r="N529" s="168"/>
      <c r="O529" s="168"/>
      <c r="P529" s="139"/>
    </row>
    <row r="530" spans="1:16" ht="45" customHeight="1" x14ac:dyDescent="0.25">
      <c r="A530" s="166"/>
      <c r="B530" s="168"/>
      <c r="C530" s="168"/>
      <c r="D530" s="168"/>
      <c r="E530" s="214"/>
      <c r="F530" s="173"/>
      <c r="G530" s="168"/>
      <c r="H530" s="6"/>
      <c r="I530" s="6"/>
      <c r="J530" s="6"/>
      <c r="K530" s="6"/>
      <c r="L530" s="182"/>
      <c r="M530" s="12"/>
      <c r="N530" s="168"/>
      <c r="O530" s="168"/>
      <c r="P530" s="139"/>
    </row>
    <row r="531" spans="1:16" ht="45" customHeight="1" x14ac:dyDescent="0.25">
      <c r="A531" s="166"/>
      <c r="B531" s="168"/>
      <c r="C531" s="168"/>
      <c r="D531" s="168"/>
      <c r="E531" s="214"/>
      <c r="F531" s="173"/>
      <c r="G531" s="168"/>
      <c r="H531" s="6"/>
      <c r="I531" s="6"/>
      <c r="J531" s="6"/>
      <c r="K531" s="6"/>
      <c r="L531" s="182"/>
      <c r="M531" s="12"/>
      <c r="N531" s="168"/>
      <c r="O531" s="168"/>
      <c r="P531" s="139"/>
    </row>
    <row r="532" spans="1:16" ht="45" customHeight="1" x14ac:dyDescent="0.25">
      <c r="A532" s="166"/>
      <c r="B532" s="168"/>
      <c r="C532" s="168"/>
      <c r="D532" s="168"/>
      <c r="E532" s="214"/>
      <c r="F532" s="173"/>
      <c r="G532" s="168"/>
      <c r="H532" s="6"/>
      <c r="I532" s="6"/>
      <c r="J532" s="6"/>
      <c r="K532" s="6"/>
      <c r="L532" s="182"/>
      <c r="M532" s="12"/>
      <c r="N532" s="168"/>
      <c r="O532" s="168"/>
      <c r="P532" s="139"/>
    </row>
    <row r="533" spans="1:16" ht="45" customHeight="1" x14ac:dyDescent="0.25">
      <c r="A533" s="166"/>
      <c r="B533" s="168"/>
      <c r="C533" s="168"/>
      <c r="D533" s="168"/>
      <c r="E533" s="214"/>
      <c r="F533" s="173"/>
      <c r="G533" s="168"/>
      <c r="H533" s="6"/>
      <c r="I533" s="6"/>
      <c r="J533" s="6"/>
      <c r="K533" s="6"/>
      <c r="L533" s="182"/>
      <c r="M533" s="12"/>
      <c r="N533" s="168"/>
      <c r="O533" s="168"/>
      <c r="P533" s="139"/>
    </row>
    <row r="534" spans="1:16" ht="45" customHeight="1" x14ac:dyDescent="0.25">
      <c r="A534" s="166"/>
      <c r="B534" s="168"/>
      <c r="C534" s="168"/>
      <c r="D534" s="168"/>
      <c r="E534" s="214"/>
      <c r="F534" s="173"/>
      <c r="G534" s="168"/>
      <c r="H534" s="6"/>
      <c r="I534" s="6"/>
      <c r="J534" s="6"/>
      <c r="K534" s="6"/>
      <c r="L534" s="182"/>
      <c r="M534" s="12"/>
      <c r="N534" s="168"/>
      <c r="O534" s="168"/>
      <c r="P534" s="139"/>
    </row>
    <row r="535" spans="1:16" ht="45" customHeight="1" x14ac:dyDescent="0.25">
      <c r="A535" s="166"/>
      <c r="B535" s="168"/>
      <c r="C535" s="168"/>
      <c r="D535" s="168"/>
      <c r="E535" s="214"/>
      <c r="F535" s="173"/>
      <c r="G535" s="168"/>
      <c r="H535" s="6"/>
      <c r="I535" s="6"/>
      <c r="J535" s="6"/>
      <c r="K535" s="6"/>
      <c r="L535" s="182"/>
      <c r="M535" s="12"/>
      <c r="N535" s="168"/>
      <c r="O535" s="168"/>
      <c r="P535" s="139"/>
    </row>
    <row r="536" spans="1:16" ht="45" customHeight="1" x14ac:dyDescent="0.25">
      <c r="A536" s="166"/>
      <c r="B536" s="168"/>
      <c r="C536" s="168"/>
      <c r="D536" s="168"/>
      <c r="E536" s="214"/>
      <c r="F536" s="173"/>
      <c r="G536" s="168"/>
      <c r="H536" s="6"/>
      <c r="I536" s="6"/>
      <c r="J536" s="6"/>
      <c r="K536" s="6"/>
      <c r="L536" s="182"/>
      <c r="M536" s="12"/>
      <c r="N536" s="168"/>
      <c r="O536" s="168"/>
      <c r="P536" s="139"/>
    </row>
    <row r="537" spans="1:16" ht="45" customHeight="1" x14ac:dyDescent="0.25">
      <c r="A537" s="166"/>
      <c r="B537" s="168"/>
      <c r="C537" s="168"/>
      <c r="D537" s="168"/>
      <c r="E537" s="214"/>
      <c r="F537" s="173"/>
      <c r="G537" s="168"/>
      <c r="H537" s="6"/>
      <c r="I537" s="6"/>
      <c r="J537" s="6"/>
      <c r="K537" s="6"/>
      <c r="L537" s="182"/>
      <c r="M537" s="12"/>
      <c r="N537" s="168"/>
      <c r="O537" s="168"/>
      <c r="P537" s="139"/>
    </row>
    <row r="538" spans="1:16" ht="45" customHeight="1" x14ac:dyDescent="0.25">
      <c r="A538" s="166"/>
      <c r="B538" s="168"/>
      <c r="C538" s="168"/>
      <c r="D538" s="168"/>
      <c r="E538" s="214"/>
      <c r="F538" s="173"/>
      <c r="G538" s="168"/>
      <c r="H538" s="6"/>
      <c r="I538" s="6"/>
      <c r="J538" s="6"/>
      <c r="K538" s="6"/>
      <c r="L538" s="182"/>
      <c r="M538" s="12"/>
      <c r="N538" s="168"/>
      <c r="O538" s="168"/>
      <c r="P538" s="139"/>
    </row>
    <row r="539" spans="1:16" ht="45" customHeight="1" x14ac:dyDescent="0.25">
      <c r="A539" s="166"/>
      <c r="B539" s="168"/>
      <c r="C539" s="168"/>
      <c r="D539" s="168"/>
      <c r="E539" s="214"/>
      <c r="F539" s="173"/>
      <c r="G539" s="168"/>
      <c r="H539" s="6"/>
      <c r="I539" s="6"/>
      <c r="J539" s="6"/>
      <c r="K539" s="6"/>
      <c r="L539" s="182"/>
      <c r="M539" s="12"/>
      <c r="N539" s="168"/>
      <c r="O539" s="168"/>
      <c r="P539" s="139"/>
    </row>
    <row r="540" spans="1:16" ht="45" customHeight="1" x14ac:dyDescent="0.25">
      <c r="A540" s="166"/>
      <c r="B540" s="168"/>
      <c r="C540" s="168"/>
      <c r="D540" s="168"/>
      <c r="E540" s="214"/>
      <c r="F540" s="173"/>
      <c r="G540" s="168"/>
      <c r="H540" s="6"/>
      <c r="I540" s="6"/>
      <c r="J540" s="6"/>
      <c r="K540" s="6"/>
      <c r="L540" s="182"/>
      <c r="M540" s="12"/>
      <c r="N540" s="168"/>
      <c r="O540" s="168"/>
      <c r="P540" s="139"/>
    </row>
    <row r="541" spans="1:16" ht="45" customHeight="1" x14ac:dyDescent="0.25">
      <c r="A541" s="166"/>
      <c r="B541" s="168"/>
      <c r="C541" s="168"/>
      <c r="D541" s="168"/>
      <c r="E541" s="214"/>
      <c r="F541" s="173"/>
      <c r="G541" s="168"/>
      <c r="H541" s="6"/>
      <c r="I541" s="6"/>
      <c r="J541" s="6"/>
      <c r="K541" s="6"/>
      <c r="L541" s="182"/>
      <c r="M541" s="12"/>
      <c r="N541" s="168"/>
      <c r="O541" s="168"/>
      <c r="P541" s="139"/>
    </row>
    <row r="542" spans="1:16" ht="45" customHeight="1" x14ac:dyDescent="0.25">
      <c r="A542" s="166"/>
      <c r="B542" s="168"/>
      <c r="C542" s="168"/>
      <c r="D542" s="168"/>
      <c r="E542" s="214"/>
      <c r="F542" s="173"/>
      <c r="G542" s="168"/>
      <c r="H542" s="6"/>
      <c r="I542" s="6"/>
      <c r="J542" s="6"/>
      <c r="K542" s="6"/>
      <c r="L542" s="182"/>
      <c r="M542" s="12"/>
      <c r="N542" s="168"/>
      <c r="O542" s="168"/>
      <c r="P542" s="139"/>
    </row>
    <row r="543" spans="1:16" ht="45" customHeight="1" x14ac:dyDescent="0.25">
      <c r="A543" s="166"/>
      <c r="B543" s="168"/>
      <c r="C543" s="168"/>
      <c r="D543" s="168"/>
      <c r="E543" s="214"/>
      <c r="F543" s="173"/>
      <c r="G543" s="168"/>
      <c r="H543" s="6"/>
      <c r="I543" s="6"/>
      <c r="J543" s="6"/>
      <c r="K543" s="6"/>
      <c r="L543" s="182"/>
      <c r="M543" s="12"/>
      <c r="N543" s="168"/>
      <c r="O543" s="168"/>
      <c r="P543" s="139"/>
    </row>
    <row r="544" spans="1:16" ht="45" customHeight="1" x14ac:dyDescent="0.25">
      <c r="A544" s="166"/>
      <c r="B544" s="168"/>
      <c r="C544" s="168"/>
      <c r="D544" s="168"/>
      <c r="E544" s="214"/>
      <c r="F544" s="173"/>
      <c r="G544" s="168"/>
      <c r="H544" s="6"/>
      <c r="I544" s="6"/>
      <c r="J544" s="6"/>
      <c r="K544" s="6"/>
      <c r="L544" s="182"/>
      <c r="M544" s="12"/>
      <c r="N544" s="168"/>
      <c r="O544" s="168"/>
      <c r="P544" s="139"/>
    </row>
    <row r="545" spans="1:16" ht="45" customHeight="1" x14ac:dyDescent="0.25">
      <c r="A545" s="166"/>
      <c r="B545" s="168"/>
      <c r="C545" s="168"/>
      <c r="D545" s="168"/>
      <c r="E545" s="214"/>
      <c r="F545" s="173"/>
      <c r="G545" s="168"/>
      <c r="H545" s="6"/>
      <c r="I545" s="6"/>
      <c r="J545" s="6"/>
      <c r="K545" s="6"/>
      <c r="L545" s="182"/>
      <c r="M545" s="12"/>
      <c r="N545" s="168"/>
      <c r="O545" s="168"/>
      <c r="P545" s="139"/>
    </row>
    <row r="546" spans="1:16" ht="45" customHeight="1" x14ac:dyDescent="0.25">
      <c r="A546" s="166"/>
      <c r="B546" s="168"/>
      <c r="C546" s="168"/>
      <c r="D546" s="168"/>
      <c r="E546" s="214"/>
      <c r="F546" s="173"/>
      <c r="G546" s="168"/>
      <c r="H546" s="6"/>
      <c r="I546" s="6"/>
      <c r="J546" s="6"/>
      <c r="K546" s="6"/>
      <c r="L546" s="182"/>
      <c r="M546" s="12"/>
      <c r="N546" s="168"/>
      <c r="O546" s="168"/>
      <c r="P546" s="139"/>
    </row>
    <row r="547" spans="1:16" ht="45" customHeight="1" x14ac:dyDescent="0.25">
      <c r="A547" s="166"/>
      <c r="B547" s="168"/>
      <c r="C547" s="168"/>
      <c r="D547" s="168"/>
      <c r="E547" s="214"/>
      <c r="F547" s="173"/>
      <c r="G547" s="168"/>
      <c r="H547" s="6"/>
      <c r="I547" s="6"/>
      <c r="J547" s="6"/>
      <c r="K547" s="6"/>
      <c r="L547" s="182"/>
      <c r="M547" s="12"/>
      <c r="N547" s="168"/>
      <c r="O547" s="168"/>
      <c r="P547" s="139"/>
    </row>
    <row r="548" spans="1:16" ht="45" customHeight="1" x14ac:dyDescent="0.25">
      <c r="A548" s="166"/>
      <c r="B548" s="168"/>
      <c r="C548" s="168"/>
      <c r="D548" s="168"/>
      <c r="E548" s="214"/>
      <c r="F548" s="173"/>
      <c r="G548" s="168"/>
      <c r="H548" s="6"/>
      <c r="I548" s="6"/>
      <c r="J548" s="6"/>
      <c r="K548" s="6"/>
      <c r="L548" s="182"/>
      <c r="M548" s="12"/>
      <c r="N548" s="168"/>
      <c r="O548" s="168"/>
      <c r="P548" s="139"/>
    </row>
    <row r="549" spans="1:16" ht="45" customHeight="1" x14ac:dyDescent="0.25">
      <c r="A549" s="166"/>
      <c r="B549" s="168"/>
      <c r="C549" s="168"/>
      <c r="D549" s="168"/>
      <c r="E549" s="214"/>
      <c r="F549" s="173"/>
      <c r="G549" s="168"/>
      <c r="H549" s="6"/>
      <c r="I549" s="6"/>
      <c r="J549" s="6"/>
      <c r="K549" s="6"/>
      <c r="L549" s="182"/>
      <c r="M549" s="12"/>
      <c r="N549" s="168"/>
      <c r="O549" s="168"/>
      <c r="P549" s="139"/>
    </row>
    <row r="550" spans="1:16" ht="45" customHeight="1" x14ac:dyDescent="0.25">
      <c r="A550" s="166"/>
      <c r="B550" s="168"/>
      <c r="C550" s="168"/>
      <c r="D550" s="168"/>
      <c r="E550" s="214"/>
      <c r="F550" s="173"/>
      <c r="G550" s="168"/>
      <c r="H550" s="6"/>
      <c r="I550" s="6"/>
      <c r="J550" s="6"/>
      <c r="K550" s="6"/>
      <c r="L550" s="182"/>
      <c r="M550" s="12"/>
      <c r="N550" s="168"/>
      <c r="O550" s="168"/>
      <c r="P550" s="139"/>
    </row>
    <row r="551" spans="1:16" ht="45" customHeight="1" x14ac:dyDescent="0.25">
      <c r="A551" s="166"/>
      <c r="B551" s="168"/>
      <c r="C551" s="168"/>
      <c r="D551" s="168"/>
      <c r="E551" s="214"/>
      <c r="F551" s="173"/>
      <c r="G551" s="168"/>
      <c r="H551" s="6"/>
      <c r="I551" s="6"/>
      <c r="J551" s="6"/>
      <c r="K551" s="6"/>
      <c r="L551" s="182"/>
      <c r="M551" s="12"/>
      <c r="N551" s="168"/>
      <c r="O551" s="168"/>
      <c r="P551" s="139"/>
    </row>
    <row r="552" spans="1:16" ht="45" customHeight="1" x14ac:dyDescent="0.25">
      <c r="A552" s="166"/>
      <c r="B552" s="168"/>
      <c r="C552" s="168"/>
      <c r="D552" s="168"/>
      <c r="E552" s="214"/>
      <c r="F552" s="173"/>
      <c r="G552" s="168"/>
      <c r="H552" s="6"/>
      <c r="I552" s="6"/>
      <c r="J552" s="6"/>
      <c r="K552" s="6"/>
      <c r="L552" s="182"/>
      <c r="M552" s="12"/>
      <c r="N552" s="168"/>
      <c r="O552" s="168"/>
      <c r="P552" s="139"/>
    </row>
    <row r="553" spans="1:16" ht="45" customHeight="1" x14ac:dyDescent="0.25">
      <c r="A553" s="166"/>
      <c r="B553" s="168"/>
      <c r="C553" s="168"/>
      <c r="D553" s="168"/>
      <c r="E553" s="214"/>
      <c r="F553" s="173"/>
      <c r="G553" s="168"/>
      <c r="H553" s="6"/>
      <c r="I553" s="6"/>
      <c r="J553" s="6"/>
      <c r="K553" s="6"/>
      <c r="L553" s="182"/>
      <c r="M553" s="12"/>
      <c r="N553" s="168"/>
      <c r="O553" s="168"/>
      <c r="P553" s="139"/>
    </row>
    <row r="554" spans="1:16" ht="45" customHeight="1" x14ac:dyDescent="0.25">
      <c r="A554" s="166"/>
      <c r="B554" s="168"/>
      <c r="C554" s="168"/>
      <c r="D554" s="168"/>
      <c r="E554" s="214"/>
      <c r="F554" s="173"/>
      <c r="G554" s="168"/>
      <c r="H554" s="6"/>
      <c r="I554" s="6"/>
      <c r="J554" s="6"/>
      <c r="K554" s="6"/>
      <c r="L554" s="182"/>
      <c r="M554" s="12"/>
      <c r="N554" s="168"/>
      <c r="O554" s="168"/>
      <c r="P554" s="139"/>
    </row>
    <row r="555" spans="1:16" ht="45" customHeight="1" x14ac:dyDescent="0.25">
      <c r="A555" s="166"/>
      <c r="B555" s="168"/>
      <c r="C555" s="168"/>
      <c r="D555" s="168"/>
      <c r="E555" s="214"/>
      <c r="F555" s="173"/>
      <c r="G555" s="168"/>
      <c r="H555" s="6"/>
      <c r="I555" s="6"/>
      <c r="J555" s="6"/>
      <c r="K555" s="6"/>
      <c r="L555" s="182"/>
      <c r="M555" s="12"/>
      <c r="N555" s="168"/>
      <c r="O555" s="168"/>
      <c r="P555" s="139"/>
    </row>
    <row r="556" spans="1:16" ht="45" customHeight="1" x14ac:dyDescent="0.25">
      <c r="A556" s="166"/>
      <c r="B556" s="168"/>
      <c r="C556" s="168"/>
      <c r="D556" s="168"/>
      <c r="E556" s="214"/>
      <c r="F556" s="173"/>
      <c r="G556" s="168"/>
      <c r="H556" s="6"/>
      <c r="I556" s="6"/>
      <c r="J556" s="6"/>
      <c r="K556" s="6"/>
      <c r="L556" s="182"/>
      <c r="M556" s="12"/>
      <c r="N556" s="168"/>
      <c r="O556" s="168"/>
      <c r="P556" s="139"/>
    </row>
    <row r="557" spans="1:16" ht="45" customHeight="1" x14ac:dyDescent="0.25">
      <c r="A557" s="166"/>
      <c r="B557" s="168"/>
      <c r="C557" s="168"/>
      <c r="D557" s="168"/>
      <c r="E557" s="214"/>
      <c r="F557" s="173"/>
      <c r="G557" s="168"/>
      <c r="H557" s="6"/>
      <c r="I557" s="6"/>
      <c r="J557" s="6"/>
      <c r="K557" s="6"/>
      <c r="L557" s="182"/>
      <c r="M557" s="12"/>
      <c r="N557" s="168"/>
      <c r="O557" s="168"/>
    </row>
    <row r="558" spans="1:16" ht="45" customHeight="1" x14ac:dyDescent="0.25">
      <c r="A558" s="166"/>
      <c r="B558" s="168"/>
      <c r="C558" s="168"/>
      <c r="D558" s="168"/>
      <c r="E558" s="214"/>
      <c r="F558" s="173"/>
      <c r="G558" s="168"/>
      <c r="H558" s="6"/>
      <c r="I558" s="6"/>
      <c r="J558" s="6"/>
      <c r="K558" s="6"/>
      <c r="L558" s="182"/>
      <c r="M558" s="12"/>
      <c r="N558" s="168"/>
      <c r="O558" s="168"/>
    </row>
    <row r="559" spans="1:16" ht="45" customHeight="1" x14ac:dyDescent="0.25">
      <c r="A559" s="166"/>
      <c r="B559" s="168"/>
      <c r="C559" s="168"/>
      <c r="D559" s="168"/>
      <c r="E559" s="214"/>
      <c r="F559" s="173"/>
      <c r="G559" s="168"/>
      <c r="H559" s="6"/>
      <c r="I559" s="6"/>
      <c r="J559" s="6"/>
      <c r="K559" s="6"/>
      <c r="L559" s="182"/>
      <c r="M559" s="12"/>
      <c r="N559" s="168"/>
      <c r="O559" s="168"/>
    </row>
    <row r="560" spans="1:16" ht="45" customHeight="1" x14ac:dyDescent="0.25">
      <c r="A560" s="166"/>
      <c r="B560" s="168"/>
      <c r="C560" s="168"/>
      <c r="D560" s="168"/>
      <c r="E560" s="214"/>
      <c r="F560" s="173"/>
      <c r="G560" s="168"/>
      <c r="H560" s="6"/>
      <c r="I560" s="6"/>
      <c r="J560" s="6"/>
      <c r="K560" s="6"/>
      <c r="L560" s="182"/>
      <c r="M560" s="12"/>
      <c r="N560" s="168"/>
      <c r="O560" s="168"/>
    </row>
    <row r="561" spans="1:15" ht="45" customHeight="1" x14ac:dyDescent="0.25">
      <c r="A561" s="166"/>
      <c r="B561" s="168"/>
      <c r="C561" s="168"/>
      <c r="D561" s="168"/>
      <c r="E561" s="214"/>
      <c r="F561" s="173"/>
      <c r="G561" s="168"/>
      <c r="H561" s="6"/>
      <c r="I561" s="6"/>
      <c r="J561" s="6"/>
      <c r="K561" s="6"/>
      <c r="L561" s="182"/>
      <c r="M561" s="12"/>
      <c r="N561" s="168"/>
      <c r="O561" s="168"/>
    </row>
    <row r="562" spans="1:15" ht="45" customHeight="1" x14ac:dyDescent="0.25">
      <c r="A562" s="166"/>
      <c r="B562" s="168"/>
      <c r="C562" s="168"/>
      <c r="D562" s="168"/>
      <c r="E562" s="214"/>
      <c r="F562" s="173"/>
      <c r="G562" s="168"/>
      <c r="H562" s="6"/>
      <c r="I562" s="6"/>
      <c r="J562" s="6"/>
      <c r="K562" s="6"/>
      <c r="L562" s="182"/>
      <c r="M562" s="12"/>
      <c r="N562" s="168"/>
      <c r="O562" s="168"/>
    </row>
    <row r="563" spans="1:15" ht="45" customHeight="1" x14ac:dyDescent="0.25">
      <c r="A563" s="166"/>
      <c r="B563" s="168"/>
      <c r="C563" s="168"/>
      <c r="D563" s="168"/>
      <c r="E563" s="214"/>
      <c r="F563" s="173"/>
      <c r="G563" s="168"/>
      <c r="H563" s="6"/>
      <c r="I563" s="6"/>
      <c r="J563" s="6"/>
      <c r="K563" s="6"/>
      <c r="L563" s="182"/>
      <c r="M563" s="12"/>
      <c r="N563" s="168"/>
      <c r="O563" s="168"/>
    </row>
    <row r="564" spans="1:15" ht="45" customHeight="1" x14ac:dyDescent="0.25">
      <c r="A564" s="166"/>
      <c r="B564" s="168"/>
      <c r="C564" s="168"/>
      <c r="D564" s="168"/>
      <c r="E564" s="214"/>
      <c r="F564" s="173"/>
      <c r="G564" s="168"/>
      <c r="H564" s="6"/>
      <c r="I564" s="6"/>
      <c r="J564" s="6"/>
      <c r="K564" s="6"/>
      <c r="L564" s="182"/>
      <c r="M564" s="12"/>
      <c r="N564" s="168"/>
      <c r="O564" s="168"/>
    </row>
    <row r="565" spans="1:15" ht="45" customHeight="1" x14ac:dyDescent="0.25">
      <c r="A565" s="166"/>
      <c r="B565" s="168"/>
      <c r="C565" s="168"/>
      <c r="D565" s="168"/>
      <c r="E565" s="214"/>
      <c r="F565" s="173"/>
      <c r="G565" s="168"/>
      <c r="H565" s="6"/>
      <c r="I565" s="6"/>
      <c r="J565" s="6"/>
      <c r="K565" s="6"/>
      <c r="L565" s="182"/>
      <c r="M565" s="12"/>
      <c r="N565" s="168"/>
      <c r="O565" s="168"/>
    </row>
    <row r="566" spans="1:15" ht="45" customHeight="1" x14ac:dyDescent="0.25">
      <c r="A566" s="166"/>
      <c r="B566" s="168"/>
      <c r="C566" s="168"/>
      <c r="D566" s="168"/>
      <c r="E566" s="214"/>
      <c r="F566" s="173"/>
      <c r="G566" s="168"/>
      <c r="H566" s="6"/>
      <c r="I566" s="6"/>
      <c r="J566" s="6"/>
      <c r="K566" s="6"/>
      <c r="L566" s="182"/>
      <c r="M566" s="12"/>
      <c r="N566" s="168"/>
      <c r="O566" s="168"/>
    </row>
    <row r="567" spans="1:15" ht="45" customHeight="1" x14ac:dyDescent="0.25">
      <c r="A567" s="166"/>
      <c r="B567" s="168"/>
      <c r="C567" s="168"/>
      <c r="D567" s="168"/>
      <c r="E567" s="214"/>
      <c r="F567" s="173"/>
      <c r="G567" s="168"/>
      <c r="H567" s="6"/>
      <c r="I567" s="6"/>
      <c r="J567" s="6"/>
      <c r="K567" s="6"/>
      <c r="L567" s="182"/>
      <c r="M567" s="12"/>
      <c r="N567" s="168"/>
      <c r="O567" s="168"/>
    </row>
    <row r="568" spans="1:15" ht="45" customHeight="1" x14ac:dyDescent="0.25">
      <c r="A568" s="166"/>
      <c r="B568" s="168"/>
      <c r="C568" s="168"/>
      <c r="D568" s="168"/>
      <c r="E568" s="214"/>
      <c r="F568" s="173"/>
      <c r="G568" s="168"/>
      <c r="H568" s="6"/>
      <c r="I568" s="6"/>
      <c r="J568" s="6"/>
      <c r="K568" s="6"/>
      <c r="L568" s="182"/>
      <c r="M568" s="12"/>
      <c r="N568" s="168"/>
      <c r="O568" s="168"/>
    </row>
    <row r="569" spans="1:15" ht="45" customHeight="1" x14ac:dyDescent="0.25">
      <c r="A569" s="166"/>
      <c r="B569" s="168"/>
      <c r="C569" s="168"/>
      <c r="D569" s="168"/>
      <c r="E569" s="214"/>
      <c r="F569" s="173"/>
      <c r="G569" s="168"/>
      <c r="H569" s="6"/>
      <c r="I569" s="6"/>
      <c r="J569" s="6"/>
      <c r="K569" s="6"/>
      <c r="L569" s="182"/>
      <c r="M569" s="12"/>
      <c r="N569" s="168"/>
      <c r="O569" s="168"/>
    </row>
    <row r="570" spans="1:15" ht="45" customHeight="1" x14ac:dyDescent="0.25">
      <c r="A570" s="166"/>
      <c r="B570" s="168"/>
      <c r="C570" s="168"/>
      <c r="D570" s="168"/>
      <c r="E570" s="214"/>
      <c r="F570" s="173"/>
      <c r="G570" s="168"/>
      <c r="H570" s="6"/>
      <c r="I570" s="6"/>
      <c r="J570" s="6"/>
      <c r="K570" s="6"/>
      <c r="L570" s="182"/>
      <c r="M570" s="12"/>
      <c r="N570" s="168"/>
      <c r="O570" s="168"/>
    </row>
    <row r="571" spans="1:15" ht="45" customHeight="1" x14ac:dyDescent="0.25">
      <c r="A571" s="166"/>
      <c r="B571" s="168"/>
      <c r="C571" s="168"/>
      <c r="D571" s="168"/>
      <c r="E571" s="214"/>
      <c r="F571" s="173"/>
      <c r="G571" s="168"/>
      <c r="H571" s="6"/>
      <c r="I571" s="6"/>
      <c r="J571" s="6"/>
      <c r="K571" s="6"/>
      <c r="L571" s="182"/>
      <c r="M571" s="12"/>
      <c r="N571" s="168"/>
      <c r="O571" s="168"/>
    </row>
    <row r="572" spans="1:15" ht="45" customHeight="1" x14ac:dyDescent="0.25">
      <c r="A572" s="166"/>
      <c r="B572" s="168"/>
      <c r="C572" s="168"/>
      <c r="D572" s="168"/>
      <c r="E572" s="214"/>
      <c r="F572" s="173"/>
      <c r="G572" s="168"/>
      <c r="H572" s="6"/>
      <c r="I572" s="6"/>
      <c r="J572" s="6"/>
      <c r="K572" s="6"/>
      <c r="L572" s="182"/>
      <c r="M572" s="12"/>
      <c r="N572" s="168"/>
      <c r="O572" s="168"/>
    </row>
    <row r="573" spans="1:15" ht="45" customHeight="1" x14ac:dyDescent="0.25">
      <c r="A573" s="166"/>
      <c r="B573" s="168"/>
      <c r="C573" s="168"/>
      <c r="D573" s="168"/>
      <c r="E573" s="214"/>
      <c r="F573" s="173"/>
      <c r="G573" s="168"/>
      <c r="H573" s="6"/>
      <c r="I573" s="6"/>
      <c r="J573" s="6"/>
      <c r="K573" s="6"/>
      <c r="L573" s="182"/>
      <c r="M573" s="12"/>
      <c r="N573" s="168"/>
      <c r="O573" s="168"/>
    </row>
    <row r="574" spans="1:15" ht="45" customHeight="1" x14ac:dyDescent="0.25">
      <c r="A574" s="166"/>
      <c r="B574" s="168"/>
      <c r="C574" s="168"/>
      <c r="D574" s="168"/>
      <c r="E574" s="214"/>
      <c r="F574" s="173"/>
      <c r="G574" s="168"/>
      <c r="H574" s="6"/>
      <c r="I574" s="6"/>
      <c r="J574" s="6"/>
      <c r="K574" s="6"/>
      <c r="L574" s="182"/>
      <c r="M574" s="12"/>
      <c r="N574" s="168"/>
      <c r="O574" s="168"/>
    </row>
    <row r="575" spans="1:15" ht="45" customHeight="1" x14ac:dyDescent="0.25">
      <c r="A575" s="166"/>
      <c r="B575" s="168"/>
      <c r="C575" s="168"/>
      <c r="D575" s="168"/>
      <c r="E575" s="214"/>
      <c r="F575" s="173"/>
      <c r="G575" s="168"/>
      <c r="H575" s="6"/>
      <c r="I575" s="6"/>
      <c r="J575" s="6"/>
      <c r="K575" s="6"/>
      <c r="L575" s="182"/>
      <c r="M575" s="12"/>
      <c r="N575" s="168"/>
      <c r="O575" s="168"/>
    </row>
    <row r="576" spans="1:15" ht="45" customHeight="1" x14ac:dyDescent="0.25">
      <c r="A576" s="166"/>
      <c r="B576" s="168"/>
      <c r="C576" s="168"/>
      <c r="D576" s="168"/>
      <c r="E576" s="214"/>
      <c r="F576" s="173"/>
      <c r="G576" s="168"/>
      <c r="H576" s="6"/>
      <c r="I576" s="6"/>
      <c r="J576" s="6"/>
      <c r="K576" s="6"/>
      <c r="L576" s="182"/>
      <c r="M576" s="12"/>
      <c r="N576" s="168"/>
      <c r="O576" s="168"/>
    </row>
    <row r="577" spans="1:15" ht="45" customHeight="1" x14ac:dyDescent="0.25">
      <c r="A577" s="166"/>
      <c r="B577" s="168"/>
      <c r="C577" s="168"/>
      <c r="D577" s="168"/>
      <c r="E577" s="214"/>
      <c r="F577" s="173"/>
      <c r="G577" s="168"/>
      <c r="H577" s="6"/>
      <c r="I577" s="6"/>
      <c r="J577" s="6"/>
      <c r="K577" s="6"/>
      <c r="L577" s="182"/>
      <c r="M577" s="12"/>
      <c r="N577" s="168"/>
      <c r="O577" s="168"/>
    </row>
    <row r="578" spans="1:15" ht="45" customHeight="1" x14ac:dyDescent="0.25">
      <c r="A578" s="166"/>
      <c r="B578" s="168"/>
      <c r="C578" s="168"/>
      <c r="D578" s="168"/>
      <c r="E578" s="214"/>
      <c r="F578" s="173"/>
      <c r="G578" s="168"/>
      <c r="H578" s="6"/>
      <c r="I578" s="6"/>
      <c r="J578" s="6"/>
      <c r="K578" s="6"/>
      <c r="L578" s="182"/>
      <c r="M578" s="12"/>
      <c r="N578" s="168"/>
      <c r="O578" s="168"/>
    </row>
    <row r="579" spans="1:15" ht="45" customHeight="1" x14ac:dyDescent="0.25">
      <c r="A579" s="166"/>
      <c r="B579" s="168"/>
      <c r="C579" s="168"/>
      <c r="D579" s="168"/>
      <c r="E579" s="214"/>
      <c r="F579" s="173"/>
      <c r="G579" s="168"/>
      <c r="H579" s="6"/>
      <c r="I579" s="6"/>
      <c r="J579" s="6"/>
      <c r="K579" s="6"/>
      <c r="L579" s="182"/>
      <c r="M579" s="12"/>
      <c r="N579" s="168"/>
      <c r="O579" s="168"/>
    </row>
    <row r="580" spans="1:15" ht="45" customHeight="1" x14ac:dyDescent="0.25">
      <c r="A580" s="166"/>
      <c r="B580" s="168"/>
      <c r="C580" s="168"/>
      <c r="D580" s="168"/>
      <c r="E580" s="214"/>
      <c r="F580" s="173"/>
      <c r="G580" s="168"/>
      <c r="H580" s="6"/>
      <c r="I580" s="6"/>
      <c r="J580" s="6"/>
      <c r="K580" s="6"/>
      <c r="L580" s="182"/>
      <c r="M580" s="12"/>
      <c r="N580" s="168"/>
      <c r="O580" s="168"/>
    </row>
    <row r="581" spans="1:15" ht="45" customHeight="1" x14ac:dyDescent="0.25">
      <c r="A581" s="166"/>
      <c r="B581" s="168"/>
      <c r="C581" s="168"/>
      <c r="D581" s="168"/>
      <c r="E581" s="214"/>
      <c r="F581" s="173"/>
      <c r="G581" s="168"/>
      <c r="H581" s="6"/>
      <c r="I581" s="6"/>
      <c r="J581" s="6"/>
      <c r="K581" s="6"/>
      <c r="L581" s="182"/>
      <c r="M581" s="12"/>
      <c r="N581" s="168"/>
      <c r="O581" s="168"/>
    </row>
    <row r="582" spans="1:15" ht="45" customHeight="1" x14ac:dyDescent="0.25">
      <c r="A582" s="166"/>
      <c r="B582" s="168"/>
      <c r="C582" s="168"/>
      <c r="D582" s="168"/>
      <c r="E582" s="214"/>
      <c r="F582" s="173"/>
      <c r="G582" s="168"/>
      <c r="H582" s="6"/>
      <c r="I582" s="6"/>
      <c r="J582" s="6"/>
      <c r="K582" s="6"/>
      <c r="L582" s="182"/>
      <c r="M582" s="12"/>
      <c r="N582" s="168"/>
      <c r="O582" s="168"/>
    </row>
    <row r="583" spans="1:15" ht="45" customHeight="1" x14ac:dyDescent="0.25">
      <c r="A583" s="166"/>
      <c r="B583" s="168"/>
      <c r="C583" s="168"/>
      <c r="D583" s="168"/>
      <c r="E583" s="214"/>
      <c r="F583" s="173"/>
      <c r="G583" s="168"/>
      <c r="H583" s="6"/>
      <c r="I583" s="6"/>
      <c r="J583" s="6"/>
      <c r="K583" s="6"/>
      <c r="L583" s="182"/>
      <c r="M583" s="12"/>
      <c r="N583" s="168"/>
      <c r="O583" s="168"/>
    </row>
    <row r="584" spans="1:15" ht="45" customHeight="1" x14ac:dyDescent="0.25">
      <c r="A584" s="166"/>
      <c r="B584" s="168"/>
      <c r="C584" s="168"/>
      <c r="D584" s="168"/>
      <c r="E584" s="214"/>
      <c r="F584" s="173"/>
      <c r="G584" s="168"/>
      <c r="H584" s="6"/>
      <c r="I584" s="6"/>
      <c r="J584" s="6"/>
      <c r="K584" s="6"/>
      <c r="L584" s="182"/>
      <c r="M584" s="12"/>
      <c r="N584" s="168"/>
      <c r="O584" s="168"/>
    </row>
    <row r="585" spans="1:15" ht="45" customHeight="1" x14ac:dyDescent="0.25">
      <c r="A585" s="166"/>
      <c r="B585" s="168"/>
      <c r="C585" s="168"/>
      <c r="D585" s="168"/>
      <c r="E585" s="214"/>
      <c r="F585" s="173"/>
      <c r="G585" s="168"/>
      <c r="H585" s="6"/>
      <c r="I585" s="6"/>
      <c r="J585" s="6"/>
      <c r="K585" s="6"/>
      <c r="L585" s="182"/>
      <c r="M585" s="12"/>
      <c r="N585" s="168"/>
      <c r="O585" s="168"/>
    </row>
    <row r="586" spans="1:15" ht="45" customHeight="1" x14ac:dyDescent="0.25">
      <c r="A586" s="166"/>
      <c r="B586" s="168"/>
      <c r="C586" s="168"/>
      <c r="D586" s="168"/>
      <c r="E586" s="214"/>
      <c r="F586" s="173"/>
      <c r="G586" s="168"/>
      <c r="H586" s="6"/>
      <c r="I586" s="6"/>
      <c r="J586" s="6"/>
      <c r="K586" s="6"/>
      <c r="L586" s="182"/>
      <c r="M586" s="12"/>
      <c r="N586" s="168"/>
      <c r="O586" s="168"/>
    </row>
    <row r="587" spans="1:15" ht="45" customHeight="1" x14ac:dyDescent="0.25">
      <c r="A587" s="166"/>
      <c r="B587" s="168"/>
      <c r="C587" s="168"/>
      <c r="D587" s="168"/>
      <c r="E587" s="214"/>
      <c r="F587" s="173"/>
      <c r="G587" s="168"/>
      <c r="H587" s="6"/>
      <c r="I587" s="6"/>
      <c r="J587" s="6"/>
      <c r="K587" s="6"/>
      <c r="L587" s="182"/>
      <c r="M587" s="12"/>
      <c r="N587" s="168"/>
      <c r="O587" s="168"/>
    </row>
    <row r="588" spans="1:15" ht="45" customHeight="1" x14ac:dyDescent="0.25">
      <c r="A588" s="166"/>
      <c r="B588" s="168"/>
      <c r="C588" s="168"/>
      <c r="D588" s="168"/>
      <c r="E588" s="214"/>
      <c r="F588" s="173"/>
      <c r="G588" s="168"/>
      <c r="H588" s="6"/>
      <c r="I588" s="6"/>
      <c r="J588" s="6"/>
      <c r="K588" s="6"/>
      <c r="L588" s="182"/>
      <c r="M588" s="12"/>
      <c r="N588" s="168"/>
      <c r="O588" s="168"/>
    </row>
    <row r="589" spans="1:15" ht="45" customHeight="1" x14ac:dyDescent="0.25">
      <c r="A589" s="166"/>
      <c r="B589" s="168"/>
      <c r="C589" s="168"/>
      <c r="D589" s="168"/>
      <c r="E589" s="214"/>
      <c r="F589" s="173"/>
      <c r="G589" s="168"/>
      <c r="H589" s="6"/>
      <c r="I589" s="6"/>
      <c r="J589" s="6"/>
      <c r="K589" s="6"/>
      <c r="L589" s="182"/>
      <c r="M589" s="12"/>
      <c r="N589" s="168"/>
      <c r="O589" s="168"/>
    </row>
    <row r="590" spans="1:15" ht="45" customHeight="1" x14ac:dyDescent="0.25">
      <c r="A590" s="166"/>
      <c r="B590" s="168"/>
      <c r="C590" s="168"/>
      <c r="D590" s="168"/>
      <c r="E590" s="214"/>
      <c r="F590" s="173"/>
      <c r="G590" s="168"/>
      <c r="H590" s="6"/>
      <c r="I590" s="6"/>
      <c r="J590" s="6"/>
      <c r="K590" s="6"/>
      <c r="L590" s="182"/>
      <c r="M590" s="12"/>
      <c r="N590" s="168"/>
      <c r="O590" s="168"/>
    </row>
    <row r="591" spans="1:15" ht="45" customHeight="1" x14ac:dyDescent="0.25">
      <c r="A591" s="166"/>
      <c r="B591" s="168"/>
      <c r="C591" s="168"/>
      <c r="D591" s="168"/>
      <c r="E591" s="214"/>
      <c r="F591" s="173"/>
      <c r="G591" s="168"/>
      <c r="H591" s="6"/>
      <c r="I591" s="6"/>
      <c r="J591" s="6"/>
      <c r="K591" s="6"/>
      <c r="L591" s="182"/>
      <c r="M591" s="12"/>
      <c r="N591" s="168"/>
      <c r="O591" s="168"/>
    </row>
    <row r="592" spans="1:15" ht="45" customHeight="1" x14ac:dyDescent="0.25">
      <c r="A592" s="166"/>
      <c r="B592" s="168"/>
      <c r="C592" s="168"/>
      <c r="D592" s="168"/>
      <c r="E592" s="214"/>
      <c r="F592" s="173"/>
      <c r="G592" s="168"/>
      <c r="H592" s="6"/>
      <c r="I592" s="6"/>
      <c r="J592" s="6"/>
      <c r="K592" s="6"/>
      <c r="L592" s="182"/>
      <c r="M592" s="12"/>
      <c r="N592" s="168"/>
      <c r="O592" s="168"/>
    </row>
    <row r="593" spans="1:15" ht="45" customHeight="1" x14ac:dyDescent="0.25">
      <c r="A593" s="166"/>
      <c r="B593" s="168"/>
      <c r="C593" s="168"/>
      <c r="D593" s="168"/>
      <c r="E593" s="214"/>
      <c r="F593" s="173"/>
      <c r="G593" s="168"/>
      <c r="H593" s="6"/>
      <c r="I593" s="6"/>
      <c r="J593" s="6"/>
      <c r="K593" s="6"/>
      <c r="L593" s="182"/>
      <c r="M593" s="12"/>
      <c r="N593" s="168"/>
      <c r="O593" s="168"/>
    </row>
    <row r="594" spans="1:15" ht="45" customHeight="1" x14ac:dyDescent="0.25">
      <c r="A594" s="166"/>
      <c r="B594" s="168"/>
      <c r="C594" s="168"/>
      <c r="D594" s="168"/>
      <c r="E594" s="214"/>
      <c r="F594" s="173"/>
      <c r="G594" s="168"/>
      <c r="H594" s="6"/>
      <c r="I594" s="6"/>
      <c r="J594" s="6"/>
      <c r="K594" s="6"/>
      <c r="L594" s="182"/>
      <c r="M594" s="12"/>
      <c r="N594" s="168"/>
      <c r="O594" s="168"/>
    </row>
    <row r="595" spans="1:15" ht="45" customHeight="1" x14ac:dyDescent="0.25">
      <c r="A595" s="166"/>
      <c r="B595" s="168"/>
      <c r="C595" s="168"/>
      <c r="D595" s="168"/>
      <c r="E595" s="214"/>
      <c r="F595" s="173"/>
      <c r="G595" s="168"/>
      <c r="H595" s="6"/>
      <c r="I595" s="6"/>
      <c r="J595" s="6"/>
      <c r="K595" s="6"/>
      <c r="L595" s="182"/>
      <c r="M595" s="12"/>
      <c r="N595" s="168"/>
      <c r="O595" s="168"/>
    </row>
    <row r="596" spans="1:15" ht="45" customHeight="1" x14ac:dyDescent="0.25">
      <c r="A596" s="166"/>
      <c r="B596" s="168"/>
      <c r="C596" s="168"/>
      <c r="D596" s="168"/>
      <c r="E596" s="214"/>
      <c r="F596" s="173"/>
      <c r="G596" s="168"/>
      <c r="H596" s="6"/>
      <c r="I596" s="6"/>
      <c r="J596" s="6"/>
      <c r="K596" s="6"/>
      <c r="L596" s="182"/>
      <c r="M596" s="12"/>
      <c r="N596" s="168"/>
      <c r="O596" s="168"/>
    </row>
    <row r="597" spans="1:15" ht="45" customHeight="1" x14ac:dyDescent="0.25">
      <c r="A597" s="166"/>
      <c r="B597" s="168"/>
      <c r="C597" s="168"/>
      <c r="D597" s="168"/>
      <c r="E597" s="214"/>
      <c r="F597" s="173"/>
      <c r="G597" s="168"/>
      <c r="H597" s="6"/>
      <c r="I597" s="6"/>
      <c r="J597" s="6"/>
      <c r="K597" s="6"/>
      <c r="L597" s="182"/>
      <c r="M597" s="12"/>
      <c r="N597" s="168"/>
      <c r="O597" s="168"/>
    </row>
    <row r="598" spans="1:15" ht="45" customHeight="1" x14ac:dyDescent="0.25">
      <c r="A598" s="166"/>
      <c r="B598" s="168"/>
      <c r="C598" s="168"/>
      <c r="D598" s="168"/>
      <c r="E598" s="214"/>
      <c r="F598" s="173"/>
      <c r="G598" s="168"/>
      <c r="H598" s="6"/>
      <c r="I598" s="6"/>
      <c r="J598" s="6"/>
      <c r="K598" s="6"/>
      <c r="L598" s="182"/>
      <c r="M598" s="12"/>
      <c r="N598" s="168"/>
      <c r="O598" s="168"/>
    </row>
    <row r="599" spans="1:15" ht="45" customHeight="1" x14ac:dyDescent="0.25">
      <c r="A599" s="166"/>
      <c r="B599" s="168"/>
      <c r="C599" s="168"/>
      <c r="D599" s="168"/>
      <c r="E599" s="214"/>
      <c r="F599" s="173"/>
      <c r="G599" s="168"/>
      <c r="H599" s="6"/>
      <c r="I599" s="6"/>
      <c r="J599" s="6"/>
      <c r="K599" s="6"/>
      <c r="L599" s="182"/>
      <c r="M599" s="12"/>
      <c r="N599" s="168"/>
      <c r="O599" s="168"/>
    </row>
    <row r="600" spans="1:15" ht="45" customHeight="1" x14ac:dyDescent="0.25">
      <c r="A600" s="166"/>
      <c r="B600" s="168"/>
      <c r="C600" s="168"/>
      <c r="D600" s="168"/>
      <c r="E600" s="214"/>
      <c r="F600" s="173"/>
      <c r="G600" s="168"/>
      <c r="H600" s="6"/>
      <c r="I600" s="6"/>
      <c r="J600" s="6"/>
      <c r="K600" s="6"/>
      <c r="L600" s="182"/>
      <c r="M600" s="12"/>
      <c r="N600" s="168"/>
      <c r="O600" s="168"/>
    </row>
    <row r="601" spans="1:15" ht="45" customHeight="1" x14ac:dyDescent="0.25">
      <c r="A601" s="166"/>
      <c r="B601" s="168"/>
      <c r="C601" s="168"/>
      <c r="D601" s="168"/>
      <c r="E601" s="214"/>
      <c r="F601" s="173"/>
      <c r="G601" s="168"/>
      <c r="H601" s="6"/>
      <c r="I601" s="6"/>
      <c r="J601" s="6"/>
      <c r="K601" s="6"/>
      <c r="L601" s="182"/>
      <c r="M601" s="12"/>
      <c r="N601" s="168"/>
      <c r="O601" s="168"/>
    </row>
    <row r="602" spans="1:15" ht="45" customHeight="1" x14ac:dyDescent="0.25">
      <c r="A602" s="166"/>
      <c r="B602" s="168"/>
      <c r="C602" s="168"/>
      <c r="D602" s="168"/>
      <c r="E602" s="214"/>
      <c r="F602" s="173"/>
      <c r="G602" s="168"/>
      <c r="H602" s="6"/>
      <c r="I602" s="6"/>
      <c r="J602" s="6"/>
      <c r="K602" s="6"/>
      <c r="L602" s="182"/>
      <c r="M602" s="12"/>
      <c r="N602" s="168"/>
      <c r="O602" s="168"/>
    </row>
    <row r="603" spans="1:15" ht="45" customHeight="1" x14ac:dyDescent="0.25">
      <c r="A603" s="166"/>
      <c r="B603" s="168"/>
      <c r="C603" s="168"/>
      <c r="D603" s="168"/>
      <c r="E603" s="214"/>
      <c r="F603" s="173"/>
      <c r="G603" s="168"/>
      <c r="H603" s="6"/>
      <c r="I603" s="6"/>
      <c r="J603" s="6"/>
      <c r="K603" s="6"/>
      <c r="L603" s="182"/>
      <c r="M603" s="12"/>
      <c r="N603" s="168"/>
      <c r="O603" s="168"/>
    </row>
    <row r="604" spans="1:15" ht="45" customHeight="1" x14ac:dyDescent="0.25">
      <c r="A604" s="166"/>
      <c r="B604" s="168"/>
      <c r="C604" s="168"/>
      <c r="D604" s="168"/>
      <c r="E604" s="214"/>
      <c r="F604" s="173"/>
      <c r="G604" s="168"/>
      <c r="H604" s="6"/>
      <c r="I604" s="6"/>
      <c r="J604" s="6"/>
      <c r="K604" s="6"/>
      <c r="L604" s="182"/>
      <c r="M604" s="12"/>
      <c r="N604" s="168"/>
      <c r="O604" s="168"/>
    </row>
    <row r="605" spans="1:15" ht="45" customHeight="1" x14ac:dyDescent="0.25">
      <c r="A605" s="166"/>
      <c r="B605" s="168"/>
      <c r="C605" s="168"/>
      <c r="D605" s="168"/>
      <c r="E605" s="214"/>
      <c r="F605" s="173"/>
      <c r="G605" s="168"/>
      <c r="H605" s="6"/>
      <c r="I605" s="6"/>
      <c r="J605" s="6"/>
      <c r="K605" s="6"/>
      <c r="L605" s="182"/>
      <c r="M605" s="12"/>
      <c r="N605" s="168"/>
      <c r="O605" s="168"/>
    </row>
    <row r="606" spans="1:15" ht="45" customHeight="1" x14ac:dyDescent="0.25">
      <c r="A606" s="166"/>
      <c r="B606" s="168"/>
      <c r="C606" s="168"/>
      <c r="D606" s="168"/>
      <c r="E606" s="214"/>
      <c r="F606" s="173"/>
      <c r="G606" s="168"/>
      <c r="H606" s="6"/>
      <c r="I606" s="6"/>
      <c r="J606" s="6"/>
      <c r="K606" s="6"/>
      <c r="L606" s="182"/>
      <c r="M606" s="12"/>
      <c r="N606" s="168"/>
      <c r="O606" s="168"/>
    </row>
    <row r="607" spans="1:15" ht="45" customHeight="1" x14ac:dyDescent="0.25">
      <c r="A607" s="166"/>
      <c r="B607" s="168"/>
      <c r="C607" s="168"/>
      <c r="D607" s="168"/>
      <c r="E607" s="214"/>
      <c r="F607" s="173"/>
      <c r="G607" s="168"/>
      <c r="H607" s="6"/>
      <c r="I607" s="6"/>
      <c r="J607" s="6"/>
      <c r="K607" s="6"/>
      <c r="L607" s="182"/>
      <c r="M607" s="12"/>
      <c r="N607" s="168"/>
      <c r="O607" s="168"/>
    </row>
    <row r="608" spans="1:15" ht="45" customHeight="1" x14ac:dyDescent="0.25">
      <c r="A608" s="166"/>
      <c r="B608" s="168"/>
      <c r="C608" s="168"/>
      <c r="D608" s="168"/>
      <c r="E608" s="214"/>
      <c r="F608" s="173"/>
      <c r="G608" s="168"/>
      <c r="H608" s="6"/>
      <c r="I608" s="6"/>
      <c r="J608" s="6"/>
      <c r="K608" s="6"/>
      <c r="L608" s="182"/>
      <c r="M608" s="12"/>
      <c r="N608" s="168"/>
      <c r="O608" s="168"/>
    </row>
    <row r="609" spans="1:15" ht="45" customHeight="1" x14ac:dyDescent="0.25">
      <c r="A609" s="166"/>
      <c r="B609" s="168"/>
      <c r="C609" s="168"/>
      <c r="D609" s="168"/>
      <c r="E609" s="214"/>
      <c r="F609" s="173"/>
      <c r="G609" s="168"/>
      <c r="H609" s="6"/>
      <c r="I609" s="6"/>
      <c r="J609" s="6"/>
      <c r="K609" s="6"/>
      <c r="L609" s="182"/>
      <c r="M609" s="12"/>
      <c r="N609" s="168"/>
      <c r="O609" s="168"/>
    </row>
    <row r="610" spans="1:15" ht="45" customHeight="1" x14ac:dyDescent="0.25">
      <c r="A610" s="166"/>
      <c r="B610" s="168"/>
      <c r="C610" s="168"/>
      <c r="D610" s="168"/>
      <c r="E610" s="214"/>
      <c r="F610" s="173"/>
      <c r="G610" s="168"/>
      <c r="H610" s="6"/>
      <c r="I610" s="6"/>
      <c r="J610" s="6"/>
      <c r="K610" s="6"/>
      <c r="L610" s="182"/>
      <c r="M610" s="12"/>
      <c r="N610" s="168"/>
      <c r="O610" s="168"/>
    </row>
    <row r="611" spans="1:15" ht="45" customHeight="1" x14ac:dyDescent="0.25">
      <c r="A611" s="166"/>
      <c r="B611" s="168"/>
      <c r="C611" s="168"/>
      <c r="D611" s="168"/>
      <c r="E611" s="214"/>
      <c r="F611" s="173"/>
      <c r="G611" s="168"/>
      <c r="H611" s="6"/>
      <c r="I611" s="6"/>
      <c r="J611" s="6"/>
      <c r="K611" s="6"/>
      <c r="L611" s="182"/>
      <c r="M611" s="12"/>
      <c r="N611" s="168"/>
      <c r="O611" s="168"/>
    </row>
    <row r="612" spans="1:15" ht="45" customHeight="1" x14ac:dyDescent="0.25">
      <c r="A612" s="166"/>
      <c r="B612" s="168"/>
      <c r="C612" s="168"/>
      <c r="D612" s="168"/>
      <c r="E612" s="214"/>
      <c r="F612" s="173"/>
      <c r="G612" s="168"/>
      <c r="H612" s="6"/>
      <c r="I612" s="6"/>
      <c r="J612" s="6"/>
      <c r="K612" s="6"/>
      <c r="L612" s="182"/>
      <c r="M612" s="12"/>
      <c r="N612" s="168"/>
      <c r="O612" s="168"/>
    </row>
    <row r="613" spans="1:15" ht="45" customHeight="1" x14ac:dyDescent="0.25">
      <c r="A613" s="166"/>
      <c r="B613" s="168"/>
      <c r="C613" s="168"/>
      <c r="D613" s="168"/>
      <c r="E613" s="214"/>
      <c r="F613" s="173"/>
      <c r="G613" s="168"/>
      <c r="H613" s="6"/>
      <c r="I613" s="6"/>
      <c r="J613" s="6"/>
      <c r="K613" s="6"/>
      <c r="L613" s="182"/>
      <c r="M613" s="12"/>
      <c r="N613" s="168"/>
      <c r="O613" s="168"/>
    </row>
    <row r="614" spans="1:15" ht="45" customHeight="1" x14ac:dyDescent="0.25">
      <c r="A614" s="166"/>
      <c r="B614" s="168"/>
      <c r="C614" s="168"/>
      <c r="D614" s="168"/>
      <c r="E614" s="214"/>
      <c r="F614" s="173"/>
      <c r="G614" s="168"/>
      <c r="H614" s="6"/>
      <c r="I614" s="6"/>
      <c r="J614" s="6"/>
      <c r="K614" s="6"/>
      <c r="L614" s="182"/>
      <c r="M614" s="12"/>
      <c r="N614" s="168"/>
      <c r="O614" s="168"/>
    </row>
    <row r="615" spans="1:15" ht="45" customHeight="1" x14ac:dyDescent="0.25">
      <c r="A615" s="166"/>
      <c r="B615" s="168"/>
      <c r="C615" s="168"/>
      <c r="D615" s="168"/>
      <c r="E615" s="214"/>
      <c r="F615" s="173"/>
      <c r="G615" s="168"/>
      <c r="H615" s="6"/>
      <c r="I615" s="6"/>
      <c r="J615" s="6"/>
      <c r="K615" s="6"/>
      <c r="L615" s="182"/>
      <c r="M615" s="12"/>
      <c r="N615" s="168"/>
      <c r="O615" s="168"/>
    </row>
    <row r="616" spans="1:15" ht="45" customHeight="1" x14ac:dyDescent="0.25">
      <c r="A616" s="166"/>
      <c r="B616" s="168"/>
      <c r="C616" s="168"/>
      <c r="D616" s="168"/>
      <c r="E616" s="214"/>
      <c r="F616" s="173"/>
      <c r="G616" s="168"/>
      <c r="H616" s="6"/>
      <c r="I616" s="6"/>
      <c r="J616" s="6"/>
      <c r="K616" s="6"/>
      <c r="L616" s="182"/>
      <c r="M616" s="12"/>
      <c r="N616" s="168"/>
      <c r="O616" s="168"/>
    </row>
    <row r="617" spans="1:15" ht="45" customHeight="1" x14ac:dyDescent="0.25">
      <c r="A617" s="166"/>
      <c r="B617" s="168"/>
      <c r="C617" s="168"/>
      <c r="D617" s="168"/>
      <c r="E617" s="214"/>
      <c r="F617" s="173"/>
      <c r="G617" s="168"/>
      <c r="H617" s="6"/>
      <c r="I617" s="6"/>
      <c r="J617" s="6"/>
      <c r="K617" s="6"/>
      <c r="L617" s="182"/>
      <c r="M617" s="12"/>
      <c r="N617" s="168"/>
      <c r="O617" s="168"/>
    </row>
    <row r="618" spans="1:15" ht="45" customHeight="1" x14ac:dyDescent="0.25">
      <c r="A618" s="166"/>
      <c r="B618" s="168"/>
      <c r="C618" s="168"/>
      <c r="D618" s="168"/>
      <c r="E618" s="214"/>
      <c r="F618" s="173"/>
      <c r="G618" s="168"/>
      <c r="H618" s="6"/>
      <c r="I618" s="6"/>
      <c r="J618" s="6"/>
      <c r="K618" s="6"/>
      <c r="L618" s="182"/>
      <c r="M618" s="12"/>
      <c r="N618" s="168"/>
      <c r="O618" s="168"/>
    </row>
    <row r="619" spans="1:15" ht="45" customHeight="1" x14ac:dyDescent="0.25">
      <c r="A619" s="166"/>
      <c r="B619" s="168"/>
      <c r="C619" s="168"/>
      <c r="D619" s="168"/>
      <c r="E619" s="214"/>
      <c r="F619" s="173"/>
      <c r="G619" s="168"/>
      <c r="H619" s="6"/>
      <c r="I619" s="6"/>
      <c r="J619" s="6"/>
      <c r="K619" s="6"/>
      <c r="L619" s="182"/>
      <c r="M619" s="12"/>
      <c r="N619" s="168"/>
      <c r="O619" s="168"/>
    </row>
    <row r="620" spans="1:15" ht="45" customHeight="1" x14ac:dyDescent="0.25">
      <c r="A620" s="166"/>
      <c r="B620" s="168"/>
      <c r="C620" s="168"/>
      <c r="D620" s="168"/>
      <c r="E620" s="214"/>
      <c r="F620" s="173"/>
      <c r="G620" s="168"/>
      <c r="H620" s="6"/>
      <c r="I620" s="6"/>
      <c r="J620" s="6"/>
      <c r="K620" s="6"/>
      <c r="L620" s="182"/>
      <c r="M620" s="12"/>
      <c r="N620" s="168"/>
      <c r="O620" s="168"/>
    </row>
    <row r="621" spans="1:15" ht="45" customHeight="1" x14ac:dyDescent="0.25">
      <c r="A621" s="166"/>
      <c r="B621" s="168"/>
      <c r="C621" s="168"/>
      <c r="D621" s="168"/>
      <c r="E621" s="214"/>
      <c r="F621" s="173"/>
      <c r="G621" s="168"/>
      <c r="H621" s="6"/>
      <c r="I621" s="6"/>
      <c r="J621" s="6"/>
      <c r="K621" s="6"/>
      <c r="L621" s="182"/>
      <c r="M621" s="12"/>
      <c r="N621" s="168"/>
      <c r="O621" s="168"/>
    </row>
    <row r="622" spans="1:15" ht="45" customHeight="1" x14ac:dyDescent="0.25">
      <c r="A622" s="166"/>
      <c r="B622" s="168"/>
      <c r="C622" s="168"/>
      <c r="D622" s="168"/>
      <c r="E622" s="214"/>
      <c r="F622" s="173"/>
      <c r="G622" s="168"/>
      <c r="H622" s="6"/>
      <c r="I622" s="6"/>
      <c r="J622" s="6"/>
      <c r="K622" s="6"/>
      <c r="L622" s="182"/>
      <c r="M622" s="12"/>
      <c r="N622" s="168"/>
      <c r="O622" s="168"/>
    </row>
    <row r="623" spans="1:15" ht="45" customHeight="1" x14ac:dyDescent="0.25">
      <c r="A623" s="166"/>
      <c r="B623" s="168"/>
      <c r="C623" s="168"/>
      <c r="D623" s="168"/>
      <c r="E623" s="214"/>
      <c r="F623" s="173"/>
      <c r="G623" s="168"/>
      <c r="H623" s="6"/>
      <c r="I623" s="6"/>
      <c r="J623" s="6"/>
      <c r="K623" s="6"/>
      <c r="L623" s="182"/>
      <c r="M623" s="12"/>
      <c r="N623" s="168"/>
      <c r="O623" s="168"/>
    </row>
    <row r="624" spans="1:15" ht="45" customHeight="1" x14ac:dyDescent="0.25">
      <c r="A624" s="166"/>
      <c r="B624" s="168"/>
      <c r="C624" s="168"/>
      <c r="D624" s="168"/>
      <c r="E624" s="214"/>
      <c r="F624" s="173"/>
      <c r="G624" s="168"/>
      <c r="H624" s="6"/>
      <c r="I624" s="6"/>
      <c r="J624" s="6"/>
      <c r="K624" s="6"/>
      <c r="L624" s="182"/>
      <c r="M624" s="12"/>
      <c r="N624" s="168"/>
      <c r="O624" s="168"/>
    </row>
    <row r="625" spans="1:15" ht="45" customHeight="1" x14ac:dyDescent="0.25">
      <c r="A625" s="166"/>
      <c r="B625" s="168"/>
      <c r="C625" s="168"/>
      <c r="D625" s="168"/>
      <c r="E625" s="214"/>
      <c r="F625" s="173"/>
      <c r="G625" s="168"/>
      <c r="H625" s="6"/>
      <c r="I625" s="6"/>
      <c r="J625" s="6"/>
      <c r="K625" s="6"/>
      <c r="L625" s="182"/>
      <c r="M625" s="12"/>
      <c r="N625" s="168"/>
      <c r="O625" s="168"/>
    </row>
    <row r="626" spans="1:15" ht="45" customHeight="1" x14ac:dyDescent="0.25">
      <c r="A626" s="166"/>
      <c r="B626" s="168"/>
      <c r="C626" s="168"/>
      <c r="D626" s="168"/>
      <c r="E626" s="214"/>
      <c r="F626" s="173"/>
      <c r="G626" s="168"/>
      <c r="H626" s="6"/>
      <c r="I626" s="6"/>
      <c r="J626" s="6"/>
      <c r="K626" s="6"/>
      <c r="L626" s="182"/>
      <c r="M626" s="12"/>
      <c r="N626" s="168"/>
      <c r="O626" s="168"/>
    </row>
    <row r="627" spans="1:15" ht="45" customHeight="1" x14ac:dyDescent="0.25">
      <c r="A627" s="166"/>
      <c r="B627" s="168"/>
      <c r="C627" s="168"/>
      <c r="D627" s="168"/>
      <c r="E627" s="214"/>
      <c r="F627" s="173"/>
      <c r="G627" s="168"/>
      <c r="H627" s="6"/>
      <c r="I627" s="6"/>
      <c r="J627" s="6"/>
      <c r="K627" s="6"/>
      <c r="L627" s="182"/>
      <c r="M627" s="12"/>
      <c r="N627" s="168"/>
      <c r="O627" s="168"/>
    </row>
    <row r="628" spans="1:15" ht="45" customHeight="1" x14ac:dyDescent="0.25">
      <c r="A628" s="166"/>
      <c r="B628" s="168"/>
      <c r="C628" s="168"/>
      <c r="D628" s="168"/>
      <c r="E628" s="214"/>
      <c r="F628" s="173"/>
      <c r="G628" s="168"/>
      <c r="H628" s="6"/>
      <c r="I628" s="6"/>
      <c r="J628" s="6"/>
      <c r="K628" s="6"/>
      <c r="L628" s="182"/>
      <c r="M628" s="12"/>
      <c r="N628" s="168"/>
      <c r="O628" s="168"/>
    </row>
    <row r="629" spans="1:15" ht="45" customHeight="1" x14ac:dyDescent="0.25">
      <c r="A629" s="166"/>
      <c r="B629" s="168"/>
      <c r="C629" s="168"/>
      <c r="D629" s="168"/>
      <c r="E629" s="214"/>
      <c r="F629" s="173"/>
      <c r="G629" s="168"/>
      <c r="H629" s="6"/>
      <c r="I629" s="6"/>
      <c r="J629" s="6"/>
      <c r="K629" s="6"/>
      <c r="L629" s="182"/>
      <c r="M629" s="12"/>
      <c r="N629" s="168"/>
      <c r="O629" s="168"/>
    </row>
    <row r="630" spans="1:15" ht="45" customHeight="1" x14ac:dyDescent="0.25">
      <c r="A630" s="166"/>
      <c r="B630" s="168"/>
      <c r="C630" s="168"/>
      <c r="D630" s="168"/>
      <c r="E630" s="214"/>
      <c r="F630" s="173"/>
      <c r="G630" s="168"/>
      <c r="H630" s="6"/>
      <c r="I630" s="6"/>
      <c r="J630" s="6"/>
      <c r="K630" s="6"/>
      <c r="L630" s="182"/>
      <c r="M630" s="12"/>
      <c r="N630" s="168"/>
      <c r="O630" s="168"/>
    </row>
    <row r="631" spans="1:15" ht="45" customHeight="1" x14ac:dyDescent="0.25">
      <c r="A631" s="166"/>
      <c r="B631" s="168"/>
      <c r="C631" s="168"/>
      <c r="D631" s="168"/>
      <c r="E631" s="214"/>
      <c r="F631" s="173"/>
      <c r="G631" s="168"/>
      <c r="H631" s="6"/>
      <c r="I631" s="6"/>
      <c r="J631" s="6"/>
      <c r="K631" s="6"/>
      <c r="L631" s="182"/>
      <c r="M631" s="12"/>
      <c r="N631" s="168"/>
      <c r="O631" s="168"/>
    </row>
    <row r="632" spans="1:15" ht="45" customHeight="1" x14ac:dyDescent="0.25">
      <c r="A632" s="166"/>
      <c r="B632" s="168"/>
      <c r="C632" s="168"/>
      <c r="D632" s="168"/>
      <c r="E632" s="214"/>
      <c r="F632" s="173"/>
      <c r="G632" s="168"/>
      <c r="H632" s="6"/>
      <c r="I632" s="6"/>
      <c r="J632" s="6"/>
      <c r="K632" s="6"/>
      <c r="L632" s="182"/>
      <c r="M632" s="12"/>
      <c r="N632" s="168"/>
      <c r="O632" s="168"/>
    </row>
    <row r="633" spans="1:15" ht="45" customHeight="1" x14ac:dyDescent="0.25">
      <c r="A633" s="166"/>
      <c r="B633" s="168"/>
      <c r="C633" s="168"/>
      <c r="D633" s="168"/>
      <c r="E633" s="214"/>
      <c r="F633" s="173"/>
      <c r="G633" s="168"/>
      <c r="H633" s="6"/>
      <c r="I633" s="6"/>
      <c r="J633" s="6"/>
      <c r="K633" s="6"/>
      <c r="L633" s="182"/>
      <c r="M633" s="12"/>
      <c r="N633" s="168"/>
      <c r="O633" s="168"/>
    </row>
    <row r="634" spans="1:15" ht="45" customHeight="1" x14ac:dyDescent="0.25">
      <c r="A634" s="166"/>
      <c r="B634" s="168"/>
      <c r="C634" s="168"/>
      <c r="D634" s="168"/>
      <c r="E634" s="214"/>
      <c r="F634" s="173"/>
      <c r="G634" s="168"/>
      <c r="H634" s="6"/>
      <c r="I634" s="6"/>
      <c r="J634" s="6"/>
      <c r="K634" s="6"/>
      <c r="L634" s="182"/>
      <c r="M634" s="12"/>
      <c r="N634" s="168"/>
      <c r="O634" s="168"/>
    </row>
    <row r="635" spans="1:15" ht="45" customHeight="1" x14ac:dyDescent="0.25">
      <c r="A635" s="166"/>
      <c r="B635" s="168"/>
      <c r="C635" s="168"/>
      <c r="D635" s="168"/>
      <c r="E635" s="214"/>
      <c r="F635" s="173"/>
      <c r="G635" s="168"/>
      <c r="H635" s="6"/>
      <c r="I635" s="6"/>
      <c r="J635" s="6"/>
      <c r="K635" s="6"/>
      <c r="L635" s="182"/>
      <c r="M635" s="12"/>
      <c r="N635" s="168"/>
      <c r="O635" s="168"/>
    </row>
    <row r="636" spans="1:15" ht="45" customHeight="1" x14ac:dyDescent="0.25">
      <c r="A636" s="166"/>
      <c r="B636" s="168"/>
      <c r="C636" s="168"/>
      <c r="D636" s="168"/>
      <c r="E636" s="214"/>
      <c r="F636" s="173"/>
      <c r="G636" s="168"/>
      <c r="H636" s="6"/>
      <c r="I636" s="6"/>
      <c r="J636" s="6"/>
      <c r="K636" s="6"/>
      <c r="L636" s="182"/>
      <c r="M636" s="12"/>
      <c r="N636" s="168"/>
      <c r="O636" s="168"/>
    </row>
    <row r="637" spans="1:15" ht="45" customHeight="1" x14ac:dyDescent="0.25">
      <c r="A637" s="166"/>
      <c r="B637" s="168"/>
      <c r="C637" s="168"/>
      <c r="D637" s="168"/>
      <c r="E637" s="214"/>
      <c r="F637" s="173"/>
      <c r="G637" s="168"/>
      <c r="H637" s="6"/>
      <c r="I637" s="6"/>
      <c r="J637" s="6"/>
      <c r="K637" s="6"/>
      <c r="L637" s="182"/>
      <c r="M637" s="12"/>
      <c r="N637" s="168"/>
      <c r="O637" s="168"/>
    </row>
    <row r="638" spans="1:15" ht="45" customHeight="1" x14ac:dyDescent="0.25">
      <c r="A638" s="166"/>
      <c r="B638" s="168"/>
      <c r="C638" s="168"/>
      <c r="D638" s="168"/>
      <c r="E638" s="214"/>
      <c r="F638" s="173"/>
      <c r="G638" s="168"/>
      <c r="H638" s="6"/>
      <c r="I638" s="6"/>
      <c r="J638" s="6"/>
      <c r="K638" s="6"/>
      <c r="L638" s="182"/>
      <c r="M638" s="12"/>
      <c r="N638" s="168"/>
      <c r="O638" s="168"/>
    </row>
    <row r="639" spans="1:15" ht="45" customHeight="1" x14ac:dyDescent="0.25">
      <c r="A639" s="166"/>
      <c r="B639" s="168"/>
      <c r="C639" s="168"/>
      <c r="D639" s="168"/>
      <c r="E639" s="214"/>
      <c r="F639" s="173"/>
      <c r="G639" s="168"/>
      <c r="H639" s="6"/>
      <c r="I639" s="6"/>
      <c r="J639" s="6"/>
      <c r="K639" s="6"/>
      <c r="L639" s="182"/>
      <c r="M639" s="12"/>
      <c r="N639" s="168"/>
      <c r="O639" s="168"/>
    </row>
    <row r="640" spans="1:15" ht="45" customHeight="1" x14ac:dyDescent="0.25">
      <c r="A640" s="166"/>
      <c r="B640" s="168"/>
      <c r="C640" s="168"/>
      <c r="D640" s="168"/>
      <c r="E640" s="214"/>
      <c r="F640" s="173"/>
      <c r="G640" s="168"/>
      <c r="H640" s="6"/>
      <c r="I640" s="6"/>
      <c r="J640" s="6"/>
      <c r="K640" s="6"/>
      <c r="L640" s="182"/>
      <c r="M640" s="12"/>
      <c r="N640" s="168"/>
      <c r="O640" s="168"/>
    </row>
    <row r="641" spans="1:15" ht="45" customHeight="1" x14ac:dyDescent="0.25">
      <c r="A641" s="166"/>
      <c r="B641" s="168"/>
      <c r="C641" s="168"/>
      <c r="D641" s="168"/>
      <c r="E641" s="214"/>
      <c r="F641" s="173"/>
      <c r="G641" s="168"/>
      <c r="H641" s="6"/>
      <c r="I641" s="6"/>
      <c r="J641" s="6"/>
      <c r="K641" s="6"/>
      <c r="L641" s="182"/>
      <c r="M641" s="12"/>
      <c r="N641" s="168"/>
      <c r="O641" s="168"/>
    </row>
    <row r="642" spans="1:15" ht="45" customHeight="1" x14ac:dyDescent="0.25">
      <c r="A642" s="166"/>
      <c r="B642" s="168"/>
      <c r="C642" s="168"/>
      <c r="D642" s="168"/>
      <c r="E642" s="214"/>
      <c r="F642" s="173"/>
      <c r="G642" s="168"/>
      <c r="H642" s="6"/>
      <c r="I642" s="6"/>
      <c r="J642" s="6"/>
      <c r="K642" s="6"/>
      <c r="L642" s="182"/>
      <c r="M642" s="12"/>
      <c r="N642" s="168"/>
      <c r="O642" s="168"/>
    </row>
    <row r="643" spans="1:15" ht="45" customHeight="1" x14ac:dyDescent="0.25">
      <c r="A643" s="166"/>
      <c r="B643" s="168"/>
      <c r="C643" s="168"/>
      <c r="D643" s="168"/>
      <c r="E643" s="214"/>
      <c r="F643" s="173"/>
      <c r="G643" s="168"/>
      <c r="H643" s="6"/>
      <c r="I643" s="6"/>
      <c r="J643" s="6"/>
      <c r="K643" s="6"/>
      <c r="L643" s="182"/>
      <c r="M643" s="12"/>
      <c r="N643" s="168"/>
      <c r="O643" s="168"/>
    </row>
    <row r="644" spans="1:15" ht="45" customHeight="1" x14ac:dyDescent="0.25">
      <c r="A644" s="166"/>
      <c r="B644" s="168"/>
      <c r="C644" s="168"/>
      <c r="D644" s="168"/>
      <c r="E644" s="214"/>
      <c r="F644" s="173"/>
      <c r="G644" s="168"/>
      <c r="H644" s="6"/>
      <c r="I644" s="6"/>
      <c r="J644" s="6"/>
      <c r="K644" s="6"/>
      <c r="L644" s="182"/>
      <c r="M644" s="12"/>
      <c r="N644" s="168"/>
      <c r="O644" s="168"/>
    </row>
    <row r="645" spans="1:15" ht="45" customHeight="1" x14ac:dyDescent="0.25">
      <c r="A645" s="166"/>
      <c r="B645" s="168"/>
      <c r="C645" s="168"/>
      <c r="D645" s="168"/>
      <c r="E645" s="214"/>
      <c r="F645" s="173"/>
      <c r="G645" s="168"/>
      <c r="H645" s="6"/>
      <c r="I645" s="6"/>
      <c r="J645" s="6"/>
      <c r="K645" s="6"/>
      <c r="L645" s="182"/>
      <c r="M645" s="12"/>
      <c r="N645" s="168"/>
      <c r="O645" s="168"/>
    </row>
    <row r="646" spans="1:15" ht="45" customHeight="1" x14ac:dyDescent="0.25">
      <c r="A646" s="166"/>
      <c r="B646" s="168"/>
      <c r="C646" s="168"/>
      <c r="D646" s="168"/>
      <c r="E646" s="214"/>
      <c r="F646" s="173"/>
      <c r="G646" s="168"/>
      <c r="H646" s="6"/>
      <c r="I646" s="6"/>
      <c r="J646" s="6"/>
      <c r="K646" s="6"/>
      <c r="L646" s="182"/>
      <c r="M646" s="12"/>
      <c r="N646" s="168"/>
      <c r="O646" s="168"/>
    </row>
    <row r="647" spans="1:15" ht="45" customHeight="1" x14ac:dyDescent="0.25">
      <c r="A647" s="166"/>
      <c r="B647" s="168"/>
      <c r="C647" s="168"/>
      <c r="D647" s="168"/>
      <c r="E647" s="214"/>
      <c r="F647" s="173"/>
      <c r="G647" s="168"/>
      <c r="H647" s="6"/>
      <c r="I647" s="6"/>
      <c r="J647" s="6"/>
      <c r="K647" s="6"/>
      <c r="L647" s="182"/>
      <c r="M647" s="12"/>
      <c r="N647" s="168"/>
      <c r="O647" s="168"/>
    </row>
    <row r="648" spans="1:15" ht="45" customHeight="1" x14ac:dyDescent="0.25">
      <c r="A648" s="166"/>
      <c r="B648" s="168"/>
      <c r="C648" s="168"/>
      <c r="D648" s="168"/>
      <c r="E648" s="214"/>
      <c r="F648" s="173"/>
      <c r="G648" s="168"/>
      <c r="H648" s="6"/>
      <c r="I648" s="6"/>
      <c r="J648" s="6"/>
      <c r="K648" s="6"/>
      <c r="L648" s="182"/>
      <c r="M648" s="12"/>
      <c r="N648" s="168"/>
      <c r="O648" s="168"/>
    </row>
    <row r="649" spans="1:15" ht="45" customHeight="1" x14ac:dyDescent="0.25">
      <c r="A649" s="166"/>
      <c r="B649" s="168"/>
      <c r="C649" s="168"/>
      <c r="D649" s="168"/>
      <c r="E649" s="214"/>
      <c r="F649" s="173"/>
      <c r="G649" s="168"/>
      <c r="H649" s="6"/>
      <c r="I649" s="6"/>
      <c r="J649" s="6"/>
      <c r="K649" s="6"/>
      <c r="L649" s="182"/>
      <c r="M649" s="12"/>
      <c r="N649" s="168"/>
      <c r="O649" s="168"/>
    </row>
    <row r="650" spans="1:15" ht="45" customHeight="1" x14ac:dyDescent="0.25">
      <c r="A650" s="166"/>
      <c r="B650" s="168"/>
      <c r="C650" s="168"/>
      <c r="D650" s="168"/>
      <c r="E650" s="214"/>
      <c r="F650" s="173"/>
      <c r="G650" s="168"/>
      <c r="H650" s="6"/>
      <c r="I650" s="6"/>
      <c r="J650" s="6"/>
      <c r="K650" s="6"/>
      <c r="L650" s="182"/>
      <c r="M650" s="12"/>
      <c r="N650" s="168"/>
      <c r="O650" s="168"/>
    </row>
    <row r="651" spans="1:15" ht="45" customHeight="1" x14ac:dyDescent="0.25">
      <c r="A651" s="166"/>
      <c r="B651" s="168"/>
      <c r="C651" s="168"/>
      <c r="D651" s="168"/>
      <c r="E651" s="214"/>
      <c r="F651" s="173"/>
      <c r="G651" s="168"/>
      <c r="H651" s="6"/>
      <c r="I651" s="6"/>
      <c r="J651" s="6"/>
      <c r="K651" s="6"/>
      <c r="L651" s="182"/>
      <c r="M651" s="12"/>
      <c r="N651" s="168"/>
      <c r="O651" s="168"/>
    </row>
    <row r="652" spans="1:15" ht="45" customHeight="1" x14ac:dyDescent="0.25">
      <c r="A652" s="166"/>
      <c r="B652" s="168"/>
      <c r="C652" s="168"/>
      <c r="D652" s="168"/>
      <c r="E652" s="214"/>
      <c r="F652" s="173"/>
      <c r="G652" s="168"/>
      <c r="H652" s="6"/>
      <c r="I652" s="6"/>
      <c r="J652" s="6"/>
      <c r="K652" s="6"/>
      <c r="L652" s="182"/>
      <c r="M652" s="12"/>
      <c r="N652" s="168"/>
      <c r="O652" s="168"/>
    </row>
    <row r="653" spans="1:15" ht="45" customHeight="1" x14ac:dyDescent="0.25">
      <c r="A653" s="166"/>
      <c r="B653" s="168"/>
      <c r="C653" s="168"/>
      <c r="D653" s="168"/>
      <c r="E653" s="214"/>
      <c r="F653" s="173"/>
      <c r="G653" s="168"/>
      <c r="H653" s="6"/>
      <c r="I653" s="6"/>
      <c r="J653" s="6"/>
      <c r="K653" s="6"/>
      <c r="L653" s="182"/>
      <c r="M653" s="12"/>
      <c r="N653" s="168"/>
      <c r="O653" s="168"/>
    </row>
    <row r="654" spans="1:15" ht="45" customHeight="1" x14ac:dyDescent="0.25">
      <c r="A654" s="166"/>
      <c r="B654" s="168"/>
      <c r="C654" s="168"/>
      <c r="D654" s="168"/>
      <c r="E654" s="214"/>
      <c r="F654" s="173"/>
      <c r="G654" s="168"/>
      <c r="H654" s="6"/>
      <c r="I654" s="6"/>
      <c r="J654" s="6"/>
      <c r="K654" s="6"/>
      <c r="L654" s="182"/>
      <c r="M654" s="12"/>
      <c r="N654" s="168"/>
      <c r="O654" s="168"/>
    </row>
    <row r="655" spans="1:15" ht="45" customHeight="1" x14ac:dyDescent="0.25">
      <c r="A655" s="166"/>
      <c r="B655" s="168"/>
      <c r="C655" s="168"/>
      <c r="D655" s="168"/>
      <c r="E655" s="214"/>
      <c r="F655" s="173"/>
      <c r="G655" s="168"/>
      <c r="H655" s="6"/>
      <c r="I655" s="6"/>
      <c r="J655" s="6"/>
      <c r="K655" s="6"/>
      <c r="L655" s="182"/>
      <c r="M655" s="12"/>
      <c r="N655" s="168"/>
      <c r="O655" s="168"/>
    </row>
    <row r="656" spans="1:15" ht="45" customHeight="1" x14ac:dyDescent="0.25">
      <c r="A656" s="166"/>
      <c r="B656" s="168"/>
      <c r="C656" s="168"/>
      <c r="D656" s="168"/>
      <c r="E656" s="214"/>
      <c r="F656" s="173"/>
      <c r="G656" s="168"/>
      <c r="H656" s="6"/>
      <c r="I656" s="6"/>
      <c r="J656" s="6"/>
      <c r="K656" s="6"/>
      <c r="L656" s="182"/>
      <c r="M656" s="12"/>
      <c r="N656" s="168"/>
      <c r="O656" s="168"/>
    </row>
    <row r="657" spans="1:15" ht="45" customHeight="1" x14ac:dyDescent="0.25">
      <c r="A657" s="166"/>
      <c r="B657" s="168"/>
      <c r="C657" s="168"/>
      <c r="D657" s="168"/>
      <c r="E657" s="214"/>
      <c r="F657" s="173"/>
      <c r="G657" s="168"/>
      <c r="H657" s="6"/>
      <c r="I657" s="6"/>
      <c r="J657" s="6"/>
      <c r="K657" s="6"/>
      <c r="L657" s="182"/>
      <c r="M657" s="12"/>
      <c r="N657" s="168"/>
      <c r="O657" s="168"/>
    </row>
    <row r="658" spans="1:15" ht="45" customHeight="1" x14ac:dyDescent="0.25">
      <c r="A658" s="166"/>
      <c r="B658" s="168"/>
      <c r="C658" s="168"/>
      <c r="D658" s="168"/>
      <c r="E658" s="214"/>
      <c r="F658" s="173"/>
      <c r="G658" s="168"/>
      <c r="H658" s="6"/>
      <c r="I658" s="6"/>
      <c r="J658" s="6"/>
      <c r="K658" s="6"/>
      <c r="L658" s="182"/>
      <c r="M658" s="12"/>
      <c r="N658" s="168"/>
      <c r="O658" s="168"/>
    </row>
    <row r="659" spans="1:15" ht="45" customHeight="1" x14ac:dyDescent="0.25">
      <c r="A659" s="166"/>
      <c r="B659" s="168"/>
      <c r="C659" s="168"/>
      <c r="D659" s="168"/>
      <c r="E659" s="214"/>
      <c r="F659" s="173"/>
      <c r="G659" s="168"/>
      <c r="H659" s="6"/>
      <c r="I659" s="6"/>
      <c r="J659" s="6"/>
      <c r="K659" s="6"/>
      <c r="L659" s="182"/>
      <c r="M659" s="12"/>
      <c r="N659" s="168"/>
      <c r="O659" s="168"/>
    </row>
    <row r="660" spans="1:15" ht="45" customHeight="1" x14ac:dyDescent="0.25">
      <c r="A660" s="166"/>
      <c r="B660" s="168"/>
      <c r="C660" s="168"/>
      <c r="D660" s="168"/>
      <c r="E660" s="214"/>
      <c r="F660" s="173"/>
      <c r="G660" s="168"/>
      <c r="H660" s="6"/>
      <c r="I660" s="6"/>
      <c r="J660" s="6"/>
      <c r="K660" s="6"/>
      <c r="L660" s="182"/>
      <c r="M660" s="12"/>
      <c r="N660" s="168"/>
      <c r="O660" s="168"/>
    </row>
    <row r="661" spans="1:15" ht="45" customHeight="1" x14ac:dyDescent="0.25">
      <c r="A661" s="166"/>
      <c r="B661" s="168"/>
      <c r="C661" s="168"/>
      <c r="D661" s="168"/>
      <c r="E661" s="214"/>
      <c r="F661" s="173"/>
      <c r="G661" s="168"/>
      <c r="H661" s="6"/>
      <c r="I661" s="6"/>
      <c r="J661" s="6"/>
      <c r="K661" s="6"/>
      <c r="L661" s="182"/>
      <c r="M661" s="12"/>
      <c r="N661" s="168"/>
      <c r="O661" s="168"/>
    </row>
    <row r="662" spans="1:15" ht="45" customHeight="1" x14ac:dyDescent="0.25">
      <c r="A662" s="166"/>
      <c r="B662" s="168"/>
      <c r="C662" s="168"/>
      <c r="D662" s="168"/>
      <c r="E662" s="214"/>
      <c r="F662" s="173"/>
      <c r="G662" s="168"/>
      <c r="H662" s="6"/>
      <c r="I662" s="6"/>
      <c r="J662" s="6"/>
      <c r="K662" s="6"/>
      <c r="L662" s="182"/>
      <c r="M662" s="12"/>
      <c r="N662" s="168"/>
      <c r="O662" s="168"/>
    </row>
    <row r="663" spans="1:15" ht="45" customHeight="1" x14ac:dyDescent="0.25">
      <c r="A663" s="166"/>
      <c r="B663" s="168"/>
      <c r="C663" s="168"/>
      <c r="D663" s="168"/>
      <c r="E663" s="214"/>
      <c r="F663" s="173"/>
      <c r="G663" s="168"/>
      <c r="H663" s="6"/>
      <c r="I663" s="6"/>
      <c r="J663" s="6"/>
      <c r="K663" s="6"/>
      <c r="L663" s="182"/>
      <c r="M663" s="12"/>
      <c r="N663" s="168"/>
      <c r="O663" s="168"/>
    </row>
    <row r="664" spans="1:15" ht="45" customHeight="1" x14ac:dyDescent="0.25">
      <c r="A664" s="166"/>
      <c r="B664" s="168"/>
      <c r="C664" s="168"/>
      <c r="D664" s="168"/>
      <c r="E664" s="214"/>
      <c r="F664" s="173"/>
      <c r="G664" s="168"/>
      <c r="H664" s="6"/>
      <c r="I664" s="6"/>
      <c r="J664" s="6"/>
      <c r="K664" s="6"/>
      <c r="L664" s="182"/>
      <c r="M664" s="12"/>
      <c r="N664" s="168"/>
      <c r="O664" s="168"/>
    </row>
    <row r="665" spans="1:15" ht="45" customHeight="1" x14ac:dyDescent="0.25">
      <c r="A665" s="166"/>
      <c r="B665" s="168"/>
      <c r="C665" s="168"/>
      <c r="D665" s="168"/>
      <c r="E665" s="214"/>
      <c r="F665" s="173"/>
      <c r="G665" s="168"/>
      <c r="H665" s="6"/>
      <c r="I665" s="6"/>
      <c r="J665" s="6"/>
      <c r="K665" s="6"/>
      <c r="L665" s="182"/>
      <c r="M665" s="12"/>
      <c r="N665" s="168"/>
      <c r="O665" s="168"/>
    </row>
    <row r="666" spans="1:15" ht="45" customHeight="1" x14ac:dyDescent="0.25">
      <c r="A666" s="166"/>
      <c r="B666" s="168"/>
      <c r="C666" s="168"/>
      <c r="D666" s="168"/>
      <c r="E666" s="214"/>
      <c r="F666" s="173"/>
      <c r="G666" s="168"/>
      <c r="H666" s="6"/>
      <c r="I666" s="6"/>
      <c r="J666" s="6"/>
      <c r="K666" s="6"/>
      <c r="L666" s="182"/>
      <c r="M666" s="12"/>
      <c r="N666" s="168"/>
      <c r="O666" s="168"/>
    </row>
    <row r="667" spans="1:15" ht="45" customHeight="1" x14ac:dyDescent="0.25">
      <c r="A667" s="166"/>
      <c r="B667" s="168"/>
      <c r="C667" s="168"/>
      <c r="D667" s="168"/>
      <c r="E667" s="214"/>
      <c r="F667" s="173"/>
      <c r="G667" s="168"/>
      <c r="H667" s="6"/>
      <c r="I667" s="6"/>
      <c r="J667" s="6"/>
      <c r="K667" s="6"/>
      <c r="L667" s="182"/>
      <c r="M667" s="12"/>
      <c r="N667" s="168"/>
      <c r="O667" s="168"/>
    </row>
    <row r="668" spans="1:15" ht="45" customHeight="1" x14ac:dyDescent="0.25">
      <c r="A668" s="166"/>
      <c r="B668" s="168"/>
      <c r="C668" s="168"/>
      <c r="D668" s="168"/>
      <c r="E668" s="214"/>
      <c r="F668" s="173"/>
      <c r="G668" s="168"/>
      <c r="H668" s="6"/>
      <c r="I668" s="6"/>
      <c r="J668" s="6"/>
      <c r="K668" s="6"/>
      <c r="L668" s="182"/>
      <c r="M668" s="12"/>
      <c r="N668" s="168"/>
      <c r="O668" s="168"/>
    </row>
    <row r="669" spans="1:15" ht="45" customHeight="1" x14ac:dyDescent="0.25">
      <c r="A669" s="166"/>
      <c r="B669" s="168"/>
      <c r="C669" s="168"/>
      <c r="D669" s="168"/>
      <c r="E669" s="214"/>
      <c r="F669" s="173"/>
      <c r="G669" s="168"/>
      <c r="H669" s="6"/>
      <c r="I669" s="6"/>
      <c r="J669" s="6"/>
      <c r="K669" s="6"/>
      <c r="L669" s="182"/>
      <c r="M669" s="12"/>
      <c r="N669" s="168"/>
      <c r="O669" s="168"/>
    </row>
    <row r="670" spans="1:15" ht="45" customHeight="1" x14ac:dyDescent="0.25">
      <c r="A670" s="166"/>
      <c r="B670" s="168"/>
      <c r="C670" s="168"/>
      <c r="D670" s="168"/>
      <c r="E670" s="214"/>
      <c r="F670" s="173"/>
      <c r="G670" s="168"/>
      <c r="H670" s="6"/>
      <c r="I670" s="6"/>
      <c r="J670" s="6"/>
      <c r="K670" s="6"/>
      <c r="L670" s="182"/>
      <c r="M670" s="12"/>
      <c r="N670" s="168"/>
      <c r="O670" s="168"/>
    </row>
    <row r="671" spans="1:15" ht="45" customHeight="1" x14ac:dyDescent="0.25">
      <c r="A671" s="166"/>
      <c r="B671" s="168"/>
      <c r="C671" s="168"/>
      <c r="D671" s="168"/>
      <c r="E671" s="214"/>
      <c r="F671" s="173"/>
      <c r="G671" s="168"/>
      <c r="H671" s="6"/>
      <c r="I671" s="6"/>
      <c r="J671" s="6"/>
      <c r="K671" s="6"/>
      <c r="L671" s="182"/>
      <c r="M671" s="12"/>
      <c r="N671" s="168"/>
      <c r="O671" s="168"/>
    </row>
    <row r="672" spans="1:15" ht="45" customHeight="1" x14ac:dyDescent="0.25">
      <c r="A672" s="166"/>
      <c r="B672" s="168"/>
      <c r="C672" s="168"/>
      <c r="D672" s="168"/>
      <c r="E672" s="214"/>
      <c r="F672" s="173"/>
      <c r="G672" s="168"/>
      <c r="H672" s="6"/>
      <c r="I672" s="6"/>
      <c r="J672" s="6"/>
      <c r="K672" s="6"/>
      <c r="L672" s="182"/>
      <c r="M672" s="12"/>
      <c r="N672" s="168"/>
      <c r="O672" s="168"/>
    </row>
    <row r="673" spans="1:15" ht="45" customHeight="1" x14ac:dyDescent="0.25">
      <c r="A673" s="166"/>
      <c r="B673" s="168"/>
      <c r="C673" s="168"/>
      <c r="D673" s="168"/>
      <c r="E673" s="214"/>
      <c r="F673" s="173"/>
      <c r="G673" s="168"/>
      <c r="H673" s="6"/>
      <c r="I673" s="6"/>
      <c r="J673" s="6"/>
      <c r="K673" s="6"/>
      <c r="L673" s="182"/>
      <c r="M673" s="12"/>
      <c r="N673" s="168"/>
      <c r="O673" s="168"/>
    </row>
    <row r="674" spans="1:15" ht="45" customHeight="1" x14ac:dyDescent="0.25">
      <c r="A674" s="166"/>
      <c r="B674" s="168"/>
      <c r="C674" s="168"/>
      <c r="D674" s="168"/>
      <c r="E674" s="214"/>
      <c r="F674" s="173"/>
      <c r="G674" s="168"/>
      <c r="H674" s="6"/>
      <c r="I674" s="6"/>
      <c r="J674" s="6"/>
      <c r="K674" s="6"/>
      <c r="L674" s="182"/>
      <c r="M674" s="12"/>
      <c r="N674" s="168"/>
      <c r="O674" s="168"/>
    </row>
    <row r="675" spans="1:15" ht="45" customHeight="1" x14ac:dyDescent="0.25">
      <c r="A675" s="166"/>
      <c r="B675" s="168"/>
      <c r="C675" s="168"/>
      <c r="D675" s="168"/>
      <c r="E675" s="214"/>
      <c r="F675" s="173"/>
      <c r="G675" s="168"/>
      <c r="H675" s="6"/>
      <c r="I675" s="6"/>
      <c r="J675" s="6"/>
      <c r="K675" s="6"/>
      <c r="L675" s="182"/>
      <c r="M675" s="12"/>
      <c r="N675" s="168"/>
      <c r="O675" s="168"/>
    </row>
    <row r="676" spans="1:15" ht="45" customHeight="1" x14ac:dyDescent="0.25">
      <c r="A676" s="166"/>
      <c r="B676" s="168"/>
      <c r="C676" s="168"/>
      <c r="D676" s="168"/>
      <c r="E676" s="214"/>
      <c r="F676" s="173"/>
      <c r="G676" s="168"/>
      <c r="H676" s="6"/>
      <c r="I676" s="6"/>
      <c r="J676" s="6"/>
      <c r="K676" s="6"/>
      <c r="L676" s="182"/>
      <c r="M676" s="12"/>
      <c r="N676" s="168"/>
      <c r="O676" s="168"/>
    </row>
    <row r="677" spans="1:15" ht="45" customHeight="1" x14ac:dyDescent="0.25">
      <c r="A677" s="166"/>
      <c r="B677" s="168"/>
      <c r="C677" s="168"/>
      <c r="D677" s="168"/>
      <c r="E677" s="214"/>
      <c r="F677" s="173"/>
      <c r="G677" s="168"/>
      <c r="H677" s="6"/>
      <c r="I677" s="6"/>
      <c r="J677" s="6"/>
      <c r="K677" s="6"/>
      <c r="L677" s="182"/>
      <c r="M677" s="12"/>
      <c r="N677" s="168"/>
      <c r="O677" s="168"/>
    </row>
    <row r="678" spans="1:15" ht="45" customHeight="1" x14ac:dyDescent="0.25">
      <c r="A678" s="166"/>
      <c r="B678" s="168"/>
      <c r="C678" s="168"/>
      <c r="D678" s="168"/>
      <c r="E678" s="214"/>
      <c r="F678" s="173"/>
      <c r="G678" s="168"/>
      <c r="H678" s="6"/>
      <c r="I678" s="6"/>
      <c r="J678" s="6"/>
      <c r="K678" s="6"/>
      <c r="L678" s="182"/>
      <c r="M678" s="12"/>
      <c r="N678" s="168"/>
      <c r="O678" s="168"/>
    </row>
    <row r="679" spans="1:15" ht="45" customHeight="1" x14ac:dyDescent="0.25">
      <c r="A679" s="166"/>
      <c r="B679" s="168"/>
      <c r="C679" s="168"/>
      <c r="D679" s="168"/>
      <c r="E679" s="214"/>
      <c r="F679" s="173"/>
      <c r="G679" s="168"/>
      <c r="H679" s="6"/>
      <c r="I679" s="6"/>
      <c r="J679" s="6"/>
      <c r="K679" s="6"/>
      <c r="L679" s="182"/>
      <c r="M679" s="12"/>
      <c r="N679" s="168"/>
      <c r="O679" s="168"/>
    </row>
    <row r="680" spans="1:15" ht="45" customHeight="1" x14ac:dyDescent="0.25">
      <c r="A680" s="166"/>
      <c r="B680" s="168"/>
      <c r="C680" s="168"/>
      <c r="D680" s="168"/>
      <c r="E680" s="214"/>
      <c r="F680" s="173"/>
      <c r="G680" s="168"/>
      <c r="H680" s="6"/>
      <c r="I680" s="6"/>
      <c r="J680" s="6"/>
      <c r="K680" s="6"/>
      <c r="L680" s="182"/>
      <c r="M680" s="12"/>
      <c r="N680" s="168"/>
      <c r="O680" s="168"/>
    </row>
    <row r="681" spans="1:15" ht="45" customHeight="1" x14ac:dyDescent="0.25">
      <c r="A681" s="166"/>
      <c r="B681" s="168"/>
      <c r="C681" s="168"/>
      <c r="D681" s="168"/>
      <c r="E681" s="214"/>
      <c r="F681" s="173"/>
      <c r="G681" s="168"/>
      <c r="H681" s="6"/>
      <c r="I681" s="6"/>
      <c r="J681" s="6"/>
      <c r="K681" s="6"/>
      <c r="L681" s="182"/>
      <c r="M681" s="12"/>
      <c r="N681" s="168"/>
      <c r="O681" s="168"/>
    </row>
    <row r="682" spans="1:15" ht="45" customHeight="1" x14ac:dyDescent="0.25">
      <c r="A682" s="166"/>
      <c r="B682" s="168"/>
      <c r="C682" s="168"/>
      <c r="D682" s="168"/>
      <c r="E682" s="214"/>
      <c r="F682" s="173"/>
      <c r="G682" s="168"/>
      <c r="H682" s="6"/>
      <c r="I682" s="6"/>
      <c r="J682" s="6"/>
      <c r="K682" s="6"/>
      <c r="L682" s="182"/>
      <c r="M682" s="12"/>
      <c r="N682" s="168"/>
      <c r="O682" s="168"/>
    </row>
    <row r="683" spans="1:15" ht="45" customHeight="1" x14ac:dyDescent="0.25">
      <c r="A683" s="166"/>
      <c r="B683" s="168"/>
      <c r="C683" s="168"/>
      <c r="D683" s="168"/>
      <c r="E683" s="214"/>
      <c r="F683" s="173"/>
      <c r="G683" s="168"/>
      <c r="H683" s="6"/>
      <c r="I683" s="6"/>
      <c r="J683" s="6"/>
      <c r="K683" s="6"/>
      <c r="L683" s="182"/>
      <c r="M683" s="12"/>
      <c r="N683" s="168"/>
      <c r="O683" s="168"/>
    </row>
    <row r="684" spans="1:15" ht="45" customHeight="1" x14ac:dyDescent="0.25">
      <c r="A684" s="166"/>
      <c r="B684" s="168"/>
      <c r="C684" s="168"/>
      <c r="D684" s="168"/>
      <c r="E684" s="214"/>
      <c r="F684" s="173"/>
      <c r="G684" s="168"/>
      <c r="H684" s="6"/>
      <c r="I684" s="6"/>
      <c r="J684" s="6"/>
      <c r="K684" s="6"/>
      <c r="L684" s="182"/>
      <c r="M684" s="12"/>
      <c r="N684" s="168"/>
      <c r="O684" s="168"/>
    </row>
    <row r="685" spans="1:15" ht="45" customHeight="1" x14ac:dyDescent="0.25">
      <c r="A685" s="166"/>
      <c r="B685" s="168"/>
      <c r="C685" s="168"/>
      <c r="D685" s="168"/>
      <c r="E685" s="214"/>
      <c r="F685" s="173"/>
      <c r="G685" s="168"/>
      <c r="H685" s="6"/>
      <c r="I685" s="6"/>
      <c r="J685" s="6"/>
      <c r="K685" s="6"/>
      <c r="L685" s="182"/>
      <c r="M685" s="12"/>
      <c r="N685" s="168"/>
      <c r="O685" s="168"/>
    </row>
    <row r="686" spans="1:15" ht="45" customHeight="1" x14ac:dyDescent="0.25">
      <c r="A686" s="166"/>
      <c r="B686" s="168"/>
      <c r="C686" s="168"/>
      <c r="D686" s="168"/>
      <c r="E686" s="214"/>
      <c r="F686" s="173"/>
      <c r="G686" s="168"/>
      <c r="H686" s="6"/>
      <c r="I686" s="6"/>
      <c r="J686" s="6"/>
      <c r="K686" s="6"/>
      <c r="L686" s="182"/>
      <c r="M686" s="12"/>
      <c r="N686" s="168"/>
      <c r="O686" s="168"/>
    </row>
    <row r="687" spans="1:15" ht="45" customHeight="1" x14ac:dyDescent="0.25">
      <c r="A687" s="166"/>
      <c r="B687" s="168"/>
      <c r="C687" s="168"/>
      <c r="D687" s="168"/>
      <c r="E687" s="214"/>
      <c r="F687" s="173"/>
      <c r="G687" s="168"/>
      <c r="H687" s="6"/>
      <c r="I687" s="6"/>
      <c r="J687" s="6"/>
      <c r="K687" s="6"/>
      <c r="L687" s="182"/>
      <c r="M687" s="12"/>
      <c r="N687" s="168"/>
      <c r="O687" s="168"/>
    </row>
    <row r="688" spans="1:15" ht="45" customHeight="1" x14ac:dyDescent="0.25">
      <c r="A688" s="166"/>
      <c r="B688" s="168"/>
      <c r="C688" s="168"/>
      <c r="D688" s="168"/>
      <c r="E688" s="214"/>
      <c r="F688" s="173"/>
      <c r="G688" s="168"/>
      <c r="H688" s="6"/>
      <c r="I688" s="6"/>
      <c r="J688" s="6"/>
      <c r="K688" s="6"/>
      <c r="L688" s="182"/>
      <c r="M688" s="12"/>
      <c r="N688" s="168"/>
      <c r="O688" s="168"/>
    </row>
    <row r="689" spans="1:15" ht="45" customHeight="1" x14ac:dyDescent="0.25">
      <c r="A689" s="166"/>
      <c r="B689" s="168"/>
      <c r="C689" s="168"/>
      <c r="D689" s="168"/>
      <c r="E689" s="214"/>
      <c r="F689" s="173"/>
      <c r="G689" s="168"/>
      <c r="H689" s="6"/>
      <c r="I689" s="6"/>
      <c r="J689" s="6"/>
      <c r="K689" s="6"/>
      <c r="L689" s="182"/>
      <c r="M689" s="12"/>
      <c r="N689" s="168"/>
      <c r="O689" s="168"/>
    </row>
    <row r="690" spans="1:15" ht="45" customHeight="1" x14ac:dyDescent="0.25">
      <c r="A690" s="166"/>
      <c r="B690" s="168"/>
      <c r="C690" s="168"/>
      <c r="D690" s="168"/>
      <c r="E690" s="214"/>
      <c r="F690" s="173"/>
      <c r="G690" s="168"/>
      <c r="H690" s="6"/>
      <c r="I690" s="6"/>
      <c r="J690" s="6"/>
      <c r="K690" s="6"/>
      <c r="L690" s="182"/>
      <c r="M690" s="12"/>
      <c r="N690" s="168"/>
      <c r="O690" s="168"/>
    </row>
    <row r="691" spans="1:15" ht="45" customHeight="1" x14ac:dyDescent="0.25">
      <c r="A691" s="166"/>
      <c r="B691" s="168"/>
      <c r="C691" s="168"/>
      <c r="D691" s="168"/>
      <c r="E691" s="214"/>
      <c r="F691" s="173"/>
      <c r="G691" s="168"/>
      <c r="H691" s="6"/>
      <c r="I691" s="6"/>
      <c r="J691" s="6"/>
      <c r="K691" s="6"/>
      <c r="L691" s="182"/>
      <c r="M691" s="12"/>
      <c r="N691" s="168"/>
      <c r="O691" s="168"/>
    </row>
    <row r="692" spans="1:15" ht="45" customHeight="1" x14ac:dyDescent="0.25">
      <c r="A692" s="166"/>
      <c r="B692" s="168"/>
      <c r="C692" s="168"/>
      <c r="D692" s="168"/>
      <c r="E692" s="214"/>
      <c r="F692" s="173"/>
      <c r="G692" s="168"/>
      <c r="H692" s="6"/>
      <c r="I692" s="6"/>
      <c r="J692" s="6"/>
      <c r="K692" s="6"/>
      <c r="L692" s="182"/>
      <c r="M692" s="12"/>
      <c r="N692" s="168"/>
      <c r="O692" s="168"/>
    </row>
    <row r="693" spans="1:15" ht="45" customHeight="1" x14ac:dyDescent="0.25">
      <c r="A693" s="166"/>
      <c r="B693" s="168"/>
      <c r="C693" s="168"/>
      <c r="D693" s="168"/>
      <c r="E693" s="214"/>
      <c r="F693" s="173"/>
      <c r="G693" s="168"/>
      <c r="H693" s="6"/>
      <c r="I693" s="6"/>
      <c r="J693" s="6"/>
      <c r="K693" s="6"/>
      <c r="L693" s="182"/>
      <c r="M693" s="12"/>
      <c r="N693" s="168"/>
      <c r="O693" s="168"/>
    </row>
    <row r="694" spans="1:15" ht="45" customHeight="1" x14ac:dyDescent="0.25">
      <c r="A694" s="166"/>
      <c r="B694" s="168"/>
      <c r="C694" s="168"/>
      <c r="D694" s="168"/>
      <c r="E694" s="214"/>
      <c r="F694" s="173"/>
      <c r="G694" s="168"/>
      <c r="H694" s="6"/>
      <c r="I694" s="6"/>
      <c r="J694" s="6"/>
      <c r="K694" s="6"/>
      <c r="L694" s="182"/>
      <c r="M694" s="12"/>
      <c r="N694" s="168"/>
      <c r="O694" s="168"/>
    </row>
    <row r="695" spans="1:15" ht="45" customHeight="1" x14ac:dyDescent="0.25">
      <c r="A695" s="166"/>
      <c r="B695" s="168"/>
      <c r="C695" s="168"/>
      <c r="D695" s="168"/>
      <c r="E695" s="214"/>
      <c r="F695" s="173"/>
      <c r="G695" s="168"/>
      <c r="H695" s="6"/>
      <c r="I695" s="6"/>
      <c r="J695" s="6"/>
      <c r="K695" s="6"/>
      <c r="L695" s="182"/>
      <c r="M695" s="12"/>
      <c r="N695" s="168"/>
      <c r="O695" s="168"/>
    </row>
    <row r="696" spans="1:15" ht="45" customHeight="1" x14ac:dyDescent="0.25">
      <c r="A696" s="166"/>
      <c r="B696" s="168"/>
      <c r="C696" s="168"/>
      <c r="D696" s="168"/>
      <c r="E696" s="214"/>
      <c r="F696" s="173"/>
      <c r="G696" s="168"/>
      <c r="H696" s="6"/>
      <c r="I696" s="6"/>
      <c r="J696" s="6"/>
      <c r="K696" s="6"/>
      <c r="L696" s="182"/>
      <c r="M696" s="12"/>
      <c r="N696" s="168"/>
      <c r="O696" s="168"/>
    </row>
    <row r="697" spans="1:15" ht="45" customHeight="1" x14ac:dyDescent="0.25">
      <c r="A697" s="166"/>
      <c r="B697" s="168"/>
      <c r="C697" s="168"/>
      <c r="D697" s="168"/>
      <c r="E697" s="214"/>
      <c r="F697" s="173"/>
      <c r="G697" s="168"/>
      <c r="H697" s="6"/>
      <c r="I697" s="6"/>
      <c r="J697" s="6"/>
      <c r="K697" s="6"/>
      <c r="L697" s="182"/>
      <c r="M697" s="12"/>
      <c r="N697" s="168"/>
      <c r="O697" s="168"/>
    </row>
    <row r="698" spans="1:15" ht="45" customHeight="1" x14ac:dyDescent="0.25">
      <c r="A698" s="166"/>
      <c r="B698" s="168"/>
      <c r="C698" s="168"/>
      <c r="D698" s="168"/>
      <c r="E698" s="214"/>
      <c r="F698" s="173"/>
      <c r="G698" s="168"/>
      <c r="H698" s="6"/>
      <c r="I698" s="6"/>
      <c r="J698" s="6"/>
      <c r="K698" s="6"/>
      <c r="L698" s="182"/>
      <c r="M698" s="12"/>
      <c r="N698" s="168"/>
      <c r="O698" s="168"/>
    </row>
    <row r="699" spans="1:15" ht="45" customHeight="1" x14ac:dyDescent="0.25">
      <c r="A699" s="166"/>
      <c r="B699" s="168"/>
      <c r="C699" s="168"/>
      <c r="D699" s="168"/>
      <c r="E699" s="214"/>
      <c r="F699" s="173"/>
      <c r="G699" s="168"/>
      <c r="H699" s="6"/>
      <c r="I699" s="6"/>
      <c r="J699" s="6"/>
      <c r="K699" s="6"/>
      <c r="L699" s="182"/>
      <c r="M699" s="12"/>
      <c r="N699" s="168"/>
      <c r="O699" s="168"/>
    </row>
    <row r="700" spans="1:15" ht="45" customHeight="1" x14ac:dyDescent="0.25">
      <c r="A700" s="166"/>
      <c r="B700" s="168"/>
      <c r="C700" s="168"/>
      <c r="D700" s="168"/>
      <c r="E700" s="214"/>
      <c r="F700" s="173"/>
      <c r="G700" s="168"/>
      <c r="H700" s="6"/>
      <c r="I700" s="6"/>
      <c r="J700" s="6"/>
      <c r="K700" s="6"/>
      <c r="L700" s="182"/>
      <c r="M700" s="12"/>
      <c r="N700" s="168"/>
      <c r="O700" s="168"/>
    </row>
    <row r="701" spans="1:15" ht="45" customHeight="1" x14ac:dyDescent="0.25">
      <c r="A701" s="166"/>
      <c r="B701" s="168"/>
      <c r="C701" s="168"/>
      <c r="D701" s="168"/>
      <c r="E701" s="214"/>
      <c r="F701" s="173"/>
      <c r="G701" s="168"/>
      <c r="H701" s="6"/>
      <c r="I701" s="6"/>
      <c r="J701" s="6"/>
      <c r="K701" s="6"/>
      <c r="L701" s="182"/>
      <c r="M701" s="12"/>
      <c r="N701" s="168"/>
      <c r="O701" s="168"/>
    </row>
    <row r="702" spans="1:15" ht="45" customHeight="1" x14ac:dyDescent="0.25">
      <c r="A702" s="166"/>
      <c r="B702" s="168"/>
      <c r="C702" s="168"/>
      <c r="D702" s="168"/>
      <c r="E702" s="214"/>
      <c r="F702" s="173"/>
      <c r="G702" s="168"/>
      <c r="H702" s="6"/>
      <c r="I702" s="6"/>
      <c r="J702" s="6"/>
      <c r="K702" s="6"/>
      <c r="L702" s="182"/>
      <c r="M702" s="12"/>
      <c r="N702" s="168"/>
      <c r="O702" s="168"/>
    </row>
    <row r="703" spans="1:15" ht="45" customHeight="1" x14ac:dyDescent="0.25">
      <c r="A703" s="166"/>
      <c r="B703" s="168"/>
      <c r="C703" s="168"/>
      <c r="D703" s="168"/>
      <c r="E703" s="214"/>
      <c r="F703" s="173"/>
      <c r="G703" s="168"/>
      <c r="H703" s="6"/>
      <c r="I703" s="6"/>
      <c r="J703" s="6"/>
      <c r="K703" s="6"/>
      <c r="L703" s="182"/>
      <c r="M703" s="12"/>
      <c r="N703" s="168"/>
      <c r="O703" s="168"/>
    </row>
    <row r="704" spans="1:15" ht="45" customHeight="1" x14ac:dyDescent="0.25">
      <c r="A704" s="166"/>
      <c r="B704" s="168"/>
      <c r="C704" s="168"/>
      <c r="D704" s="168"/>
      <c r="E704" s="214"/>
      <c r="F704" s="173"/>
      <c r="G704" s="168"/>
      <c r="H704" s="6"/>
      <c r="I704" s="6"/>
      <c r="J704" s="6"/>
      <c r="K704" s="6"/>
      <c r="L704" s="182"/>
      <c r="M704" s="12"/>
      <c r="N704" s="168"/>
      <c r="O704" s="168"/>
    </row>
    <row r="705" spans="1:15" ht="45" customHeight="1" x14ac:dyDescent="0.25">
      <c r="A705" s="166"/>
      <c r="B705" s="168"/>
      <c r="C705" s="168"/>
      <c r="D705" s="168"/>
      <c r="E705" s="214"/>
      <c r="F705" s="173"/>
      <c r="G705" s="168"/>
      <c r="H705" s="6"/>
      <c r="I705" s="6"/>
      <c r="J705" s="6"/>
      <c r="K705" s="6"/>
      <c r="L705" s="182"/>
      <c r="M705" s="12"/>
      <c r="N705" s="168"/>
      <c r="O705" s="168"/>
    </row>
    <row r="706" spans="1:15" ht="45" customHeight="1" x14ac:dyDescent="0.25">
      <c r="A706" s="166"/>
      <c r="B706" s="168"/>
      <c r="C706" s="168"/>
      <c r="D706" s="168"/>
      <c r="E706" s="214"/>
      <c r="F706" s="173"/>
      <c r="G706" s="168"/>
      <c r="H706" s="6"/>
      <c r="I706" s="6"/>
      <c r="J706" s="6"/>
      <c r="K706" s="6"/>
      <c r="L706" s="182"/>
      <c r="M706" s="12"/>
      <c r="N706" s="168"/>
      <c r="O706" s="168"/>
    </row>
    <row r="707" spans="1:15" ht="45" customHeight="1" x14ac:dyDescent="0.25">
      <c r="A707" s="166"/>
      <c r="B707" s="168"/>
      <c r="C707" s="168"/>
      <c r="D707" s="168"/>
      <c r="E707" s="214"/>
      <c r="F707" s="173"/>
      <c r="G707" s="168"/>
      <c r="H707" s="6"/>
      <c r="I707" s="6"/>
      <c r="J707" s="6"/>
      <c r="K707" s="6"/>
      <c r="L707" s="182"/>
      <c r="M707" s="12"/>
      <c r="N707" s="168"/>
      <c r="O707" s="168"/>
    </row>
    <row r="708" spans="1:15" ht="45" customHeight="1" x14ac:dyDescent="0.25">
      <c r="A708" s="166"/>
      <c r="B708" s="168"/>
      <c r="C708" s="168"/>
      <c r="D708" s="168"/>
      <c r="E708" s="214"/>
      <c r="F708" s="173"/>
      <c r="G708" s="168"/>
      <c r="H708" s="6"/>
      <c r="I708" s="6"/>
      <c r="J708" s="6"/>
      <c r="K708" s="6"/>
      <c r="L708" s="182"/>
      <c r="M708" s="12"/>
      <c r="N708" s="168"/>
      <c r="O708" s="168"/>
    </row>
    <row r="709" spans="1:15" ht="45" customHeight="1" x14ac:dyDescent="0.25">
      <c r="A709" s="166"/>
      <c r="B709" s="168"/>
      <c r="C709" s="168"/>
      <c r="D709" s="168"/>
      <c r="E709" s="214"/>
      <c r="F709" s="173"/>
      <c r="G709" s="168"/>
      <c r="H709" s="6"/>
      <c r="I709" s="6"/>
      <c r="J709" s="6"/>
      <c r="K709" s="6"/>
      <c r="L709" s="182"/>
      <c r="M709" s="12"/>
      <c r="N709" s="168"/>
      <c r="O709" s="168"/>
    </row>
    <row r="710" spans="1:15" ht="45" customHeight="1" x14ac:dyDescent="0.25">
      <c r="A710" s="166"/>
      <c r="B710" s="168"/>
      <c r="C710" s="168"/>
      <c r="D710" s="168"/>
      <c r="E710" s="214"/>
      <c r="F710" s="173"/>
      <c r="G710" s="168"/>
      <c r="H710" s="6"/>
      <c r="I710" s="6"/>
      <c r="J710" s="6"/>
      <c r="K710" s="6"/>
      <c r="L710" s="182"/>
      <c r="M710" s="12"/>
      <c r="N710" s="168"/>
      <c r="O710" s="168"/>
    </row>
    <row r="711" spans="1:15" ht="45" customHeight="1" x14ac:dyDescent="0.25">
      <c r="A711" s="166"/>
      <c r="B711" s="168"/>
      <c r="C711" s="168"/>
      <c r="D711" s="168"/>
      <c r="E711" s="214"/>
      <c r="F711" s="173"/>
      <c r="G711" s="168"/>
      <c r="H711" s="6"/>
      <c r="I711" s="6"/>
      <c r="J711" s="6"/>
      <c r="K711" s="6"/>
      <c r="L711" s="182"/>
      <c r="M711" s="12"/>
      <c r="N711" s="168"/>
      <c r="O711" s="168"/>
    </row>
    <row r="712" spans="1:15" ht="45" customHeight="1" x14ac:dyDescent="0.25">
      <c r="A712" s="166"/>
      <c r="B712" s="168"/>
      <c r="C712" s="168"/>
      <c r="D712" s="168"/>
      <c r="E712" s="214"/>
      <c r="F712" s="173"/>
      <c r="G712" s="168"/>
      <c r="H712" s="6"/>
      <c r="I712" s="6"/>
      <c r="J712" s="6"/>
      <c r="K712" s="6"/>
      <c r="L712" s="182"/>
      <c r="M712" s="12"/>
      <c r="N712" s="168"/>
      <c r="O712" s="168"/>
    </row>
    <row r="713" spans="1:15" ht="45" customHeight="1" x14ac:dyDescent="0.25">
      <c r="A713" s="166"/>
      <c r="B713" s="168"/>
      <c r="C713" s="168"/>
      <c r="D713" s="168"/>
      <c r="E713" s="214"/>
      <c r="F713" s="173"/>
      <c r="G713" s="168"/>
      <c r="H713" s="6"/>
      <c r="I713" s="6"/>
      <c r="J713" s="6"/>
      <c r="K713" s="6"/>
      <c r="L713" s="182"/>
      <c r="M713" s="12"/>
      <c r="N713" s="168"/>
      <c r="O713" s="168"/>
    </row>
    <row r="714" spans="1:15" ht="45" customHeight="1" x14ac:dyDescent="0.25">
      <c r="A714" s="166"/>
      <c r="B714" s="168"/>
      <c r="C714" s="168"/>
      <c r="D714" s="168"/>
      <c r="E714" s="214"/>
      <c r="F714" s="173"/>
      <c r="G714" s="168"/>
      <c r="H714" s="6"/>
      <c r="I714" s="6"/>
      <c r="J714" s="6"/>
      <c r="K714" s="6"/>
      <c r="L714" s="182"/>
      <c r="M714" s="12"/>
      <c r="N714" s="168"/>
      <c r="O714" s="168"/>
    </row>
    <row r="715" spans="1:15" ht="45" customHeight="1" x14ac:dyDescent="0.25">
      <c r="A715" s="166"/>
      <c r="B715" s="168"/>
      <c r="C715" s="168"/>
      <c r="D715" s="168"/>
      <c r="E715" s="214"/>
      <c r="F715" s="173"/>
      <c r="G715" s="168"/>
      <c r="H715" s="6"/>
      <c r="I715" s="6"/>
      <c r="J715" s="6"/>
      <c r="K715" s="6"/>
      <c r="L715" s="182"/>
      <c r="M715" s="12"/>
      <c r="N715" s="168"/>
      <c r="O715" s="168"/>
    </row>
    <row r="716" spans="1:15" ht="45" customHeight="1" x14ac:dyDescent="0.25">
      <c r="A716" s="166"/>
      <c r="B716" s="168"/>
      <c r="C716" s="168"/>
      <c r="D716" s="168"/>
      <c r="E716" s="214"/>
      <c r="F716" s="173"/>
      <c r="G716" s="168"/>
      <c r="H716" s="6"/>
      <c r="I716" s="6"/>
      <c r="J716" s="6"/>
      <c r="K716" s="6"/>
      <c r="L716" s="182"/>
      <c r="M716" s="12"/>
      <c r="N716" s="168"/>
      <c r="O716" s="168"/>
    </row>
    <row r="717" spans="1:15" ht="45" customHeight="1" x14ac:dyDescent="0.25">
      <c r="A717" s="166"/>
      <c r="B717" s="168"/>
      <c r="C717" s="168"/>
      <c r="D717" s="168"/>
      <c r="E717" s="214"/>
      <c r="F717" s="173"/>
      <c r="G717" s="168"/>
      <c r="H717" s="6"/>
      <c r="I717" s="6"/>
      <c r="J717" s="6"/>
      <c r="K717" s="6"/>
      <c r="L717" s="182"/>
      <c r="M717" s="12"/>
      <c r="N717" s="168"/>
      <c r="O717" s="168"/>
    </row>
    <row r="718" spans="1:15" ht="45" customHeight="1" x14ac:dyDescent="0.25">
      <c r="A718" s="166"/>
      <c r="B718" s="168"/>
      <c r="C718" s="168"/>
      <c r="D718" s="168"/>
      <c r="E718" s="214"/>
      <c r="F718" s="173"/>
      <c r="G718" s="168"/>
      <c r="H718" s="6"/>
      <c r="I718" s="6"/>
      <c r="J718" s="6"/>
      <c r="K718" s="6"/>
      <c r="L718" s="182"/>
      <c r="M718" s="12"/>
      <c r="N718" s="168"/>
      <c r="O718" s="168"/>
    </row>
    <row r="719" spans="1:15" ht="45" customHeight="1" x14ac:dyDescent="0.25">
      <c r="A719" s="166"/>
      <c r="B719" s="168"/>
      <c r="C719" s="168"/>
      <c r="D719" s="168"/>
      <c r="E719" s="214"/>
      <c r="F719" s="173"/>
      <c r="G719" s="168"/>
      <c r="H719" s="6"/>
      <c r="I719" s="6"/>
      <c r="J719" s="6"/>
      <c r="K719" s="6"/>
      <c r="L719" s="182"/>
      <c r="M719" s="12"/>
      <c r="N719" s="168"/>
      <c r="O719" s="168"/>
    </row>
    <row r="720" spans="1:15" ht="45" customHeight="1" x14ac:dyDescent="0.25">
      <c r="A720" s="166"/>
      <c r="B720" s="168"/>
      <c r="C720" s="168"/>
      <c r="D720" s="168"/>
      <c r="E720" s="214"/>
      <c r="F720" s="173"/>
      <c r="G720" s="168"/>
      <c r="H720" s="6"/>
      <c r="I720" s="6"/>
      <c r="J720" s="6"/>
      <c r="K720" s="6"/>
      <c r="L720" s="182"/>
      <c r="M720" s="12"/>
      <c r="N720" s="168"/>
      <c r="O720" s="168"/>
    </row>
    <row r="721" spans="1:15" ht="45" customHeight="1" x14ac:dyDescent="0.25">
      <c r="A721" s="166"/>
      <c r="B721" s="168"/>
      <c r="C721" s="168"/>
      <c r="D721" s="168"/>
      <c r="E721" s="214"/>
      <c r="F721" s="173"/>
      <c r="G721" s="168"/>
      <c r="H721" s="6"/>
      <c r="I721" s="6"/>
      <c r="J721" s="6"/>
      <c r="K721" s="6"/>
      <c r="L721" s="182"/>
      <c r="M721" s="12"/>
      <c r="N721" s="168"/>
      <c r="O721" s="168"/>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29" t="s">
        <v>20</v>
      </c>
      <c r="B3" t="s">
        <v>262</v>
      </c>
    </row>
    <row r="5" spans="1:2" x14ac:dyDescent="0.25">
      <c r="A5" s="229" t="s">
        <v>186</v>
      </c>
      <c r="B5" t="s">
        <v>193</v>
      </c>
    </row>
    <row r="6" spans="1:2" x14ac:dyDescent="0.25">
      <c r="A6" s="230" t="s">
        <v>263</v>
      </c>
      <c r="B6" s="231"/>
    </row>
    <row r="7" spans="1:2" x14ac:dyDescent="0.25">
      <c r="A7" s="230" t="s">
        <v>233</v>
      </c>
      <c r="B7" s="231">
        <v>1</v>
      </c>
    </row>
    <row r="8" spans="1:2" x14ac:dyDescent="0.25">
      <c r="A8" s="270">
        <v>42845</v>
      </c>
      <c r="B8" s="231">
        <v>1</v>
      </c>
    </row>
    <row r="9" spans="1:2" x14ac:dyDescent="0.25">
      <c r="A9" s="230" t="s">
        <v>245</v>
      </c>
      <c r="B9" s="231">
        <v>1</v>
      </c>
    </row>
    <row r="10" spans="1:2" x14ac:dyDescent="0.25">
      <c r="A10" s="270">
        <v>42852</v>
      </c>
      <c r="B10" s="231">
        <v>1</v>
      </c>
    </row>
    <row r="11" spans="1:2" x14ac:dyDescent="0.25">
      <c r="A11" s="230" t="s">
        <v>225</v>
      </c>
      <c r="B11" s="231">
        <v>1</v>
      </c>
    </row>
    <row r="12" spans="1:2" x14ac:dyDescent="0.25">
      <c r="A12" s="270">
        <v>42833</v>
      </c>
      <c r="B12" s="231">
        <v>1</v>
      </c>
    </row>
    <row r="13" spans="1:2" x14ac:dyDescent="0.25">
      <c r="A13" s="230" t="s">
        <v>253</v>
      </c>
      <c r="B13" s="231">
        <v>1</v>
      </c>
    </row>
    <row r="14" spans="1:2" x14ac:dyDescent="0.25">
      <c r="A14" s="270">
        <v>42886</v>
      </c>
      <c r="B14" s="231">
        <v>1</v>
      </c>
    </row>
    <row r="15" spans="1:2" x14ac:dyDescent="0.25">
      <c r="A15" s="230" t="s">
        <v>246</v>
      </c>
      <c r="B15" s="231">
        <v>1</v>
      </c>
    </row>
    <row r="16" spans="1:2" x14ac:dyDescent="0.25">
      <c r="A16" s="270">
        <v>42830</v>
      </c>
      <c r="B16" s="231">
        <v>1</v>
      </c>
    </row>
    <row r="17" spans="1:2" x14ac:dyDescent="0.25">
      <c r="A17" s="230" t="s">
        <v>261</v>
      </c>
      <c r="B17" s="231">
        <v>1</v>
      </c>
    </row>
    <row r="18" spans="1:2" x14ac:dyDescent="0.25">
      <c r="A18" s="270">
        <v>42880</v>
      </c>
      <c r="B18" s="231">
        <v>1</v>
      </c>
    </row>
    <row r="19" spans="1:2" x14ac:dyDescent="0.25">
      <c r="A19" s="230" t="s">
        <v>187</v>
      </c>
      <c r="B19" s="231">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DC32E-9A76-4235-A533-18050FD371D2}">
  <sheetPr codeName="Sheet5" filterMode="1"/>
  <dimension ref="A1:AE698"/>
  <sheetViews>
    <sheetView zoomScale="90" zoomScaleNormal="90" workbookViewId="0">
      <pane ySplit="1" topLeftCell="A2" activePane="bottomLeft" state="frozen"/>
      <selection pane="bottomLeft" activeCell="D29" sqref="D29"/>
    </sheetView>
  </sheetViews>
  <sheetFormatPr defaultRowHeight="15" x14ac:dyDescent="0.25"/>
  <cols>
    <col min="1" max="1" width="14.85546875" customWidth="1"/>
    <col min="2" max="2" width="27" customWidth="1"/>
    <col min="3" max="3" width="15.7109375" style="583" customWidth="1"/>
    <col min="4" max="11" width="15.7109375" style="1" customWidth="1"/>
    <col min="12" max="12" width="15.7109375" style="601" customWidth="1"/>
    <col min="13" max="13" width="15.7109375" style="8" customWidth="1"/>
    <col min="14" max="14" width="16.85546875" style="58" customWidth="1"/>
    <col min="15" max="15" width="17.85546875" hidden="1" customWidth="1"/>
    <col min="16" max="16" width="17.85546875" style="26" hidden="1" customWidth="1"/>
    <col min="17" max="23" width="17.85546875" hidden="1" customWidth="1"/>
    <col min="24" max="24" width="25.140625" hidden="1" customWidth="1"/>
    <col min="25" max="25" width="24.140625" hidden="1" customWidth="1"/>
    <col min="27" max="27" width="19.140625" customWidth="1"/>
    <col min="28" max="28" width="14.42578125" customWidth="1"/>
  </cols>
  <sheetData>
    <row r="1" spans="1:31" s="567" customFormat="1" ht="38.25" thickBot="1" x14ac:dyDescent="0.35">
      <c r="A1" s="566" t="s">
        <v>1</v>
      </c>
      <c r="B1" s="578" t="s">
        <v>637</v>
      </c>
      <c r="C1" s="580" t="s">
        <v>716</v>
      </c>
      <c r="D1" s="566" t="s">
        <v>717</v>
      </c>
      <c r="E1" s="566" t="s">
        <v>718</v>
      </c>
      <c r="F1" s="566" t="s">
        <v>719</v>
      </c>
      <c r="G1" s="566" t="s">
        <v>720</v>
      </c>
      <c r="H1" s="566" t="s">
        <v>722</v>
      </c>
      <c r="I1" s="566" t="s">
        <v>721</v>
      </c>
      <c r="J1" s="566" t="s">
        <v>723</v>
      </c>
      <c r="K1" s="566" t="s">
        <v>724</v>
      </c>
      <c r="L1" s="595" t="s">
        <v>725</v>
      </c>
      <c r="M1" s="594" t="s">
        <v>727</v>
      </c>
      <c r="N1" s="566" t="s">
        <v>726</v>
      </c>
      <c r="O1" s="578" t="s">
        <v>730</v>
      </c>
      <c r="P1" s="575" t="s">
        <v>751</v>
      </c>
      <c r="Q1" s="575" t="s">
        <v>768</v>
      </c>
      <c r="R1" s="575" t="s">
        <v>769</v>
      </c>
      <c r="S1" s="575" t="s">
        <v>770</v>
      </c>
      <c r="T1" s="575" t="s">
        <v>771</v>
      </c>
      <c r="U1" s="575" t="s">
        <v>773</v>
      </c>
      <c r="V1" s="575" t="s">
        <v>772</v>
      </c>
      <c r="W1" s="575" t="s">
        <v>774</v>
      </c>
      <c r="X1" s="575" t="s">
        <v>775</v>
      </c>
      <c r="Y1" s="575" t="s">
        <v>776</v>
      </c>
      <c r="Z1" s="609" t="s">
        <v>765</v>
      </c>
      <c r="AA1" s="569" t="s">
        <v>713</v>
      </c>
      <c r="AB1" s="608"/>
      <c r="AC1" s="607"/>
      <c r="AD1" s="607"/>
      <c r="AE1" s="607"/>
    </row>
    <row r="2" spans="1:31" ht="50.1" customHeight="1" thickTop="1" x14ac:dyDescent="0.25">
      <c r="A2" s="568" t="e">
        <f>VLOOKUP(Data!A336,Data!$A:$P,1,FALSE)</f>
        <v>#N/A</v>
      </c>
      <c r="B2" s="579" t="e">
        <f>VLOOKUP(A2,Data!$A:$P,4,FALSE)</f>
        <v>#N/A</v>
      </c>
      <c r="C2" s="581" t="e">
        <f>VLOOKUP(A2,Data!$A:$AG,24,FALSE)</f>
        <v>#N/A</v>
      </c>
      <c r="D2" s="576" t="e">
        <f>VLOOKUP(A2,Data!$A:$AG,25,FALSE)</f>
        <v>#N/A</v>
      </c>
      <c r="E2" s="576" t="e">
        <f>VLOOKUP(A2,Data!$A:$AG,26,FALSE)</f>
        <v>#N/A</v>
      </c>
      <c r="F2" s="590" t="e">
        <f>VLOOKUP(A2,Data!$A:$AG,11,FALSE)</f>
        <v>#N/A</v>
      </c>
      <c r="G2" s="592" t="e">
        <f>VLOOKUP(A2,Data!$A:$AG,27,FALSE)</f>
        <v>#N/A</v>
      </c>
      <c r="H2" s="592" t="e">
        <f>VLOOKUP(A2,Data!$A:$AG,30,FALSE)</f>
        <v>#N/A</v>
      </c>
      <c r="I2" s="592" t="e">
        <f>VLOOKUP(A2,Data!$A:$AG,31,FALSE)</f>
        <v>#N/A</v>
      </c>
      <c r="J2" s="592" t="e">
        <f>VLOOKUP(A2,Data!$A:$AG,32,FALSE)</f>
        <v>#N/A</v>
      </c>
      <c r="K2" s="592" t="e">
        <f>VLOOKUP(A2,Data!$A:$AG,12,FALSE)</f>
        <v>#N/A</v>
      </c>
      <c r="L2" s="596" t="e">
        <f>VLOOKUP(A2,Data!$A:$AG,23,FALSE)</f>
        <v>#N/A</v>
      </c>
      <c r="M2" s="586" t="e">
        <f>VLOOKUP(A2,Data!$A:$AG,8,FALSE)</f>
        <v>#N/A</v>
      </c>
      <c r="N2" s="263" t="e">
        <f>VLOOKUP(A2,Data!$A:$AG,16,FALSE)</f>
        <v>#N/A</v>
      </c>
      <c r="O2" s="263" t="e">
        <f>VLOOKUP(A2,Data!$A:$AG,28,FALSE)</f>
        <v>#N/A</v>
      </c>
      <c r="P2" s="588" t="e">
        <f>VLOOKUP($A2,Data!$A:AH,34,FALSE)</f>
        <v>#N/A</v>
      </c>
      <c r="Q2" s="588" t="e">
        <f>VLOOKUP($A2,Data!$A:AI,35,FALSE)</f>
        <v>#N/A</v>
      </c>
      <c r="R2" s="588" t="e">
        <f>VLOOKUP($A2,Data!$A:AJ,36,FALSE)</f>
        <v>#N/A</v>
      </c>
      <c r="S2" s="588" t="e">
        <f>VLOOKUP($A2,Data!$A:AK,37,FALSE)</f>
        <v>#N/A</v>
      </c>
      <c r="T2" s="588" t="e">
        <f>VLOOKUP($A2,Data!$A:AL,38,FALSE)</f>
        <v>#N/A</v>
      </c>
      <c r="U2" s="588" t="e">
        <f>VLOOKUP($A2,Data!$A:AM,39,FALSE)</f>
        <v>#N/A</v>
      </c>
      <c r="V2" s="588" t="e">
        <f>VLOOKUP($A2,Data!$A:AN,40,FALSE)</f>
        <v>#N/A</v>
      </c>
      <c r="W2" s="588" t="e">
        <f>VLOOKUP($A2,Data!$A:AO,41,FALSE)</f>
        <v>#N/A</v>
      </c>
      <c r="X2" s="588" t="e">
        <f>VLOOKUP($A2,Data!$A:AP,42,FALSE)</f>
        <v>#N/A</v>
      </c>
      <c r="Y2" s="588" t="e">
        <f>VLOOKUP($A2,Data!$A:AQ,43,FALSE)</f>
        <v>#N/A</v>
      </c>
    </row>
    <row r="3" spans="1:31" ht="50.1" customHeight="1" x14ac:dyDescent="0.25">
      <c r="A3" s="568" t="e">
        <f>VLOOKUP(Data!A335,Data!$A:$P,1,FALSE)</f>
        <v>#N/A</v>
      </c>
      <c r="B3" s="579" t="e">
        <f>VLOOKUP(A3,Data!$A:$P,4,FALSE)</f>
        <v>#N/A</v>
      </c>
      <c r="C3" s="581" t="e">
        <f>VLOOKUP(A3,Data!$A:$AG,24,FALSE)</f>
        <v>#N/A</v>
      </c>
      <c r="D3" s="576" t="e">
        <f>VLOOKUP(A3,Data!$A:$AG,25,FALSE)</f>
        <v>#N/A</v>
      </c>
      <c r="E3" s="576" t="e">
        <f>VLOOKUP(A3,Data!$A:$AG,26,FALSE)</f>
        <v>#N/A</v>
      </c>
      <c r="F3" s="590" t="e">
        <f>VLOOKUP(A3,Data!$A:$AG,11,FALSE)</f>
        <v>#N/A</v>
      </c>
      <c r="G3" s="592" t="e">
        <f>VLOOKUP(A3,Data!$A:$AG,27,FALSE)</f>
        <v>#N/A</v>
      </c>
      <c r="H3" s="592" t="e">
        <f>VLOOKUP(A3,Data!$A:$AG,30,FALSE)</f>
        <v>#N/A</v>
      </c>
      <c r="I3" s="592" t="e">
        <f>VLOOKUP(A3,Data!$A:$AG,31,FALSE)</f>
        <v>#N/A</v>
      </c>
      <c r="J3" s="592" t="e">
        <f>VLOOKUP(A3,Data!$A:$AG,32,FALSE)</f>
        <v>#N/A</v>
      </c>
      <c r="K3" s="592" t="e">
        <f>VLOOKUP(A3,Data!$A:$AG,12,FALSE)</f>
        <v>#N/A</v>
      </c>
      <c r="L3" s="596" t="e">
        <f>VLOOKUP(A3,Data!$A:$AG,23,FALSE)</f>
        <v>#N/A</v>
      </c>
      <c r="M3" s="586" t="e">
        <f>VLOOKUP(A3,Data!$A:$AG,8,FALSE)</f>
        <v>#N/A</v>
      </c>
      <c r="N3" s="263" t="e">
        <f>VLOOKUP(A3,Data!$A:$AG,16,FALSE)</f>
        <v>#N/A</v>
      </c>
      <c r="O3" s="263" t="e">
        <f>VLOOKUP(A3,Data!$A:$AG,28,FALSE)</f>
        <v>#N/A</v>
      </c>
      <c r="P3" s="588" t="e">
        <f>VLOOKUP($A3,Data!$A:AH,34,FALSE)</f>
        <v>#N/A</v>
      </c>
      <c r="Q3" s="588" t="e">
        <f>VLOOKUP($A3,Data!$A:AI,35,FALSE)</f>
        <v>#N/A</v>
      </c>
      <c r="R3" s="588" t="e">
        <f>VLOOKUP($A3,Data!$A:AJ,36,FALSE)</f>
        <v>#N/A</v>
      </c>
      <c r="S3" s="588" t="e">
        <f>VLOOKUP($A3,Data!$A:AK,37,FALSE)</f>
        <v>#N/A</v>
      </c>
      <c r="T3" s="588" t="e">
        <f>VLOOKUP($A3,Data!$A:AL,38,FALSE)</f>
        <v>#N/A</v>
      </c>
      <c r="U3" s="588" t="e">
        <f>VLOOKUP($A3,Data!$A:AM,39,FALSE)</f>
        <v>#N/A</v>
      </c>
      <c r="V3" s="588" t="e">
        <f>VLOOKUP($A3,Data!$A:AN,40,FALSE)</f>
        <v>#N/A</v>
      </c>
      <c r="W3" s="588" t="e">
        <f>VLOOKUP($A3,Data!$A:AO,41,FALSE)</f>
        <v>#N/A</v>
      </c>
      <c r="X3" s="588" t="e">
        <f>VLOOKUP($A3,Data!$A:AP,42,FALSE)</f>
        <v>#N/A</v>
      </c>
      <c r="Y3" s="588" t="e">
        <f>VLOOKUP($A3,Data!$A:AQ,43,FALSE)</f>
        <v>#N/A</v>
      </c>
    </row>
    <row r="4" spans="1:31" ht="50.1" hidden="1" customHeight="1" x14ac:dyDescent="0.25">
      <c r="A4" s="568" t="e">
        <f>VLOOKUP(Data!A328,Data!$A:$P,1,FALSE)</f>
        <v>#N/A</v>
      </c>
      <c r="B4" s="579" t="e">
        <f>VLOOKUP(A4,Data!$A:$P,4,FALSE)</f>
        <v>#N/A</v>
      </c>
      <c r="C4" s="582" t="e">
        <f>VLOOKUP(A4,Data!$A:$AG,24,FALSE)</f>
        <v>#N/A</v>
      </c>
      <c r="D4" s="577" t="e">
        <f>VLOOKUP(A4,Data!$A:$AG,25,FALSE)</f>
        <v>#N/A</v>
      </c>
      <c r="E4" s="577" t="e">
        <f>VLOOKUP(A4,Data!$A:$AG,26,FALSE)</f>
        <v>#N/A</v>
      </c>
      <c r="F4" s="591" t="e">
        <f>VLOOKUP(A4,Data!$A:$AG,11,FALSE)</f>
        <v>#N/A</v>
      </c>
      <c r="G4" s="593" t="e">
        <f>VLOOKUP(A4,Data!$A:$AG,27,FALSE)</f>
        <v>#N/A</v>
      </c>
      <c r="H4" s="593" t="e">
        <f>VLOOKUP(A4,Data!$A:$AG,30,FALSE)</f>
        <v>#N/A</v>
      </c>
      <c r="I4" s="593" t="e">
        <f>VLOOKUP(A4,Data!$A:$AG,31,FALSE)</f>
        <v>#N/A</v>
      </c>
      <c r="J4" s="593" t="e">
        <f>VLOOKUP(A4,Data!$A:$AG,32,FALSE)</f>
        <v>#N/A</v>
      </c>
      <c r="K4" s="593" t="e">
        <f>VLOOKUP(A4,Data!$A:$AG,12,FALSE)</f>
        <v>#N/A</v>
      </c>
      <c r="L4" s="597" t="e">
        <f>VLOOKUP(A4,Data!$A:$AG,23,FALSE)</f>
        <v>#N/A</v>
      </c>
      <c r="M4" s="586" t="e">
        <f>VLOOKUP(A4,Data!$A:$AG,8,FALSE)</f>
        <v>#N/A</v>
      </c>
      <c r="N4" s="263" t="e">
        <f>VLOOKUP(A4,Data!$A:$AG,16,FALSE)</f>
        <v>#N/A</v>
      </c>
      <c r="O4" s="263" t="e">
        <f>VLOOKUP(A4,Data!$A:$AG,28,FALSE)</f>
        <v>#N/A</v>
      </c>
      <c r="P4" s="588" t="e">
        <f>VLOOKUP($A4,Data!$A:AH,34,FALSE)</f>
        <v>#N/A</v>
      </c>
      <c r="Q4" s="588" t="e">
        <f>VLOOKUP($A4,Data!$A:AI,35,FALSE)</f>
        <v>#N/A</v>
      </c>
      <c r="R4" s="588" t="e">
        <f>VLOOKUP($A4,Data!$A:AJ,36,FALSE)</f>
        <v>#N/A</v>
      </c>
      <c r="S4" s="588" t="e">
        <f>VLOOKUP($A4,Data!$A:AK,37,FALSE)</f>
        <v>#N/A</v>
      </c>
      <c r="T4" s="588" t="e">
        <f>VLOOKUP($A4,Data!$A:AL,38,FALSE)</f>
        <v>#N/A</v>
      </c>
      <c r="U4" s="588" t="e">
        <f>VLOOKUP($A4,Data!$A:AM,39,FALSE)</f>
        <v>#N/A</v>
      </c>
      <c r="V4" s="588" t="e">
        <f>VLOOKUP($A4,Data!$A:AN,40,FALSE)</f>
        <v>#N/A</v>
      </c>
      <c r="W4" s="588" t="e">
        <f>VLOOKUP($A4,Data!$A:AO,41,FALSE)</f>
        <v>#N/A</v>
      </c>
      <c r="X4" s="588" t="e">
        <f>VLOOKUP($A4,Data!$A:AP,42,FALSE)</f>
        <v>#N/A</v>
      </c>
      <c r="Y4" s="588" t="e">
        <f>VLOOKUP($A4,Data!$A:AQ,43,FALSE)</f>
        <v>#N/A</v>
      </c>
    </row>
    <row r="5" spans="1:31" ht="50.1" hidden="1" customHeight="1" x14ac:dyDescent="0.25">
      <c r="A5" s="568" t="e">
        <f>VLOOKUP(Data!A327,Data!$A:$P,1,FALSE)</f>
        <v>#N/A</v>
      </c>
      <c r="B5" s="579" t="e">
        <f>VLOOKUP(A5,Data!$A:$P,4,FALSE)</f>
        <v>#N/A</v>
      </c>
      <c r="C5" s="582" t="e">
        <f>VLOOKUP(A5,Data!$A:$AG,24,FALSE)</f>
        <v>#N/A</v>
      </c>
      <c r="D5" s="577" t="e">
        <f>VLOOKUP(A5,Data!$A:$AG,25,FALSE)</f>
        <v>#N/A</v>
      </c>
      <c r="E5" s="577" t="e">
        <f>VLOOKUP(A5,Data!$A:$AG,26,FALSE)</f>
        <v>#N/A</v>
      </c>
      <c r="F5" s="591" t="e">
        <f>VLOOKUP(A5,Data!$A:$AG,11,FALSE)</f>
        <v>#N/A</v>
      </c>
      <c r="G5" s="593" t="e">
        <f>VLOOKUP(A5,Data!$A:$AG,27,FALSE)</f>
        <v>#N/A</v>
      </c>
      <c r="H5" s="593" t="e">
        <f>VLOOKUP(A5,Data!$A:$AG,30,FALSE)</f>
        <v>#N/A</v>
      </c>
      <c r="I5" s="593" t="e">
        <f>VLOOKUP(A5,Data!$A:$AG,31,FALSE)</f>
        <v>#N/A</v>
      </c>
      <c r="J5" s="593" t="e">
        <f>VLOOKUP(A5,Data!$A:$AG,32,FALSE)</f>
        <v>#N/A</v>
      </c>
      <c r="K5" s="593" t="e">
        <f>VLOOKUP(A5,Data!$A:$AG,12,FALSE)</f>
        <v>#N/A</v>
      </c>
      <c r="L5" s="597" t="e">
        <f>VLOOKUP(A5,Data!$A:$AG,23,FALSE)</f>
        <v>#N/A</v>
      </c>
      <c r="M5" s="586" t="e">
        <f>VLOOKUP(A5,Data!$A:$AG,8,FALSE)</f>
        <v>#N/A</v>
      </c>
      <c r="N5" s="263" t="e">
        <f>VLOOKUP(A5,Data!$A:$AG,16,FALSE)</f>
        <v>#N/A</v>
      </c>
      <c r="O5" s="263" t="e">
        <f>VLOOKUP(A5,Data!$A:$AG,28,FALSE)</f>
        <v>#N/A</v>
      </c>
      <c r="P5" s="588" t="e">
        <f>VLOOKUP($A5,Data!$A:AH,34,FALSE)</f>
        <v>#N/A</v>
      </c>
      <c r="Q5" s="588" t="e">
        <f>VLOOKUP($A5,Data!$A:AI,35,FALSE)</f>
        <v>#N/A</v>
      </c>
      <c r="R5" s="588" t="e">
        <f>VLOOKUP($A5,Data!$A:AJ,36,FALSE)</f>
        <v>#N/A</v>
      </c>
      <c r="S5" s="588" t="e">
        <f>VLOOKUP($A5,Data!$A:AK,37,FALSE)</f>
        <v>#N/A</v>
      </c>
      <c r="T5" s="588" t="e">
        <f>VLOOKUP($A5,Data!$A:AL,38,FALSE)</f>
        <v>#N/A</v>
      </c>
      <c r="U5" s="588" t="e">
        <f>VLOOKUP($A5,Data!$A:AM,39,FALSE)</f>
        <v>#N/A</v>
      </c>
      <c r="V5" s="588" t="e">
        <f>VLOOKUP($A5,Data!$A:AN,40,FALSE)</f>
        <v>#N/A</v>
      </c>
      <c r="W5" s="588" t="e">
        <f>VLOOKUP($A5,Data!$A:AO,41,FALSE)</f>
        <v>#N/A</v>
      </c>
      <c r="X5" s="588" t="e">
        <f>VLOOKUP($A5,Data!$A:AP,42,FALSE)</f>
        <v>#N/A</v>
      </c>
      <c r="Y5" s="588" t="e">
        <f>VLOOKUP($A5,Data!$A:AQ,43,FALSE)</f>
        <v>#N/A</v>
      </c>
    </row>
    <row r="6" spans="1:31" ht="50.1" customHeight="1" x14ac:dyDescent="0.25">
      <c r="A6" s="568" t="e">
        <f>VLOOKUP(Data!A334,Data!$A:$P,1,FALSE)</f>
        <v>#N/A</v>
      </c>
      <c r="B6" s="579" t="e">
        <f>VLOOKUP(A6,Data!$A:$P,4,FALSE)</f>
        <v>#N/A</v>
      </c>
      <c r="C6" s="581" t="e">
        <f>VLOOKUP(A6,Data!$A:$AG,24,FALSE)</f>
        <v>#N/A</v>
      </c>
      <c r="D6" s="576" t="e">
        <f>VLOOKUP(A6,Data!$A:$AG,25,FALSE)</f>
        <v>#N/A</v>
      </c>
      <c r="E6" s="576" t="e">
        <f>VLOOKUP(A6,Data!$A:$AG,26,FALSE)</f>
        <v>#N/A</v>
      </c>
      <c r="F6" s="590" t="e">
        <f>VLOOKUP(A6,Data!$A:$AG,11,FALSE)</f>
        <v>#N/A</v>
      </c>
      <c r="G6" s="592" t="e">
        <f>VLOOKUP(A6,Data!$A:$AG,27,FALSE)</f>
        <v>#N/A</v>
      </c>
      <c r="H6" s="592" t="e">
        <f>VLOOKUP(A6,Data!$A:$AG,30,FALSE)</f>
        <v>#N/A</v>
      </c>
      <c r="I6" s="592" t="e">
        <f>VLOOKUP(A6,Data!$A:$AG,31,FALSE)</f>
        <v>#N/A</v>
      </c>
      <c r="J6" s="592" t="e">
        <f>VLOOKUP(A6,Data!$A:$AG,32,FALSE)</f>
        <v>#N/A</v>
      </c>
      <c r="K6" s="592" t="e">
        <f>VLOOKUP(A6,Data!$A:$AG,12,FALSE)</f>
        <v>#N/A</v>
      </c>
      <c r="L6" s="596" t="e">
        <f>VLOOKUP(A6,Data!$A:$AG,23,FALSE)</f>
        <v>#N/A</v>
      </c>
      <c r="M6" s="586" t="e">
        <f>VLOOKUP(A6,Data!$A:$AG,8,FALSE)</f>
        <v>#N/A</v>
      </c>
      <c r="N6" s="263" t="e">
        <f>VLOOKUP(A6,Data!$A:$AG,16,FALSE)</f>
        <v>#N/A</v>
      </c>
      <c r="O6" s="263" t="e">
        <f>VLOOKUP(A6,Data!$A:$AG,28,FALSE)</f>
        <v>#N/A</v>
      </c>
      <c r="P6" s="588" t="e">
        <f>VLOOKUP($A6,Data!$A:AH,34,FALSE)</f>
        <v>#N/A</v>
      </c>
      <c r="Q6" s="588" t="e">
        <f>VLOOKUP($A6,Data!$A:AI,35,FALSE)</f>
        <v>#N/A</v>
      </c>
      <c r="R6" s="588" t="e">
        <f>VLOOKUP($A6,Data!$A:AJ,36,FALSE)</f>
        <v>#N/A</v>
      </c>
      <c r="S6" s="588" t="e">
        <f>VLOOKUP($A6,Data!$A:AK,37,FALSE)</f>
        <v>#N/A</v>
      </c>
      <c r="T6" s="588" t="e">
        <f>VLOOKUP($A6,Data!$A:AL,38,FALSE)</f>
        <v>#N/A</v>
      </c>
      <c r="U6" s="588" t="e">
        <f>VLOOKUP($A6,Data!$A:AM,39,FALSE)</f>
        <v>#N/A</v>
      </c>
      <c r="V6" s="588" t="e">
        <f>VLOOKUP($A6,Data!$A:AN,40,FALSE)</f>
        <v>#N/A</v>
      </c>
      <c r="W6" s="588" t="e">
        <f>VLOOKUP($A6,Data!$A:AO,41,FALSE)</f>
        <v>#N/A</v>
      </c>
      <c r="X6" s="588" t="e">
        <f>VLOOKUP($A6,Data!$A:AP,42,FALSE)</f>
        <v>#N/A</v>
      </c>
      <c r="Y6" s="588" t="e">
        <f>VLOOKUP($A6,Data!$A:AQ,43,FALSE)</f>
        <v>#N/A</v>
      </c>
    </row>
    <row r="7" spans="1:31" ht="50.1" customHeight="1" x14ac:dyDescent="0.25">
      <c r="A7" s="568" t="e">
        <f>VLOOKUP(Data!A333,Data!$A:$P,1,FALSE)</f>
        <v>#N/A</v>
      </c>
      <c r="B7" s="579" t="e">
        <f>VLOOKUP(A7,Data!$A:$P,4,FALSE)</f>
        <v>#N/A</v>
      </c>
      <c r="C7" s="581" t="e">
        <f>VLOOKUP(A7,Data!$A:$AG,24,FALSE)</f>
        <v>#N/A</v>
      </c>
      <c r="D7" s="576" t="e">
        <f>VLOOKUP(A7,Data!$A:$AG,25,FALSE)</f>
        <v>#N/A</v>
      </c>
      <c r="E7" s="576" t="e">
        <f>VLOOKUP(A7,Data!$A:$AG,26,FALSE)</f>
        <v>#N/A</v>
      </c>
      <c r="F7" s="590" t="e">
        <f>VLOOKUP(A7,Data!$A:$AG,11,FALSE)</f>
        <v>#N/A</v>
      </c>
      <c r="G7" s="592" t="e">
        <f>VLOOKUP(A7,Data!$A:$AG,27,FALSE)</f>
        <v>#N/A</v>
      </c>
      <c r="H7" s="592" t="e">
        <f>VLOOKUP(A7,Data!$A:$AG,30,FALSE)</f>
        <v>#N/A</v>
      </c>
      <c r="I7" s="592" t="e">
        <f>VLOOKUP(A7,Data!$A:$AG,31,FALSE)</f>
        <v>#N/A</v>
      </c>
      <c r="J7" s="592" t="e">
        <f>VLOOKUP(A7,Data!$A:$AG,32,FALSE)</f>
        <v>#N/A</v>
      </c>
      <c r="K7" s="592" t="e">
        <f>VLOOKUP(A7,Data!$A:$AG,12,FALSE)</f>
        <v>#N/A</v>
      </c>
      <c r="L7" s="596" t="e">
        <f>VLOOKUP(A7,Data!$A:$AG,23,FALSE)</f>
        <v>#N/A</v>
      </c>
      <c r="M7" s="586" t="e">
        <f>VLOOKUP(A7,Data!$A:$AG,8,FALSE)</f>
        <v>#N/A</v>
      </c>
      <c r="N7" s="263" t="e">
        <f>VLOOKUP(A7,Data!$A:$AG,16,FALSE)</f>
        <v>#N/A</v>
      </c>
      <c r="O7" s="263" t="e">
        <f>VLOOKUP(A7,Data!$A:$AG,28,FALSE)</f>
        <v>#N/A</v>
      </c>
      <c r="P7" s="588" t="e">
        <f>VLOOKUP($A7,Data!$A:AH,34,FALSE)</f>
        <v>#N/A</v>
      </c>
      <c r="Q7" s="588" t="e">
        <f>VLOOKUP($A7,Data!$A:AI,35,FALSE)</f>
        <v>#N/A</v>
      </c>
      <c r="R7" s="588" t="e">
        <f>VLOOKUP($A7,Data!$A:AJ,36,FALSE)</f>
        <v>#N/A</v>
      </c>
      <c r="S7" s="588" t="e">
        <f>VLOOKUP($A7,Data!$A:AK,37,FALSE)</f>
        <v>#N/A</v>
      </c>
      <c r="T7" s="588" t="e">
        <f>VLOOKUP($A7,Data!$A:AL,38,FALSE)</f>
        <v>#N/A</v>
      </c>
      <c r="U7" s="588" t="e">
        <f>VLOOKUP($A7,Data!$A:AM,39,FALSE)</f>
        <v>#N/A</v>
      </c>
      <c r="V7" s="588" t="e">
        <f>VLOOKUP($A7,Data!$A:AN,40,FALSE)</f>
        <v>#N/A</v>
      </c>
      <c r="W7" s="588" t="e">
        <f>VLOOKUP($A7,Data!$A:AO,41,FALSE)</f>
        <v>#N/A</v>
      </c>
      <c r="X7" s="588" t="e">
        <f>VLOOKUP($A7,Data!$A:AP,42,FALSE)</f>
        <v>#N/A</v>
      </c>
      <c r="Y7" s="588" t="e">
        <f>VLOOKUP($A7,Data!$A:AQ,43,FALSE)</f>
        <v>#N/A</v>
      </c>
    </row>
    <row r="8" spans="1:31" ht="50.1" customHeight="1" x14ac:dyDescent="0.25">
      <c r="A8" s="568" t="e">
        <f>VLOOKUP(Data!A332,Data!$A:$P,1,FALSE)</f>
        <v>#N/A</v>
      </c>
      <c r="B8" s="579" t="e">
        <f>VLOOKUP(A8,Data!$A:$P,4,FALSE)</f>
        <v>#N/A</v>
      </c>
      <c r="C8" s="581" t="e">
        <f>VLOOKUP(A8,Data!$A:$AG,24,FALSE)</f>
        <v>#N/A</v>
      </c>
      <c r="D8" s="576" t="e">
        <f>VLOOKUP(A8,Data!$A:$AG,25,FALSE)</f>
        <v>#N/A</v>
      </c>
      <c r="E8" s="576" t="e">
        <f>VLOOKUP(A8,Data!$A:$AG,26,FALSE)</f>
        <v>#N/A</v>
      </c>
      <c r="F8" s="590" t="e">
        <f>VLOOKUP(A8,Data!$A:$AG,11,FALSE)</f>
        <v>#N/A</v>
      </c>
      <c r="G8" s="592" t="e">
        <f>VLOOKUP(A8,Data!$A:$AG,27,FALSE)</f>
        <v>#N/A</v>
      </c>
      <c r="H8" s="592" t="e">
        <f>VLOOKUP(A8,Data!$A:$AG,30,FALSE)</f>
        <v>#N/A</v>
      </c>
      <c r="I8" s="592" t="e">
        <f>VLOOKUP(A8,Data!$A:$AG,31,FALSE)</f>
        <v>#N/A</v>
      </c>
      <c r="J8" s="592" t="e">
        <f>VLOOKUP(A8,Data!$A:$AG,32,FALSE)</f>
        <v>#N/A</v>
      </c>
      <c r="K8" s="592" t="e">
        <f>VLOOKUP(A8,Data!$A:$AG,12,FALSE)</f>
        <v>#N/A</v>
      </c>
      <c r="L8" s="596" t="e">
        <f>VLOOKUP(A8,Data!$A:$AG,23,FALSE)</f>
        <v>#N/A</v>
      </c>
      <c r="M8" s="586" t="e">
        <f>VLOOKUP(A8,Data!$A:$AG,8,FALSE)</f>
        <v>#N/A</v>
      </c>
      <c r="N8" s="263" t="e">
        <f>VLOOKUP(A8,Data!$A:$AG,16,FALSE)</f>
        <v>#N/A</v>
      </c>
      <c r="O8" s="263" t="e">
        <f>VLOOKUP(A8,Data!$A:$AG,28,FALSE)</f>
        <v>#N/A</v>
      </c>
      <c r="P8" s="588" t="e">
        <f>VLOOKUP($A8,Data!$A:AH,34,FALSE)</f>
        <v>#N/A</v>
      </c>
      <c r="Q8" s="588" t="e">
        <f>VLOOKUP($A8,Data!$A:AI,35,FALSE)</f>
        <v>#N/A</v>
      </c>
      <c r="R8" s="588" t="e">
        <f>VLOOKUP($A8,Data!$A:AJ,36,FALSE)</f>
        <v>#N/A</v>
      </c>
      <c r="S8" s="588" t="e">
        <f>VLOOKUP($A8,Data!$A:AK,37,FALSE)</f>
        <v>#N/A</v>
      </c>
      <c r="T8" s="588" t="e">
        <f>VLOOKUP($A8,Data!$A:AL,38,FALSE)</f>
        <v>#N/A</v>
      </c>
      <c r="U8" s="588" t="e">
        <f>VLOOKUP($A8,Data!$A:AM,39,FALSE)</f>
        <v>#N/A</v>
      </c>
      <c r="V8" s="588" t="e">
        <f>VLOOKUP($A8,Data!$A:AN,40,FALSE)</f>
        <v>#N/A</v>
      </c>
      <c r="W8" s="588" t="e">
        <f>VLOOKUP($A8,Data!$A:AO,41,FALSE)</f>
        <v>#N/A</v>
      </c>
      <c r="X8" s="588" t="e">
        <f>VLOOKUP($A8,Data!$A:AP,42,FALSE)</f>
        <v>#N/A</v>
      </c>
      <c r="Y8" s="588" t="e">
        <f>VLOOKUP($A8,Data!$A:AQ,43,FALSE)</f>
        <v>#N/A</v>
      </c>
    </row>
    <row r="9" spans="1:31" ht="50.1" customHeight="1" x14ac:dyDescent="0.25">
      <c r="A9" s="568" t="e">
        <f>VLOOKUP(Data!A331,Data!$A:$P,1,FALSE)</f>
        <v>#N/A</v>
      </c>
      <c r="B9" s="579" t="e">
        <f>VLOOKUP(A9,Data!$A:$P,4,FALSE)</f>
        <v>#N/A</v>
      </c>
      <c r="C9" s="582" t="e">
        <f>VLOOKUP(A9,Data!$A:$AG,24,FALSE)</f>
        <v>#N/A</v>
      </c>
      <c r="D9" s="577" t="e">
        <f>VLOOKUP(A9,Data!$A:$AG,25,FALSE)</f>
        <v>#N/A</v>
      </c>
      <c r="E9" s="577" t="e">
        <f>VLOOKUP(A9,Data!$A:$AG,26,FALSE)</f>
        <v>#N/A</v>
      </c>
      <c r="F9" s="591" t="e">
        <f>VLOOKUP(A9,Data!$A:$AG,11,FALSE)</f>
        <v>#N/A</v>
      </c>
      <c r="G9" s="593" t="e">
        <f>VLOOKUP(A9,Data!$A:$AG,27,FALSE)</f>
        <v>#N/A</v>
      </c>
      <c r="H9" s="593" t="e">
        <f>VLOOKUP(A9,Data!$A:$AG,30,FALSE)</f>
        <v>#N/A</v>
      </c>
      <c r="I9" s="593" t="e">
        <f>VLOOKUP(A9,Data!$A:$AG,31,FALSE)</f>
        <v>#N/A</v>
      </c>
      <c r="J9" s="593" t="e">
        <f>VLOOKUP(A9,Data!$A:$AG,32,FALSE)</f>
        <v>#N/A</v>
      </c>
      <c r="K9" s="593" t="e">
        <f>VLOOKUP(A9,Data!$A:$AG,12,FALSE)</f>
        <v>#N/A</v>
      </c>
      <c r="L9" s="596" t="e">
        <f>VLOOKUP(A9,Data!$A:$AG,23,FALSE)</f>
        <v>#N/A</v>
      </c>
      <c r="M9" s="586" t="e">
        <f>VLOOKUP(A9,Data!$A:$AG,8,FALSE)</f>
        <v>#N/A</v>
      </c>
      <c r="N9" s="263" t="e">
        <f>VLOOKUP(A9,Data!$A:$AG,16,FALSE)</f>
        <v>#N/A</v>
      </c>
      <c r="O9" s="263" t="e">
        <f>VLOOKUP(A9,Data!$A:$AG,28,FALSE)</f>
        <v>#N/A</v>
      </c>
      <c r="P9" s="588" t="e">
        <f>VLOOKUP($A9,Data!$A:AH,34,FALSE)</f>
        <v>#N/A</v>
      </c>
      <c r="Q9" s="588" t="e">
        <f>VLOOKUP($A9,Data!$A:AI,35,FALSE)</f>
        <v>#N/A</v>
      </c>
      <c r="R9" s="588" t="e">
        <f>VLOOKUP($A9,Data!$A:AJ,36,FALSE)</f>
        <v>#N/A</v>
      </c>
      <c r="S9" s="588" t="e">
        <f>VLOOKUP($A9,Data!$A:AK,37,FALSE)</f>
        <v>#N/A</v>
      </c>
      <c r="T9" s="588" t="e">
        <f>VLOOKUP($A9,Data!$A:AL,38,FALSE)</f>
        <v>#N/A</v>
      </c>
      <c r="U9" s="588" t="e">
        <f>VLOOKUP($A9,Data!$A:AM,39,FALSE)</f>
        <v>#N/A</v>
      </c>
      <c r="V9" s="588" t="e">
        <f>VLOOKUP($A9,Data!$A:AN,40,FALSE)</f>
        <v>#N/A</v>
      </c>
      <c r="W9" s="588" t="e">
        <f>VLOOKUP($A9,Data!$A:AO,41,FALSE)</f>
        <v>#N/A</v>
      </c>
      <c r="X9" s="588" t="e">
        <f>VLOOKUP($A9,Data!$A:AP,42,FALSE)</f>
        <v>#N/A</v>
      </c>
      <c r="Y9" s="588" t="e">
        <f>VLOOKUP($A9,Data!$A:AQ,43,FALSE)</f>
        <v>#N/A</v>
      </c>
    </row>
    <row r="10" spans="1:31" ht="50.1" customHeight="1" x14ac:dyDescent="0.25">
      <c r="A10" s="568" t="e">
        <f>VLOOKUP(Data!A329,Data!$A:$P,1,FALSE)</f>
        <v>#N/A</v>
      </c>
      <c r="B10" s="579" t="e">
        <f>VLOOKUP(A10,Data!$A:$P,4,FALSE)</f>
        <v>#N/A</v>
      </c>
      <c r="C10" s="581" t="e">
        <f>VLOOKUP(A10,Data!$A:$AG,24,FALSE)</f>
        <v>#N/A</v>
      </c>
      <c r="D10" s="576" t="e">
        <f>VLOOKUP(A10,Data!$A:$AG,25,FALSE)</f>
        <v>#N/A</v>
      </c>
      <c r="E10" s="576" t="e">
        <f>VLOOKUP(A10,Data!$A:$AG,26,FALSE)</f>
        <v>#N/A</v>
      </c>
      <c r="F10" s="590" t="e">
        <f>VLOOKUP(A10,Data!$A:$AG,11,FALSE)</f>
        <v>#N/A</v>
      </c>
      <c r="G10" s="592" t="e">
        <f>VLOOKUP(A10,Data!$A:$AG,27,FALSE)</f>
        <v>#N/A</v>
      </c>
      <c r="H10" s="592" t="e">
        <f>VLOOKUP(A10,Data!$A:$AG,30,FALSE)</f>
        <v>#N/A</v>
      </c>
      <c r="I10" s="592" t="e">
        <f>VLOOKUP(A10,Data!$A:$AG,31,FALSE)</f>
        <v>#N/A</v>
      </c>
      <c r="J10" s="592" t="e">
        <f>VLOOKUP(A10,Data!$A:$AG,32,FALSE)</f>
        <v>#N/A</v>
      </c>
      <c r="K10" s="592" t="e">
        <f>VLOOKUP(A10,Data!$A:$AG,12,FALSE)</f>
        <v>#N/A</v>
      </c>
      <c r="L10" s="596" t="e">
        <f>VLOOKUP(A10,Data!$A:$AG,23,FALSE)</f>
        <v>#N/A</v>
      </c>
      <c r="M10" s="586" t="e">
        <f>VLOOKUP(A10,Data!$A:$AG,8,FALSE)</f>
        <v>#N/A</v>
      </c>
      <c r="N10" s="263" t="e">
        <f>VLOOKUP(A10,Data!$A:$AG,16,FALSE)</f>
        <v>#N/A</v>
      </c>
      <c r="O10" s="263" t="e">
        <f>VLOOKUP(A10,Data!$A:$AG,28,FALSE)</f>
        <v>#N/A</v>
      </c>
      <c r="P10" s="588" t="e">
        <f>VLOOKUP($A10,Data!$A:AH,34,FALSE)</f>
        <v>#N/A</v>
      </c>
      <c r="Q10" s="588" t="e">
        <f>VLOOKUP($A10,Data!$A:AI,35,FALSE)</f>
        <v>#N/A</v>
      </c>
      <c r="R10" s="588" t="e">
        <f>VLOOKUP($A10,Data!$A:AJ,36,FALSE)</f>
        <v>#N/A</v>
      </c>
      <c r="S10" s="588" t="e">
        <f>VLOOKUP($A10,Data!$A:AK,37,FALSE)</f>
        <v>#N/A</v>
      </c>
      <c r="T10" s="588" t="e">
        <f>VLOOKUP($A10,Data!$A:AL,38,FALSE)</f>
        <v>#N/A</v>
      </c>
      <c r="U10" s="588" t="e">
        <f>VLOOKUP($A10,Data!$A:AM,39,FALSE)</f>
        <v>#N/A</v>
      </c>
      <c r="V10" s="588" t="e">
        <f>VLOOKUP($A10,Data!$A:AN,40,FALSE)</f>
        <v>#N/A</v>
      </c>
      <c r="W10" s="588" t="e">
        <f>VLOOKUP($A10,Data!$A:AO,41,FALSE)</f>
        <v>#N/A</v>
      </c>
      <c r="X10" s="588" t="e">
        <f>VLOOKUP($A10,Data!$A:AP,42,FALSE)</f>
        <v>#N/A</v>
      </c>
      <c r="Y10" s="588" t="e">
        <f>VLOOKUP($A10,Data!$A:AQ,43,FALSE)</f>
        <v>#N/A</v>
      </c>
    </row>
    <row r="11" spans="1:31" ht="50.1" customHeight="1" x14ac:dyDescent="0.25">
      <c r="A11" s="568" t="e">
        <f>VLOOKUP(Data!A330,Data!$A:$P,1,FALSE)</f>
        <v>#N/A</v>
      </c>
      <c r="B11" s="579" t="e">
        <f>VLOOKUP(A11,Data!$A:$P,4,FALSE)</f>
        <v>#N/A</v>
      </c>
      <c r="C11" s="582" t="e">
        <f>VLOOKUP(A11,Data!$A:$AG,24,FALSE)</f>
        <v>#N/A</v>
      </c>
      <c r="D11" s="577" t="e">
        <f>VLOOKUP(A11,Data!$A:$AG,25,FALSE)</f>
        <v>#N/A</v>
      </c>
      <c r="E11" s="577" t="e">
        <f>VLOOKUP(A11,Data!$A:$AG,26,FALSE)</f>
        <v>#N/A</v>
      </c>
      <c r="F11" s="591" t="e">
        <f>VLOOKUP(A11,Data!$A:$AG,11,FALSE)</f>
        <v>#N/A</v>
      </c>
      <c r="G11" s="593" t="e">
        <f>VLOOKUP(A11,Data!$A:$AG,27,FALSE)</f>
        <v>#N/A</v>
      </c>
      <c r="H11" s="593" t="e">
        <f>VLOOKUP(A11,Data!$A:$AG,30,FALSE)</f>
        <v>#N/A</v>
      </c>
      <c r="I11" s="593" t="e">
        <f>VLOOKUP(A11,Data!$A:$AG,31,FALSE)</f>
        <v>#N/A</v>
      </c>
      <c r="J11" s="593" t="e">
        <f>VLOOKUP(A11,Data!$A:$AG,32,FALSE)</f>
        <v>#N/A</v>
      </c>
      <c r="K11" s="592" t="e">
        <f>VLOOKUP(A11,Data!$A:$AG,12,FALSE)</f>
        <v>#N/A</v>
      </c>
      <c r="L11" s="596" t="e">
        <f>VLOOKUP(A11,Data!$A:$AG,23,FALSE)</f>
        <v>#N/A</v>
      </c>
      <c r="M11" s="586" t="e">
        <f>VLOOKUP(A11,Data!$A:$AG,8,FALSE)</f>
        <v>#N/A</v>
      </c>
      <c r="N11" s="263" t="e">
        <f>VLOOKUP(A11,Data!$A:$AG,16,FALSE)</f>
        <v>#N/A</v>
      </c>
      <c r="O11" s="263" t="e">
        <f>VLOOKUP(A11,Data!$A:$AG,28,FALSE)</f>
        <v>#N/A</v>
      </c>
      <c r="P11" s="588" t="e">
        <f>VLOOKUP(A11,Data!$A:$AH,34,FALSE)</f>
        <v>#N/A</v>
      </c>
      <c r="Q11" s="588" t="e">
        <f>VLOOKUP($A11,Data!$A:AI,35,FALSE)</f>
        <v>#N/A</v>
      </c>
      <c r="R11" s="588" t="e">
        <f>VLOOKUP($A11,Data!$A:AJ,36,FALSE)</f>
        <v>#N/A</v>
      </c>
      <c r="S11" s="588" t="e">
        <f>VLOOKUP($A11,Data!$A:AK,37,FALSE)</f>
        <v>#N/A</v>
      </c>
      <c r="T11" s="588" t="e">
        <f>VLOOKUP($A11,Data!$A:AL,38,FALSE)</f>
        <v>#N/A</v>
      </c>
      <c r="U11" s="588" t="e">
        <f>VLOOKUP($A11,Data!$A:AM,39,FALSE)</f>
        <v>#N/A</v>
      </c>
      <c r="V11" s="588" t="e">
        <f>VLOOKUP($A11,Data!$A:AN,40,FALSE)</f>
        <v>#N/A</v>
      </c>
      <c r="W11" s="588" t="e">
        <f>VLOOKUP($A11,Data!$A:AO,41,FALSE)</f>
        <v>#N/A</v>
      </c>
      <c r="X11" s="588" t="e">
        <f>VLOOKUP($A11,Data!$A:AP,42,FALSE)</f>
        <v>#N/A</v>
      </c>
      <c r="Y11" s="588" t="e">
        <f>VLOOKUP($A11,Data!$A:AQ,43,FALSE)</f>
        <v>#N/A</v>
      </c>
    </row>
    <row r="12" spans="1:31" ht="50.1" hidden="1" customHeight="1" x14ac:dyDescent="0.25">
      <c r="A12" s="568" t="e">
        <f>VLOOKUP(Data!A326,Data!$A:$P,1,FALSE)</f>
        <v>#N/A</v>
      </c>
      <c r="B12" s="579" t="e">
        <f>VLOOKUP(A12,Data!$A:$P,4,FALSE)</f>
        <v>#N/A</v>
      </c>
      <c r="C12" s="582" t="e">
        <f>VLOOKUP(A12,Data!$A:$AG,24,FALSE)</f>
        <v>#N/A</v>
      </c>
      <c r="D12" s="577" t="e">
        <f>VLOOKUP(A12,Data!$A:$AG,25,FALSE)</f>
        <v>#N/A</v>
      </c>
      <c r="E12" s="577" t="e">
        <f>VLOOKUP(A12,Data!$A:$AG,26,FALSE)</f>
        <v>#N/A</v>
      </c>
      <c r="F12" s="591" t="e">
        <f>VLOOKUP(A12,Data!$A:$AG,11,FALSE)</f>
        <v>#N/A</v>
      </c>
      <c r="G12" s="593" t="e">
        <f>VLOOKUP(A12,Data!$A:$AG,27,FALSE)</f>
        <v>#N/A</v>
      </c>
      <c r="H12" s="593" t="e">
        <f>VLOOKUP(A12,Data!$A:$AG,30,FALSE)</f>
        <v>#N/A</v>
      </c>
      <c r="I12" s="593" t="e">
        <f>VLOOKUP(A12,Data!$A:$AG,31,FALSE)</f>
        <v>#N/A</v>
      </c>
      <c r="J12" s="593" t="e">
        <f>VLOOKUP(A12,Data!$A:$AG,32,FALSE)</f>
        <v>#N/A</v>
      </c>
      <c r="K12" s="593" t="e">
        <f>VLOOKUP(A12,Data!$A:$AG,12,FALSE)</f>
        <v>#N/A</v>
      </c>
      <c r="L12" s="597" t="e">
        <f>VLOOKUP(A12,Data!$A:$AG,23,FALSE)</f>
        <v>#N/A</v>
      </c>
      <c r="M12" s="586" t="e">
        <f>VLOOKUP(A12,Data!$A:$AG,8,FALSE)</f>
        <v>#N/A</v>
      </c>
      <c r="N12" s="263" t="e">
        <f>VLOOKUP(A12,Data!$A:$AG,16,FALSE)</f>
        <v>#N/A</v>
      </c>
      <c r="O12" s="263" t="e">
        <f>VLOOKUP(A12,Data!$A:$AG,28,FALSE)</f>
        <v>#N/A</v>
      </c>
      <c r="P12" s="588" t="e">
        <f>VLOOKUP(A12,Data!$A:$AH,34,FALSE)</f>
        <v>#N/A</v>
      </c>
      <c r="Q12" s="588" t="e">
        <f>VLOOKUP($A12,Data!$A:AI,35,FALSE)</f>
        <v>#N/A</v>
      </c>
      <c r="R12" s="588" t="e">
        <f>VLOOKUP($A12,Data!$A:AJ,36,FALSE)</f>
        <v>#N/A</v>
      </c>
      <c r="S12" s="588" t="e">
        <f>VLOOKUP($A12,Data!$A:AK,37,FALSE)</f>
        <v>#N/A</v>
      </c>
      <c r="T12" s="588" t="e">
        <f>VLOOKUP($A12,Data!$A:AL,38,FALSE)</f>
        <v>#N/A</v>
      </c>
      <c r="U12" s="588" t="e">
        <f>VLOOKUP($A12,Data!$A:AM,39,FALSE)</f>
        <v>#N/A</v>
      </c>
      <c r="V12" s="588" t="e">
        <f>VLOOKUP($A12,Data!$A:AN,40,FALSE)</f>
        <v>#N/A</v>
      </c>
      <c r="W12" s="588" t="e">
        <f>VLOOKUP($A12,Data!$A:AO,41,FALSE)</f>
        <v>#N/A</v>
      </c>
      <c r="X12" s="588" t="e">
        <f>VLOOKUP($A12,Data!$A:AP,42,FALSE)</f>
        <v>#N/A</v>
      </c>
      <c r="Y12" s="588" t="e">
        <f>VLOOKUP($A12,Data!$A:AQ,43,FALSE)</f>
        <v>#N/A</v>
      </c>
    </row>
    <row r="13" spans="1:31" ht="50.1" hidden="1" customHeight="1" x14ac:dyDescent="0.25">
      <c r="A13" s="568" t="e">
        <f>VLOOKUP(Data!A325,Data!$A:$P,1,FALSE)</f>
        <v>#N/A</v>
      </c>
      <c r="B13" s="579" t="e">
        <f>VLOOKUP(A13,Data!$A:$P,4,FALSE)</f>
        <v>#N/A</v>
      </c>
      <c r="C13" s="582" t="e">
        <f>VLOOKUP(A13,Data!$A:$AG,24,FALSE)</f>
        <v>#N/A</v>
      </c>
      <c r="D13" s="577" t="e">
        <f>VLOOKUP(A13,Data!$A:$AG,25,FALSE)</f>
        <v>#N/A</v>
      </c>
      <c r="E13" s="577" t="e">
        <f>VLOOKUP(A13,Data!$A:$AG,26,FALSE)</f>
        <v>#N/A</v>
      </c>
      <c r="F13" s="591" t="e">
        <f>VLOOKUP(A13,Data!$A:$AG,11,FALSE)</f>
        <v>#N/A</v>
      </c>
      <c r="G13" s="593" t="e">
        <f>VLOOKUP(A13,Data!$A:$AG,27,FALSE)</f>
        <v>#N/A</v>
      </c>
      <c r="H13" s="593" t="e">
        <f>VLOOKUP(A13,Data!$A:$AG,30,FALSE)</f>
        <v>#N/A</v>
      </c>
      <c r="I13" s="593" t="e">
        <f>VLOOKUP(A13,Data!$A:$AG,31,FALSE)</f>
        <v>#N/A</v>
      </c>
      <c r="J13" s="593" t="e">
        <f>VLOOKUP(A13,Data!$A:$AG,32,FALSE)</f>
        <v>#N/A</v>
      </c>
      <c r="K13" s="592" t="e">
        <f>VLOOKUP(A13,Data!$A:$AG,12,FALSE)</f>
        <v>#N/A</v>
      </c>
      <c r="L13" s="597" t="e">
        <f>VLOOKUP(A13,Data!$A:$AG,23,FALSE)</f>
        <v>#N/A</v>
      </c>
      <c r="M13" s="586" t="e">
        <f>VLOOKUP(A13,Data!$A:$AG,8,FALSE)</f>
        <v>#N/A</v>
      </c>
      <c r="N13" s="263" t="e">
        <f>VLOOKUP(A13,Data!$A:$AG,16,FALSE)</f>
        <v>#N/A</v>
      </c>
      <c r="O13" s="263" t="e">
        <f>VLOOKUP(A13,Data!$A:$AG,28,FALSE)</f>
        <v>#N/A</v>
      </c>
      <c r="P13" s="588" t="e">
        <f>VLOOKUP(A13,Data!$A:$AH,34,FALSE)</f>
        <v>#N/A</v>
      </c>
      <c r="Q13" s="588" t="e">
        <f>VLOOKUP($A13,Data!$A:AI,35,FALSE)</f>
        <v>#N/A</v>
      </c>
      <c r="R13" s="588" t="e">
        <f>VLOOKUP($A13,Data!$A:AJ,36,FALSE)</f>
        <v>#N/A</v>
      </c>
      <c r="S13" s="588" t="e">
        <f>VLOOKUP($A13,Data!$A:AK,37,FALSE)</f>
        <v>#N/A</v>
      </c>
      <c r="T13" s="588" t="e">
        <f>VLOOKUP($A13,Data!$A:AL,38,FALSE)</f>
        <v>#N/A</v>
      </c>
      <c r="U13" s="588" t="e">
        <f>VLOOKUP($A13,Data!$A:AM,39,FALSE)</f>
        <v>#N/A</v>
      </c>
      <c r="V13" s="588" t="e">
        <f>VLOOKUP($A13,Data!$A:AN,40,FALSE)</f>
        <v>#N/A</v>
      </c>
      <c r="W13" s="588" t="e">
        <f>VLOOKUP($A13,Data!$A:AO,41,FALSE)</f>
        <v>#N/A</v>
      </c>
      <c r="X13" s="588" t="e">
        <f>VLOOKUP($A13,Data!$A:AP,42,FALSE)</f>
        <v>#N/A</v>
      </c>
      <c r="Y13" s="588" t="e">
        <f>VLOOKUP($A13,Data!$A:AQ,43,FALSE)</f>
        <v>#N/A</v>
      </c>
    </row>
    <row r="14" spans="1:31" ht="50.1" hidden="1" customHeight="1" x14ac:dyDescent="0.25">
      <c r="A14" s="568" t="e">
        <f>VLOOKUP(Data!A324,Data!$A:$P,1,FALSE)</f>
        <v>#N/A</v>
      </c>
      <c r="B14" s="579" t="e">
        <f>VLOOKUP(A14,Data!$A:$P,4,FALSE)</f>
        <v>#N/A</v>
      </c>
      <c r="C14" s="582" t="e">
        <f>VLOOKUP(A14,Data!$A:$AG,24,FALSE)</f>
        <v>#N/A</v>
      </c>
      <c r="D14" s="577" t="e">
        <f>VLOOKUP(A14,Data!$A:$AG,25,FALSE)</f>
        <v>#N/A</v>
      </c>
      <c r="E14" s="577" t="e">
        <f>VLOOKUP(A14,Data!$A:$AG,26,FALSE)</f>
        <v>#N/A</v>
      </c>
      <c r="F14" s="591" t="e">
        <f>VLOOKUP(A14,Data!$A:$AG,11,FALSE)</f>
        <v>#N/A</v>
      </c>
      <c r="G14" s="593" t="e">
        <f>VLOOKUP(A14,Data!$A:$AG,27,FALSE)</f>
        <v>#N/A</v>
      </c>
      <c r="H14" s="593" t="e">
        <f>VLOOKUP(A14,Data!$A:$AG,30,FALSE)</f>
        <v>#N/A</v>
      </c>
      <c r="I14" s="593" t="e">
        <f>VLOOKUP(A14,Data!$A:$AG,31,FALSE)</f>
        <v>#N/A</v>
      </c>
      <c r="J14" s="593" t="e">
        <f>VLOOKUP(A14,Data!$A:$AG,32,FALSE)</f>
        <v>#N/A</v>
      </c>
      <c r="K14" s="593" t="e">
        <f>VLOOKUP(A14,Data!$A:$AG,12,FALSE)</f>
        <v>#N/A</v>
      </c>
      <c r="L14" s="597" t="e">
        <f>VLOOKUP(A14,Data!$A:$AG,23,FALSE)</f>
        <v>#N/A</v>
      </c>
      <c r="M14" s="586" t="e">
        <f>VLOOKUP(A14,Data!$A:$AG,8,FALSE)</f>
        <v>#N/A</v>
      </c>
      <c r="N14" s="263" t="e">
        <f>VLOOKUP(A14,Data!$A:$AG,16,FALSE)</f>
        <v>#N/A</v>
      </c>
      <c r="O14" s="263" t="e">
        <f>VLOOKUP(A14,Data!$A:$AG,28,FALSE)</f>
        <v>#N/A</v>
      </c>
      <c r="P14" s="588" t="e">
        <f>VLOOKUP(A14,Data!$A:$AH,34,FALSE)</f>
        <v>#N/A</v>
      </c>
      <c r="Q14" s="588" t="e">
        <f>VLOOKUP($A14,Data!$A:AI,35,FALSE)</f>
        <v>#N/A</v>
      </c>
      <c r="R14" s="588" t="e">
        <f>VLOOKUP($A14,Data!$A:AJ,36,FALSE)</f>
        <v>#N/A</v>
      </c>
      <c r="S14" s="588" t="e">
        <f>VLOOKUP($A14,Data!$A:AK,37,FALSE)</f>
        <v>#N/A</v>
      </c>
      <c r="T14" s="588" t="e">
        <f>VLOOKUP($A14,Data!$A:AL,38,FALSE)</f>
        <v>#N/A</v>
      </c>
      <c r="U14" s="588" t="e">
        <f>VLOOKUP($A14,Data!$A:AM,39,FALSE)</f>
        <v>#N/A</v>
      </c>
      <c r="V14" s="588" t="e">
        <f>VLOOKUP($A14,Data!$A:AN,40,FALSE)</f>
        <v>#N/A</v>
      </c>
      <c r="W14" s="588" t="e">
        <f>VLOOKUP($A14,Data!$A:AO,41,FALSE)</f>
        <v>#N/A</v>
      </c>
      <c r="X14" s="588" t="e">
        <f>VLOOKUP($A14,Data!$A:AP,42,FALSE)</f>
        <v>#N/A</v>
      </c>
      <c r="Y14" s="588" t="e">
        <f>VLOOKUP($A14,Data!$A:AQ,43,FALSE)</f>
        <v>#N/A</v>
      </c>
    </row>
    <row r="15" spans="1:31" ht="50.1" customHeight="1" x14ac:dyDescent="0.25">
      <c r="A15" s="568" t="e">
        <f>VLOOKUP(Data!A323,Data!$A:$P,1,FALSE)</f>
        <v>#N/A</v>
      </c>
      <c r="B15" s="579" t="e">
        <f>VLOOKUP(A15,Data!$A:$P,4,FALSE)</f>
        <v>#N/A</v>
      </c>
      <c r="C15" s="581" t="e">
        <f>VLOOKUP(A15,Data!$A:$AG,24,FALSE)</f>
        <v>#N/A</v>
      </c>
      <c r="D15" s="576" t="e">
        <f>VLOOKUP(A15,Data!$A:$AG,25,FALSE)</f>
        <v>#N/A</v>
      </c>
      <c r="E15" s="576" t="e">
        <f>VLOOKUP(A15,Data!$A:$AG,26,FALSE)</f>
        <v>#N/A</v>
      </c>
      <c r="F15" s="590" t="e">
        <f>VLOOKUP(A15,Data!$A:$AG,11,FALSE)</f>
        <v>#N/A</v>
      </c>
      <c r="G15" s="592" t="e">
        <f>VLOOKUP(A15,Data!$A:$AG,27,FALSE)</f>
        <v>#N/A</v>
      </c>
      <c r="H15" s="592" t="e">
        <f>VLOOKUP(A15,Data!$A:$AG,30,FALSE)</f>
        <v>#N/A</v>
      </c>
      <c r="I15" s="592" t="e">
        <f>VLOOKUP(A15,Data!$A:$AG,31,FALSE)</f>
        <v>#N/A</v>
      </c>
      <c r="J15" s="592" t="e">
        <f>VLOOKUP(A15,Data!$A:$AG,32,FALSE)</f>
        <v>#N/A</v>
      </c>
      <c r="K15" s="592" t="e">
        <f>VLOOKUP(A15,Data!$A:$AG,12,FALSE)</f>
        <v>#N/A</v>
      </c>
      <c r="L15" s="596" t="e">
        <f>VLOOKUP(A15,Data!$A:$AG,23,FALSE)</f>
        <v>#N/A</v>
      </c>
      <c r="M15" s="586" t="e">
        <f>VLOOKUP(A15,Data!$A:$AG,8,FALSE)</f>
        <v>#N/A</v>
      </c>
      <c r="N15" s="263" t="e">
        <f>VLOOKUP(A15,Data!$A:$AG,16,FALSE)</f>
        <v>#N/A</v>
      </c>
      <c r="O15" s="263" t="e">
        <f>VLOOKUP(A15,Data!$A:$AG,28,FALSE)</f>
        <v>#N/A</v>
      </c>
      <c r="P15" s="588" t="e">
        <f>VLOOKUP(A15,Data!$A:$AH,34,FALSE)</f>
        <v>#N/A</v>
      </c>
      <c r="Q15" s="588" t="e">
        <f>VLOOKUP($A15,Data!$A:AI,35,FALSE)</f>
        <v>#N/A</v>
      </c>
      <c r="R15" s="588" t="e">
        <f>VLOOKUP($A15,Data!$A:AJ,36,FALSE)</f>
        <v>#N/A</v>
      </c>
      <c r="S15" s="588" t="e">
        <f>VLOOKUP($A15,Data!$A:AK,37,FALSE)</f>
        <v>#N/A</v>
      </c>
      <c r="T15" s="588" t="e">
        <f>VLOOKUP($A15,Data!$A:AL,38,FALSE)</f>
        <v>#N/A</v>
      </c>
      <c r="U15" s="588" t="e">
        <f>VLOOKUP($A15,Data!$A:AM,39,FALSE)</f>
        <v>#N/A</v>
      </c>
      <c r="V15" s="588" t="e">
        <f>VLOOKUP($A15,Data!$A:AN,40,FALSE)</f>
        <v>#N/A</v>
      </c>
      <c r="W15" s="588" t="e">
        <f>VLOOKUP($A15,Data!$A:AO,41,FALSE)</f>
        <v>#N/A</v>
      </c>
      <c r="X15" s="588" t="e">
        <f>VLOOKUP($A15,Data!$A:AP,42,FALSE)</f>
        <v>#N/A</v>
      </c>
      <c r="Y15" s="588" t="e">
        <f>VLOOKUP($A15,Data!$A:AQ,43,FALSE)</f>
        <v>#N/A</v>
      </c>
    </row>
    <row r="16" spans="1:31" ht="50.1" hidden="1" customHeight="1" x14ac:dyDescent="0.25">
      <c r="A16" s="568" t="e">
        <f>VLOOKUP(Data!A322,Data!$A:$P,1,FALSE)</f>
        <v>#N/A</v>
      </c>
      <c r="B16" s="579" t="e">
        <f>VLOOKUP(A16,Data!$A:$P,4,FALSE)</f>
        <v>#N/A</v>
      </c>
      <c r="C16" s="582" t="e">
        <f>VLOOKUP(A16,Data!$A:$AG,24,FALSE)</f>
        <v>#N/A</v>
      </c>
      <c r="D16" s="577" t="e">
        <f>VLOOKUP(A16,Data!$A:$AG,25,FALSE)</f>
        <v>#N/A</v>
      </c>
      <c r="E16" s="577" t="e">
        <f>VLOOKUP(A16,Data!$A:$AG,26,FALSE)</f>
        <v>#N/A</v>
      </c>
      <c r="F16" s="591" t="e">
        <f>VLOOKUP(A16,Data!$A:$AG,11,FALSE)</f>
        <v>#N/A</v>
      </c>
      <c r="G16" s="593" t="e">
        <f>VLOOKUP(A16,Data!$A:$AG,27,FALSE)</f>
        <v>#N/A</v>
      </c>
      <c r="H16" s="593" t="e">
        <f>VLOOKUP(A16,Data!$A:$AG,30,FALSE)</f>
        <v>#N/A</v>
      </c>
      <c r="I16" s="593" t="e">
        <f>VLOOKUP(A16,Data!$A:$AG,31,FALSE)</f>
        <v>#N/A</v>
      </c>
      <c r="J16" s="593" t="e">
        <f>VLOOKUP(A16,Data!$A:$AG,32,FALSE)</f>
        <v>#N/A</v>
      </c>
      <c r="K16" s="593" t="e">
        <f>VLOOKUP(A16,Data!$A:$AG,12,FALSE)</f>
        <v>#N/A</v>
      </c>
      <c r="L16" s="597" t="e">
        <f>VLOOKUP(A16,Data!$A:$AG,23,FALSE)</f>
        <v>#N/A</v>
      </c>
      <c r="M16" s="586" t="e">
        <f>VLOOKUP(A16,Data!$A:$AG,8,FALSE)</f>
        <v>#N/A</v>
      </c>
      <c r="N16" s="263" t="e">
        <f>VLOOKUP(A16,Data!$A:$AG,16,FALSE)</f>
        <v>#N/A</v>
      </c>
      <c r="O16" s="263" t="e">
        <f>VLOOKUP(A16,Data!$A:$AG,28,FALSE)</f>
        <v>#N/A</v>
      </c>
      <c r="P16" s="588" t="e">
        <f>VLOOKUP(A16,Data!$A:$AH,34,FALSE)</f>
        <v>#N/A</v>
      </c>
      <c r="Q16" s="588" t="e">
        <f>VLOOKUP($A16,Data!$A:AI,35,FALSE)</f>
        <v>#N/A</v>
      </c>
      <c r="R16" s="588" t="e">
        <f>VLOOKUP($A16,Data!$A:AJ,36,FALSE)</f>
        <v>#N/A</v>
      </c>
      <c r="S16" s="588" t="e">
        <f>VLOOKUP($A16,Data!$A:AK,37,FALSE)</f>
        <v>#N/A</v>
      </c>
      <c r="T16" s="588" t="e">
        <f>VLOOKUP($A16,Data!$A:AL,38,FALSE)</f>
        <v>#N/A</v>
      </c>
      <c r="U16" s="588" t="e">
        <f>VLOOKUP($A16,Data!$A:AM,39,FALSE)</f>
        <v>#N/A</v>
      </c>
      <c r="V16" s="588" t="e">
        <f>VLOOKUP($A16,Data!$A:AN,40,FALSE)</f>
        <v>#N/A</v>
      </c>
      <c r="W16" s="588" t="e">
        <f>VLOOKUP($A16,Data!$A:AO,41,FALSE)</f>
        <v>#N/A</v>
      </c>
      <c r="X16" s="588" t="e">
        <f>VLOOKUP($A16,Data!$A:AP,42,FALSE)</f>
        <v>#N/A</v>
      </c>
      <c r="Y16" s="588" t="e">
        <f>VLOOKUP($A16,Data!$A:AQ,43,FALSE)</f>
        <v>#N/A</v>
      </c>
    </row>
    <row r="17" spans="1:25" ht="50.1" hidden="1" customHeight="1" x14ac:dyDescent="0.25">
      <c r="A17" s="568" t="e">
        <f>VLOOKUP(Data!A321,Data!$A:$P,1,FALSE)</f>
        <v>#N/A</v>
      </c>
      <c r="B17" s="579" t="e">
        <f>VLOOKUP(A17,Data!$A:$P,4,FALSE)</f>
        <v>#N/A</v>
      </c>
      <c r="C17" s="582" t="e">
        <f>VLOOKUP(A17,Data!$A:$AG,24,FALSE)</f>
        <v>#N/A</v>
      </c>
      <c r="D17" s="577" t="e">
        <f>VLOOKUP(A17,Data!$A:$AG,25,FALSE)</f>
        <v>#N/A</v>
      </c>
      <c r="E17" s="577" t="e">
        <f>VLOOKUP(A17,Data!$A:$AG,26,FALSE)</f>
        <v>#N/A</v>
      </c>
      <c r="F17" s="591" t="e">
        <f>VLOOKUP(A17,Data!$A:$AG,11,FALSE)</f>
        <v>#N/A</v>
      </c>
      <c r="G17" s="593" t="e">
        <f>VLOOKUP(A17,Data!$A:$AG,27,FALSE)</f>
        <v>#N/A</v>
      </c>
      <c r="H17" s="593" t="e">
        <f>VLOOKUP(A17,Data!$A:$AG,30,FALSE)</f>
        <v>#N/A</v>
      </c>
      <c r="I17" s="593" t="e">
        <f>VLOOKUP(A17,Data!$A:$AG,31,FALSE)</f>
        <v>#N/A</v>
      </c>
      <c r="J17" s="593" t="e">
        <f>VLOOKUP(A17,Data!$A:$AG,32,FALSE)</f>
        <v>#N/A</v>
      </c>
      <c r="K17" s="593" t="e">
        <f>VLOOKUP(A17,Data!$A:$AG,12,FALSE)</f>
        <v>#N/A</v>
      </c>
      <c r="L17" s="597" t="e">
        <f>VLOOKUP(A17,Data!$A:$AG,23,FALSE)</f>
        <v>#N/A</v>
      </c>
      <c r="M17" s="586" t="e">
        <f>VLOOKUP(A17,Data!$A:$AG,8,FALSE)</f>
        <v>#N/A</v>
      </c>
      <c r="N17" s="263" t="e">
        <f>VLOOKUP(A17,Data!$A:$AG,16,FALSE)</f>
        <v>#N/A</v>
      </c>
      <c r="O17" s="263" t="e">
        <f>VLOOKUP(A17,Data!$A:$AG,28,FALSE)</f>
        <v>#N/A</v>
      </c>
      <c r="P17" s="588" t="e">
        <f>VLOOKUP(A17,Data!$A:$AH,34,FALSE)</f>
        <v>#N/A</v>
      </c>
      <c r="Q17" s="588" t="e">
        <f>VLOOKUP($A17,Data!$A:AI,35,FALSE)</f>
        <v>#N/A</v>
      </c>
      <c r="R17" s="588" t="e">
        <f>VLOOKUP($A17,Data!$A:AJ,36,FALSE)</f>
        <v>#N/A</v>
      </c>
      <c r="S17" s="588" t="e">
        <f>VLOOKUP($A17,Data!$A:AK,37,FALSE)</f>
        <v>#N/A</v>
      </c>
      <c r="T17" s="588" t="e">
        <f>VLOOKUP($A17,Data!$A:AL,38,FALSE)</f>
        <v>#N/A</v>
      </c>
      <c r="U17" s="588" t="e">
        <f>VLOOKUP($A17,Data!$A:AM,39,FALSE)</f>
        <v>#N/A</v>
      </c>
      <c r="V17" s="588" t="e">
        <f>VLOOKUP($A17,Data!$A:AN,40,FALSE)</f>
        <v>#N/A</v>
      </c>
      <c r="W17" s="588" t="e">
        <f>VLOOKUP($A17,Data!$A:AO,41,FALSE)</f>
        <v>#N/A</v>
      </c>
      <c r="X17" s="588" t="e">
        <f>VLOOKUP($A17,Data!$A:AP,42,FALSE)</f>
        <v>#N/A</v>
      </c>
      <c r="Y17" s="588" t="e">
        <f>VLOOKUP($A17,Data!$A:AQ,43,FALSE)</f>
        <v>#N/A</v>
      </c>
    </row>
    <row r="18" spans="1:25" ht="50.1" hidden="1" customHeight="1" x14ac:dyDescent="0.25">
      <c r="A18" s="568" t="e">
        <f>VLOOKUP(Data!A320,Data!$A:$P,1,FALSE)</f>
        <v>#N/A</v>
      </c>
      <c r="B18" s="579" t="e">
        <f>VLOOKUP(A18,Data!$A:$P,4,FALSE)</f>
        <v>#N/A</v>
      </c>
      <c r="C18" s="582" t="e">
        <f>VLOOKUP(A18,Data!$A:$AG,24,FALSE)</f>
        <v>#N/A</v>
      </c>
      <c r="D18" s="577" t="e">
        <f>VLOOKUP(A18,Data!$A:$AG,25,FALSE)</f>
        <v>#N/A</v>
      </c>
      <c r="E18" s="577" t="e">
        <f>VLOOKUP(A18,Data!$A:$AG,26,FALSE)</f>
        <v>#N/A</v>
      </c>
      <c r="F18" s="591" t="e">
        <f>VLOOKUP(A18,Data!$A:$AG,11,FALSE)</f>
        <v>#N/A</v>
      </c>
      <c r="G18" s="593" t="e">
        <f>VLOOKUP(A18,Data!$A:$AG,27,FALSE)</f>
        <v>#N/A</v>
      </c>
      <c r="H18" s="593" t="e">
        <f>VLOOKUP(A18,Data!$A:$AG,30,FALSE)</f>
        <v>#N/A</v>
      </c>
      <c r="I18" s="593" t="e">
        <f>VLOOKUP(A18,Data!$A:$AG,31,FALSE)</f>
        <v>#N/A</v>
      </c>
      <c r="J18" s="593" t="e">
        <f>VLOOKUP(A18,Data!$A:$AG,32,FALSE)</f>
        <v>#N/A</v>
      </c>
      <c r="K18" s="593" t="e">
        <f>VLOOKUP(A18,Data!$A:$AG,12,FALSE)</f>
        <v>#N/A</v>
      </c>
      <c r="L18" s="597" t="e">
        <f>VLOOKUP(A18,Data!$A:$AG,23,FALSE)</f>
        <v>#N/A</v>
      </c>
      <c r="M18" s="586" t="e">
        <f>VLOOKUP(A18,Data!$A:$AG,8,FALSE)</f>
        <v>#N/A</v>
      </c>
      <c r="N18" s="263" t="e">
        <f>VLOOKUP(A18,Data!$A:$AG,16,FALSE)</f>
        <v>#N/A</v>
      </c>
      <c r="O18" s="263" t="e">
        <f>VLOOKUP(A18,Data!$A:$AG,28,FALSE)</f>
        <v>#N/A</v>
      </c>
      <c r="P18" s="588" t="e">
        <f>VLOOKUP(A18,Data!$A:$AH,34,FALSE)</f>
        <v>#N/A</v>
      </c>
      <c r="Q18" s="588" t="e">
        <f>VLOOKUP($A18,Data!$A:AI,35,FALSE)</f>
        <v>#N/A</v>
      </c>
      <c r="R18" s="588" t="e">
        <f>VLOOKUP($A18,Data!$A:AJ,36,FALSE)</f>
        <v>#N/A</v>
      </c>
      <c r="S18" s="588" t="e">
        <f>VLOOKUP($A18,Data!$A:AK,37,FALSE)</f>
        <v>#N/A</v>
      </c>
      <c r="T18" s="588" t="e">
        <f>VLOOKUP($A18,Data!$A:AL,38,FALSE)</f>
        <v>#N/A</v>
      </c>
      <c r="U18" s="588" t="e">
        <f>VLOOKUP($A18,Data!$A:AM,39,FALSE)</f>
        <v>#N/A</v>
      </c>
      <c r="V18" s="588" t="e">
        <f>VLOOKUP($A18,Data!$A:AN,40,FALSE)</f>
        <v>#N/A</v>
      </c>
      <c r="W18" s="588" t="e">
        <f>VLOOKUP($A18,Data!$A:AO,41,FALSE)</f>
        <v>#N/A</v>
      </c>
      <c r="X18" s="588" t="e">
        <f>VLOOKUP($A18,Data!$A:AP,42,FALSE)</f>
        <v>#N/A</v>
      </c>
      <c r="Y18" s="588" t="e">
        <f>VLOOKUP($A18,Data!$A:AQ,43,FALSE)</f>
        <v>#N/A</v>
      </c>
    </row>
    <row r="19" spans="1:25" ht="50.1" hidden="1" customHeight="1" x14ac:dyDescent="0.25">
      <c r="A19" s="568" t="e">
        <f>VLOOKUP(Data!A319,Data!$A:$P,1,FALSE)</f>
        <v>#N/A</v>
      </c>
      <c r="B19" s="579" t="e">
        <f>VLOOKUP(A19,Data!$A:$P,4,FALSE)</f>
        <v>#N/A</v>
      </c>
      <c r="C19" s="582" t="e">
        <f>VLOOKUP(A19,Data!$A:$AG,24,FALSE)</f>
        <v>#N/A</v>
      </c>
      <c r="D19" s="577" t="e">
        <f>VLOOKUP(A19,Data!$A:$AG,25,FALSE)</f>
        <v>#N/A</v>
      </c>
      <c r="E19" s="577" t="e">
        <f>VLOOKUP(A19,Data!$A:$AG,26,FALSE)</f>
        <v>#N/A</v>
      </c>
      <c r="F19" s="591" t="e">
        <f>VLOOKUP(A19,Data!$A:$AG,11,FALSE)</f>
        <v>#N/A</v>
      </c>
      <c r="G19" s="593" t="e">
        <f>VLOOKUP(A19,Data!$A:$AG,27,FALSE)</f>
        <v>#N/A</v>
      </c>
      <c r="H19" s="593" t="e">
        <f>VLOOKUP(A19,Data!$A:$AG,30,FALSE)</f>
        <v>#N/A</v>
      </c>
      <c r="I19" s="593" t="e">
        <f>VLOOKUP(A19,Data!$A:$AG,31,FALSE)</f>
        <v>#N/A</v>
      </c>
      <c r="J19" s="593" t="e">
        <f>VLOOKUP(A19,Data!$A:$AG,32,FALSE)</f>
        <v>#N/A</v>
      </c>
      <c r="K19" s="593" t="e">
        <f>VLOOKUP(A19,Data!$A:$AG,12,FALSE)</f>
        <v>#N/A</v>
      </c>
      <c r="L19" s="597" t="e">
        <f>VLOOKUP(A19,Data!$A:$AG,23,FALSE)</f>
        <v>#N/A</v>
      </c>
      <c r="M19" s="586" t="e">
        <f>VLOOKUP(A19,Data!$A:$AG,8,FALSE)</f>
        <v>#N/A</v>
      </c>
      <c r="N19" s="263" t="e">
        <f>VLOOKUP(A19,Data!$A:$AG,16,FALSE)</f>
        <v>#N/A</v>
      </c>
      <c r="O19" s="263" t="e">
        <f>VLOOKUP(A19,Data!$A:$AG,28,FALSE)</f>
        <v>#N/A</v>
      </c>
      <c r="P19" s="588" t="e">
        <f>VLOOKUP(A19,Data!$A:$AH,34,FALSE)</f>
        <v>#N/A</v>
      </c>
      <c r="Q19" s="588" t="e">
        <f>VLOOKUP($A19,Data!$A:AI,35,FALSE)</f>
        <v>#N/A</v>
      </c>
      <c r="R19" s="588" t="e">
        <f>VLOOKUP($A19,Data!$A:AJ,36,FALSE)</f>
        <v>#N/A</v>
      </c>
      <c r="S19" s="588" t="e">
        <f>VLOOKUP($A19,Data!$A:AK,37,FALSE)</f>
        <v>#N/A</v>
      </c>
      <c r="T19" s="588" t="e">
        <f>VLOOKUP($A19,Data!$A:AL,38,FALSE)</f>
        <v>#N/A</v>
      </c>
      <c r="U19" s="588" t="e">
        <f>VLOOKUP($A19,Data!$A:AM,39,FALSE)</f>
        <v>#N/A</v>
      </c>
      <c r="V19" s="588" t="e">
        <f>VLOOKUP($A19,Data!$A:AN,40,FALSE)</f>
        <v>#N/A</v>
      </c>
      <c r="W19" s="588" t="e">
        <f>VLOOKUP($A19,Data!$A:AO,41,FALSE)</f>
        <v>#N/A</v>
      </c>
      <c r="X19" s="588" t="e">
        <f>VLOOKUP($A19,Data!$A:AP,42,FALSE)</f>
        <v>#N/A</v>
      </c>
      <c r="Y19" s="588" t="e">
        <f>VLOOKUP($A19,Data!$A:AQ,43,FALSE)</f>
        <v>#N/A</v>
      </c>
    </row>
    <row r="20" spans="1:25" ht="50.1" hidden="1" customHeight="1" x14ac:dyDescent="0.25">
      <c r="A20" s="568" t="e">
        <f>VLOOKUP(Data!A318,Data!$A:$P,1,FALSE)</f>
        <v>#N/A</v>
      </c>
      <c r="B20" s="579" t="e">
        <f>VLOOKUP(A20,Data!$A:$P,4,FALSE)</f>
        <v>#N/A</v>
      </c>
      <c r="C20" s="582" t="e">
        <f>VLOOKUP(A20,Data!$A:$AG,24,FALSE)</f>
        <v>#N/A</v>
      </c>
      <c r="D20" s="577" t="e">
        <f>VLOOKUP(A20,Data!$A:$AG,25,FALSE)</f>
        <v>#N/A</v>
      </c>
      <c r="E20" s="577" t="e">
        <f>VLOOKUP(A20,Data!$A:$AG,26,FALSE)</f>
        <v>#N/A</v>
      </c>
      <c r="F20" s="591" t="e">
        <f>VLOOKUP(A20,Data!$A:$AG,11,FALSE)</f>
        <v>#N/A</v>
      </c>
      <c r="G20" s="593" t="e">
        <f>VLOOKUP(A20,Data!$A:$AG,27,FALSE)</f>
        <v>#N/A</v>
      </c>
      <c r="H20" s="593" t="e">
        <f>VLOOKUP(A20,Data!$A:$AG,30,FALSE)</f>
        <v>#N/A</v>
      </c>
      <c r="I20" s="593" t="e">
        <f>VLOOKUP(A20,Data!$A:$AG,31,FALSE)</f>
        <v>#N/A</v>
      </c>
      <c r="J20" s="593" t="e">
        <f>VLOOKUP(A20,Data!$A:$AG,32,FALSE)</f>
        <v>#N/A</v>
      </c>
      <c r="K20" s="592" t="e">
        <f>VLOOKUP(A20,Data!$A:$AG,12,FALSE)</f>
        <v>#N/A</v>
      </c>
      <c r="L20" s="597" t="e">
        <f>VLOOKUP(A20,Data!$A:$AG,23,FALSE)</f>
        <v>#N/A</v>
      </c>
      <c r="M20" s="586" t="e">
        <f>VLOOKUP(A20,Data!$A:$AG,8,FALSE)</f>
        <v>#N/A</v>
      </c>
      <c r="N20" s="263" t="e">
        <f>VLOOKUP(A20,Data!$A:$AG,16,FALSE)</f>
        <v>#N/A</v>
      </c>
      <c r="O20" s="263" t="e">
        <f>VLOOKUP(A20,Data!$A:$AG,28,FALSE)</f>
        <v>#N/A</v>
      </c>
      <c r="P20" s="588" t="e">
        <f>VLOOKUP(A20,Data!$A:$AH,34,FALSE)</f>
        <v>#N/A</v>
      </c>
      <c r="Q20" s="588" t="e">
        <f>VLOOKUP($A20,Data!$A:AI,35,FALSE)</f>
        <v>#N/A</v>
      </c>
      <c r="R20" s="588" t="e">
        <f>VLOOKUP($A20,Data!$A:AJ,36,FALSE)</f>
        <v>#N/A</v>
      </c>
      <c r="S20" s="588" t="e">
        <f>VLOOKUP($A20,Data!$A:AK,37,FALSE)</f>
        <v>#N/A</v>
      </c>
      <c r="T20" s="588" t="e">
        <f>VLOOKUP($A20,Data!$A:AL,38,FALSE)</f>
        <v>#N/A</v>
      </c>
      <c r="U20" s="588" t="e">
        <f>VLOOKUP($A20,Data!$A:AM,39,FALSE)</f>
        <v>#N/A</v>
      </c>
      <c r="V20" s="588" t="e">
        <f>VLOOKUP($A20,Data!$A:AN,40,FALSE)</f>
        <v>#N/A</v>
      </c>
      <c r="W20" s="588" t="e">
        <f>VLOOKUP($A20,Data!$A:AO,41,FALSE)</f>
        <v>#N/A</v>
      </c>
      <c r="X20" s="588" t="e">
        <f>VLOOKUP($A20,Data!$A:AP,42,FALSE)</f>
        <v>#N/A</v>
      </c>
      <c r="Y20" s="588" t="e">
        <f>VLOOKUP($A20,Data!$A:AQ,43,FALSE)</f>
        <v>#N/A</v>
      </c>
    </row>
    <row r="21" spans="1:25" ht="50.1" hidden="1" customHeight="1" x14ac:dyDescent="0.25">
      <c r="A21" s="568" t="e">
        <f>VLOOKUP(Data!A317,Data!$A:$P,1,FALSE)</f>
        <v>#N/A</v>
      </c>
      <c r="B21" s="579" t="e">
        <f>VLOOKUP(A21,Data!$A:$P,4,FALSE)</f>
        <v>#N/A</v>
      </c>
      <c r="C21" s="582" t="e">
        <f>VLOOKUP(A21,Data!$A:$AG,24,FALSE)</f>
        <v>#N/A</v>
      </c>
      <c r="D21" s="577" t="e">
        <f>VLOOKUP(A21,Data!$A:$AG,25,FALSE)</f>
        <v>#N/A</v>
      </c>
      <c r="E21" s="577" t="e">
        <f>VLOOKUP(A21,Data!$A:$AG,26,FALSE)</f>
        <v>#N/A</v>
      </c>
      <c r="F21" s="591" t="e">
        <f>VLOOKUP(A21,Data!$A:$AG,11,FALSE)</f>
        <v>#N/A</v>
      </c>
      <c r="G21" s="593" t="e">
        <f>VLOOKUP(A21,Data!$A:$AG,27,FALSE)</f>
        <v>#N/A</v>
      </c>
      <c r="H21" s="593" t="e">
        <f>VLOOKUP(A21,Data!$A:$AG,30,FALSE)</f>
        <v>#N/A</v>
      </c>
      <c r="I21" s="593" t="e">
        <f>VLOOKUP(A21,Data!$A:$AG,31,FALSE)</f>
        <v>#N/A</v>
      </c>
      <c r="J21" s="593" t="e">
        <f>VLOOKUP(A21,Data!$A:$AG,32,FALSE)</f>
        <v>#N/A</v>
      </c>
      <c r="K21" s="593" t="e">
        <f>VLOOKUP(A21,Data!$A:$AG,12,FALSE)</f>
        <v>#N/A</v>
      </c>
      <c r="L21" s="597" t="e">
        <f>VLOOKUP(A21,Data!$A:$AG,23,FALSE)</f>
        <v>#N/A</v>
      </c>
      <c r="M21" s="586" t="e">
        <f>VLOOKUP(A21,Data!$A:$AG,8,FALSE)</f>
        <v>#N/A</v>
      </c>
      <c r="N21" s="263" t="e">
        <f>VLOOKUP(A21,Data!$A:$AG,16,FALSE)</f>
        <v>#N/A</v>
      </c>
      <c r="O21" s="263" t="e">
        <f>VLOOKUP(A21,Data!$A:$AG,28,FALSE)</f>
        <v>#N/A</v>
      </c>
      <c r="P21" s="588" t="e">
        <f>VLOOKUP(A21,Data!$A:$AH,34,FALSE)</f>
        <v>#N/A</v>
      </c>
      <c r="Q21" s="588" t="e">
        <f>VLOOKUP($A21,Data!$A:AI,35,FALSE)</f>
        <v>#N/A</v>
      </c>
      <c r="R21" s="588" t="e">
        <f>VLOOKUP($A21,Data!$A:AJ,36,FALSE)</f>
        <v>#N/A</v>
      </c>
      <c r="S21" s="588" t="e">
        <f>VLOOKUP($A21,Data!$A:AK,37,FALSE)</f>
        <v>#N/A</v>
      </c>
      <c r="T21" s="588" t="e">
        <f>VLOOKUP($A21,Data!$A:AL,38,FALSE)</f>
        <v>#N/A</v>
      </c>
      <c r="U21" s="588" t="e">
        <f>VLOOKUP($A21,Data!$A:AM,39,FALSE)</f>
        <v>#N/A</v>
      </c>
      <c r="V21" s="588" t="e">
        <f>VLOOKUP($A21,Data!$A:AN,40,FALSE)</f>
        <v>#N/A</v>
      </c>
      <c r="W21" s="588" t="e">
        <f>VLOOKUP($A21,Data!$A:AO,41,FALSE)</f>
        <v>#N/A</v>
      </c>
      <c r="X21" s="588" t="e">
        <f>VLOOKUP($A21,Data!$A:AP,42,FALSE)</f>
        <v>#N/A</v>
      </c>
      <c r="Y21" s="588" t="e">
        <f>VLOOKUP($A21,Data!$A:AQ,43,FALSE)</f>
        <v>#N/A</v>
      </c>
    </row>
    <row r="22" spans="1:25" ht="50.1" hidden="1" customHeight="1" x14ac:dyDescent="0.25">
      <c r="A22" s="568" t="e">
        <f>VLOOKUP(Data!A316,Data!$A:$P,1,FALSE)</f>
        <v>#N/A</v>
      </c>
      <c r="B22" s="579" t="e">
        <f>VLOOKUP(A22,Data!$A:$P,4,FALSE)</f>
        <v>#N/A</v>
      </c>
      <c r="C22" s="582" t="e">
        <f>VLOOKUP(A22,Data!$A:$AG,24,FALSE)</f>
        <v>#N/A</v>
      </c>
      <c r="D22" s="577" t="e">
        <f>VLOOKUP(A22,Data!$A:$AG,25,FALSE)</f>
        <v>#N/A</v>
      </c>
      <c r="E22" s="577" t="e">
        <f>VLOOKUP(A22,Data!$A:$AG,26,FALSE)</f>
        <v>#N/A</v>
      </c>
      <c r="F22" s="591" t="e">
        <f>VLOOKUP(A22,Data!$A:$AG,11,FALSE)</f>
        <v>#N/A</v>
      </c>
      <c r="G22" s="593" t="e">
        <f>VLOOKUP(A22,Data!$A:$AG,27,FALSE)</f>
        <v>#N/A</v>
      </c>
      <c r="H22" s="593" t="e">
        <f>VLOOKUP(A22,Data!$A:$AG,30,FALSE)</f>
        <v>#N/A</v>
      </c>
      <c r="I22" s="593" t="e">
        <f>VLOOKUP(A22,Data!$A:$AG,31,FALSE)</f>
        <v>#N/A</v>
      </c>
      <c r="J22" s="593" t="e">
        <f>VLOOKUP(A22,Data!$A:$AG,32,FALSE)</f>
        <v>#N/A</v>
      </c>
      <c r="K22" s="593" t="e">
        <f>VLOOKUP(A22,Data!$A:$AG,12,FALSE)</f>
        <v>#N/A</v>
      </c>
      <c r="L22" s="597" t="e">
        <f>VLOOKUP(A22,Data!$A:$AG,23,FALSE)</f>
        <v>#N/A</v>
      </c>
      <c r="M22" s="586" t="e">
        <f>VLOOKUP(A22,Data!$A:$AG,8,FALSE)</f>
        <v>#N/A</v>
      </c>
      <c r="N22" s="263" t="e">
        <f>VLOOKUP(A22,Data!$A:$AG,16,FALSE)</f>
        <v>#N/A</v>
      </c>
      <c r="O22" s="263" t="e">
        <f>VLOOKUP(A22,Data!$A:$AG,28,FALSE)</f>
        <v>#N/A</v>
      </c>
      <c r="P22" s="588" t="e">
        <f>VLOOKUP(A22,Data!$A:$AH,34,FALSE)</f>
        <v>#N/A</v>
      </c>
      <c r="Q22" s="588" t="e">
        <f>VLOOKUP($A22,Data!$A:AI,35,FALSE)</f>
        <v>#N/A</v>
      </c>
      <c r="R22" s="588" t="e">
        <f>VLOOKUP($A22,Data!$A:AJ,36,FALSE)</f>
        <v>#N/A</v>
      </c>
      <c r="S22" s="588" t="e">
        <f>VLOOKUP($A22,Data!$A:AK,37,FALSE)</f>
        <v>#N/A</v>
      </c>
      <c r="T22" s="588" t="e">
        <f>VLOOKUP($A22,Data!$A:AL,38,FALSE)</f>
        <v>#N/A</v>
      </c>
      <c r="U22" s="588" t="e">
        <f>VLOOKUP($A22,Data!$A:AM,39,FALSE)</f>
        <v>#N/A</v>
      </c>
      <c r="V22" s="588" t="e">
        <f>VLOOKUP($A22,Data!$A:AN,40,FALSE)</f>
        <v>#N/A</v>
      </c>
      <c r="W22" s="588" t="e">
        <f>VLOOKUP($A22,Data!$A:AO,41,FALSE)</f>
        <v>#N/A</v>
      </c>
      <c r="X22" s="588" t="e">
        <f>VLOOKUP($A22,Data!$A:AP,42,FALSE)</f>
        <v>#N/A</v>
      </c>
      <c r="Y22" s="588" t="e">
        <f>VLOOKUP($A22,Data!$A:AQ,43,FALSE)</f>
        <v>#N/A</v>
      </c>
    </row>
    <row r="23" spans="1:25" ht="50.1" customHeight="1" x14ac:dyDescent="0.25">
      <c r="A23" s="568" t="e">
        <f>VLOOKUP(Data!A315,Data!$A:$P,1,FALSE)</f>
        <v>#N/A</v>
      </c>
      <c r="B23" s="579" t="e">
        <f>VLOOKUP(A23,Data!$A:$P,4,FALSE)</f>
        <v>#N/A</v>
      </c>
      <c r="C23" s="581" t="e">
        <f>VLOOKUP(A23,Data!$A:$AG,24,FALSE)</f>
        <v>#N/A</v>
      </c>
      <c r="D23" s="576" t="e">
        <f>VLOOKUP(A23,Data!$A:$AG,25,FALSE)</f>
        <v>#N/A</v>
      </c>
      <c r="E23" s="576" t="e">
        <f>VLOOKUP(A23,Data!$A:$AG,26,FALSE)</f>
        <v>#N/A</v>
      </c>
      <c r="F23" s="590" t="e">
        <f>VLOOKUP(A23,Data!$A:$AG,11,FALSE)</f>
        <v>#N/A</v>
      </c>
      <c r="G23" s="592" t="e">
        <f>VLOOKUP(A23,Data!$A:$AG,27,FALSE)</f>
        <v>#N/A</v>
      </c>
      <c r="H23" s="592" t="e">
        <f>VLOOKUP(A23,Data!$A:$AG,30,FALSE)</f>
        <v>#N/A</v>
      </c>
      <c r="I23" s="592" t="e">
        <f>VLOOKUP(A23,Data!$A:$AG,31,FALSE)</f>
        <v>#N/A</v>
      </c>
      <c r="J23" s="592" t="e">
        <f>VLOOKUP(A23,Data!$A:$AG,32,FALSE)</f>
        <v>#N/A</v>
      </c>
      <c r="K23" s="592" t="e">
        <f>VLOOKUP(A23,Data!$A:$AG,12,FALSE)</f>
        <v>#N/A</v>
      </c>
      <c r="L23" s="596" t="e">
        <f>VLOOKUP(A23,Data!$A:$AG,23,FALSE)</f>
        <v>#N/A</v>
      </c>
      <c r="M23" s="586" t="e">
        <f>VLOOKUP(A23,Data!$A:$AG,8,FALSE)</f>
        <v>#N/A</v>
      </c>
      <c r="N23" s="263" t="e">
        <f>VLOOKUP(A23,Data!$A:$AG,16,FALSE)</f>
        <v>#N/A</v>
      </c>
      <c r="O23" s="263" t="e">
        <f>VLOOKUP(A23,Data!$A:$AG,28,FALSE)</f>
        <v>#N/A</v>
      </c>
      <c r="P23" s="588" t="e">
        <f>VLOOKUP(A23,Data!$A:$AH,34,FALSE)</f>
        <v>#N/A</v>
      </c>
      <c r="Q23" s="588" t="e">
        <f>VLOOKUP($A23,Data!$A:AI,35,FALSE)</f>
        <v>#N/A</v>
      </c>
      <c r="R23" s="588" t="e">
        <f>VLOOKUP($A23,Data!$A:AJ,36,FALSE)</f>
        <v>#N/A</v>
      </c>
      <c r="S23" s="588" t="e">
        <f>VLOOKUP($A23,Data!$A:AK,37,FALSE)</f>
        <v>#N/A</v>
      </c>
      <c r="T23" s="588" t="e">
        <f>VLOOKUP($A23,Data!$A:AL,38,FALSE)</f>
        <v>#N/A</v>
      </c>
      <c r="U23" s="588" t="e">
        <f>VLOOKUP($A23,Data!$A:AM,39,FALSE)</f>
        <v>#N/A</v>
      </c>
      <c r="V23" s="588" t="e">
        <f>VLOOKUP($A23,Data!$A:AN,40,FALSE)</f>
        <v>#N/A</v>
      </c>
      <c r="W23" s="588" t="e">
        <f>VLOOKUP($A23,Data!$A:AO,41,FALSE)</f>
        <v>#N/A</v>
      </c>
      <c r="X23" s="588" t="e">
        <f>VLOOKUP($A23,Data!$A:AP,42,FALSE)</f>
        <v>#N/A</v>
      </c>
      <c r="Y23" s="588" t="e">
        <f>VLOOKUP($A23,Data!$A:AQ,43,FALSE)</f>
        <v>#N/A</v>
      </c>
    </row>
    <row r="24" spans="1:25" ht="50.1" customHeight="1" x14ac:dyDescent="0.25">
      <c r="A24" s="568" t="e">
        <f>VLOOKUP(Data!A314,Data!$A:$P,1,FALSE)</f>
        <v>#N/A</v>
      </c>
      <c r="B24" s="579" t="e">
        <f>VLOOKUP(A24,Data!$A:$P,4,FALSE)</f>
        <v>#N/A</v>
      </c>
      <c r="C24" s="584" t="e">
        <f>VLOOKUP(A24,Data!$A:$AG,24,FALSE)</f>
        <v>#N/A</v>
      </c>
      <c r="D24" s="585" t="e">
        <f>VLOOKUP(A24,Data!$A:$AG,25,FALSE)</f>
        <v>#N/A</v>
      </c>
      <c r="E24" s="585" t="e">
        <f>VLOOKUP(A24,Data!$A:$AG,26,FALSE)</f>
        <v>#N/A</v>
      </c>
      <c r="F24" s="602" t="e">
        <f>VLOOKUP(A24,Data!$A:$AG,11,FALSE)</f>
        <v>#N/A</v>
      </c>
      <c r="G24" s="603" t="e">
        <f>VLOOKUP(A24,Data!$A:$AG,27,FALSE)</f>
        <v>#N/A</v>
      </c>
      <c r="H24" s="603" t="e">
        <f>VLOOKUP(A24,Data!$A:$AG,30,FALSE)</f>
        <v>#N/A</v>
      </c>
      <c r="I24" s="603" t="e">
        <f>VLOOKUP(A24,Data!$A:$AG,31,FALSE)</f>
        <v>#N/A</v>
      </c>
      <c r="J24" s="603" t="e">
        <f>VLOOKUP(A24,Data!$A:$AG,32,FALSE)</f>
        <v>#N/A</v>
      </c>
      <c r="K24" s="603" t="e">
        <f>VLOOKUP(A24,Data!$A:$AG,12,FALSE)</f>
        <v>#N/A</v>
      </c>
      <c r="L24" s="604" t="e">
        <f>VLOOKUP(A24,Data!$A:$AG,23,FALSE)</f>
        <v>#N/A</v>
      </c>
      <c r="M24" s="586" t="e">
        <f>VLOOKUP(A24,Data!$A:$AG,8,FALSE)</f>
        <v>#N/A</v>
      </c>
      <c r="N24" s="263" t="e">
        <f>VLOOKUP(A24,Data!$A:$AG,16,FALSE)</f>
        <v>#N/A</v>
      </c>
      <c r="O24" s="263" t="e">
        <f>VLOOKUP(A24,Data!$A:$AG,28,FALSE)</f>
        <v>#N/A</v>
      </c>
      <c r="P24" s="588" t="e">
        <f>VLOOKUP(A24,Data!$A:$AH,34,FALSE)</f>
        <v>#N/A</v>
      </c>
      <c r="Q24" s="588" t="e">
        <f>VLOOKUP($A24,Data!$A:AI,35,FALSE)</f>
        <v>#N/A</v>
      </c>
      <c r="R24" s="588" t="e">
        <f>VLOOKUP($A24,Data!$A:AJ,36,FALSE)</f>
        <v>#N/A</v>
      </c>
      <c r="S24" s="588" t="e">
        <f>VLOOKUP($A24,Data!$A:AK,37,FALSE)</f>
        <v>#N/A</v>
      </c>
      <c r="T24" s="588" t="e">
        <f>VLOOKUP($A24,Data!$A:AL,38,FALSE)</f>
        <v>#N/A</v>
      </c>
      <c r="U24" s="588" t="e">
        <f>VLOOKUP($A24,Data!$A:AM,39,FALSE)</f>
        <v>#N/A</v>
      </c>
      <c r="V24" s="588" t="e">
        <f>VLOOKUP($A24,Data!$A:AN,40,FALSE)</f>
        <v>#N/A</v>
      </c>
      <c r="W24" s="588" t="e">
        <f>VLOOKUP($A24,Data!$A:AO,41,FALSE)</f>
        <v>#N/A</v>
      </c>
      <c r="X24" s="588" t="e">
        <f>VLOOKUP($A24,Data!$A:AP,42,FALSE)</f>
        <v>#N/A</v>
      </c>
      <c r="Y24" s="588" t="e">
        <f>VLOOKUP($A24,Data!$A:AQ,43,FALSE)</f>
        <v>#N/A</v>
      </c>
    </row>
    <row r="25" spans="1:25" ht="50.1" customHeight="1" x14ac:dyDescent="0.25">
      <c r="A25" s="568" t="e">
        <f>VLOOKUP(Data!A313,Data!$A:$P,1,FALSE)</f>
        <v>#N/A</v>
      </c>
      <c r="B25" s="579" t="e">
        <f>VLOOKUP(A25,Data!$A:$P,4,FALSE)</f>
        <v>#N/A</v>
      </c>
      <c r="C25" s="582" t="e">
        <f>VLOOKUP(A25,Data!$A:$AG,24,FALSE)</f>
        <v>#N/A</v>
      </c>
      <c r="D25" s="577" t="e">
        <f>VLOOKUP(A25,Data!$A:$AG,25,FALSE)</f>
        <v>#N/A</v>
      </c>
      <c r="E25" s="577" t="e">
        <f>VLOOKUP(A25,Data!$A:$AG,26,FALSE)</f>
        <v>#N/A</v>
      </c>
      <c r="F25" s="591" t="e">
        <f>VLOOKUP(A25,Data!$A:$AG,11,FALSE)</f>
        <v>#N/A</v>
      </c>
      <c r="G25" s="592" t="e">
        <f>VLOOKUP(A25,Data!$A:$AG,27,FALSE)</f>
        <v>#N/A</v>
      </c>
      <c r="H25" s="592" t="e">
        <f>VLOOKUP(A25,Data!$A:$AG,30,FALSE)</f>
        <v>#N/A</v>
      </c>
      <c r="I25" s="592" t="e">
        <f>VLOOKUP(A25,Data!$A:$AG,31,FALSE)</f>
        <v>#N/A</v>
      </c>
      <c r="J25" s="592" t="e">
        <f>VLOOKUP(A25,Data!$A:$AG,32,FALSE)</f>
        <v>#N/A</v>
      </c>
      <c r="K25" s="592" t="e">
        <f>VLOOKUP(A25,Data!$A:$AG,12,FALSE)</f>
        <v>#N/A</v>
      </c>
      <c r="L25" s="596" t="e">
        <f>VLOOKUP(A25,Data!$A:$AG,23,FALSE)</f>
        <v>#N/A</v>
      </c>
      <c r="M25" s="586" t="e">
        <f>VLOOKUP(A25,Data!$A:$AG,8,FALSE)</f>
        <v>#N/A</v>
      </c>
      <c r="N25" s="263" t="e">
        <f>VLOOKUP(A25,Data!$A:$AG,16,FALSE)</f>
        <v>#N/A</v>
      </c>
      <c r="O25" s="263" t="e">
        <f>VLOOKUP(A25,Data!$A:$AG,28,FALSE)</f>
        <v>#N/A</v>
      </c>
      <c r="P25" s="588" t="e">
        <f>VLOOKUP(A25,Data!$A:$AH,34,FALSE)</f>
        <v>#N/A</v>
      </c>
      <c r="Q25" s="588" t="e">
        <f>VLOOKUP($A25,Data!$A:AI,35,FALSE)</f>
        <v>#N/A</v>
      </c>
      <c r="R25" s="588" t="e">
        <f>VLOOKUP($A25,Data!$A:AJ,36,FALSE)</f>
        <v>#N/A</v>
      </c>
      <c r="S25" s="588" t="e">
        <f>VLOOKUP($A25,Data!$A:AK,37,FALSE)</f>
        <v>#N/A</v>
      </c>
      <c r="T25" s="588" t="e">
        <f>VLOOKUP($A25,Data!$A:AL,38,FALSE)</f>
        <v>#N/A</v>
      </c>
      <c r="U25" s="588" t="e">
        <f>VLOOKUP($A25,Data!$A:AM,39,FALSE)</f>
        <v>#N/A</v>
      </c>
      <c r="V25" s="588" t="e">
        <f>VLOOKUP($A25,Data!$A:AN,40,FALSE)</f>
        <v>#N/A</v>
      </c>
      <c r="W25" s="588" t="e">
        <f>VLOOKUP($A25,Data!$A:AO,41,FALSE)</f>
        <v>#N/A</v>
      </c>
      <c r="X25" s="588" t="e">
        <f>VLOOKUP($A25,Data!$A:AP,42,FALSE)</f>
        <v>#N/A</v>
      </c>
      <c r="Y25" s="588" t="e">
        <f>VLOOKUP($A25,Data!$A:AQ,43,FALSE)</f>
        <v>#N/A</v>
      </c>
    </row>
    <row r="26" spans="1:25" ht="50.1" customHeight="1" x14ac:dyDescent="0.25">
      <c r="A26" s="568" t="e">
        <f>VLOOKUP(Data!A312,Data!$A:$P,1,FALSE)</f>
        <v>#N/A</v>
      </c>
      <c r="B26" s="579" t="e">
        <f>VLOOKUP(A26,Data!$A:$P,4,FALSE)</f>
        <v>#N/A</v>
      </c>
      <c r="C26" s="582" t="e">
        <f>VLOOKUP(A26,Data!$A:$AG,24,FALSE)</f>
        <v>#N/A</v>
      </c>
      <c r="D26" s="585" t="e">
        <f>VLOOKUP(A26,Data!$A:$AG,25,FALSE)</f>
        <v>#N/A</v>
      </c>
      <c r="E26" s="576" t="e">
        <f>VLOOKUP(A26,Data!$A:$AG,26,FALSE)</f>
        <v>#N/A</v>
      </c>
      <c r="F26" s="590" t="e">
        <f>VLOOKUP(A26,Data!$A:$AG,11,FALSE)</f>
        <v>#N/A</v>
      </c>
      <c r="G26" s="592" t="e">
        <f>VLOOKUP(A26,Data!$A:$AG,27,FALSE)</f>
        <v>#N/A</v>
      </c>
      <c r="H26" s="592" t="e">
        <f>VLOOKUP(A26,Data!$A:$AG,30,FALSE)</f>
        <v>#N/A</v>
      </c>
      <c r="I26" s="592" t="e">
        <f>VLOOKUP(A26,Data!$A:$AG,31,FALSE)</f>
        <v>#N/A</v>
      </c>
      <c r="J26" s="592" t="e">
        <f>VLOOKUP(A26,Data!$A:$AG,32,FALSE)</f>
        <v>#N/A</v>
      </c>
      <c r="K26" s="592" t="e">
        <f>VLOOKUP(A26,Data!$A:$AG,12,FALSE)</f>
        <v>#N/A</v>
      </c>
      <c r="L26" s="596" t="e">
        <f>VLOOKUP(A26,Data!$A:$AG,23,FALSE)</f>
        <v>#N/A</v>
      </c>
      <c r="M26" s="586" t="e">
        <f>VLOOKUP(A26,Data!$A:$AG,8,FALSE)</f>
        <v>#N/A</v>
      </c>
      <c r="N26" s="263" t="e">
        <f>VLOOKUP(A26,Data!$A:$AG,16,FALSE)</f>
        <v>#N/A</v>
      </c>
      <c r="O26" s="263" t="e">
        <f>VLOOKUP(A26,Data!$A:$AG,28,FALSE)</f>
        <v>#N/A</v>
      </c>
      <c r="P26" s="588" t="e">
        <f>VLOOKUP(A26,Data!$A:$AH,34,FALSE)</f>
        <v>#N/A</v>
      </c>
      <c r="Q26" s="588" t="e">
        <f>VLOOKUP($A26,Data!$A:AI,35,FALSE)</f>
        <v>#N/A</v>
      </c>
      <c r="R26" s="588" t="e">
        <f>VLOOKUP($A26,Data!$A:AJ,36,FALSE)</f>
        <v>#N/A</v>
      </c>
      <c r="S26" s="588" t="e">
        <f>VLOOKUP($A26,Data!$A:AK,37,FALSE)</f>
        <v>#N/A</v>
      </c>
      <c r="T26" s="588" t="e">
        <f>VLOOKUP($A26,Data!$A:AL,38,FALSE)</f>
        <v>#N/A</v>
      </c>
      <c r="U26" s="588" t="e">
        <f>VLOOKUP($A26,Data!$A:AM,39,FALSE)</f>
        <v>#N/A</v>
      </c>
      <c r="V26" s="588" t="e">
        <f>VLOOKUP($A26,Data!$A:AN,40,FALSE)</f>
        <v>#N/A</v>
      </c>
      <c r="W26" s="588" t="e">
        <f>VLOOKUP($A26,Data!$A:AO,41,FALSE)</f>
        <v>#N/A</v>
      </c>
      <c r="X26" s="588" t="e">
        <f>VLOOKUP($A26,Data!$A:AP,42,FALSE)</f>
        <v>#N/A</v>
      </c>
      <c r="Y26" s="588" t="e">
        <f>VLOOKUP($A26,Data!$A:AQ,43,FALSE)</f>
        <v>#N/A</v>
      </c>
    </row>
    <row r="27" spans="1:25" ht="50.1" hidden="1" customHeight="1" x14ac:dyDescent="0.25">
      <c r="A27" s="568" t="e">
        <f>VLOOKUP(Data!A311,Data!$A:$P,1,FALSE)</f>
        <v>#N/A</v>
      </c>
      <c r="B27" s="579" t="e">
        <f>VLOOKUP(A27,Data!$A:$P,4,FALSE)</f>
        <v>#N/A</v>
      </c>
      <c r="C27" s="582" t="e">
        <f>VLOOKUP(A27,Data!$A:$AG,24,FALSE)</f>
        <v>#N/A</v>
      </c>
      <c r="D27" s="577" t="e">
        <f>VLOOKUP(A27,Data!$A:$AG,25,FALSE)</f>
        <v>#N/A</v>
      </c>
      <c r="E27" s="577" t="e">
        <f>VLOOKUP(A27,Data!$A:$AG,26,FALSE)</f>
        <v>#N/A</v>
      </c>
      <c r="F27" s="591" t="e">
        <f>VLOOKUP(A27,Data!$A:$AG,11,FALSE)</f>
        <v>#N/A</v>
      </c>
      <c r="G27" s="593" t="e">
        <f>VLOOKUP(A27,Data!$A:$AG,27,FALSE)</f>
        <v>#N/A</v>
      </c>
      <c r="H27" s="593" t="e">
        <f>VLOOKUP(A27,Data!$A:$AG,30,FALSE)</f>
        <v>#N/A</v>
      </c>
      <c r="I27" s="593" t="e">
        <f>VLOOKUP(A27,Data!$A:$AG,31,FALSE)</f>
        <v>#N/A</v>
      </c>
      <c r="J27" s="593" t="e">
        <f>VLOOKUP(A27,Data!$A:$AG,32,FALSE)</f>
        <v>#N/A</v>
      </c>
      <c r="K27" s="592" t="e">
        <f>VLOOKUP(A27,Data!$A:$AG,12,FALSE)</f>
        <v>#N/A</v>
      </c>
      <c r="L27" s="597" t="e">
        <f>VLOOKUP(A27,Data!$A:$AG,23,FALSE)</f>
        <v>#N/A</v>
      </c>
      <c r="M27" s="586" t="e">
        <f>VLOOKUP(A27,Data!$A:$AG,8,FALSE)</f>
        <v>#N/A</v>
      </c>
      <c r="N27" s="263" t="e">
        <f>VLOOKUP(A27,Data!$A:$AG,16,FALSE)</f>
        <v>#N/A</v>
      </c>
      <c r="O27" s="263" t="e">
        <f>VLOOKUP(A27,Data!$A:$AG,28,FALSE)</f>
        <v>#N/A</v>
      </c>
      <c r="P27" s="588" t="e">
        <f>VLOOKUP(A27,Data!$A:$AH,34,FALSE)</f>
        <v>#N/A</v>
      </c>
      <c r="Q27" s="588" t="e">
        <f>VLOOKUP($A27,Data!$A:AI,35,FALSE)</f>
        <v>#N/A</v>
      </c>
      <c r="R27" s="588" t="e">
        <f>VLOOKUP($A27,Data!$A:AJ,36,FALSE)</f>
        <v>#N/A</v>
      </c>
      <c r="S27" s="588" t="e">
        <f>VLOOKUP($A27,Data!$A:AK,37,FALSE)</f>
        <v>#N/A</v>
      </c>
      <c r="T27" s="588" t="e">
        <f>VLOOKUP($A27,Data!$A:AL,38,FALSE)</f>
        <v>#N/A</v>
      </c>
      <c r="U27" s="588" t="e">
        <f>VLOOKUP($A27,Data!$A:AM,39,FALSE)</f>
        <v>#N/A</v>
      </c>
      <c r="V27" s="588" t="e">
        <f>VLOOKUP($A27,Data!$A:AN,40,FALSE)</f>
        <v>#N/A</v>
      </c>
      <c r="W27" s="588" t="e">
        <f>VLOOKUP($A27,Data!$A:AO,41,FALSE)</f>
        <v>#N/A</v>
      </c>
      <c r="X27" s="588" t="e">
        <f>VLOOKUP($A27,Data!$A:AP,42,FALSE)</f>
        <v>#N/A</v>
      </c>
      <c r="Y27" s="588" t="e">
        <f>VLOOKUP($A27,Data!$A:AQ,43,FALSE)</f>
        <v>#N/A</v>
      </c>
    </row>
    <row r="28" spans="1:25" ht="50.1" hidden="1" customHeight="1" x14ac:dyDescent="0.25">
      <c r="A28" s="568" t="e">
        <f>VLOOKUP(Data!A310,Data!$A:$P,1,FALSE)</f>
        <v>#N/A</v>
      </c>
      <c r="B28" s="579" t="e">
        <f>VLOOKUP(A28,Data!$A:$P,4,FALSE)</f>
        <v>#N/A</v>
      </c>
      <c r="C28" s="582" t="e">
        <f>VLOOKUP(A28,Data!$A:$AG,24,FALSE)</f>
        <v>#N/A</v>
      </c>
      <c r="D28" s="577" t="e">
        <f>VLOOKUP(A28,Data!$A:$AG,25,FALSE)</f>
        <v>#N/A</v>
      </c>
      <c r="E28" s="577" t="e">
        <f>VLOOKUP(A28,Data!$A:$AG,26,FALSE)</f>
        <v>#N/A</v>
      </c>
      <c r="F28" s="591" t="e">
        <f>VLOOKUP(A28,Data!$A:$AG,11,FALSE)</f>
        <v>#N/A</v>
      </c>
      <c r="G28" s="593" t="e">
        <f>VLOOKUP(A28,Data!$A:$AG,27,FALSE)</f>
        <v>#N/A</v>
      </c>
      <c r="H28" s="593" t="e">
        <f>VLOOKUP(A28,Data!$A:$AG,30,FALSE)</f>
        <v>#N/A</v>
      </c>
      <c r="I28" s="593" t="e">
        <f>VLOOKUP(A28,Data!$A:$AG,31,FALSE)</f>
        <v>#N/A</v>
      </c>
      <c r="J28" s="593" t="e">
        <f>VLOOKUP(A28,Data!$A:$AG,32,FALSE)</f>
        <v>#N/A</v>
      </c>
      <c r="K28" s="593" t="e">
        <f>VLOOKUP(A28,Data!$A:$AG,12,FALSE)</f>
        <v>#N/A</v>
      </c>
      <c r="L28" s="597" t="e">
        <f>VLOOKUP(A28,Data!$A:$AG,23,FALSE)</f>
        <v>#N/A</v>
      </c>
      <c r="M28" s="586" t="e">
        <f>VLOOKUP(A28,Data!$A:$AG,8,FALSE)</f>
        <v>#N/A</v>
      </c>
      <c r="N28" s="263" t="e">
        <f>VLOOKUP(A28,Data!$A:$AG,16,FALSE)</f>
        <v>#N/A</v>
      </c>
      <c r="O28" s="263" t="e">
        <f>VLOOKUP(A28,Data!$A:$AG,28,FALSE)</f>
        <v>#N/A</v>
      </c>
      <c r="P28" s="588" t="e">
        <f>VLOOKUP(A28,Data!$A:$AH,34,FALSE)</f>
        <v>#N/A</v>
      </c>
      <c r="Q28" s="588" t="e">
        <f>VLOOKUP($A28,Data!$A:AI,35,FALSE)</f>
        <v>#N/A</v>
      </c>
      <c r="R28" s="588" t="e">
        <f>VLOOKUP($A28,Data!$A:AJ,36,FALSE)</f>
        <v>#N/A</v>
      </c>
      <c r="S28" s="588" t="e">
        <f>VLOOKUP($A28,Data!$A:AK,37,FALSE)</f>
        <v>#N/A</v>
      </c>
      <c r="T28" s="588" t="e">
        <f>VLOOKUP($A28,Data!$A:AL,38,FALSE)</f>
        <v>#N/A</v>
      </c>
      <c r="U28" s="588" t="e">
        <f>VLOOKUP($A28,Data!$A:AM,39,FALSE)</f>
        <v>#N/A</v>
      </c>
      <c r="V28" s="588" t="e">
        <f>VLOOKUP($A28,Data!$A:AN,40,FALSE)</f>
        <v>#N/A</v>
      </c>
      <c r="W28" s="588" t="e">
        <f>VLOOKUP($A28,Data!$A:AO,41,FALSE)</f>
        <v>#N/A</v>
      </c>
      <c r="X28" s="588" t="e">
        <f>VLOOKUP($A28,Data!$A:AP,42,FALSE)</f>
        <v>#N/A</v>
      </c>
      <c r="Y28" s="588" t="e">
        <f>VLOOKUP($A28,Data!$A:AQ,43,FALSE)</f>
        <v>#N/A</v>
      </c>
    </row>
    <row r="29" spans="1:25" ht="50.1" customHeight="1" x14ac:dyDescent="0.25">
      <c r="A29" s="568" t="e">
        <f>VLOOKUP(Data!A309,Data!$A:$P,1,FALSE)</f>
        <v>#N/A</v>
      </c>
      <c r="B29" s="579" t="e">
        <f>VLOOKUP(A29,Data!$A:$P,4,FALSE)</f>
        <v>#N/A</v>
      </c>
      <c r="C29" s="581" t="e">
        <f>VLOOKUP(A29,Data!$A:$AG,24,FALSE)</f>
        <v>#N/A</v>
      </c>
      <c r="D29" s="576" t="e">
        <f>VLOOKUP(A29,Data!$A:$AG,25,FALSE)</f>
        <v>#N/A</v>
      </c>
      <c r="E29" s="576" t="e">
        <f>VLOOKUP(A29,Data!$A:$AG,26,FALSE)</f>
        <v>#N/A</v>
      </c>
      <c r="F29" s="590" t="e">
        <f>VLOOKUP(A29,Data!$A:$AG,11,FALSE)</f>
        <v>#N/A</v>
      </c>
      <c r="G29" s="592" t="e">
        <f>VLOOKUP(A29,Data!$A:$AG,27,FALSE)</f>
        <v>#N/A</v>
      </c>
      <c r="H29" s="592" t="e">
        <f>VLOOKUP(A29,Data!$A:$AG,30,FALSE)</f>
        <v>#N/A</v>
      </c>
      <c r="I29" s="592" t="e">
        <f>VLOOKUP(A29,Data!$A:$AG,31,FALSE)</f>
        <v>#N/A</v>
      </c>
      <c r="J29" s="592" t="e">
        <f>VLOOKUP(A29,Data!$A:$AG,32,FALSE)</f>
        <v>#N/A</v>
      </c>
      <c r="K29" s="592" t="e">
        <f>VLOOKUP(A29,Data!$A:$AG,12,FALSE)</f>
        <v>#N/A</v>
      </c>
      <c r="L29" s="596" t="e">
        <f>VLOOKUP(A29,Data!$A:$AG,23,FALSE)</f>
        <v>#N/A</v>
      </c>
      <c r="M29" s="586" t="e">
        <f>VLOOKUP(A29,Data!$A:$AG,8,FALSE)</f>
        <v>#N/A</v>
      </c>
      <c r="N29" s="263" t="e">
        <f>VLOOKUP(A29,Data!$A:$AG,16,FALSE)</f>
        <v>#N/A</v>
      </c>
      <c r="O29" s="263" t="e">
        <f>VLOOKUP(A29,Data!$A:$AG,28,FALSE)</f>
        <v>#N/A</v>
      </c>
      <c r="P29" s="588" t="e">
        <f>VLOOKUP(A29,Data!$A:$AH,34,FALSE)</f>
        <v>#N/A</v>
      </c>
      <c r="Q29" s="588" t="e">
        <f>VLOOKUP($A29,Data!$A:AI,35,FALSE)</f>
        <v>#N/A</v>
      </c>
      <c r="R29" s="588" t="e">
        <f>VLOOKUP($A29,Data!$A:AJ,36,FALSE)</f>
        <v>#N/A</v>
      </c>
      <c r="S29" s="588" t="e">
        <f>VLOOKUP($A29,Data!$A:AK,37,FALSE)</f>
        <v>#N/A</v>
      </c>
      <c r="T29" s="588" t="e">
        <f>VLOOKUP($A29,Data!$A:AL,38,FALSE)</f>
        <v>#N/A</v>
      </c>
      <c r="U29" s="588" t="e">
        <f>VLOOKUP($A29,Data!$A:AM,39,FALSE)</f>
        <v>#N/A</v>
      </c>
      <c r="V29" s="588" t="e">
        <f>VLOOKUP($A29,Data!$A:AN,40,FALSE)</f>
        <v>#N/A</v>
      </c>
      <c r="W29" s="588" t="e">
        <f>VLOOKUP($A29,Data!$A:AO,41,FALSE)</f>
        <v>#N/A</v>
      </c>
      <c r="X29" s="588" t="e">
        <f>VLOOKUP($A29,Data!$A:AP,42,FALSE)</f>
        <v>#N/A</v>
      </c>
      <c r="Y29" s="588" t="e">
        <f>VLOOKUP($A29,Data!$A:AQ,43,FALSE)</f>
        <v>#N/A</v>
      </c>
    </row>
    <row r="30" spans="1:25" ht="50.1" hidden="1" customHeight="1" x14ac:dyDescent="0.25">
      <c r="A30" s="568" t="e">
        <f>VLOOKUP(Data!A308,Data!$A:$P,1,FALSE)</f>
        <v>#N/A</v>
      </c>
      <c r="B30" s="579" t="e">
        <f>VLOOKUP(A30,Data!$A:$P,4,FALSE)</f>
        <v>#N/A</v>
      </c>
      <c r="C30" s="582" t="e">
        <f>VLOOKUP(A30,Data!$A:$AG,24,FALSE)</f>
        <v>#N/A</v>
      </c>
      <c r="D30" s="577" t="e">
        <f>VLOOKUP(A30,Data!$A:$AG,25,FALSE)</f>
        <v>#N/A</v>
      </c>
      <c r="E30" s="577" t="e">
        <f>VLOOKUP(A30,Data!$A:$AG,26,FALSE)</f>
        <v>#N/A</v>
      </c>
      <c r="F30" s="591" t="e">
        <f>VLOOKUP(A30,Data!$A:$AG,11,FALSE)</f>
        <v>#N/A</v>
      </c>
      <c r="G30" s="593" t="e">
        <f>VLOOKUP(A30,Data!$A:$AG,27,FALSE)</f>
        <v>#N/A</v>
      </c>
      <c r="H30" s="593" t="e">
        <f>VLOOKUP(A30,Data!$A:$AG,30,FALSE)</f>
        <v>#N/A</v>
      </c>
      <c r="I30" s="593" t="e">
        <f>VLOOKUP(A30,Data!$A:$AG,31,FALSE)</f>
        <v>#N/A</v>
      </c>
      <c r="J30" s="593" t="e">
        <f>VLOOKUP(A30,Data!$A:$AG,32,FALSE)</f>
        <v>#N/A</v>
      </c>
      <c r="K30" s="593" t="e">
        <f>VLOOKUP(A30,Data!$A:$AG,12,FALSE)</f>
        <v>#N/A</v>
      </c>
      <c r="L30" s="597" t="e">
        <f>VLOOKUP(A30,Data!$A:$AG,23,FALSE)</f>
        <v>#N/A</v>
      </c>
      <c r="M30" s="586" t="e">
        <f>VLOOKUP(A30,Data!$A:$AG,8,FALSE)</f>
        <v>#N/A</v>
      </c>
      <c r="N30" s="263" t="e">
        <f>VLOOKUP(A30,Data!$A:$AG,16,FALSE)</f>
        <v>#N/A</v>
      </c>
      <c r="O30" s="263" t="e">
        <f>VLOOKUP(A30,Data!$A:$AG,28,FALSE)</f>
        <v>#N/A</v>
      </c>
      <c r="P30" s="588" t="e">
        <f>VLOOKUP(A30,Data!$A:$AH,34,FALSE)</f>
        <v>#N/A</v>
      </c>
      <c r="Q30" s="588" t="e">
        <f>VLOOKUP($A30,Data!$A:AI,35,FALSE)</f>
        <v>#N/A</v>
      </c>
      <c r="R30" s="588" t="e">
        <f>VLOOKUP($A30,Data!$A:AJ,36,FALSE)</f>
        <v>#N/A</v>
      </c>
      <c r="S30" s="588" t="e">
        <f>VLOOKUP($A30,Data!$A:AK,37,FALSE)</f>
        <v>#N/A</v>
      </c>
      <c r="T30" s="588" t="e">
        <f>VLOOKUP($A30,Data!$A:AL,38,FALSE)</f>
        <v>#N/A</v>
      </c>
      <c r="U30" s="588" t="e">
        <f>VLOOKUP($A30,Data!$A:AM,39,FALSE)</f>
        <v>#N/A</v>
      </c>
      <c r="V30" s="588" t="e">
        <f>VLOOKUP($A30,Data!$A:AN,40,FALSE)</f>
        <v>#N/A</v>
      </c>
      <c r="W30" s="588" t="e">
        <f>VLOOKUP($A30,Data!$A:AO,41,FALSE)</f>
        <v>#N/A</v>
      </c>
      <c r="X30" s="588" t="e">
        <f>VLOOKUP($A30,Data!$A:AP,42,FALSE)</f>
        <v>#N/A</v>
      </c>
      <c r="Y30" s="588" t="e">
        <f>VLOOKUP($A30,Data!$A:AQ,43,FALSE)</f>
        <v>#N/A</v>
      </c>
    </row>
    <row r="31" spans="1:25" ht="50.1" customHeight="1" x14ac:dyDescent="0.25">
      <c r="A31" s="568" t="e">
        <f>VLOOKUP(Data!A307,Data!$A:$P,1,FALSE)</f>
        <v>#N/A</v>
      </c>
      <c r="B31" s="579" t="e">
        <f>VLOOKUP(A31,Data!$A:$P,4,FALSE)</f>
        <v>#N/A</v>
      </c>
      <c r="C31" s="581" t="e">
        <f>VLOOKUP(A31,Data!$A:$AG,24,FALSE)</f>
        <v>#N/A</v>
      </c>
      <c r="D31" s="576" t="e">
        <f>VLOOKUP(A31,Data!$A:$AG,25,FALSE)</f>
        <v>#N/A</v>
      </c>
      <c r="E31" s="576" t="e">
        <f>VLOOKUP(A31,Data!$A:$AG,26,FALSE)</f>
        <v>#N/A</v>
      </c>
      <c r="F31" s="590" t="e">
        <f>VLOOKUP(A31,Data!$A:$AG,11,FALSE)</f>
        <v>#N/A</v>
      </c>
      <c r="G31" s="592" t="e">
        <f>VLOOKUP(A31,Data!$A:$AG,27,FALSE)</f>
        <v>#N/A</v>
      </c>
      <c r="H31" s="592" t="e">
        <f>VLOOKUP(A31,Data!$A:$AG,30,FALSE)</f>
        <v>#N/A</v>
      </c>
      <c r="I31" s="592" t="e">
        <f>VLOOKUP(A31,Data!$A:$AG,31,FALSE)</f>
        <v>#N/A</v>
      </c>
      <c r="J31" s="592" t="e">
        <f>VLOOKUP(A31,Data!$A:$AG,32,FALSE)</f>
        <v>#N/A</v>
      </c>
      <c r="K31" s="592" t="e">
        <f>VLOOKUP(A31,Data!$A:$AG,12,FALSE)</f>
        <v>#N/A</v>
      </c>
      <c r="L31" s="596" t="e">
        <f>VLOOKUP(A31,Data!$A:$AG,23,FALSE)</f>
        <v>#N/A</v>
      </c>
      <c r="M31" s="586" t="e">
        <f>VLOOKUP(A31,Data!$A:$AG,8,FALSE)</f>
        <v>#N/A</v>
      </c>
      <c r="N31" s="263" t="e">
        <f>VLOOKUP(A31,Data!$A:$AG,16,FALSE)</f>
        <v>#N/A</v>
      </c>
      <c r="O31" s="263" t="e">
        <f>VLOOKUP(A31,Data!$A:$AG,28,FALSE)</f>
        <v>#N/A</v>
      </c>
      <c r="P31" s="588" t="e">
        <f>VLOOKUP(A31,Data!$A:$AH,34,FALSE)</f>
        <v>#N/A</v>
      </c>
      <c r="Q31" s="588" t="e">
        <f>VLOOKUP($A31,Data!$A:AI,35,FALSE)</f>
        <v>#N/A</v>
      </c>
      <c r="R31" s="588" t="e">
        <f>VLOOKUP($A31,Data!$A:AJ,36,FALSE)</f>
        <v>#N/A</v>
      </c>
      <c r="S31" s="588" t="e">
        <f>VLOOKUP($A31,Data!$A:AK,37,FALSE)</f>
        <v>#N/A</v>
      </c>
      <c r="T31" s="588" t="e">
        <f>VLOOKUP($A31,Data!$A:AL,38,FALSE)</f>
        <v>#N/A</v>
      </c>
      <c r="U31" s="588" t="e">
        <f>VLOOKUP($A31,Data!$A:AM,39,FALSE)</f>
        <v>#N/A</v>
      </c>
      <c r="V31" s="588" t="e">
        <f>VLOOKUP($A31,Data!$A:AN,40,FALSE)</f>
        <v>#N/A</v>
      </c>
      <c r="W31" s="588" t="e">
        <f>VLOOKUP($A31,Data!$A:AO,41,FALSE)</f>
        <v>#N/A</v>
      </c>
      <c r="X31" s="588" t="e">
        <f>VLOOKUP($A31,Data!$A:AP,42,FALSE)</f>
        <v>#N/A</v>
      </c>
      <c r="Y31" s="588" t="e">
        <f>VLOOKUP($A31,Data!$A:AQ,43,FALSE)</f>
        <v>#N/A</v>
      </c>
    </row>
    <row r="32" spans="1:25" ht="50.1" customHeight="1" x14ac:dyDescent="0.25">
      <c r="A32" s="568" t="e">
        <f>VLOOKUP(Data!A306,Data!$A:$P,1,FALSE)</f>
        <v>#N/A</v>
      </c>
      <c r="B32" s="579" t="e">
        <f>VLOOKUP(A32,Data!$A:$P,4,FALSE)</f>
        <v>#N/A</v>
      </c>
      <c r="C32" s="581" t="e">
        <f>VLOOKUP(A32,Data!$A:$AG,24,FALSE)</f>
        <v>#N/A</v>
      </c>
      <c r="D32" s="576" t="e">
        <f>VLOOKUP(A32,Data!$A:$AG,25,FALSE)</f>
        <v>#N/A</v>
      </c>
      <c r="E32" s="576" t="e">
        <f>VLOOKUP(A32,Data!$A:$AG,26,FALSE)</f>
        <v>#N/A</v>
      </c>
      <c r="F32" s="590" t="e">
        <f>VLOOKUP(A32,Data!$A:$AG,11,FALSE)</f>
        <v>#N/A</v>
      </c>
      <c r="G32" s="592" t="e">
        <f>VLOOKUP(A32,Data!$A:$AG,27,FALSE)</f>
        <v>#N/A</v>
      </c>
      <c r="H32" s="592" t="e">
        <f>VLOOKUP(A32,Data!$A:$AG,30,FALSE)</f>
        <v>#N/A</v>
      </c>
      <c r="I32" s="592" t="e">
        <f>VLOOKUP(A32,Data!$A:$AG,31,FALSE)</f>
        <v>#N/A</v>
      </c>
      <c r="J32" s="592" t="e">
        <f>VLOOKUP(A32,Data!$A:$AG,32,FALSE)</f>
        <v>#N/A</v>
      </c>
      <c r="K32" s="592" t="e">
        <f>VLOOKUP(A32,Data!$A:$AG,12,FALSE)</f>
        <v>#N/A</v>
      </c>
      <c r="L32" s="596" t="e">
        <f>VLOOKUP(A32,Data!$A:$AG,23,FALSE)</f>
        <v>#N/A</v>
      </c>
      <c r="M32" s="586" t="e">
        <f>VLOOKUP(A32,Data!$A:$AG,8,FALSE)</f>
        <v>#N/A</v>
      </c>
      <c r="N32" s="263" t="e">
        <f>VLOOKUP(A32,Data!$A:$AG,16,FALSE)</f>
        <v>#N/A</v>
      </c>
      <c r="O32" s="263" t="e">
        <f>VLOOKUP(A32,Data!$A:$AG,28,FALSE)</f>
        <v>#N/A</v>
      </c>
      <c r="P32" s="588" t="e">
        <f>VLOOKUP(A32,Data!$A:$AH,34,FALSE)</f>
        <v>#N/A</v>
      </c>
      <c r="Q32" s="588" t="e">
        <f>VLOOKUP($A32,Data!$A:AI,35,FALSE)</f>
        <v>#N/A</v>
      </c>
      <c r="R32" s="588" t="e">
        <f>VLOOKUP($A32,Data!$A:AJ,36,FALSE)</f>
        <v>#N/A</v>
      </c>
      <c r="S32" s="588" t="e">
        <f>VLOOKUP($A32,Data!$A:AK,37,FALSE)</f>
        <v>#N/A</v>
      </c>
      <c r="T32" s="588" t="e">
        <f>VLOOKUP($A32,Data!$A:AL,38,FALSE)</f>
        <v>#N/A</v>
      </c>
      <c r="U32" s="588" t="e">
        <f>VLOOKUP($A32,Data!$A:AM,39,FALSE)</f>
        <v>#N/A</v>
      </c>
      <c r="V32" s="588" t="e">
        <f>VLOOKUP($A32,Data!$A:AN,40,FALSE)</f>
        <v>#N/A</v>
      </c>
      <c r="W32" s="588" t="e">
        <f>VLOOKUP($A32,Data!$A:AO,41,FALSE)</f>
        <v>#N/A</v>
      </c>
      <c r="X32" s="588" t="e">
        <f>VLOOKUP($A32,Data!$A:AP,42,FALSE)</f>
        <v>#N/A</v>
      </c>
      <c r="Y32" s="588" t="e">
        <f>VLOOKUP($A32,Data!$A:AQ,43,FALSE)</f>
        <v>#N/A</v>
      </c>
    </row>
    <row r="33" spans="1:25" ht="50.1" customHeight="1" x14ac:dyDescent="0.25">
      <c r="A33" s="568" t="e">
        <f>VLOOKUP(Data!A305,Data!$A:$P,1,FALSE)</f>
        <v>#N/A</v>
      </c>
      <c r="B33" s="579" t="e">
        <f>VLOOKUP(A33,Data!$A:$P,4,FALSE)</f>
        <v>#N/A</v>
      </c>
      <c r="C33" s="581" t="e">
        <f>VLOOKUP(A33,Data!$A:$AG,24,FALSE)</f>
        <v>#N/A</v>
      </c>
      <c r="D33" s="576" t="e">
        <f>VLOOKUP(A33,Data!$A:$AG,25,FALSE)</f>
        <v>#N/A</v>
      </c>
      <c r="E33" s="576" t="e">
        <f>VLOOKUP(A33,Data!$A:$AG,26,FALSE)</f>
        <v>#N/A</v>
      </c>
      <c r="F33" s="590" t="e">
        <f>VLOOKUP(A33,Data!$A:$AG,11,FALSE)</f>
        <v>#N/A</v>
      </c>
      <c r="G33" s="592" t="e">
        <f>VLOOKUP(A33,Data!$A:$AG,27,FALSE)</f>
        <v>#N/A</v>
      </c>
      <c r="H33" s="592" t="e">
        <f>VLOOKUP(A33,Data!$A:$AG,30,FALSE)</f>
        <v>#N/A</v>
      </c>
      <c r="I33" s="592" t="e">
        <f>VLOOKUP(A33,Data!$A:$AG,31,FALSE)</f>
        <v>#N/A</v>
      </c>
      <c r="J33" s="592" t="e">
        <f>VLOOKUP(A33,Data!$A:$AG,32,FALSE)</f>
        <v>#N/A</v>
      </c>
      <c r="K33" s="592" t="e">
        <f>VLOOKUP(A33,Data!$A:$AG,12,FALSE)</f>
        <v>#N/A</v>
      </c>
      <c r="L33" s="596" t="e">
        <f>VLOOKUP(A33,Data!$A:$AG,23,FALSE)</f>
        <v>#N/A</v>
      </c>
      <c r="M33" s="586" t="e">
        <f>VLOOKUP(A33,Data!$A:$AG,8,FALSE)</f>
        <v>#N/A</v>
      </c>
      <c r="N33" s="263" t="e">
        <f>VLOOKUP(A33,Data!$A:$AG,16,FALSE)</f>
        <v>#N/A</v>
      </c>
      <c r="O33" s="263" t="e">
        <f>VLOOKUP(A33,Data!$A:$AG,28,FALSE)</f>
        <v>#N/A</v>
      </c>
      <c r="P33" s="588" t="e">
        <f>VLOOKUP(A33,Data!$A:$AH,34,FALSE)</f>
        <v>#N/A</v>
      </c>
      <c r="Q33" s="588" t="e">
        <f>VLOOKUP($A33,Data!$A:AI,35,FALSE)</f>
        <v>#N/A</v>
      </c>
      <c r="R33" s="588" t="e">
        <f>VLOOKUP($A33,Data!$A:AJ,36,FALSE)</f>
        <v>#N/A</v>
      </c>
      <c r="S33" s="588" t="e">
        <f>VLOOKUP($A33,Data!$A:AK,37,FALSE)</f>
        <v>#N/A</v>
      </c>
      <c r="T33" s="588" t="e">
        <f>VLOOKUP($A33,Data!$A:AL,38,FALSE)</f>
        <v>#N/A</v>
      </c>
      <c r="U33" s="588" t="e">
        <f>VLOOKUP($A33,Data!$A:AM,39,FALSE)</f>
        <v>#N/A</v>
      </c>
      <c r="V33" s="588" t="e">
        <f>VLOOKUP($A33,Data!$A:AN,40,FALSE)</f>
        <v>#N/A</v>
      </c>
      <c r="W33" s="588" t="e">
        <f>VLOOKUP($A33,Data!$A:AO,41,FALSE)</f>
        <v>#N/A</v>
      </c>
      <c r="X33" s="588" t="e">
        <f>VLOOKUP($A33,Data!$A:AP,42,FALSE)</f>
        <v>#N/A</v>
      </c>
      <c r="Y33" s="588" t="e">
        <f>VLOOKUP($A33,Data!$A:AQ,43,FALSE)</f>
        <v>#N/A</v>
      </c>
    </row>
    <row r="34" spans="1:25" ht="50.1" hidden="1" customHeight="1" x14ac:dyDescent="0.25">
      <c r="A34" s="568" t="e">
        <f>VLOOKUP(Data!A304,Data!$A:$P,1,FALSE)</f>
        <v>#N/A</v>
      </c>
      <c r="B34" s="579" t="e">
        <f>VLOOKUP(A34,Data!$A:$P,4,FALSE)</f>
        <v>#N/A</v>
      </c>
      <c r="C34" s="582" t="e">
        <f>VLOOKUP(A34,Data!$A:$AG,24,FALSE)</f>
        <v>#N/A</v>
      </c>
      <c r="D34" s="577" t="e">
        <f>VLOOKUP(A34,Data!$A:$AG,25,FALSE)</f>
        <v>#N/A</v>
      </c>
      <c r="E34" s="577" t="e">
        <f>VLOOKUP(A34,Data!$A:$AG,26,FALSE)</f>
        <v>#N/A</v>
      </c>
      <c r="F34" s="591" t="e">
        <f>VLOOKUP(A34,Data!$A:$AG,11,FALSE)</f>
        <v>#N/A</v>
      </c>
      <c r="G34" s="593" t="e">
        <f>VLOOKUP(A34,Data!$A:$AG,27,FALSE)</f>
        <v>#N/A</v>
      </c>
      <c r="H34" s="593" t="e">
        <f>VLOOKUP(A34,Data!$A:$AG,30,FALSE)</f>
        <v>#N/A</v>
      </c>
      <c r="I34" s="593" t="e">
        <f>VLOOKUP(A34,Data!$A:$AG,31,FALSE)</f>
        <v>#N/A</v>
      </c>
      <c r="J34" s="593" t="e">
        <f>VLOOKUP(A34,Data!$A:$AG,32,FALSE)</f>
        <v>#N/A</v>
      </c>
      <c r="K34" s="593" t="e">
        <f>VLOOKUP(A34,Data!$A:$AG,12,FALSE)</f>
        <v>#N/A</v>
      </c>
      <c r="L34" s="597" t="e">
        <f>VLOOKUP(A34,Data!$A:$AG,23,FALSE)</f>
        <v>#N/A</v>
      </c>
      <c r="M34" s="586" t="e">
        <f>VLOOKUP(A34,Data!$A:$AG,8,FALSE)</f>
        <v>#N/A</v>
      </c>
      <c r="N34" s="263" t="e">
        <f>VLOOKUP(A34,Data!$A:$AG,16,FALSE)</f>
        <v>#N/A</v>
      </c>
      <c r="O34" s="263" t="e">
        <f>VLOOKUP(A34,Data!$A:$AG,28,FALSE)</f>
        <v>#N/A</v>
      </c>
      <c r="P34" s="588" t="e">
        <f>VLOOKUP(A34,Data!$A:$AH,34,FALSE)</f>
        <v>#N/A</v>
      </c>
      <c r="Q34" s="588" t="e">
        <f>VLOOKUP($A34,Data!$A:AI,35,FALSE)</f>
        <v>#N/A</v>
      </c>
      <c r="R34" s="588" t="e">
        <f>VLOOKUP($A34,Data!$A:AJ,36,FALSE)</f>
        <v>#N/A</v>
      </c>
      <c r="S34" s="588" t="e">
        <f>VLOOKUP($A34,Data!$A:AK,37,FALSE)</f>
        <v>#N/A</v>
      </c>
      <c r="T34" s="588" t="e">
        <f>VLOOKUP($A34,Data!$A:AL,38,FALSE)</f>
        <v>#N/A</v>
      </c>
      <c r="U34" s="588" t="e">
        <f>VLOOKUP($A34,Data!$A:AM,39,FALSE)</f>
        <v>#N/A</v>
      </c>
      <c r="V34" s="588" t="e">
        <f>VLOOKUP($A34,Data!$A:AN,40,FALSE)</f>
        <v>#N/A</v>
      </c>
      <c r="W34" s="588" t="e">
        <f>VLOOKUP($A34,Data!$A:AO,41,FALSE)</f>
        <v>#N/A</v>
      </c>
      <c r="X34" s="588" t="e">
        <f>VLOOKUP($A34,Data!$A:AP,42,FALSE)</f>
        <v>#N/A</v>
      </c>
      <c r="Y34" s="588" t="e">
        <f>VLOOKUP($A34,Data!$A:AQ,43,FALSE)</f>
        <v>#N/A</v>
      </c>
    </row>
    <row r="35" spans="1:25" ht="50.1" customHeight="1" x14ac:dyDescent="0.25">
      <c r="A35" s="568" t="e">
        <f>VLOOKUP(Data!A303,Data!$A:$P,1,FALSE)</f>
        <v>#N/A</v>
      </c>
      <c r="B35" s="579" t="e">
        <f>VLOOKUP(A35,Data!$A:$P,4,FALSE)</f>
        <v>#N/A</v>
      </c>
      <c r="C35" s="581" t="e">
        <f>VLOOKUP(A35,Data!$A:$AG,24,FALSE)</f>
        <v>#N/A</v>
      </c>
      <c r="D35" s="576" t="e">
        <f>VLOOKUP(A35,Data!$A:$AG,25,FALSE)</f>
        <v>#N/A</v>
      </c>
      <c r="E35" s="576" t="e">
        <f>VLOOKUP(A35,Data!$A:$AG,26,FALSE)</f>
        <v>#N/A</v>
      </c>
      <c r="F35" s="590" t="e">
        <f>VLOOKUP(A35,Data!$A:$AG,11,FALSE)</f>
        <v>#N/A</v>
      </c>
      <c r="G35" s="592" t="e">
        <f>VLOOKUP(A35,Data!$A:$AG,27,FALSE)</f>
        <v>#N/A</v>
      </c>
      <c r="H35" s="592" t="e">
        <f>VLOOKUP(A35,Data!$A:$AG,30,FALSE)</f>
        <v>#N/A</v>
      </c>
      <c r="I35" s="592" t="e">
        <f>VLOOKUP(A35,Data!$A:$AG,31,FALSE)</f>
        <v>#N/A</v>
      </c>
      <c r="J35" s="592" t="e">
        <f>VLOOKUP(A35,Data!$A:$AG,32,FALSE)</f>
        <v>#N/A</v>
      </c>
      <c r="K35" s="592" t="e">
        <f>VLOOKUP(A35,Data!$A:$AG,12,FALSE)</f>
        <v>#N/A</v>
      </c>
      <c r="L35" s="596" t="e">
        <f>VLOOKUP(A35,Data!$A:$AG,23,FALSE)</f>
        <v>#N/A</v>
      </c>
      <c r="M35" s="586" t="e">
        <f>VLOOKUP(A35,Data!$A:$AG,8,FALSE)</f>
        <v>#N/A</v>
      </c>
      <c r="N35" s="263" t="e">
        <f>VLOOKUP(A35,Data!$A:$AG,16,FALSE)</f>
        <v>#N/A</v>
      </c>
      <c r="O35" s="263" t="e">
        <f>VLOOKUP(A35,Data!$A:$AG,28,FALSE)</f>
        <v>#N/A</v>
      </c>
      <c r="P35" s="588" t="e">
        <f>VLOOKUP(A35,Data!$A:$AH,34,FALSE)</f>
        <v>#N/A</v>
      </c>
      <c r="Q35" s="588" t="e">
        <f>VLOOKUP($A35,Data!$A:AI,35,FALSE)</f>
        <v>#N/A</v>
      </c>
      <c r="R35" s="588" t="e">
        <f>VLOOKUP($A35,Data!$A:AJ,36,FALSE)</f>
        <v>#N/A</v>
      </c>
      <c r="S35" s="588" t="e">
        <f>VLOOKUP($A35,Data!$A:AK,37,FALSE)</f>
        <v>#N/A</v>
      </c>
      <c r="T35" s="588" t="e">
        <f>VLOOKUP($A35,Data!$A:AL,38,FALSE)</f>
        <v>#N/A</v>
      </c>
      <c r="U35" s="588" t="e">
        <f>VLOOKUP($A35,Data!$A:AM,39,FALSE)</f>
        <v>#N/A</v>
      </c>
      <c r="V35" s="588" t="e">
        <f>VLOOKUP($A35,Data!$A:AN,40,FALSE)</f>
        <v>#N/A</v>
      </c>
      <c r="W35" s="588" t="e">
        <f>VLOOKUP($A35,Data!$A:AO,41,FALSE)</f>
        <v>#N/A</v>
      </c>
      <c r="X35" s="588" t="e">
        <f>VLOOKUP($A35,Data!$A:AP,42,FALSE)</f>
        <v>#N/A</v>
      </c>
      <c r="Y35" s="588" t="e">
        <f>VLOOKUP($A35,Data!$A:AQ,43,FALSE)</f>
        <v>#N/A</v>
      </c>
    </row>
    <row r="36" spans="1:25" ht="50.1" customHeight="1" x14ac:dyDescent="0.25">
      <c r="A36" s="568" t="e">
        <f>VLOOKUP(Data!A302,Data!$A:$P,1,FALSE)</f>
        <v>#N/A</v>
      </c>
      <c r="B36" s="579" t="e">
        <f>VLOOKUP(A36,Data!$A:$P,4,FALSE)</f>
        <v>#N/A</v>
      </c>
      <c r="C36" s="581" t="e">
        <f>VLOOKUP(A36,Data!$A:$AG,24,FALSE)</f>
        <v>#N/A</v>
      </c>
      <c r="D36" s="576" t="e">
        <f>VLOOKUP(A36,Data!$A:$AG,25,FALSE)</f>
        <v>#N/A</v>
      </c>
      <c r="E36" s="576" t="e">
        <f>VLOOKUP(A36,Data!$A:$AG,26,FALSE)</f>
        <v>#N/A</v>
      </c>
      <c r="F36" s="590" t="e">
        <f>VLOOKUP(A36,Data!$A:$AG,11,FALSE)</f>
        <v>#N/A</v>
      </c>
      <c r="G36" s="592" t="e">
        <f>VLOOKUP(A36,Data!$A:$AG,27,FALSE)</f>
        <v>#N/A</v>
      </c>
      <c r="H36" s="592" t="e">
        <f>VLOOKUP(A36,Data!$A:$AG,30,FALSE)</f>
        <v>#N/A</v>
      </c>
      <c r="I36" s="592" t="e">
        <f>VLOOKUP(A36,Data!$A:$AG,31,FALSE)</f>
        <v>#N/A</v>
      </c>
      <c r="J36" s="592" t="e">
        <f>VLOOKUP(A36,Data!$A:$AG,32,FALSE)</f>
        <v>#N/A</v>
      </c>
      <c r="K36" s="592" t="e">
        <f>VLOOKUP(A36,Data!$A:$AG,12,FALSE)</f>
        <v>#N/A</v>
      </c>
      <c r="L36" s="596" t="e">
        <f>VLOOKUP(A36,Data!$A:$AG,23,FALSE)</f>
        <v>#N/A</v>
      </c>
      <c r="M36" s="586" t="e">
        <f>VLOOKUP(A36,Data!$A:$AG,8,FALSE)</f>
        <v>#N/A</v>
      </c>
      <c r="N36" s="263" t="e">
        <f>VLOOKUP(A36,Data!$A:$AG,16,FALSE)</f>
        <v>#N/A</v>
      </c>
      <c r="O36" s="263" t="e">
        <f>VLOOKUP(A36,Data!$A:$AG,28,FALSE)</f>
        <v>#N/A</v>
      </c>
      <c r="P36" s="588" t="e">
        <f>VLOOKUP(A36,Data!$A:$AH,34,FALSE)</f>
        <v>#N/A</v>
      </c>
      <c r="Q36" s="588" t="e">
        <f>VLOOKUP($A36,Data!$A:AI,35,FALSE)</f>
        <v>#N/A</v>
      </c>
      <c r="R36" s="588" t="e">
        <f>VLOOKUP($A36,Data!$A:AJ,36,FALSE)</f>
        <v>#N/A</v>
      </c>
      <c r="S36" s="588" t="e">
        <f>VLOOKUP($A36,Data!$A:AK,37,FALSE)</f>
        <v>#N/A</v>
      </c>
      <c r="T36" s="588" t="e">
        <f>VLOOKUP($A36,Data!$A:AL,38,FALSE)</f>
        <v>#N/A</v>
      </c>
      <c r="U36" s="588" t="e">
        <f>VLOOKUP($A36,Data!$A:AM,39,FALSE)</f>
        <v>#N/A</v>
      </c>
      <c r="V36" s="588" t="e">
        <f>VLOOKUP($A36,Data!$A:AN,40,FALSE)</f>
        <v>#N/A</v>
      </c>
      <c r="W36" s="588" t="e">
        <f>VLOOKUP($A36,Data!$A:AO,41,FALSE)</f>
        <v>#N/A</v>
      </c>
      <c r="X36" s="588" t="e">
        <f>VLOOKUP($A36,Data!$A:AP,42,FALSE)</f>
        <v>#N/A</v>
      </c>
      <c r="Y36" s="588" t="e">
        <f>VLOOKUP($A36,Data!$A:AQ,43,FALSE)</f>
        <v>#N/A</v>
      </c>
    </row>
    <row r="37" spans="1:25" ht="50.1" customHeight="1" x14ac:dyDescent="0.25">
      <c r="A37" s="568" t="e">
        <f>VLOOKUP(Data!A301,Data!$A:$P,1,FALSE)</f>
        <v>#N/A</v>
      </c>
      <c r="B37" s="579" t="e">
        <f>VLOOKUP(A37,Data!$A:$P,4,FALSE)</f>
        <v>#N/A</v>
      </c>
      <c r="C37" s="584" t="e">
        <f>VLOOKUP(A37,Data!$A:$AG,24,FALSE)</f>
        <v>#N/A</v>
      </c>
      <c r="D37" s="585" t="e">
        <f>VLOOKUP(A37,Data!$A:$AG,25,FALSE)</f>
        <v>#N/A</v>
      </c>
      <c r="E37" s="585" t="e">
        <f>VLOOKUP(A37,Data!$A:$AG,26,FALSE)</f>
        <v>#N/A</v>
      </c>
      <c r="F37" s="602" t="e">
        <f>VLOOKUP(A37,Data!$A:$AG,11,FALSE)</f>
        <v>#N/A</v>
      </c>
      <c r="G37" s="603" t="e">
        <f>VLOOKUP(A37,Data!$A:$AG,27,FALSE)</f>
        <v>#N/A</v>
      </c>
      <c r="H37" s="592" t="e">
        <f>VLOOKUP(A37,Data!$A:$AG,30,FALSE)</f>
        <v>#N/A</v>
      </c>
      <c r="I37" s="592" t="e">
        <f>VLOOKUP(A37,Data!$A:$AG,31,FALSE)</f>
        <v>#N/A</v>
      </c>
      <c r="J37" s="592" t="e">
        <f>VLOOKUP(A37,Data!$A:$AG,32,FALSE)</f>
        <v>#N/A</v>
      </c>
      <c r="K37" s="592" t="e">
        <f>VLOOKUP(A37,Data!$A:$AG,12,FALSE)</f>
        <v>#N/A</v>
      </c>
      <c r="L37" s="596" t="e">
        <f>VLOOKUP(A37,Data!$A:$AG,23,FALSE)</f>
        <v>#N/A</v>
      </c>
      <c r="M37" s="586" t="e">
        <f>VLOOKUP(A37,Data!$A:$AG,8,FALSE)</f>
        <v>#N/A</v>
      </c>
      <c r="N37" s="263" t="e">
        <f>VLOOKUP(A37,Data!$A:$AG,16,FALSE)</f>
        <v>#N/A</v>
      </c>
      <c r="O37" s="263" t="e">
        <f>VLOOKUP(A37,Data!$A:$AG,28,FALSE)</f>
        <v>#N/A</v>
      </c>
      <c r="P37" s="588" t="e">
        <f>VLOOKUP(A37,Data!$A:$AH,34,FALSE)</f>
        <v>#N/A</v>
      </c>
      <c r="Q37" s="588" t="e">
        <f>VLOOKUP($A37,Data!$A:AI,35,FALSE)</f>
        <v>#N/A</v>
      </c>
      <c r="R37" s="588" t="e">
        <f>VLOOKUP($A37,Data!$A:AJ,36,FALSE)</f>
        <v>#N/A</v>
      </c>
      <c r="S37" s="588" t="e">
        <f>VLOOKUP($A37,Data!$A:AK,37,FALSE)</f>
        <v>#N/A</v>
      </c>
      <c r="T37" s="588" t="e">
        <f>VLOOKUP($A37,Data!$A:AL,38,FALSE)</f>
        <v>#N/A</v>
      </c>
      <c r="U37" s="588" t="e">
        <f>VLOOKUP($A37,Data!$A:AM,39,FALSE)</f>
        <v>#N/A</v>
      </c>
      <c r="V37" s="588" t="e">
        <f>VLOOKUP($A37,Data!$A:AN,40,FALSE)</f>
        <v>#N/A</v>
      </c>
      <c r="W37" s="588" t="e">
        <f>VLOOKUP($A37,Data!$A:AO,41,FALSE)</f>
        <v>#N/A</v>
      </c>
      <c r="X37" s="588" t="e">
        <f>VLOOKUP($A37,Data!$A:AP,42,FALSE)</f>
        <v>#N/A</v>
      </c>
      <c r="Y37" s="588" t="e">
        <f>VLOOKUP($A37,Data!$A:AQ,43,FALSE)</f>
        <v>#N/A</v>
      </c>
    </row>
    <row r="38" spans="1:25" ht="50.1" hidden="1" customHeight="1" x14ac:dyDescent="0.25">
      <c r="A38" s="568" t="e">
        <f>VLOOKUP(Data!A300,Data!$A:$P,1,FALSE)</f>
        <v>#N/A</v>
      </c>
      <c r="B38" s="579" t="e">
        <f>VLOOKUP(A38,Data!$A:$P,4,FALSE)</f>
        <v>#N/A</v>
      </c>
      <c r="C38" s="582" t="e">
        <f>VLOOKUP(A38,Data!$A:$AG,24,FALSE)</f>
        <v>#N/A</v>
      </c>
      <c r="D38" s="577" t="e">
        <f>VLOOKUP(A38,Data!$A:$AG,25,FALSE)</f>
        <v>#N/A</v>
      </c>
      <c r="E38" s="577" t="e">
        <f>VLOOKUP(A38,Data!$A:$AG,26,FALSE)</f>
        <v>#N/A</v>
      </c>
      <c r="F38" s="591" t="e">
        <f>VLOOKUP(A38,Data!$A:$AG,11,FALSE)</f>
        <v>#N/A</v>
      </c>
      <c r="G38" s="593" t="e">
        <f>VLOOKUP(A38,Data!$A:$AG,27,FALSE)</f>
        <v>#N/A</v>
      </c>
      <c r="H38" s="593" t="e">
        <f>VLOOKUP(A38,Data!$A:$AG,30,FALSE)</f>
        <v>#N/A</v>
      </c>
      <c r="I38" s="593" t="e">
        <f>VLOOKUP(A38,Data!$A:$AG,31,FALSE)</f>
        <v>#N/A</v>
      </c>
      <c r="J38" s="593" t="e">
        <f>VLOOKUP(A38,Data!$A:$AG,32,FALSE)</f>
        <v>#N/A</v>
      </c>
      <c r="K38" s="593" t="e">
        <f>VLOOKUP(A38,Data!$A:$AG,12,FALSE)</f>
        <v>#N/A</v>
      </c>
      <c r="L38" s="597" t="e">
        <f>VLOOKUP(A38,Data!$A:$AG,23,FALSE)</f>
        <v>#N/A</v>
      </c>
      <c r="M38" s="586" t="e">
        <f>VLOOKUP(A38,Data!$A:$AG,8,FALSE)</f>
        <v>#N/A</v>
      </c>
      <c r="N38" s="263" t="e">
        <f>VLOOKUP(A38,Data!$A:$AG,16,FALSE)</f>
        <v>#N/A</v>
      </c>
      <c r="O38" s="263" t="e">
        <f>VLOOKUP(A38,Data!$A:$AG,28,FALSE)</f>
        <v>#N/A</v>
      </c>
      <c r="P38" s="588" t="e">
        <f>VLOOKUP(A38,Data!$A:$AH,34,FALSE)</f>
        <v>#N/A</v>
      </c>
      <c r="Q38" s="588" t="e">
        <f>VLOOKUP($A38,Data!$A:AI,35,FALSE)</f>
        <v>#N/A</v>
      </c>
      <c r="R38" s="588" t="e">
        <f>VLOOKUP($A38,Data!$A:AJ,36,FALSE)</f>
        <v>#N/A</v>
      </c>
      <c r="S38" s="588" t="e">
        <f>VLOOKUP($A38,Data!$A:AK,37,FALSE)</f>
        <v>#N/A</v>
      </c>
      <c r="T38" s="588" t="e">
        <f>VLOOKUP($A38,Data!$A:AL,38,FALSE)</f>
        <v>#N/A</v>
      </c>
      <c r="U38" s="588" t="e">
        <f>VLOOKUP($A38,Data!$A:AM,39,FALSE)</f>
        <v>#N/A</v>
      </c>
      <c r="V38" s="588" t="e">
        <f>VLOOKUP($A38,Data!$A:AN,40,FALSE)</f>
        <v>#N/A</v>
      </c>
      <c r="W38" s="588" t="e">
        <f>VLOOKUP($A38,Data!$A:AO,41,FALSE)</f>
        <v>#N/A</v>
      </c>
      <c r="X38" s="588" t="e">
        <f>VLOOKUP($A38,Data!$A:AP,42,FALSE)</f>
        <v>#N/A</v>
      </c>
      <c r="Y38" s="588" t="e">
        <f>VLOOKUP($A38,Data!$A:AQ,43,FALSE)</f>
        <v>#N/A</v>
      </c>
    </row>
    <row r="39" spans="1:25" ht="50.1" customHeight="1" x14ac:dyDescent="0.25">
      <c r="A39" s="568" t="e">
        <f>VLOOKUP(Data!A299,Data!$A:$P,1,FALSE)</f>
        <v>#N/A</v>
      </c>
      <c r="B39" s="579" t="e">
        <f>VLOOKUP(A39,Data!$A:$P,4,FALSE)</f>
        <v>#N/A</v>
      </c>
      <c r="C39" s="582" t="e">
        <f>VLOOKUP(A39,Data!$A:$AG,24,FALSE)</f>
        <v>#N/A</v>
      </c>
      <c r="D39" s="577" t="e">
        <f>VLOOKUP(A39,Data!$A:$AG,25,FALSE)</f>
        <v>#N/A</v>
      </c>
      <c r="E39" s="577" t="e">
        <f>VLOOKUP(A39,Data!$A:$AG,26,FALSE)</f>
        <v>#N/A</v>
      </c>
      <c r="F39" s="577" t="e">
        <f>VLOOKUP(A39,Data!$A:$AG,11,FALSE)</f>
        <v>#N/A</v>
      </c>
      <c r="G39" s="577" t="e">
        <f>VLOOKUP(A39,Data!$A:$AG,27,FALSE)</f>
        <v>#N/A</v>
      </c>
      <c r="H39" s="577" t="e">
        <f>VLOOKUP(A39,Data!$A:$AG,30,FALSE)</f>
        <v>#N/A</v>
      </c>
      <c r="I39" s="577" t="e">
        <f>VLOOKUP(A39,Data!$A:$AG,31,FALSE)</f>
        <v>#N/A</v>
      </c>
      <c r="J39" s="577" t="e">
        <f>VLOOKUP(A39,Data!$A:$AG,32,FALSE)</f>
        <v>#N/A</v>
      </c>
      <c r="K39" s="577" t="e">
        <f>VLOOKUP(A39,Data!$A:$AG,12,FALSE)</f>
        <v>#N/A</v>
      </c>
      <c r="L39" s="610" t="e">
        <f>VLOOKUP(A39,Data!$A:$AG,23,FALSE)</f>
        <v>#N/A</v>
      </c>
      <c r="M39" s="587" t="e">
        <f>VLOOKUP(A39,Data!$A:$AG,8,FALSE)</f>
        <v>#N/A</v>
      </c>
      <c r="N39" s="263" t="e">
        <f>VLOOKUP(A39,Data!$A:$AG,16,FALSE)</f>
        <v>#N/A</v>
      </c>
      <c r="O39" s="263" t="e">
        <f>VLOOKUP(A39,Data!$A:$AG,28,FALSE)</f>
        <v>#N/A</v>
      </c>
      <c r="P39" s="588" t="e">
        <f>VLOOKUP(A39,Data!$A:$AH,34,FALSE)</f>
        <v>#N/A</v>
      </c>
      <c r="Q39" s="588" t="e">
        <f>VLOOKUP($A39,Data!$A:AI,35,FALSE)</f>
        <v>#N/A</v>
      </c>
      <c r="R39" s="588" t="e">
        <f>VLOOKUP($A39,Data!$A:AJ,36,FALSE)</f>
        <v>#N/A</v>
      </c>
      <c r="S39" s="588" t="e">
        <f>VLOOKUP($A39,Data!$A:AK,37,FALSE)</f>
        <v>#N/A</v>
      </c>
      <c r="T39" s="588" t="e">
        <f>VLOOKUP($A39,Data!$A:AL,38,FALSE)</f>
        <v>#N/A</v>
      </c>
      <c r="U39" s="588" t="e">
        <f>VLOOKUP($A39,Data!$A:AM,39,FALSE)</f>
        <v>#N/A</v>
      </c>
      <c r="V39" s="588" t="e">
        <f>VLOOKUP($A39,Data!$A:AN,40,FALSE)</f>
        <v>#N/A</v>
      </c>
      <c r="W39" s="588" t="e">
        <f>VLOOKUP($A39,Data!$A:AO,41,FALSE)</f>
        <v>#N/A</v>
      </c>
      <c r="X39" s="588" t="e">
        <f>VLOOKUP($A39,Data!$A:AP,42,FALSE)</f>
        <v>#N/A</v>
      </c>
      <c r="Y39" s="588" t="e">
        <f>VLOOKUP($A39,Data!$A:AQ,43,FALSE)</f>
        <v>#N/A</v>
      </c>
    </row>
    <row r="40" spans="1:25" ht="50.1" customHeight="1" x14ac:dyDescent="0.25">
      <c r="A40" s="568" t="e">
        <f>VLOOKUP(Data!A298,Data!$A:$P,1,FALSE)</f>
        <v>#N/A</v>
      </c>
      <c r="B40" s="579" t="e">
        <f>VLOOKUP(A40,Data!$A:$P,4,FALSE)</f>
        <v>#N/A</v>
      </c>
      <c r="C40" s="582" t="e">
        <f>VLOOKUP(A40,Data!$A:$AG,24,FALSE)</f>
        <v>#N/A</v>
      </c>
      <c r="D40" s="577" t="e">
        <f>VLOOKUP(A40,Data!$A:$AG,25,FALSE)</f>
        <v>#N/A</v>
      </c>
      <c r="E40" s="577" t="e">
        <f>VLOOKUP(A40,Data!$A:$AG,26,FALSE)</f>
        <v>#N/A</v>
      </c>
      <c r="F40" s="577" t="e">
        <f>VLOOKUP(A40,Data!$A:$AG,11,FALSE)</f>
        <v>#N/A</v>
      </c>
      <c r="G40" s="577" t="e">
        <f>VLOOKUP(A40,Data!$A:$AG,27,FALSE)</f>
        <v>#N/A</v>
      </c>
      <c r="H40" s="577" t="e">
        <f>VLOOKUP(A40,Data!$A:$AG,30,FALSE)</f>
        <v>#N/A</v>
      </c>
      <c r="I40" s="577" t="e">
        <f>VLOOKUP(A40,Data!$A:$AG,31,FALSE)</f>
        <v>#N/A</v>
      </c>
      <c r="J40" s="577" t="e">
        <f>VLOOKUP(A40,Data!$A:$AG,32,FALSE)</f>
        <v>#N/A</v>
      </c>
      <c r="K40" s="577" t="e">
        <f>VLOOKUP(A40,Data!$A:$AG,12,FALSE)</f>
        <v>#N/A</v>
      </c>
      <c r="L40" s="610" t="e">
        <f>VLOOKUP(A40,Data!$A:$AG,23,FALSE)</f>
        <v>#N/A</v>
      </c>
      <c r="M40" s="587" t="e">
        <f>VLOOKUP(A40,Data!$A:$AG,8,FALSE)</f>
        <v>#N/A</v>
      </c>
      <c r="N40" s="263" t="e">
        <f>VLOOKUP(A40,Data!$A:$AG,16,FALSE)</f>
        <v>#N/A</v>
      </c>
      <c r="O40" s="263" t="e">
        <f>VLOOKUP(A40,Data!$A:$AG,28,FALSE)</f>
        <v>#N/A</v>
      </c>
      <c r="P40" s="588" t="e">
        <f>VLOOKUP(A40,Data!$A:$AH,34,FALSE)</f>
        <v>#N/A</v>
      </c>
      <c r="Q40" s="588" t="e">
        <f>VLOOKUP($A40,Data!$A:AI,35,FALSE)</f>
        <v>#N/A</v>
      </c>
      <c r="R40" s="588" t="e">
        <f>VLOOKUP($A40,Data!$A:AJ,36,FALSE)</f>
        <v>#N/A</v>
      </c>
      <c r="S40" s="588" t="e">
        <f>VLOOKUP($A40,Data!$A:AK,37,FALSE)</f>
        <v>#N/A</v>
      </c>
      <c r="T40" s="588" t="e">
        <f>VLOOKUP($A40,Data!$A:AL,38,FALSE)</f>
        <v>#N/A</v>
      </c>
      <c r="U40" s="588" t="e">
        <f>VLOOKUP($A40,Data!$A:AM,39,FALSE)</f>
        <v>#N/A</v>
      </c>
      <c r="V40" s="588" t="e">
        <f>VLOOKUP($A40,Data!$A:AN,40,FALSE)</f>
        <v>#N/A</v>
      </c>
      <c r="W40" s="588" t="e">
        <f>VLOOKUP($A40,Data!$A:AO,41,FALSE)</f>
        <v>#N/A</v>
      </c>
      <c r="X40" s="588" t="e">
        <f>VLOOKUP($A40,Data!$A:AP,42,FALSE)</f>
        <v>#N/A</v>
      </c>
      <c r="Y40" s="588" t="e">
        <f>VLOOKUP($A40,Data!$A:AQ,43,FALSE)</f>
        <v>#N/A</v>
      </c>
    </row>
    <row r="41" spans="1:25" ht="50.1" customHeight="1" x14ac:dyDescent="0.25">
      <c r="A41" s="568" t="e">
        <f>VLOOKUP(Data!A297,Data!$A:$P,1,FALSE)</f>
        <v>#N/A</v>
      </c>
      <c r="B41" s="579" t="e">
        <f>VLOOKUP(A41,Data!$A:$P,4,FALSE)</f>
        <v>#N/A</v>
      </c>
      <c r="C41" s="581" t="e">
        <f>VLOOKUP(A41,Data!$A:$AG,24,FALSE)</f>
        <v>#N/A</v>
      </c>
      <c r="D41" s="576" t="e">
        <f>VLOOKUP(A41,Data!$A:$AG,25,FALSE)</f>
        <v>#N/A</v>
      </c>
      <c r="E41" s="576" t="e">
        <f>VLOOKUP(A41,Data!$A:$AG,26,FALSE)</f>
        <v>#N/A</v>
      </c>
      <c r="F41" s="590" t="e">
        <f>VLOOKUP(A41,Data!$A:$AG,11,FALSE)</f>
        <v>#N/A</v>
      </c>
      <c r="G41" s="592" t="e">
        <f>VLOOKUP(A41,Data!$A:$AG,27,FALSE)</f>
        <v>#N/A</v>
      </c>
      <c r="H41" s="592" t="e">
        <f>VLOOKUP(A41,Data!$A:$AG,30,FALSE)</f>
        <v>#N/A</v>
      </c>
      <c r="I41" s="592" t="e">
        <f>VLOOKUP(A41,Data!$A:$AG,31,FALSE)</f>
        <v>#N/A</v>
      </c>
      <c r="J41" s="592" t="e">
        <f>VLOOKUP(A41,Data!$A:$AG,32,FALSE)</f>
        <v>#N/A</v>
      </c>
      <c r="K41" s="592" t="e">
        <f>VLOOKUP(A41,Data!$A:$AG,12,FALSE)</f>
        <v>#N/A</v>
      </c>
      <c r="L41" s="596" t="e">
        <f>VLOOKUP(A41,Data!$A:$AG,23,FALSE)</f>
        <v>#N/A</v>
      </c>
      <c r="M41" s="586" t="e">
        <f>VLOOKUP(A41,Data!$A:$AG,8,FALSE)</f>
        <v>#N/A</v>
      </c>
      <c r="N41" s="263" t="e">
        <f>VLOOKUP(A41,Data!$A:$AG,16,FALSE)</f>
        <v>#N/A</v>
      </c>
      <c r="O41" s="263" t="e">
        <f>VLOOKUP(A41,Data!$A:$AG,28,FALSE)</f>
        <v>#N/A</v>
      </c>
      <c r="P41" s="588" t="e">
        <f>VLOOKUP(A41,Data!$A:$AH,34,FALSE)</f>
        <v>#N/A</v>
      </c>
      <c r="Q41" s="588" t="e">
        <f>VLOOKUP($A41,Data!$A:AI,35,FALSE)</f>
        <v>#N/A</v>
      </c>
      <c r="R41" s="588" t="e">
        <f>VLOOKUP($A41,Data!$A:AJ,36,FALSE)</f>
        <v>#N/A</v>
      </c>
      <c r="S41" s="588" t="e">
        <f>VLOOKUP($A41,Data!$A:AK,37,FALSE)</f>
        <v>#N/A</v>
      </c>
      <c r="T41" s="588" t="e">
        <f>VLOOKUP($A41,Data!$A:AL,38,FALSE)</f>
        <v>#N/A</v>
      </c>
      <c r="U41" s="588" t="e">
        <f>VLOOKUP($A41,Data!$A:AM,39,FALSE)</f>
        <v>#N/A</v>
      </c>
      <c r="V41" s="588" t="e">
        <f>VLOOKUP($A41,Data!$A:AN,40,FALSE)</f>
        <v>#N/A</v>
      </c>
      <c r="W41" s="588" t="e">
        <f>VLOOKUP($A41,Data!$A:AO,41,FALSE)</f>
        <v>#N/A</v>
      </c>
      <c r="X41" s="588" t="e">
        <f>VLOOKUP($A41,Data!$A:AP,42,FALSE)</f>
        <v>#N/A</v>
      </c>
      <c r="Y41" s="588" t="e">
        <f>VLOOKUP($A41,Data!$A:AQ,43,FALSE)</f>
        <v>#N/A</v>
      </c>
    </row>
    <row r="42" spans="1:25" ht="50.1" hidden="1" customHeight="1" x14ac:dyDescent="0.25">
      <c r="A42" s="568" t="e">
        <f>VLOOKUP(Data!A296,Data!$A:$P,1,FALSE)</f>
        <v>#N/A</v>
      </c>
      <c r="B42" s="579" t="e">
        <f>VLOOKUP(A42,Data!$A:$P,4,FALSE)</f>
        <v>#N/A</v>
      </c>
      <c r="C42" s="582" t="e">
        <f>VLOOKUP(A42,Data!$A:$AG,24,FALSE)</f>
        <v>#N/A</v>
      </c>
      <c r="D42" s="577" t="e">
        <f>VLOOKUP(A42,Data!$A:$AG,25,FALSE)</f>
        <v>#N/A</v>
      </c>
      <c r="E42" s="577" t="e">
        <f>VLOOKUP(A42,Data!$A:$AG,26,FALSE)</f>
        <v>#N/A</v>
      </c>
      <c r="F42" s="591" t="e">
        <f>VLOOKUP(A42,Data!$A:$AG,11,FALSE)</f>
        <v>#N/A</v>
      </c>
      <c r="G42" s="593" t="e">
        <f>VLOOKUP(A42,Data!$A:$AG,27,FALSE)</f>
        <v>#N/A</v>
      </c>
      <c r="H42" s="593" t="e">
        <f>VLOOKUP(A42,Data!$A:$AG,30,FALSE)</f>
        <v>#N/A</v>
      </c>
      <c r="I42" s="593" t="e">
        <f>VLOOKUP(A42,Data!$A:$AG,31,FALSE)</f>
        <v>#N/A</v>
      </c>
      <c r="J42" s="593" t="e">
        <f>VLOOKUP(A42,Data!$A:$AG,32,FALSE)</f>
        <v>#N/A</v>
      </c>
      <c r="K42" s="593" t="e">
        <f>VLOOKUP(A42,Data!$A:$AG,12,FALSE)</f>
        <v>#N/A</v>
      </c>
      <c r="L42" s="597" t="e">
        <f>VLOOKUP(A42,Data!$A:$AG,23,FALSE)</f>
        <v>#N/A</v>
      </c>
      <c r="M42" s="586" t="e">
        <f>VLOOKUP(A42,Data!$A:$AG,8,FALSE)</f>
        <v>#N/A</v>
      </c>
      <c r="N42" s="263" t="e">
        <f>VLOOKUP(A42,Data!$A:$AG,16,FALSE)</f>
        <v>#N/A</v>
      </c>
      <c r="O42" s="263" t="e">
        <f>VLOOKUP(A42,Data!$A:$AG,28,FALSE)</f>
        <v>#N/A</v>
      </c>
      <c r="P42" s="588" t="e">
        <f>VLOOKUP(A42,Data!$A:$AH,34,FALSE)</f>
        <v>#N/A</v>
      </c>
      <c r="Q42" s="588" t="e">
        <f>VLOOKUP($A42,Data!$A:AI,35,FALSE)</f>
        <v>#N/A</v>
      </c>
      <c r="R42" s="588" t="e">
        <f>VLOOKUP($A42,Data!$A:AJ,36,FALSE)</f>
        <v>#N/A</v>
      </c>
      <c r="S42" s="588" t="e">
        <f>VLOOKUP($A42,Data!$A:AK,37,FALSE)</f>
        <v>#N/A</v>
      </c>
      <c r="T42" s="588" t="e">
        <f>VLOOKUP($A42,Data!$A:AL,38,FALSE)</f>
        <v>#N/A</v>
      </c>
      <c r="U42" s="588" t="e">
        <f>VLOOKUP($A42,Data!$A:AM,39,FALSE)</f>
        <v>#N/A</v>
      </c>
      <c r="V42" s="588" t="e">
        <f>VLOOKUP($A42,Data!$A:AN,40,FALSE)</f>
        <v>#N/A</v>
      </c>
      <c r="W42" s="588" t="e">
        <f>VLOOKUP($A42,Data!$A:AO,41,FALSE)</f>
        <v>#N/A</v>
      </c>
      <c r="X42" s="588" t="e">
        <f>VLOOKUP($A42,Data!$A:AP,42,FALSE)</f>
        <v>#N/A</v>
      </c>
      <c r="Y42" s="588" t="e">
        <f>VLOOKUP($A42,Data!$A:AQ,43,FALSE)</f>
        <v>#N/A</v>
      </c>
    </row>
    <row r="43" spans="1:25" ht="50.1" customHeight="1" x14ac:dyDescent="0.25">
      <c r="A43" s="568" t="e">
        <f>VLOOKUP(Data!A295,Data!$A:$P,1,FALSE)</f>
        <v>#N/A</v>
      </c>
      <c r="B43" s="579" t="e">
        <f>VLOOKUP(A43,Data!$A:$P,4,FALSE)</f>
        <v>#N/A</v>
      </c>
      <c r="C43" s="581" t="e">
        <f>VLOOKUP(A43,Data!$A:$AG,24,FALSE)</f>
        <v>#N/A</v>
      </c>
      <c r="D43" s="576" t="e">
        <f>VLOOKUP(A43,Data!$A:$AG,25,FALSE)</f>
        <v>#N/A</v>
      </c>
      <c r="E43" s="576" t="e">
        <f>VLOOKUP(A43,Data!$A:$AG,26,FALSE)</f>
        <v>#N/A</v>
      </c>
      <c r="F43" s="576" t="e">
        <f>VLOOKUP(A43,Data!$A:$AG,11,FALSE)</f>
        <v>#N/A</v>
      </c>
      <c r="G43" s="576" t="e">
        <f>VLOOKUP(A43,Data!$A:$AG,27,FALSE)</f>
        <v>#N/A</v>
      </c>
      <c r="H43" s="576" t="e">
        <f>VLOOKUP(A43,Data!$A:$AG,30,FALSE)</f>
        <v>#N/A</v>
      </c>
      <c r="I43" s="576" t="e">
        <f>VLOOKUP(A43,Data!$A:$AG,31,FALSE)</f>
        <v>#N/A</v>
      </c>
      <c r="J43" s="576" t="e">
        <f>VLOOKUP(A43,Data!$A:$AG,32,FALSE)</f>
        <v>#N/A</v>
      </c>
      <c r="K43" s="576" t="e">
        <f>VLOOKUP(A43,Data!$A:$AG,12,FALSE)</f>
        <v>#N/A</v>
      </c>
      <c r="L43" s="598" t="e">
        <f>VLOOKUP(A43,Data!$A:$AG,23,FALSE)</f>
        <v>#N/A</v>
      </c>
      <c r="M43" s="587" t="e">
        <f>VLOOKUP(A43,Data!$A:$AG,8,FALSE)</f>
        <v>#N/A</v>
      </c>
      <c r="N43" s="263" t="e">
        <f>VLOOKUP(A43,Data!$A:$AG,16,FALSE)</f>
        <v>#N/A</v>
      </c>
      <c r="O43" s="263" t="e">
        <f>VLOOKUP(A43,Data!$A:$AG,28,FALSE)</f>
        <v>#N/A</v>
      </c>
      <c r="P43" s="588" t="e">
        <f>VLOOKUP(A43,Data!$A:$AH,34,FALSE)</f>
        <v>#N/A</v>
      </c>
      <c r="Q43" s="588" t="e">
        <f>VLOOKUP($A43,Data!$A:AI,35,FALSE)</f>
        <v>#N/A</v>
      </c>
      <c r="R43" s="588" t="e">
        <f>VLOOKUP($A43,Data!$A:AJ,36,FALSE)</f>
        <v>#N/A</v>
      </c>
      <c r="S43" s="588" t="e">
        <f>VLOOKUP($A43,Data!$A:AK,37,FALSE)</f>
        <v>#N/A</v>
      </c>
      <c r="T43" s="588" t="e">
        <f>VLOOKUP($A43,Data!$A:AL,38,FALSE)</f>
        <v>#N/A</v>
      </c>
      <c r="U43" s="588" t="e">
        <f>VLOOKUP($A43,Data!$A:AM,39,FALSE)</f>
        <v>#N/A</v>
      </c>
      <c r="V43" s="588" t="e">
        <f>VLOOKUP($A43,Data!$A:AN,40,FALSE)</f>
        <v>#N/A</v>
      </c>
      <c r="W43" s="588" t="e">
        <f>VLOOKUP($A43,Data!$A:AO,41,FALSE)</f>
        <v>#N/A</v>
      </c>
      <c r="X43" s="588" t="e">
        <f>VLOOKUP($A43,Data!$A:AP,42,FALSE)</f>
        <v>#N/A</v>
      </c>
      <c r="Y43" s="588" t="e">
        <f>VLOOKUP($A43,Data!$A:AQ,43,FALSE)</f>
        <v>#N/A</v>
      </c>
    </row>
    <row r="44" spans="1:25" ht="50.1" customHeight="1" x14ac:dyDescent="0.25">
      <c r="A44" s="568" t="e">
        <f>VLOOKUP(Data!A294,Data!$A:$P,1,FALSE)</f>
        <v>#N/A</v>
      </c>
      <c r="B44" s="579" t="e">
        <f>VLOOKUP(A44,Data!$A:$P,4,FALSE)</f>
        <v>#N/A</v>
      </c>
      <c r="C44" s="582" t="e">
        <f>VLOOKUP(A44,Data!$A:$AG,24,FALSE)</f>
        <v>#N/A</v>
      </c>
      <c r="D44" s="577" t="e">
        <f>VLOOKUP(A44,Data!$A:$AG,25,FALSE)</f>
        <v>#N/A</v>
      </c>
      <c r="E44" s="577" t="e">
        <f>VLOOKUP(A44,Data!$A:$AG,26,FALSE)</f>
        <v>#N/A</v>
      </c>
      <c r="F44" s="577" t="e">
        <f>VLOOKUP(A44,Data!$A:$AG,11,FALSE)</f>
        <v>#N/A</v>
      </c>
      <c r="G44" s="577" t="e">
        <f>VLOOKUP(A44,Data!$A:$AG,27,FALSE)</f>
        <v>#N/A</v>
      </c>
      <c r="H44" s="576" t="e">
        <f>VLOOKUP(A44,Data!$A:$AG,30,FALSE)</f>
        <v>#N/A</v>
      </c>
      <c r="I44" s="576" t="e">
        <f>VLOOKUP(A44,Data!$A:$AG,31,FALSE)</f>
        <v>#N/A</v>
      </c>
      <c r="J44" s="576" t="e">
        <f>VLOOKUP(A44,Data!$A:$AG,32,FALSE)</f>
        <v>#N/A</v>
      </c>
      <c r="K44" s="576" t="e">
        <f>VLOOKUP(A44,Data!$A:$AG,12,FALSE)</f>
        <v>#N/A</v>
      </c>
      <c r="L44" s="598" t="e">
        <f>VLOOKUP(A44,Data!$A:$AG,23,FALSE)</f>
        <v>#N/A</v>
      </c>
      <c r="M44" s="587" t="e">
        <f>VLOOKUP(A44,Data!$A:$AG,8,FALSE)</f>
        <v>#N/A</v>
      </c>
      <c r="N44" s="263" t="e">
        <f>VLOOKUP(A44,Data!$A:$AG,16,FALSE)</f>
        <v>#N/A</v>
      </c>
      <c r="O44" s="263" t="e">
        <f>VLOOKUP(A44,Data!$A:$AG,28,FALSE)</f>
        <v>#N/A</v>
      </c>
      <c r="P44" s="588" t="e">
        <f>VLOOKUP(A44,Data!$A:$AH,34,FALSE)</f>
        <v>#N/A</v>
      </c>
      <c r="Q44" s="588" t="e">
        <f>VLOOKUP($A44,Data!$A:AI,35,FALSE)</f>
        <v>#N/A</v>
      </c>
      <c r="R44" s="588" t="e">
        <f>VLOOKUP($A44,Data!$A:AJ,36,FALSE)</f>
        <v>#N/A</v>
      </c>
      <c r="S44" s="588" t="e">
        <f>VLOOKUP($A44,Data!$A:AK,37,FALSE)</f>
        <v>#N/A</v>
      </c>
      <c r="T44" s="588" t="e">
        <f>VLOOKUP($A44,Data!$A:AL,38,FALSE)</f>
        <v>#N/A</v>
      </c>
      <c r="U44" s="588" t="e">
        <f>VLOOKUP($A44,Data!$A:AM,39,FALSE)</f>
        <v>#N/A</v>
      </c>
      <c r="V44" s="588" t="e">
        <f>VLOOKUP($A44,Data!$A:AN,40,FALSE)</f>
        <v>#N/A</v>
      </c>
      <c r="W44" s="588" t="e">
        <f>VLOOKUP($A44,Data!$A:AO,41,FALSE)</f>
        <v>#N/A</v>
      </c>
      <c r="X44" s="588" t="e">
        <f>VLOOKUP($A44,Data!$A:AP,42,FALSE)</f>
        <v>#N/A</v>
      </c>
      <c r="Y44" s="588" t="e">
        <f>VLOOKUP($A44,Data!$A:AQ,43,FALSE)</f>
        <v>#N/A</v>
      </c>
    </row>
    <row r="45" spans="1:25" ht="50.1" customHeight="1" x14ac:dyDescent="0.25">
      <c r="A45" s="568" t="e">
        <f>VLOOKUP(Data!A293,Data!$A:$P,1,FALSE)</f>
        <v>#N/A</v>
      </c>
      <c r="B45" s="579" t="e">
        <f>VLOOKUP(A45,Data!$A:$P,4,FALSE)</f>
        <v>#N/A</v>
      </c>
      <c r="C45" s="581" t="e">
        <f>VLOOKUP(A45,Data!$A:$AG,24,FALSE)</f>
        <v>#N/A</v>
      </c>
      <c r="D45" s="576" t="e">
        <f>VLOOKUP(A45,Data!$A:$AG,25,FALSE)</f>
        <v>#N/A</v>
      </c>
      <c r="E45" s="576" t="e">
        <f>VLOOKUP(A45,Data!$A:$AG,26,FALSE)</f>
        <v>#N/A</v>
      </c>
      <c r="F45" s="590" t="e">
        <f>VLOOKUP(A45,Data!$A:$AG,11,FALSE)</f>
        <v>#N/A</v>
      </c>
      <c r="G45" s="592" t="e">
        <f>VLOOKUP(A45,Data!$A:$AG,27,FALSE)</f>
        <v>#N/A</v>
      </c>
      <c r="H45" s="592" t="e">
        <f>VLOOKUP(A45,Data!$A:$AG,30,FALSE)</f>
        <v>#N/A</v>
      </c>
      <c r="I45" s="592" t="e">
        <f>VLOOKUP(A45,Data!$A:$AG,31,FALSE)</f>
        <v>#N/A</v>
      </c>
      <c r="J45" s="592" t="e">
        <f>VLOOKUP(A45,Data!$A:$AG,32,FALSE)</f>
        <v>#N/A</v>
      </c>
      <c r="K45" s="592" t="e">
        <f>VLOOKUP(A45,Data!$A:$AG,12,FALSE)</f>
        <v>#N/A</v>
      </c>
      <c r="L45" s="596" t="e">
        <f>VLOOKUP(A45,Data!$A:$AG,23,FALSE)</f>
        <v>#N/A</v>
      </c>
      <c r="M45" s="586" t="e">
        <f>VLOOKUP(A45,Data!$A:$AG,8,FALSE)</f>
        <v>#N/A</v>
      </c>
      <c r="N45" s="263" t="e">
        <f>VLOOKUP(A45,Data!$A:$AG,16,FALSE)</f>
        <v>#N/A</v>
      </c>
      <c r="O45" s="263" t="e">
        <f>VLOOKUP(A45,Data!$A:$AG,28,FALSE)</f>
        <v>#N/A</v>
      </c>
      <c r="P45" s="588" t="e">
        <f>VLOOKUP(A45,Data!$A:$AH,34,FALSE)</f>
        <v>#N/A</v>
      </c>
      <c r="Q45" s="588" t="e">
        <f>VLOOKUP($A45,Data!$A:AI,35,FALSE)</f>
        <v>#N/A</v>
      </c>
      <c r="R45" s="588" t="e">
        <f>VLOOKUP($A45,Data!$A:AJ,36,FALSE)</f>
        <v>#N/A</v>
      </c>
      <c r="S45" s="588" t="e">
        <f>VLOOKUP($A45,Data!$A:AK,37,FALSE)</f>
        <v>#N/A</v>
      </c>
      <c r="T45" s="588" t="e">
        <f>VLOOKUP($A45,Data!$A:AL,38,FALSE)</f>
        <v>#N/A</v>
      </c>
      <c r="U45" s="588" t="e">
        <f>VLOOKUP($A45,Data!$A:AM,39,FALSE)</f>
        <v>#N/A</v>
      </c>
      <c r="V45" s="588" t="e">
        <f>VLOOKUP($A45,Data!$A:AN,40,FALSE)</f>
        <v>#N/A</v>
      </c>
      <c r="W45" s="588" t="e">
        <f>VLOOKUP($A45,Data!$A:AO,41,FALSE)</f>
        <v>#N/A</v>
      </c>
      <c r="X45" s="588" t="e">
        <f>VLOOKUP($A45,Data!$A:AP,42,FALSE)</f>
        <v>#N/A</v>
      </c>
      <c r="Y45" s="588" t="e">
        <f>VLOOKUP($A45,Data!$A:AQ,43,FALSE)</f>
        <v>#N/A</v>
      </c>
    </row>
    <row r="46" spans="1:25" ht="50.1" customHeight="1" x14ac:dyDescent="0.25">
      <c r="A46" s="568" t="e">
        <f>VLOOKUP(Data!A292,Data!$A:$P,1,FALSE)</f>
        <v>#N/A</v>
      </c>
      <c r="B46" s="579" t="e">
        <f>VLOOKUP(A46,Data!$A:$P,4,FALSE)</f>
        <v>#N/A</v>
      </c>
      <c r="C46" s="582" t="e">
        <f>VLOOKUP(A46,Data!$A:$AG,24,FALSE)</f>
        <v>#N/A</v>
      </c>
      <c r="D46" s="577" t="e">
        <f>VLOOKUP(A46,Data!$A:$AG,25,FALSE)</f>
        <v>#N/A</v>
      </c>
      <c r="E46" s="576" t="e">
        <f>VLOOKUP(A46,Data!$A:$AG,26,FALSE)</f>
        <v>#N/A</v>
      </c>
      <c r="F46" s="590" t="e">
        <f>VLOOKUP(A46,Data!$A:$AG,11,FALSE)</f>
        <v>#N/A</v>
      </c>
      <c r="G46" s="592" t="e">
        <f>VLOOKUP(A46,Data!$A:$AG,27,FALSE)</f>
        <v>#N/A</v>
      </c>
      <c r="H46" s="592" t="e">
        <f>VLOOKUP(A46,Data!$A:$AG,30,FALSE)</f>
        <v>#N/A</v>
      </c>
      <c r="I46" s="592" t="e">
        <f>VLOOKUP(A46,Data!$A:$AG,31,FALSE)</f>
        <v>#N/A</v>
      </c>
      <c r="J46" s="592" t="e">
        <f>VLOOKUP(A46,Data!$A:$AG,32,FALSE)</f>
        <v>#N/A</v>
      </c>
      <c r="K46" s="592" t="e">
        <f>VLOOKUP(A46,Data!$A:$AG,12,FALSE)</f>
        <v>#N/A</v>
      </c>
      <c r="L46" s="596" t="e">
        <f>VLOOKUP(A46,Data!$A:$AG,23,FALSE)</f>
        <v>#N/A</v>
      </c>
      <c r="M46" s="586" t="e">
        <f>VLOOKUP(A46,Data!$A:$AG,8,FALSE)</f>
        <v>#N/A</v>
      </c>
      <c r="N46" s="606" t="e">
        <f>VLOOKUP(A46,Data!$A:$AG,16,FALSE)</f>
        <v>#N/A</v>
      </c>
      <c r="O46" s="263" t="e">
        <f>VLOOKUP(A46,Data!$A:$AG,28,FALSE)</f>
        <v>#N/A</v>
      </c>
      <c r="P46" s="588" t="e">
        <f>VLOOKUP(A46,Data!$A:$AH,34,FALSE)</f>
        <v>#N/A</v>
      </c>
      <c r="Q46" s="588" t="e">
        <f>VLOOKUP($A46,Data!$A:AI,35,FALSE)</f>
        <v>#N/A</v>
      </c>
      <c r="R46" s="588" t="e">
        <f>VLOOKUP($A46,Data!$A:AJ,36,FALSE)</f>
        <v>#N/A</v>
      </c>
      <c r="S46" s="588" t="e">
        <f>VLOOKUP($A46,Data!$A:AK,37,FALSE)</f>
        <v>#N/A</v>
      </c>
      <c r="T46" s="588" t="e">
        <f>VLOOKUP($A46,Data!$A:AL,38,FALSE)</f>
        <v>#N/A</v>
      </c>
      <c r="U46" s="588" t="e">
        <f>VLOOKUP($A46,Data!$A:AM,39,FALSE)</f>
        <v>#N/A</v>
      </c>
      <c r="V46" s="588" t="e">
        <f>VLOOKUP($A46,Data!$A:AN,40,FALSE)</f>
        <v>#N/A</v>
      </c>
      <c r="W46" s="588" t="e">
        <f>VLOOKUP($A46,Data!$A:AO,41,FALSE)</f>
        <v>#N/A</v>
      </c>
      <c r="X46" s="588" t="e">
        <f>VLOOKUP($A46,Data!$A:AP,42,FALSE)</f>
        <v>#N/A</v>
      </c>
      <c r="Y46" s="588" t="e">
        <f>VLOOKUP($A46,Data!$A:AQ,43,FALSE)</f>
        <v>#N/A</v>
      </c>
    </row>
    <row r="47" spans="1:25" ht="50.1" customHeight="1" x14ac:dyDescent="0.25">
      <c r="A47" s="568" t="e">
        <f>VLOOKUP(Data!A291,Data!$A:$P,1,FALSE)</f>
        <v>#N/A</v>
      </c>
      <c r="B47" s="579" t="e">
        <f>VLOOKUP(A47,Data!$A:$P,4,FALSE)</f>
        <v>#N/A</v>
      </c>
      <c r="C47" s="581" t="e">
        <f>VLOOKUP(A47,Data!$A:$AG,24,FALSE)</f>
        <v>#N/A</v>
      </c>
      <c r="D47" s="576" t="e">
        <f>VLOOKUP(A47,Data!$A:$AG,25,FALSE)</f>
        <v>#N/A</v>
      </c>
      <c r="E47" s="576" t="e">
        <f>VLOOKUP(A47,Data!$A:$AG,26,FALSE)</f>
        <v>#N/A</v>
      </c>
      <c r="F47" s="590" t="e">
        <f>VLOOKUP(A47,Data!$A:$AG,11,FALSE)</f>
        <v>#N/A</v>
      </c>
      <c r="G47" s="592" t="e">
        <f>VLOOKUP(A47,Data!$A:$AG,27,FALSE)</f>
        <v>#N/A</v>
      </c>
      <c r="H47" s="592" t="e">
        <f>VLOOKUP(A47,Data!$A:$AG,30,FALSE)</f>
        <v>#N/A</v>
      </c>
      <c r="I47" s="592" t="e">
        <f>VLOOKUP(A47,Data!$A:$AG,31,FALSE)</f>
        <v>#N/A</v>
      </c>
      <c r="J47" s="592" t="e">
        <f>VLOOKUP(A47,Data!$A:$AG,32,FALSE)</f>
        <v>#N/A</v>
      </c>
      <c r="K47" s="592" t="e">
        <f>VLOOKUP(A47,Data!$A:$AG,12,FALSE)</f>
        <v>#N/A</v>
      </c>
      <c r="L47" s="596" t="e">
        <f>VLOOKUP(A47,Data!$A:$AG,23,FALSE)</f>
        <v>#N/A</v>
      </c>
      <c r="M47" s="586" t="e">
        <f>VLOOKUP(A47,Data!$A:$AG,8,FALSE)</f>
        <v>#N/A</v>
      </c>
      <c r="N47" s="263" t="e">
        <f>VLOOKUP(A47,Data!$A:$AG,16,FALSE)</f>
        <v>#N/A</v>
      </c>
      <c r="O47" s="263" t="e">
        <f>VLOOKUP(A47,Data!$A:$AG,28,FALSE)</f>
        <v>#N/A</v>
      </c>
      <c r="P47" s="588" t="e">
        <f>VLOOKUP(A47,Data!$A:$AH,34,FALSE)</f>
        <v>#N/A</v>
      </c>
      <c r="Q47" s="588" t="e">
        <f>VLOOKUP($A47,Data!$A:AI,35,FALSE)</f>
        <v>#N/A</v>
      </c>
      <c r="R47" s="588" t="e">
        <f>VLOOKUP($A47,Data!$A:AJ,36,FALSE)</f>
        <v>#N/A</v>
      </c>
      <c r="S47" s="588" t="e">
        <f>VLOOKUP($A47,Data!$A:AK,37,FALSE)</f>
        <v>#N/A</v>
      </c>
      <c r="T47" s="588" t="e">
        <f>VLOOKUP($A47,Data!$A:AL,38,FALSE)</f>
        <v>#N/A</v>
      </c>
      <c r="U47" s="588" t="e">
        <f>VLOOKUP($A47,Data!$A:AM,39,FALSE)</f>
        <v>#N/A</v>
      </c>
      <c r="V47" s="588" t="e">
        <f>VLOOKUP($A47,Data!$A:AN,40,FALSE)</f>
        <v>#N/A</v>
      </c>
      <c r="W47" s="588" t="e">
        <f>VLOOKUP($A47,Data!$A:AO,41,FALSE)</f>
        <v>#N/A</v>
      </c>
      <c r="X47" s="588" t="e">
        <f>VLOOKUP($A47,Data!$A:AP,42,FALSE)</f>
        <v>#N/A</v>
      </c>
      <c r="Y47" s="588" t="e">
        <f>VLOOKUP($A47,Data!$A:AQ,43,FALSE)</f>
        <v>#N/A</v>
      </c>
    </row>
    <row r="48" spans="1:25" ht="50.1" customHeight="1" x14ac:dyDescent="0.25">
      <c r="A48" s="568" t="e">
        <f>VLOOKUP(Data!A290,Data!$A:$P,1,FALSE)</f>
        <v>#N/A</v>
      </c>
      <c r="B48" s="579" t="e">
        <f>VLOOKUP(A48,Data!$A:$P,4,FALSE)</f>
        <v>#N/A</v>
      </c>
      <c r="C48" s="581" t="e">
        <f>VLOOKUP(A48,Data!$A:$AG,24,FALSE)</f>
        <v>#N/A</v>
      </c>
      <c r="D48" s="576" t="e">
        <f>VLOOKUP(A48,Data!$A:$AG,25,FALSE)</f>
        <v>#N/A</v>
      </c>
      <c r="E48" s="576" t="e">
        <f>VLOOKUP(A48,Data!$A:$AG,26,FALSE)</f>
        <v>#N/A</v>
      </c>
      <c r="F48" s="590" t="e">
        <f>VLOOKUP(A48,Data!$A:$AG,11,FALSE)</f>
        <v>#N/A</v>
      </c>
      <c r="G48" s="592" t="e">
        <f>VLOOKUP(A48,Data!$A:$AG,27,FALSE)</f>
        <v>#N/A</v>
      </c>
      <c r="H48" s="592" t="e">
        <f>VLOOKUP(A48,Data!$A:$AG,30,FALSE)</f>
        <v>#N/A</v>
      </c>
      <c r="I48" s="592" t="e">
        <f>VLOOKUP(A48,Data!$A:$AG,31,FALSE)</f>
        <v>#N/A</v>
      </c>
      <c r="J48" s="592" t="e">
        <f>VLOOKUP(A48,Data!$A:$AG,32,FALSE)</f>
        <v>#N/A</v>
      </c>
      <c r="K48" s="592" t="e">
        <f>VLOOKUP(A48,Data!$A:$AG,12,FALSE)</f>
        <v>#N/A</v>
      </c>
      <c r="L48" s="596" t="e">
        <f>VLOOKUP(A48,Data!$A:$AG,23,FALSE)</f>
        <v>#N/A</v>
      </c>
      <c r="M48" s="586" t="e">
        <f>VLOOKUP(A48,Data!$A:$AG,8,FALSE)</f>
        <v>#N/A</v>
      </c>
      <c r="N48" s="263" t="e">
        <f>VLOOKUP(A48,Data!$A:$AG,16,FALSE)</f>
        <v>#N/A</v>
      </c>
      <c r="O48" s="263" t="e">
        <f>VLOOKUP(A48,Data!$A:$AG,28,FALSE)</f>
        <v>#N/A</v>
      </c>
      <c r="P48" s="588" t="e">
        <f>VLOOKUP(A48,Data!$A:$AH,34,FALSE)</f>
        <v>#N/A</v>
      </c>
      <c r="Q48" s="588" t="e">
        <f>VLOOKUP($A48,Data!$A:AI,35,FALSE)</f>
        <v>#N/A</v>
      </c>
      <c r="R48" s="588" t="e">
        <f>VLOOKUP($A48,Data!$A:AJ,36,FALSE)</f>
        <v>#N/A</v>
      </c>
      <c r="S48" s="588" t="e">
        <f>VLOOKUP($A48,Data!$A:AK,37,FALSE)</f>
        <v>#N/A</v>
      </c>
      <c r="T48" s="588" t="e">
        <f>VLOOKUP($A48,Data!$A:AL,38,FALSE)</f>
        <v>#N/A</v>
      </c>
      <c r="U48" s="588" t="e">
        <f>VLOOKUP($A48,Data!$A:AM,39,FALSE)</f>
        <v>#N/A</v>
      </c>
      <c r="V48" s="588" t="e">
        <f>VLOOKUP($A48,Data!$A:AN,40,FALSE)</f>
        <v>#N/A</v>
      </c>
      <c r="W48" s="588" t="e">
        <f>VLOOKUP($A48,Data!$A:AO,41,FALSE)</f>
        <v>#N/A</v>
      </c>
      <c r="X48" s="588" t="e">
        <f>VLOOKUP($A48,Data!$A:AP,42,FALSE)</f>
        <v>#N/A</v>
      </c>
      <c r="Y48" s="588" t="e">
        <f>VLOOKUP($A48,Data!$A:AQ,43,FALSE)</f>
        <v>#N/A</v>
      </c>
    </row>
    <row r="49" spans="1:25" ht="50.1" customHeight="1" x14ac:dyDescent="0.25">
      <c r="A49" s="568" t="e">
        <f>VLOOKUP(Data!A289,Data!$A:$P,1,FALSE)</f>
        <v>#N/A</v>
      </c>
      <c r="B49" s="579" t="e">
        <f>VLOOKUP(A49,Data!$A:$P,4,FALSE)</f>
        <v>#N/A</v>
      </c>
      <c r="C49" s="581" t="e">
        <f>VLOOKUP(A49,Data!$A:$AG,24,FALSE)</f>
        <v>#N/A</v>
      </c>
      <c r="D49" s="576" t="e">
        <f>VLOOKUP(A49,Data!$A:$AG,25,FALSE)</f>
        <v>#N/A</v>
      </c>
      <c r="E49" s="576" t="e">
        <f>VLOOKUP(A49,Data!$A:$AG,26,FALSE)</f>
        <v>#N/A</v>
      </c>
      <c r="F49" s="590" t="e">
        <f>VLOOKUP(A49,Data!$A:$AG,11,FALSE)</f>
        <v>#N/A</v>
      </c>
      <c r="G49" s="592" t="e">
        <f>VLOOKUP(A49,Data!$A:$AG,27,FALSE)</f>
        <v>#N/A</v>
      </c>
      <c r="H49" s="592" t="e">
        <f>VLOOKUP(A49,Data!$A:$AG,30,FALSE)</f>
        <v>#N/A</v>
      </c>
      <c r="I49" s="592" t="e">
        <f>VLOOKUP(A49,Data!$A:$AG,31,FALSE)</f>
        <v>#N/A</v>
      </c>
      <c r="J49" s="592" t="e">
        <f>VLOOKUP(A49,Data!$A:$AG,32,FALSE)</f>
        <v>#N/A</v>
      </c>
      <c r="K49" s="592" t="e">
        <f>VLOOKUP(A49,Data!$A:$AG,12,FALSE)</f>
        <v>#N/A</v>
      </c>
      <c r="L49" s="596" t="e">
        <f>VLOOKUP(A49,Data!$A:$AG,23,FALSE)</f>
        <v>#N/A</v>
      </c>
      <c r="M49" s="586" t="e">
        <f>VLOOKUP(A49,Data!$A:$AG,8,FALSE)</f>
        <v>#N/A</v>
      </c>
      <c r="N49" s="263" t="e">
        <f>VLOOKUP(A49,Data!$A:$AG,16,FALSE)</f>
        <v>#N/A</v>
      </c>
      <c r="O49" s="263" t="e">
        <f>VLOOKUP(A49,Data!$A:$AG,28,FALSE)</f>
        <v>#N/A</v>
      </c>
      <c r="P49" s="588" t="e">
        <f>VLOOKUP(A49,Data!$A:$AH,34,FALSE)</f>
        <v>#N/A</v>
      </c>
      <c r="Q49" s="588" t="e">
        <f>VLOOKUP($A49,Data!$A:AI,35,FALSE)</f>
        <v>#N/A</v>
      </c>
      <c r="R49" s="588" t="e">
        <f>VLOOKUP($A49,Data!$A:AJ,36,FALSE)</f>
        <v>#N/A</v>
      </c>
      <c r="S49" s="588" t="e">
        <f>VLOOKUP($A49,Data!$A:AK,37,FALSE)</f>
        <v>#N/A</v>
      </c>
      <c r="T49" s="588" t="e">
        <f>VLOOKUP($A49,Data!$A:AL,38,FALSE)</f>
        <v>#N/A</v>
      </c>
      <c r="U49" s="588" t="e">
        <f>VLOOKUP($A49,Data!$A:AM,39,FALSE)</f>
        <v>#N/A</v>
      </c>
      <c r="V49" s="588" t="e">
        <f>VLOOKUP($A49,Data!$A:AN,40,FALSE)</f>
        <v>#N/A</v>
      </c>
      <c r="W49" s="588" t="e">
        <f>VLOOKUP($A49,Data!$A:AO,41,FALSE)</f>
        <v>#N/A</v>
      </c>
      <c r="X49" s="588" t="e">
        <f>VLOOKUP($A49,Data!$A:AP,42,FALSE)</f>
        <v>#N/A</v>
      </c>
      <c r="Y49" s="588" t="e">
        <f>VLOOKUP($A49,Data!$A:AQ,43,FALSE)</f>
        <v>#N/A</v>
      </c>
    </row>
    <row r="50" spans="1:25" ht="50.1" hidden="1" customHeight="1" x14ac:dyDescent="0.25">
      <c r="A50" s="568" t="e">
        <f>VLOOKUP(Data!A288,Data!$A:$P,1,FALSE)</f>
        <v>#N/A</v>
      </c>
      <c r="B50" s="579" t="e">
        <f>VLOOKUP(A50,Data!$A:$P,4,FALSE)</f>
        <v>#N/A</v>
      </c>
      <c r="C50" s="582" t="e">
        <f>VLOOKUP(A50,Data!$A:$AG,24,FALSE)</f>
        <v>#N/A</v>
      </c>
      <c r="D50" s="577" t="e">
        <f>VLOOKUP(A50,Data!$A:$AG,25,FALSE)</f>
        <v>#N/A</v>
      </c>
      <c r="E50" s="577" t="e">
        <f>VLOOKUP(A50,Data!$A:$AG,26,FALSE)</f>
        <v>#N/A</v>
      </c>
      <c r="F50" s="591" t="e">
        <f>VLOOKUP(A50,Data!$A:$AG,11,FALSE)</f>
        <v>#N/A</v>
      </c>
      <c r="G50" s="593" t="e">
        <f>VLOOKUP(A50,Data!$A:$AG,27,FALSE)</f>
        <v>#N/A</v>
      </c>
      <c r="H50" s="593" t="e">
        <f>VLOOKUP(A50,Data!$A:$AG,30,FALSE)</f>
        <v>#N/A</v>
      </c>
      <c r="I50" s="593" t="e">
        <f>VLOOKUP(A50,Data!$A:$AG,31,FALSE)</f>
        <v>#N/A</v>
      </c>
      <c r="J50" s="593" t="e">
        <f>VLOOKUP(A50,Data!$A:$AG,32,FALSE)</f>
        <v>#N/A</v>
      </c>
      <c r="K50" s="593" t="e">
        <f>VLOOKUP(A50,Data!$A:$AG,12,FALSE)</f>
        <v>#N/A</v>
      </c>
      <c r="L50" s="597" t="e">
        <f>VLOOKUP(A50,Data!$A:$AG,23,FALSE)</f>
        <v>#N/A</v>
      </c>
      <c r="M50" s="586" t="e">
        <f>VLOOKUP(A50,Data!$A:$AG,8,FALSE)</f>
        <v>#N/A</v>
      </c>
      <c r="N50" s="263" t="e">
        <f>VLOOKUP(A50,Data!$A:$AG,16,FALSE)</f>
        <v>#N/A</v>
      </c>
      <c r="O50" s="263" t="e">
        <f>VLOOKUP(A50,Data!$A:$AG,28,FALSE)</f>
        <v>#N/A</v>
      </c>
      <c r="P50" s="588" t="e">
        <f>VLOOKUP(A50,Data!$A:$AH,34,FALSE)</f>
        <v>#N/A</v>
      </c>
      <c r="Q50" s="588" t="e">
        <f>VLOOKUP($A50,Data!$A:AI,35,FALSE)</f>
        <v>#N/A</v>
      </c>
      <c r="R50" s="588" t="e">
        <f>VLOOKUP($A50,Data!$A:AJ,36,FALSE)</f>
        <v>#N/A</v>
      </c>
      <c r="S50" s="588" t="e">
        <f>VLOOKUP($A50,Data!$A:AK,37,FALSE)</f>
        <v>#N/A</v>
      </c>
      <c r="T50" s="588" t="e">
        <f>VLOOKUP($A50,Data!$A:AL,38,FALSE)</f>
        <v>#N/A</v>
      </c>
      <c r="U50" s="588" t="e">
        <f>VLOOKUP($A50,Data!$A:AM,39,FALSE)</f>
        <v>#N/A</v>
      </c>
      <c r="V50" s="588" t="e">
        <f>VLOOKUP($A50,Data!$A:AN,40,FALSE)</f>
        <v>#N/A</v>
      </c>
      <c r="W50" s="588" t="e">
        <f>VLOOKUP($A50,Data!$A:AO,41,FALSE)</f>
        <v>#N/A</v>
      </c>
      <c r="X50" s="588" t="e">
        <f>VLOOKUP($A50,Data!$A:AP,42,FALSE)</f>
        <v>#N/A</v>
      </c>
      <c r="Y50" s="588" t="e">
        <f>VLOOKUP($A50,Data!$A:AQ,43,FALSE)</f>
        <v>#N/A</v>
      </c>
    </row>
    <row r="51" spans="1:25" ht="50.1" hidden="1" customHeight="1" x14ac:dyDescent="0.25">
      <c r="A51" s="568" t="e">
        <f>VLOOKUP(Data!A287,Data!$A:$P,1,FALSE)</f>
        <v>#N/A</v>
      </c>
      <c r="B51" s="579" t="e">
        <f>VLOOKUP(A51,Data!$A:$P,4,FALSE)</f>
        <v>#N/A</v>
      </c>
      <c r="C51" s="582" t="e">
        <f>VLOOKUP(A51,Data!$A:$AG,24,FALSE)</f>
        <v>#N/A</v>
      </c>
      <c r="D51" s="577" t="e">
        <f>VLOOKUP(A51,Data!$A:$AG,25,FALSE)</f>
        <v>#N/A</v>
      </c>
      <c r="E51" s="585" t="e">
        <f>VLOOKUP(A51,Data!$A:$AG,26,FALSE)</f>
        <v>#N/A</v>
      </c>
      <c r="F51" s="585" t="e">
        <f>VLOOKUP(A51,Data!$A:$AG,11,FALSE)</f>
        <v>#N/A</v>
      </c>
      <c r="G51" s="585" t="e">
        <f>VLOOKUP(A51,Data!$A:$AG,27,FALSE)</f>
        <v>#N/A</v>
      </c>
      <c r="H51" s="585" t="e">
        <f>VLOOKUP(A51,Data!$A:$AG,30,FALSE)</f>
        <v>#N/A</v>
      </c>
      <c r="I51" s="585" t="e">
        <f>VLOOKUP(A51,Data!$A:$AG,31,FALSE)</f>
        <v>#N/A</v>
      </c>
      <c r="J51" s="585" t="e">
        <f>VLOOKUP(A51,Data!$A:$AG,32,FALSE)</f>
        <v>#N/A</v>
      </c>
      <c r="K51" s="585" t="e">
        <f>VLOOKUP(A51,Data!$A:$AG,12,FALSE)</f>
        <v>#N/A</v>
      </c>
      <c r="L51" s="605" t="e">
        <f>VLOOKUP(A51,Data!$A:$AG,23,FALSE)</f>
        <v>#N/A</v>
      </c>
      <c r="M51" s="587" t="e">
        <f>VLOOKUP(A51,Data!$A:$AG,8,FALSE)</f>
        <v>#N/A</v>
      </c>
      <c r="N51" s="263" t="e">
        <f>VLOOKUP(A51,Data!$A:$AG,16,FALSE)</f>
        <v>#N/A</v>
      </c>
      <c r="O51" s="263" t="e">
        <f>VLOOKUP(A51,Data!$A:$AG,28,FALSE)</f>
        <v>#N/A</v>
      </c>
      <c r="P51" s="588" t="e">
        <f>VLOOKUP(A51,Data!$A:$AH,34,FALSE)</f>
        <v>#N/A</v>
      </c>
      <c r="Q51" s="588" t="e">
        <f>VLOOKUP($A51,Data!$A:AI,35,FALSE)</f>
        <v>#N/A</v>
      </c>
      <c r="R51" s="588" t="e">
        <f>VLOOKUP($A51,Data!$A:AJ,36,FALSE)</f>
        <v>#N/A</v>
      </c>
      <c r="S51" s="588" t="e">
        <f>VLOOKUP($A51,Data!$A:AK,37,FALSE)</f>
        <v>#N/A</v>
      </c>
      <c r="T51" s="588" t="e">
        <f>VLOOKUP($A51,Data!$A:AL,38,FALSE)</f>
        <v>#N/A</v>
      </c>
      <c r="U51" s="588" t="e">
        <f>VLOOKUP($A51,Data!$A:AM,39,FALSE)</f>
        <v>#N/A</v>
      </c>
      <c r="V51" s="588" t="e">
        <f>VLOOKUP($A51,Data!$A:AN,40,FALSE)</f>
        <v>#N/A</v>
      </c>
      <c r="W51" s="588" t="e">
        <f>VLOOKUP($A51,Data!$A:AO,41,FALSE)</f>
        <v>#N/A</v>
      </c>
      <c r="X51" s="588" t="e">
        <f>VLOOKUP($A51,Data!$A:AP,42,FALSE)</f>
        <v>#N/A</v>
      </c>
      <c r="Y51" s="588" t="e">
        <f>VLOOKUP($A51,Data!$A:AQ,43,FALSE)</f>
        <v>#N/A</v>
      </c>
    </row>
    <row r="52" spans="1:25" ht="50.1" customHeight="1" x14ac:dyDescent="0.25">
      <c r="A52" s="568" t="e">
        <f>VLOOKUP(Data!A286,Data!$A:$P,1,FALSE)</f>
        <v>#N/A</v>
      </c>
      <c r="B52" s="579" t="e">
        <f>VLOOKUP(A52,Data!$A:$P,4,FALSE)</f>
        <v>#N/A</v>
      </c>
      <c r="C52" s="581" t="e">
        <f>VLOOKUP(A52,Data!$A:$AG,24,FALSE)</f>
        <v>#N/A</v>
      </c>
      <c r="D52" s="576" t="e">
        <f>VLOOKUP(A52,Data!$A:$AG,25,FALSE)</f>
        <v>#N/A</v>
      </c>
      <c r="E52" s="576" t="e">
        <f>VLOOKUP(A52,Data!$A:$AG,26,FALSE)</f>
        <v>#N/A</v>
      </c>
      <c r="F52" s="590" t="e">
        <f>VLOOKUP(A52,Data!$A:$AG,11,FALSE)</f>
        <v>#N/A</v>
      </c>
      <c r="G52" s="592" t="e">
        <f>VLOOKUP(A52,Data!$A:$AG,27,FALSE)</f>
        <v>#N/A</v>
      </c>
      <c r="H52" s="592" t="e">
        <f>VLOOKUP(A52,Data!$A:$AG,30,FALSE)</f>
        <v>#N/A</v>
      </c>
      <c r="I52" s="592" t="e">
        <f>VLOOKUP(A52,Data!$A:$AG,31,FALSE)</f>
        <v>#N/A</v>
      </c>
      <c r="J52" s="592" t="e">
        <f>VLOOKUP(A52,Data!$A:$AG,32,FALSE)</f>
        <v>#N/A</v>
      </c>
      <c r="K52" s="592" t="e">
        <f>VLOOKUP(A52,Data!$A:$AG,12,FALSE)</f>
        <v>#N/A</v>
      </c>
      <c r="L52" s="596" t="e">
        <f>VLOOKUP(A52,Data!$A:$AG,23,FALSE)</f>
        <v>#N/A</v>
      </c>
      <c r="M52" s="586" t="e">
        <f>VLOOKUP(A52,Data!$A:$AG,8,FALSE)</f>
        <v>#N/A</v>
      </c>
      <c r="N52" s="263" t="e">
        <f>VLOOKUP(A52,Data!$A:$AG,16,FALSE)</f>
        <v>#N/A</v>
      </c>
      <c r="O52" s="263" t="e">
        <f>VLOOKUP(A52,Data!$A:$AG,28,FALSE)</f>
        <v>#N/A</v>
      </c>
      <c r="P52" s="588" t="e">
        <f>VLOOKUP(A52,Data!$A:$AH,34,FALSE)</f>
        <v>#N/A</v>
      </c>
      <c r="Q52" s="588" t="e">
        <f>VLOOKUP($A52,Data!$A:AI,35,FALSE)</f>
        <v>#N/A</v>
      </c>
      <c r="R52" s="588" t="e">
        <f>VLOOKUP($A52,Data!$A:AJ,36,FALSE)</f>
        <v>#N/A</v>
      </c>
      <c r="S52" s="588" t="e">
        <f>VLOOKUP($A52,Data!$A:AK,37,FALSE)</f>
        <v>#N/A</v>
      </c>
      <c r="T52" s="588" t="e">
        <f>VLOOKUP($A52,Data!$A:AL,38,FALSE)</f>
        <v>#N/A</v>
      </c>
      <c r="U52" s="588" t="e">
        <f>VLOOKUP($A52,Data!$A:AM,39,FALSE)</f>
        <v>#N/A</v>
      </c>
      <c r="V52" s="588" t="e">
        <f>VLOOKUP($A52,Data!$A:AN,40,FALSE)</f>
        <v>#N/A</v>
      </c>
      <c r="W52" s="588" t="e">
        <f>VLOOKUP($A52,Data!$A:AO,41,FALSE)</f>
        <v>#N/A</v>
      </c>
      <c r="X52" s="588" t="e">
        <f>VLOOKUP($A52,Data!$A:AP,42,FALSE)</f>
        <v>#N/A</v>
      </c>
      <c r="Y52" s="588" t="e">
        <f>VLOOKUP($A52,Data!$A:AQ,43,FALSE)</f>
        <v>#N/A</v>
      </c>
    </row>
    <row r="53" spans="1:25" ht="50.1" hidden="1" customHeight="1" x14ac:dyDescent="0.25">
      <c r="A53" s="568" t="e">
        <f>VLOOKUP(Data!A285,Data!$A:$P,1,FALSE)</f>
        <v>#N/A</v>
      </c>
      <c r="B53" s="579" t="e">
        <f>VLOOKUP(A53,Data!$A:$P,4,FALSE)</f>
        <v>#N/A</v>
      </c>
      <c r="C53" s="582" t="e">
        <f>VLOOKUP(A53,Data!$A:$AG,24,FALSE)</f>
        <v>#N/A</v>
      </c>
      <c r="D53" s="577" t="e">
        <f>VLOOKUP(A53,Data!$A:$AG,25,FALSE)</f>
        <v>#N/A</v>
      </c>
      <c r="E53" s="577" t="e">
        <f>VLOOKUP(A53,Data!$A:$AG,26,FALSE)</f>
        <v>#N/A</v>
      </c>
      <c r="F53" s="591" t="e">
        <f>VLOOKUP(A53,Data!$A:$AG,11,FALSE)</f>
        <v>#N/A</v>
      </c>
      <c r="G53" s="593" t="e">
        <f>VLOOKUP(A53,Data!$A:$AG,27,FALSE)</f>
        <v>#N/A</v>
      </c>
      <c r="H53" s="593" t="e">
        <f>VLOOKUP(A53,Data!$A:$AG,30,FALSE)</f>
        <v>#N/A</v>
      </c>
      <c r="I53" s="593" t="e">
        <f>VLOOKUP(A53,Data!$A:$AG,31,FALSE)</f>
        <v>#N/A</v>
      </c>
      <c r="J53" s="593" t="e">
        <f>VLOOKUP(A53,Data!$A:$AG,32,FALSE)</f>
        <v>#N/A</v>
      </c>
      <c r="K53" s="593" t="e">
        <f>VLOOKUP(A53,Data!$A:$AG,12,FALSE)</f>
        <v>#N/A</v>
      </c>
      <c r="L53" s="597" t="e">
        <f>VLOOKUP(A53,Data!$A:$AG,23,FALSE)</f>
        <v>#N/A</v>
      </c>
      <c r="M53" s="586" t="e">
        <f>VLOOKUP(A53,Data!$A:$AG,8,FALSE)</f>
        <v>#N/A</v>
      </c>
      <c r="N53" s="263" t="e">
        <f>VLOOKUP(A53,Data!$A:$AG,16,FALSE)</f>
        <v>#N/A</v>
      </c>
      <c r="O53" s="263" t="e">
        <f>VLOOKUP(A53,Data!$A:$AG,28,FALSE)</f>
        <v>#N/A</v>
      </c>
      <c r="P53" s="588" t="e">
        <f>VLOOKUP(A53,Data!$A:$AH,34,FALSE)</f>
        <v>#N/A</v>
      </c>
      <c r="Q53" s="588" t="e">
        <f>VLOOKUP($A53,Data!$A:AI,35,FALSE)</f>
        <v>#N/A</v>
      </c>
      <c r="R53" s="588" t="e">
        <f>VLOOKUP($A53,Data!$A:AJ,36,FALSE)</f>
        <v>#N/A</v>
      </c>
      <c r="S53" s="588" t="e">
        <f>VLOOKUP($A53,Data!$A:AK,37,FALSE)</f>
        <v>#N/A</v>
      </c>
      <c r="T53" s="588" t="e">
        <f>VLOOKUP($A53,Data!$A:AL,38,FALSE)</f>
        <v>#N/A</v>
      </c>
      <c r="U53" s="588" t="e">
        <f>VLOOKUP($A53,Data!$A:AM,39,FALSE)</f>
        <v>#N/A</v>
      </c>
      <c r="V53" s="588" t="e">
        <f>VLOOKUP($A53,Data!$A:AN,40,FALSE)</f>
        <v>#N/A</v>
      </c>
      <c r="W53" s="588" t="e">
        <f>VLOOKUP($A53,Data!$A:AO,41,FALSE)</f>
        <v>#N/A</v>
      </c>
      <c r="X53" s="588" t="e">
        <f>VLOOKUP($A53,Data!$A:AP,42,FALSE)</f>
        <v>#N/A</v>
      </c>
      <c r="Y53" s="588" t="e">
        <f>VLOOKUP($A53,Data!$A:AQ,43,FALSE)</f>
        <v>#N/A</v>
      </c>
    </row>
    <row r="54" spans="1:25" ht="50.1" hidden="1" customHeight="1" x14ac:dyDescent="0.25">
      <c r="A54" s="568" t="e">
        <f>VLOOKUP(Data!A284,Data!$A:$P,1,FALSE)</f>
        <v>#N/A</v>
      </c>
      <c r="B54" s="579" t="e">
        <f>VLOOKUP(A54,Data!$A:$P,4,FALSE)</f>
        <v>#N/A</v>
      </c>
      <c r="C54" s="582" t="e">
        <f>VLOOKUP(A54,Data!$A:$AG,24,FALSE)</f>
        <v>#N/A</v>
      </c>
      <c r="D54" s="577" t="e">
        <f>VLOOKUP(A54,Data!$A:$AG,25,FALSE)</f>
        <v>#N/A</v>
      </c>
      <c r="E54" s="577" t="e">
        <f>VLOOKUP(A54,Data!$A:$AG,26,FALSE)</f>
        <v>#N/A</v>
      </c>
      <c r="F54" s="591" t="e">
        <f>VLOOKUP(A54,Data!$A:$AG,11,FALSE)</f>
        <v>#N/A</v>
      </c>
      <c r="G54" s="593" t="e">
        <f>VLOOKUP(A54,Data!$A:$AG,27,FALSE)</f>
        <v>#N/A</v>
      </c>
      <c r="H54" s="593" t="e">
        <f>VLOOKUP(A54,Data!$A:$AG,30,FALSE)</f>
        <v>#N/A</v>
      </c>
      <c r="I54" s="593" t="e">
        <f>VLOOKUP(A54,Data!$A:$AG,31,FALSE)</f>
        <v>#N/A</v>
      </c>
      <c r="J54" s="593" t="e">
        <f>VLOOKUP(A54,Data!$A:$AG,32,FALSE)</f>
        <v>#N/A</v>
      </c>
      <c r="K54" s="593" t="e">
        <f>VLOOKUP(A54,Data!$A:$AG,12,FALSE)</f>
        <v>#N/A</v>
      </c>
      <c r="L54" s="597" t="e">
        <f>VLOOKUP(A54,Data!$A:$AG,23,FALSE)</f>
        <v>#N/A</v>
      </c>
      <c r="M54" s="586" t="e">
        <f>VLOOKUP(A54,Data!$A:$AG,8,FALSE)</f>
        <v>#N/A</v>
      </c>
      <c r="N54" s="263" t="e">
        <f>VLOOKUP(A54,Data!$A:$AG,16,FALSE)</f>
        <v>#N/A</v>
      </c>
      <c r="O54" s="263" t="e">
        <f>VLOOKUP(A54,Data!$A:$AG,28,FALSE)</f>
        <v>#N/A</v>
      </c>
      <c r="P54" s="588" t="e">
        <f>VLOOKUP(A54,Data!$A:$AH,34,FALSE)</f>
        <v>#N/A</v>
      </c>
      <c r="Q54" s="588" t="e">
        <f>VLOOKUP($A54,Data!$A:AI,35,FALSE)</f>
        <v>#N/A</v>
      </c>
      <c r="R54" s="588" t="e">
        <f>VLOOKUP($A54,Data!$A:AJ,36,FALSE)</f>
        <v>#N/A</v>
      </c>
      <c r="S54" s="588" t="e">
        <f>VLOOKUP($A54,Data!$A:AK,37,FALSE)</f>
        <v>#N/A</v>
      </c>
      <c r="T54" s="588" t="e">
        <f>VLOOKUP($A54,Data!$A:AL,38,FALSE)</f>
        <v>#N/A</v>
      </c>
      <c r="U54" s="588" t="e">
        <f>VLOOKUP($A54,Data!$A:AM,39,FALSE)</f>
        <v>#N/A</v>
      </c>
      <c r="V54" s="588" t="e">
        <f>VLOOKUP($A54,Data!$A:AN,40,FALSE)</f>
        <v>#N/A</v>
      </c>
      <c r="W54" s="588" t="e">
        <f>VLOOKUP($A54,Data!$A:AO,41,FALSE)</f>
        <v>#N/A</v>
      </c>
      <c r="X54" s="588" t="e">
        <f>VLOOKUP($A54,Data!$A:AP,42,FALSE)</f>
        <v>#N/A</v>
      </c>
      <c r="Y54" s="588" t="e">
        <f>VLOOKUP($A54,Data!$A:AQ,43,FALSE)</f>
        <v>#N/A</v>
      </c>
    </row>
    <row r="55" spans="1:25" ht="50.1" customHeight="1" x14ac:dyDescent="0.25">
      <c r="A55" s="568" t="e">
        <f>VLOOKUP(Data!A283,Data!$A:$P,1,FALSE)</f>
        <v>#N/A</v>
      </c>
      <c r="B55" s="579" t="e">
        <f>VLOOKUP(A55,Data!$A:$P,4,FALSE)</f>
        <v>#N/A</v>
      </c>
      <c r="C55" s="582" t="e">
        <f>VLOOKUP(A55,Data!$A:$AG,24,FALSE)</f>
        <v>#N/A</v>
      </c>
      <c r="D55" s="577" t="e">
        <f>VLOOKUP(A55,Data!$A:$AG,25,FALSE)</f>
        <v>#N/A</v>
      </c>
      <c r="E55" s="577" t="e">
        <f>VLOOKUP(A55,Data!$A:$AG,26,FALSE)</f>
        <v>#N/A</v>
      </c>
      <c r="F55" s="576" t="e">
        <f>VLOOKUP(A55,Data!$A:$AG,11,FALSE)</f>
        <v>#N/A</v>
      </c>
      <c r="G55" s="576" t="e">
        <f>VLOOKUP(A55,Data!$A:$AG,27,FALSE)</f>
        <v>#N/A</v>
      </c>
      <c r="H55" s="576" t="e">
        <f>VLOOKUP(A55,Data!$A:$AG,30,FALSE)</f>
        <v>#N/A</v>
      </c>
      <c r="I55" s="576" t="e">
        <f>VLOOKUP(A55,Data!$A:$AG,31,FALSE)</f>
        <v>#N/A</v>
      </c>
      <c r="J55" s="576" t="e">
        <f>VLOOKUP(A55,Data!$A:$AG,32,FALSE)</f>
        <v>#N/A</v>
      </c>
      <c r="K55" s="576" t="e">
        <f>VLOOKUP(A55,Data!$A:$AG,12,FALSE)</f>
        <v>#N/A</v>
      </c>
      <c r="L55" s="598" t="e">
        <f>VLOOKUP(A55,Data!$A:$AG,23,FALSE)</f>
        <v>#N/A</v>
      </c>
      <c r="M55" s="587" t="e">
        <f>VLOOKUP(A55,Data!$A:$AG,8,FALSE)</f>
        <v>#N/A</v>
      </c>
      <c r="N55" s="263" t="e">
        <f>VLOOKUP(A55,Data!$A:$AG,16,FALSE)</f>
        <v>#N/A</v>
      </c>
      <c r="O55" s="263" t="e">
        <f>VLOOKUP(A55,Data!$A:$AG,28,FALSE)</f>
        <v>#N/A</v>
      </c>
      <c r="P55" s="588" t="e">
        <f>VLOOKUP(A55,Data!$A:$AH,34,FALSE)</f>
        <v>#N/A</v>
      </c>
      <c r="Q55" s="588" t="e">
        <f>VLOOKUP($A55,Data!$A:AI,35,FALSE)</f>
        <v>#N/A</v>
      </c>
      <c r="R55" s="588" t="e">
        <f>VLOOKUP($A55,Data!$A:AJ,36,FALSE)</f>
        <v>#N/A</v>
      </c>
      <c r="S55" s="588" t="e">
        <f>VLOOKUP($A55,Data!$A:AK,37,FALSE)</f>
        <v>#N/A</v>
      </c>
      <c r="T55" s="588" t="e">
        <f>VLOOKUP($A55,Data!$A:AL,38,FALSE)</f>
        <v>#N/A</v>
      </c>
      <c r="U55" s="588" t="e">
        <f>VLOOKUP($A55,Data!$A:AM,39,FALSE)</f>
        <v>#N/A</v>
      </c>
      <c r="V55" s="588" t="e">
        <f>VLOOKUP($A55,Data!$A:AN,40,FALSE)</f>
        <v>#N/A</v>
      </c>
      <c r="W55" s="588" t="e">
        <f>VLOOKUP($A55,Data!$A:AO,41,FALSE)</f>
        <v>#N/A</v>
      </c>
      <c r="X55" s="588" t="e">
        <f>VLOOKUP($A55,Data!$A:AP,42,FALSE)</f>
        <v>#N/A</v>
      </c>
      <c r="Y55" s="588" t="e">
        <f>VLOOKUP($A55,Data!$A:AQ,43,FALSE)</f>
        <v>#N/A</v>
      </c>
    </row>
    <row r="56" spans="1:25" ht="50.1" hidden="1" customHeight="1" x14ac:dyDescent="0.25">
      <c r="A56" s="568" t="e">
        <f>VLOOKUP(Data!A282,Data!$A:$P,1,FALSE)</f>
        <v>#N/A</v>
      </c>
      <c r="B56" s="579" t="e">
        <f>VLOOKUP(A56,Data!$A:$P,4,FALSE)</f>
        <v>#N/A</v>
      </c>
      <c r="C56" s="582" t="e">
        <f>VLOOKUP(A56,Data!$A:$AG,24,FALSE)</f>
        <v>#N/A</v>
      </c>
      <c r="D56" s="577" t="e">
        <f>VLOOKUP(A56,Data!$A:$AG,25,FALSE)</f>
        <v>#N/A</v>
      </c>
      <c r="E56" s="577" t="e">
        <f>VLOOKUP(A56,Data!$A:$AG,26,FALSE)</f>
        <v>#N/A</v>
      </c>
      <c r="F56" s="591" t="e">
        <f>VLOOKUP(A56,Data!$A:$AG,11,FALSE)</f>
        <v>#N/A</v>
      </c>
      <c r="G56" s="593" t="e">
        <f>VLOOKUP(A56,Data!$A:$AG,27,FALSE)</f>
        <v>#N/A</v>
      </c>
      <c r="H56" s="593" t="e">
        <f>VLOOKUP(A56,Data!$A:$AG,30,FALSE)</f>
        <v>#N/A</v>
      </c>
      <c r="I56" s="593" t="e">
        <f>VLOOKUP(A56,Data!$A:$AG,31,FALSE)</f>
        <v>#N/A</v>
      </c>
      <c r="J56" s="593" t="e">
        <f>VLOOKUP(A56,Data!$A:$AG,32,FALSE)</f>
        <v>#N/A</v>
      </c>
      <c r="K56" s="593" t="e">
        <f>VLOOKUP(A56,Data!$A:$AG,12,FALSE)</f>
        <v>#N/A</v>
      </c>
      <c r="L56" s="597" t="e">
        <f>VLOOKUP(A56,Data!$A:$AG,23,FALSE)</f>
        <v>#N/A</v>
      </c>
      <c r="M56" s="586" t="e">
        <f>VLOOKUP(A56,Data!$A:$AG,8,FALSE)</f>
        <v>#N/A</v>
      </c>
      <c r="N56" s="263" t="e">
        <f>VLOOKUP(A56,Data!$A:$AG,16,FALSE)</f>
        <v>#N/A</v>
      </c>
      <c r="O56" s="263" t="e">
        <f>VLOOKUP(A56,Data!$A:$AG,28,FALSE)</f>
        <v>#N/A</v>
      </c>
      <c r="P56" s="588" t="e">
        <f>VLOOKUP(A56,Data!$A:$AH,34,FALSE)</f>
        <v>#N/A</v>
      </c>
      <c r="Q56" s="588" t="e">
        <f>VLOOKUP($A56,Data!$A:AI,35,FALSE)</f>
        <v>#N/A</v>
      </c>
      <c r="R56" s="588" t="e">
        <f>VLOOKUP($A56,Data!$A:AJ,36,FALSE)</f>
        <v>#N/A</v>
      </c>
      <c r="S56" s="588" t="e">
        <f>VLOOKUP($A56,Data!$A:AK,37,FALSE)</f>
        <v>#N/A</v>
      </c>
      <c r="T56" s="588" t="e">
        <f>VLOOKUP($A56,Data!$A:AL,38,FALSE)</f>
        <v>#N/A</v>
      </c>
      <c r="U56" s="588" t="e">
        <f>VLOOKUP($A56,Data!$A:AM,39,FALSE)</f>
        <v>#N/A</v>
      </c>
      <c r="V56" s="588" t="e">
        <f>VLOOKUP($A56,Data!$A:AN,40,FALSE)</f>
        <v>#N/A</v>
      </c>
      <c r="W56" s="588" t="e">
        <f>VLOOKUP($A56,Data!$A:AO,41,FALSE)</f>
        <v>#N/A</v>
      </c>
      <c r="X56" s="588" t="e">
        <f>VLOOKUP($A56,Data!$A:AP,42,FALSE)</f>
        <v>#N/A</v>
      </c>
      <c r="Y56" s="588" t="e">
        <f>VLOOKUP($A56,Data!$A:AQ,43,FALSE)</f>
        <v>#N/A</v>
      </c>
    </row>
    <row r="57" spans="1:25" ht="50.1" customHeight="1" x14ac:dyDescent="0.25">
      <c r="A57" s="568" t="e">
        <f>VLOOKUP(Data!A281,Data!$A:$P,1,FALSE)</f>
        <v>#N/A</v>
      </c>
      <c r="B57" s="579" t="e">
        <f>VLOOKUP(A57,Data!$A:$P,4,FALSE)</f>
        <v>#N/A</v>
      </c>
      <c r="C57" s="582" t="e">
        <f>VLOOKUP(A57,Data!$A:$AG,24,FALSE)</f>
        <v>#N/A</v>
      </c>
      <c r="D57" s="577" t="e">
        <f>VLOOKUP(A57,Data!$A:$AG,25,FALSE)</f>
        <v>#N/A</v>
      </c>
      <c r="E57" s="577" t="e">
        <f>VLOOKUP(A57,Data!$A:$AG,26,FALSE)</f>
        <v>#N/A</v>
      </c>
      <c r="F57" s="591" t="e">
        <f>VLOOKUP(A57,Data!$A:$AG,11,FALSE)</f>
        <v>#N/A</v>
      </c>
      <c r="G57" s="593" t="e">
        <f>VLOOKUP(A57,Data!$A:$AG,27,FALSE)</f>
        <v>#N/A</v>
      </c>
      <c r="H57" s="593" t="e">
        <f>VLOOKUP(A57,Data!$A:$AG,30,FALSE)</f>
        <v>#N/A</v>
      </c>
      <c r="I57" s="592" t="e">
        <f>VLOOKUP(A57,Data!$A:$AG,31,FALSE)</f>
        <v>#N/A</v>
      </c>
      <c r="J57" s="592" t="e">
        <f>VLOOKUP(A57,Data!$A:$AG,32,FALSE)</f>
        <v>#N/A</v>
      </c>
      <c r="K57" s="592" t="e">
        <f>VLOOKUP(A57,Data!$A:$AG,12,FALSE)</f>
        <v>#N/A</v>
      </c>
      <c r="L57" s="596" t="e">
        <f>VLOOKUP(A57,Data!$A:$AG,23,FALSE)</f>
        <v>#N/A</v>
      </c>
      <c r="M57" s="586" t="e">
        <f>VLOOKUP(A57,Data!$A:$AG,8,FALSE)</f>
        <v>#N/A</v>
      </c>
      <c r="N57" s="263" t="e">
        <f>VLOOKUP(A57,Data!$A:$AG,16,FALSE)</f>
        <v>#N/A</v>
      </c>
      <c r="O57" s="263" t="e">
        <f>VLOOKUP(A57,Data!$A:$AG,28,FALSE)</f>
        <v>#N/A</v>
      </c>
      <c r="P57" s="588" t="e">
        <f>VLOOKUP(A57,Data!$A:$AH,34,FALSE)</f>
        <v>#N/A</v>
      </c>
      <c r="Q57" s="588" t="e">
        <f>VLOOKUP($A57,Data!$A:AI,35,FALSE)</f>
        <v>#N/A</v>
      </c>
      <c r="R57" s="588" t="e">
        <f>VLOOKUP($A57,Data!$A:AJ,36,FALSE)</f>
        <v>#N/A</v>
      </c>
      <c r="S57" s="588" t="e">
        <f>VLOOKUP($A57,Data!$A:AK,37,FALSE)</f>
        <v>#N/A</v>
      </c>
      <c r="T57" s="588" t="e">
        <f>VLOOKUP($A57,Data!$A:AL,38,FALSE)</f>
        <v>#N/A</v>
      </c>
      <c r="U57" s="588" t="e">
        <f>VLOOKUP($A57,Data!$A:AM,39,FALSE)</f>
        <v>#N/A</v>
      </c>
      <c r="V57" s="588" t="e">
        <f>VLOOKUP($A57,Data!$A:AN,40,FALSE)</f>
        <v>#N/A</v>
      </c>
      <c r="W57" s="588" t="e">
        <f>VLOOKUP($A57,Data!$A:AO,41,FALSE)</f>
        <v>#N/A</v>
      </c>
      <c r="X57" s="588" t="e">
        <f>VLOOKUP($A57,Data!$A:AP,42,FALSE)</f>
        <v>#N/A</v>
      </c>
      <c r="Y57" s="588" t="e">
        <f>VLOOKUP($A57,Data!$A:AQ,43,FALSE)</f>
        <v>#N/A</v>
      </c>
    </row>
    <row r="58" spans="1:25" ht="50.1" customHeight="1" x14ac:dyDescent="0.25">
      <c r="A58" s="568" t="e">
        <f>VLOOKUP(Data!A280,Data!$A:$P,1,FALSE)</f>
        <v>#N/A</v>
      </c>
      <c r="B58" s="579" t="e">
        <f>VLOOKUP(A58,Data!$A:$P,4,FALSE)</f>
        <v>#N/A</v>
      </c>
      <c r="C58" s="581" t="e">
        <f>VLOOKUP(A58,Data!$A:$AG,24,FALSE)</f>
        <v>#N/A</v>
      </c>
      <c r="D58" s="576" t="e">
        <f>VLOOKUP(A58,Data!$A:$AG,25,FALSE)</f>
        <v>#N/A</v>
      </c>
      <c r="E58" s="576" t="e">
        <f>VLOOKUP(A58,Data!$A:$AG,26,FALSE)</f>
        <v>#N/A</v>
      </c>
      <c r="F58" s="576" t="e">
        <f>VLOOKUP(A58,Data!$A:$AG,11,FALSE)</f>
        <v>#N/A</v>
      </c>
      <c r="G58" s="576" t="e">
        <f>VLOOKUP(A58,Data!$A:$AG,27,FALSE)</f>
        <v>#N/A</v>
      </c>
      <c r="H58" s="576" t="e">
        <f>VLOOKUP(A58,Data!$A:$AG,30,FALSE)</f>
        <v>#N/A</v>
      </c>
      <c r="I58" s="576" t="e">
        <f>VLOOKUP(A58,Data!$A:$AG,31,FALSE)</f>
        <v>#N/A</v>
      </c>
      <c r="J58" s="576" t="e">
        <f>VLOOKUP(A58,Data!$A:$AG,32,FALSE)</f>
        <v>#N/A</v>
      </c>
      <c r="K58" s="576" t="e">
        <f>VLOOKUP(A58,Data!$A:$AG,12,FALSE)</f>
        <v>#N/A</v>
      </c>
      <c r="L58" s="598" t="e">
        <f>VLOOKUP(A58,Data!$A:$AG,23,FALSE)</f>
        <v>#N/A</v>
      </c>
      <c r="M58" s="587" t="e">
        <f>VLOOKUP(A58,Data!$A:$AG,8,FALSE)</f>
        <v>#N/A</v>
      </c>
      <c r="N58" s="263" t="e">
        <f>VLOOKUP(A58,Data!$A:$AG,16,FALSE)</f>
        <v>#N/A</v>
      </c>
      <c r="O58" s="263" t="e">
        <f>VLOOKUP(A58,Data!$A:$AG,28,FALSE)</f>
        <v>#N/A</v>
      </c>
      <c r="P58" s="588" t="e">
        <f>VLOOKUP(A58,Data!$A:$AH,34,FALSE)</f>
        <v>#N/A</v>
      </c>
      <c r="Q58" s="588" t="e">
        <f>VLOOKUP($A58,Data!$A:AI,35,FALSE)</f>
        <v>#N/A</v>
      </c>
      <c r="R58" s="588" t="e">
        <f>VLOOKUP($A58,Data!$A:AJ,36,FALSE)</f>
        <v>#N/A</v>
      </c>
      <c r="S58" s="588" t="e">
        <f>VLOOKUP($A58,Data!$A:AK,37,FALSE)</f>
        <v>#N/A</v>
      </c>
      <c r="T58" s="588" t="e">
        <f>VLOOKUP($A58,Data!$A:AL,38,FALSE)</f>
        <v>#N/A</v>
      </c>
      <c r="U58" s="588" t="e">
        <f>VLOOKUP($A58,Data!$A:AM,39,FALSE)</f>
        <v>#N/A</v>
      </c>
      <c r="V58" s="588" t="e">
        <f>VLOOKUP($A58,Data!$A:AN,40,FALSE)</f>
        <v>#N/A</v>
      </c>
      <c r="W58" s="588" t="e">
        <f>VLOOKUP($A58,Data!$A:AO,41,FALSE)</f>
        <v>#N/A</v>
      </c>
      <c r="X58" s="588" t="e">
        <f>VLOOKUP($A58,Data!$A:AP,42,FALSE)</f>
        <v>#N/A</v>
      </c>
      <c r="Y58" s="588" t="e">
        <f>VLOOKUP($A58,Data!$A:AQ,43,FALSE)</f>
        <v>#N/A</v>
      </c>
    </row>
    <row r="59" spans="1:25" ht="50.1" hidden="1" customHeight="1" x14ac:dyDescent="0.25">
      <c r="A59" s="568" t="e">
        <f>VLOOKUP(Data!A279,Data!$A:$P,1,FALSE)</f>
        <v>#N/A</v>
      </c>
      <c r="B59" s="579" t="e">
        <f>VLOOKUP(A59,Data!$A:$P,4,FALSE)</f>
        <v>#N/A</v>
      </c>
      <c r="C59" s="582" t="e">
        <f>VLOOKUP(A59,Data!$A:$AG,24,FALSE)</f>
        <v>#N/A</v>
      </c>
      <c r="D59" s="577" t="e">
        <f>VLOOKUP(A59,Data!$A:$AG,25,FALSE)</f>
        <v>#N/A</v>
      </c>
      <c r="E59" s="577" t="e">
        <f>VLOOKUP(A59,Data!$A:$AG,26,FALSE)</f>
        <v>#N/A</v>
      </c>
      <c r="F59" s="591" t="e">
        <f>VLOOKUP(A59,Data!$A:$AG,11,FALSE)</f>
        <v>#N/A</v>
      </c>
      <c r="G59" s="593" t="e">
        <f>VLOOKUP(A59,Data!$A:$AG,27,FALSE)</f>
        <v>#N/A</v>
      </c>
      <c r="H59" s="593" t="e">
        <f>VLOOKUP(A59,Data!$A:$AG,30,FALSE)</f>
        <v>#N/A</v>
      </c>
      <c r="I59" s="593" t="e">
        <f>VLOOKUP(A59,Data!$A:$AG,31,FALSE)</f>
        <v>#N/A</v>
      </c>
      <c r="J59" s="593" t="e">
        <f>VLOOKUP(A59,Data!$A:$AG,32,FALSE)</f>
        <v>#N/A</v>
      </c>
      <c r="K59" s="592" t="e">
        <f>VLOOKUP(A59,Data!$A:$AG,12,FALSE)</f>
        <v>#N/A</v>
      </c>
      <c r="L59" s="597" t="e">
        <f>VLOOKUP(A59,Data!$A:$AG,23,FALSE)</f>
        <v>#N/A</v>
      </c>
      <c r="M59" s="586" t="e">
        <f>VLOOKUP(A59,Data!$A:$AG,8,FALSE)</f>
        <v>#N/A</v>
      </c>
      <c r="N59" s="263" t="e">
        <f>VLOOKUP(A59,Data!$A:$AG,16,FALSE)</f>
        <v>#N/A</v>
      </c>
      <c r="O59" s="263" t="e">
        <f>VLOOKUP(A59,Data!$A:$AG,28,FALSE)</f>
        <v>#N/A</v>
      </c>
      <c r="P59" s="588" t="e">
        <f>VLOOKUP(A59,Data!$A:$AH,34,FALSE)</f>
        <v>#N/A</v>
      </c>
      <c r="Q59" s="588" t="e">
        <f>VLOOKUP($A59,Data!$A:AI,35,FALSE)</f>
        <v>#N/A</v>
      </c>
      <c r="R59" s="588" t="e">
        <f>VLOOKUP($A59,Data!$A:AJ,36,FALSE)</f>
        <v>#N/A</v>
      </c>
      <c r="S59" s="588" t="e">
        <f>VLOOKUP($A59,Data!$A:AK,37,FALSE)</f>
        <v>#N/A</v>
      </c>
      <c r="T59" s="588" t="e">
        <f>VLOOKUP($A59,Data!$A:AL,38,FALSE)</f>
        <v>#N/A</v>
      </c>
      <c r="U59" s="588" t="e">
        <f>VLOOKUP($A59,Data!$A:AM,39,FALSE)</f>
        <v>#N/A</v>
      </c>
      <c r="V59" s="588" t="e">
        <f>VLOOKUP($A59,Data!$A:AN,40,FALSE)</f>
        <v>#N/A</v>
      </c>
      <c r="W59" s="588" t="e">
        <f>VLOOKUP($A59,Data!$A:AO,41,FALSE)</f>
        <v>#N/A</v>
      </c>
      <c r="X59" s="588" t="e">
        <f>VLOOKUP($A59,Data!$A:AP,42,FALSE)</f>
        <v>#N/A</v>
      </c>
      <c r="Y59" s="588" t="e">
        <f>VLOOKUP($A59,Data!$A:AQ,43,FALSE)</f>
        <v>#N/A</v>
      </c>
    </row>
    <row r="60" spans="1:25" ht="50.1" customHeight="1" x14ac:dyDescent="0.25">
      <c r="A60" s="568" t="e">
        <f>VLOOKUP(Data!A278,Data!$A:$P,1,FALSE)</f>
        <v>#N/A</v>
      </c>
      <c r="B60" s="579" t="e">
        <f>VLOOKUP(A60,Data!$A:$P,4,FALSE)</f>
        <v>#N/A</v>
      </c>
      <c r="C60" s="581" t="e">
        <f>VLOOKUP(A60,Data!$A:$AG,24,FALSE)</f>
        <v>#N/A</v>
      </c>
      <c r="D60" s="576" t="e">
        <f>VLOOKUP(A60,Data!$A:$AG,25,FALSE)</f>
        <v>#N/A</v>
      </c>
      <c r="E60" s="576" t="e">
        <f>VLOOKUP(A60,Data!$A:$AG,26,FALSE)</f>
        <v>#N/A</v>
      </c>
      <c r="F60" s="590" t="e">
        <f>VLOOKUP(A60,Data!$A:$AG,11,FALSE)</f>
        <v>#N/A</v>
      </c>
      <c r="G60" s="592" t="e">
        <f>VLOOKUP(A60,Data!$A:$AG,27,FALSE)</f>
        <v>#N/A</v>
      </c>
      <c r="H60" s="592" t="e">
        <f>VLOOKUP(A60,Data!$A:$AG,30,FALSE)</f>
        <v>#N/A</v>
      </c>
      <c r="I60" s="592" t="e">
        <f>VLOOKUP(A60,Data!$A:$AG,31,FALSE)</f>
        <v>#N/A</v>
      </c>
      <c r="J60" s="592" t="e">
        <f>VLOOKUP(A60,Data!$A:$AG,32,FALSE)</f>
        <v>#N/A</v>
      </c>
      <c r="K60" s="592" t="e">
        <f>VLOOKUP(A60,Data!$A:$AG,12,FALSE)</f>
        <v>#N/A</v>
      </c>
      <c r="L60" s="596" t="e">
        <f>VLOOKUP(A60,Data!$A:$AG,23,FALSE)</f>
        <v>#N/A</v>
      </c>
      <c r="M60" s="586" t="e">
        <f>VLOOKUP(A60,Data!$A:$AG,8,FALSE)</f>
        <v>#N/A</v>
      </c>
      <c r="N60" s="263" t="e">
        <f>VLOOKUP(A60,Data!$A:$AG,16,FALSE)</f>
        <v>#N/A</v>
      </c>
      <c r="O60" s="263" t="e">
        <f>VLOOKUP(A60,Data!$A:$AG,28,FALSE)</f>
        <v>#N/A</v>
      </c>
      <c r="P60" s="588" t="e">
        <f>VLOOKUP(A60,Data!$A:$AH,34,FALSE)</f>
        <v>#N/A</v>
      </c>
      <c r="Q60" s="588" t="e">
        <f>VLOOKUP($A60,Data!$A:AI,35,FALSE)</f>
        <v>#N/A</v>
      </c>
      <c r="R60" s="588" t="e">
        <f>VLOOKUP($A60,Data!$A:AJ,36,FALSE)</f>
        <v>#N/A</v>
      </c>
      <c r="S60" s="588" t="e">
        <f>VLOOKUP($A60,Data!$A:AK,37,FALSE)</f>
        <v>#N/A</v>
      </c>
      <c r="T60" s="588" t="e">
        <f>VLOOKUP($A60,Data!$A:AL,38,FALSE)</f>
        <v>#N/A</v>
      </c>
      <c r="U60" s="588" t="e">
        <f>VLOOKUP($A60,Data!$A:AM,39,FALSE)</f>
        <v>#N/A</v>
      </c>
      <c r="V60" s="588" t="e">
        <f>VLOOKUP($A60,Data!$A:AN,40,FALSE)</f>
        <v>#N/A</v>
      </c>
      <c r="W60" s="588" t="e">
        <f>VLOOKUP($A60,Data!$A:AO,41,FALSE)</f>
        <v>#N/A</v>
      </c>
      <c r="X60" s="588" t="e">
        <f>VLOOKUP($A60,Data!$A:AP,42,FALSE)</f>
        <v>#N/A</v>
      </c>
      <c r="Y60" s="588" t="e">
        <f>VLOOKUP($A60,Data!$A:AQ,43,FALSE)</f>
        <v>#N/A</v>
      </c>
    </row>
    <row r="61" spans="1:25" ht="50.1" customHeight="1" x14ac:dyDescent="0.25">
      <c r="A61" s="568" t="e">
        <f>VLOOKUP(Data!A277,Data!$A:$P,1,FALSE)</f>
        <v>#N/A</v>
      </c>
      <c r="B61" s="579" t="e">
        <f>VLOOKUP(A61,Data!$A:$P,4,FALSE)</f>
        <v>#N/A</v>
      </c>
      <c r="C61" s="582" t="e">
        <f>VLOOKUP(A61,Data!$A:$AG,24,FALSE)</f>
        <v>#N/A</v>
      </c>
      <c r="D61" s="577" t="e">
        <f>VLOOKUP(A61,Data!$A:$AG,25,FALSE)</f>
        <v>#N/A</v>
      </c>
      <c r="E61" s="577" t="e">
        <f>VLOOKUP(A61,Data!$A:$AG,26,FALSE)</f>
        <v>#N/A</v>
      </c>
      <c r="F61" s="577" t="e">
        <f>VLOOKUP(A61,Data!$A:$AG,11,FALSE)</f>
        <v>#N/A</v>
      </c>
      <c r="G61" s="577" t="e">
        <f>VLOOKUP(A61,Data!$A:$AG,27,FALSE)</f>
        <v>#N/A</v>
      </c>
      <c r="H61" s="669" t="e">
        <f>VLOOKUP(A61,Data!$A:$AG,30,FALSE)</f>
        <v>#N/A</v>
      </c>
      <c r="I61" s="577" t="e">
        <f>VLOOKUP(A61,Data!$A:$AG,31,FALSE)</f>
        <v>#N/A</v>
      </c>
      <c r="J61" s="577" t="e">
        <f>VLOOKUP(A61,Data!$A:$AG,32,FALSE)</f>
        <v>#N/A</v>
      </c>
      <c r="K61" s="577" t="e">
        <f>VLOOKUP(A61,Data!$A:$AG,12,FALSE)</f>
        <v>#N/A</v>
      </c>
      <c r="L61" s="610" t="e">
        <f>VLOOKUP(A61,Data!$A:$AG,23,FALSE)</f>
        <v>#N/A</v>
      </c>
      <c r="M61" s="587" t="e">
        <f>VLOOKUP(A61,Data!$A:$AG,8,FALSE)</f>
        <v>#N/A</v>
      </c>
      <c r="N61" s="263" t="e">
        <f>VLOOKUP(A61,Data!$A:$AG,16,FALSE)</f>
        <v>#N/A</v>
      </c>
      <c r="O61" s="263" t="e">
        <f>VLOOKUP(A61,Data!$A:$AG,28,FALSE)</f>
        <v>#N/A</v>
      </c>
      <c r="P61" s="588" t="e">
        <f>VLOOKUP(A61,Data!$A:$AH,34,FALSE)</f>
        <v>#N/A</v>
      </c>
      <c r="Q61" s="588" t="e">
        <f>VLOOKUP($A61,Data!$A:AI,35,FALSE)</f>
        <v>#N/A</v>
      </c>
      <c r="R61" s="588" t="e">
        <f>VLOOKUP($A61,Data!$A:AJ,36,FALSE)</f>
        <v>#N/A</v>
      </c>
      <c r="S61" s="588" t="e">
        <f>VLOOKUP($A61,Data!$A:AK,37,FALSE)</f>
        <v>#N/A</v>
      </c>
      <c r="T61" s="588" t="e">
        <f>VLOOKUP($A61,Data!$A:AL,38,FALSE)</f>
        <v>#N/A</v>
      </c>
      <c r="U61" s="588" t="e">
        <f>VLOOKUP($A61,Data!$A:AM,39,FALSE)</f>
        <v>#N/A</v>
      </c>
      <c r="V61" s="588" t="e">
        <f>VLOOKUP($A61,Data!$A:AN,40,FALSE)</f>
        <v>#N/A</v>
      </c>
      <c r="W61" s="588" t="e">
        <f>VLOOKUP($A61,Data!$A:AO,41,FALSE)</f>
        <v>#N/A</v>
      </c>
      <c r="X61" s="588" t="e">
        <f>VLOOKUP($A61,Data!$A:AP,42,FALSE)</f>
        <v>#N/A</v>
      </c>
      <c r="Y61" s="588" t="e">
        <f>VLOOKUP($A61,Data!$A:AQ,43,FALSE)</f>
        <v>#N/A</v>
      </c>
    </row>
    <row r="62" spans="1:25" ht="50.1" customHeight="1" x14ac:dyDescent="0.25">
      <c r="A62" s="568" t="e">
        <f>VLOOKUP(Data!A276,Data!$A:$P,1,FALSE)</f>
        <v>#N/A</v>
      </c>
      <c r="B62" s="579" t="e">
        <f>VLOOKUP(A62,Data!$A:$P,4,FALSE)</f>
        <v>#N/A</v>
      </c>
      <c r="C62" s="581" t="e">
        <f>VLOOKUP(A62,Data!$A:$AG,24,FALSE)</f>
        <v>#N/A</v>
      </c>
      <c r="D62" s="576" t="e">
        <f>VLOOKUP(A62,Data!$A:$AG,25,FALSE)</f>
        <v>#N/A</v>
      </c>
      <c r="E62" s="576" t="e">
        <f>VLOOKUP(A62,Data!$A:$AG,26,FALSE)</f>
        <v>#N/A</v>
      </c>
      <c r="F62" s="590" t="e">
        <f>VLOOKUP(A62,Data!$A:$AG,11,FALSE)</f>
        <v>#N/A</v>
      </c>
      <c r="G62" s="592" t="e">
        <f>VLOOKUP(A62,Data!$A:$AG,27,FALSE)</f>
        <v>#N/A</v>
      </c>
      <c r="H62" s="592" t="e">
        <f>VLOOKUP(A62,Data!$A:$AG,30,FALSE)</f>
        <v>#N/A</v>
      </c>
      <c r="I62" s="592" t="e">
        <f>VLOOKUP(A62,Data!$A:$AG,31,FALSE)</f>
        <v>#N/A</v>
      </c>
      <c r="J62" s="592" t="e">
        <f>VLOOKUP(A62,Data!$A:$AG,32,FALSE)</f>
        <v>#N/A</v>
      </c>
      <c r="K62" s="592" t="e">
        <f>VLOOKUP(A62,Data!$A:$AG,12,FALSE)</f>
        <v>#N/A</v>
      </c>
      <c r="L62" s="596" t="e">
        <f>VLOOKUP(A62,Data!$A:$AG,23,FALSE)</f>
        <v>#N/A</v>
      </c>
      <c r="M62" s="586" t="e">
        <f>VLOOKUP(A62,Data!$A:$AG,8,FALSE)</f>
        <v>#N/A</v>
      </c>
      <c r="N62" s="263" t="e">
        <f>VLOOKUP(A62,Data!$A:$AG,16,FALSE)</f>
        <v>#N/A</v>
      </c>
      <c r="O62" s="263" t="e">
        <f>VLOOKUP(A62,Data!$A:$AG,28,FALSE)</f>
        <v>#N/A</v>
      </c>
      <c r="P62" s="588" t="e">
        <f>VLOOKUP(A62,Data!$A:$AH,34,FALSE)</f>
        <v>#N/A</v>
      </c>
      <c r="Q62" s="588" t="e">
        <f>VLOOKUP($A62,Data!$A:AI,35,FALSE)</f>
        <v>#N/A</v>
      </c>
      <c r="R62" s="588" t="e">
        <f>VLOOKUP($A62,Data!$A:AJ,36,FALSE)</f>
        <v>#N/A</v>
      </c>
      <c r="S62" s="588" t="e">
        <f>VLOOKUP($A62,Data!$A:AK,37,FALSE)</f>
        <v>#N/A</v>
      </c>
      <c r="T62" s="588" t="e">
        <f>VLOOKUP($A62,Data!$A:AL,38,FALSE)</f>
        <v>#N/A</v>
      </c>
      <c r="U62" s="588" t="e">
        <f>VLOOKUP($A62,Data!$A:AM,39,FALSE)</f>
        <v>#N/A</v>
      </c>
      <c r="V62" s="588" t="e">
        <f>VLOOKUP($A62,Data!$A:AN,40,FALSE)</f>
        <v>#N/A</v>
      </c>
      <c r="W62" s="588" t="e">
        <f>VLOOKUP($A62,Data!$A:AO,41,FALSE)</f>
        <v>#N/A</v>
      </c>
      <c r="X62" s="588" t="e">
        <f>VLOOKUP($A62,Data!$A:AP,42,FALSE)</f>
        <v>#N/A</v>
      </c>
      <c r="Y62" s="588" t="e">
        <f>VLOOKUP($A62,Data!$A:AQ,43,FALSE)</f>
        <v>#N/A</v>
      </c>
    </row>
    <row r="63" spans="1:25" ht="50.1" hidden="1" customHeight="1" x14ac:dyDescent="0.25">
      <c r="A63" s="568" t="e">
        <f>VLOOKUP(Data!A275,Data!$A:$P,1,FALSE)</f>
        <v>#N/A</v>
      </c>
      <c r="B63" s="579" t="e">
        <f>VLOOKUP(A63,Data!$A:$P,4,FALSE)</f>
        <v>#N/A</v>
      </c>
      <c r="C63" s="582" t="e">
        <f>VLOOKUP(A63,Data!$A:$AG,24,FALSE)</f>
        <v>#N/A</v>
      </c>
      <c r="D63" s="577" t="e">
        <f>VLOOKUP(A63,Data!$A:$AG,25,FALSE)</f>
        <v>#N/A</v>
      </c>
      <c r="E63" s="577" t="e">
        <f>VLOOKUP(A63,Data!$A:$AG,26,FALSE)</f>
        <v>#N/A</v>
      </c>
      <c r="F63" s="591" t="e">
        <f>VLOOKUP(A63,Data!$A:$AG,11,FALSE)</f>
        <v>#N/A</v>
      </c>
      <c r="G63" s="593" t="e">
        <f>VLOOKUP(A63,Data!$A:$AG,27,FALSE)</f>
        <v>#N/A</v>
      </c>
      <c r="H63" s="593" t="e">
        <f>VLOOKUP(A63,Data!$A:$AG,30,FALSE)</f>
        <v>#N/A</v>
      </c>
      <c r="I63" s="593" t="e">
        <f>VLOOKUP(A63,Data!$A:$AG,31,FALSE)</f>
        <v>#N/A</v>
      </c>
      <c r="J63" s="593" t="e">
        <f>VLOOKUP(A63,Data!$A:$AG,32,FALSE)</f>
        <v>#N/A</v>
      </c>
      <c r="K63" s="593" t="e">
        <f>VLOOKUP(A63,Data!$A:$AG,12,FALSE)</f>
        <v>#N/A</v>
      </c>
      <c r="L63" s="597" t="e">
        <f>VLOOKUP(A63,Data!$A:$AG,23,FALSE)</f>
        <v>#N/A</v>
      </c>
      <c r="M63" s="586" t="e">
        <f>VLOOKUP(A63,Data!$A:$AG,8,FALSE)</f>
        <v>#N/A</v>
      </c>
      <c r="N63" s="263" t="e">
        <f>VLOOKUP(A63,Data!$A:$AG,16,FALSE)</f>
        <v>#N/A</v>
      </c>
      <c r="O63" s="263" t="e">
        <f>VLOOKUP(A63,Data!$A:$AG,28,FALSE)</f>
        <v>#N/A</v>
      </c>
      <c r="P63" s="588" t="e">
        <f>VLOOKUP(A63,Data!$A:$AH,34,FALSE)</f>
        <v>#N/A</v>
      </c>
      <c r="Q63" s="588" t="e">
        <f>VLOOKUP($A63,Data!$A:AI,35,FALSE)</f>
        <v>#N/A</v>
      </c>
      <c r="R63" s="588" t="e">
        <f>VLOOKUP($A63,Data!$A:AJ,36,FALSE)</f>
        <v>#N/A</v>
      </c>
      <c r="S63" s="588" t="e">
        <f>VLOOKUP($A63,Data!$A:AK,37,FALSE)</f>
        <v>#N/A</v>
      </c>
      <c r="T63" s="588" t="e">
        <f>VLOOKUP($A63,Data!$A:AL,38,FALSE)</f>
        <v>#N/A</v>
      </c>
      <c r="U63" s="588" t="e">
        <f>VLOOKUP($A63,Data!$A:AM,39,FALSE)</f>
        <v>#N/A</v>
      </c>
      <c r="V63" s="588" t="e">
        <f>VLOOKUP($A63,Data!$A:AN,40,FALSE)</f>
        <v>#N/A</v>
      </c>
      <c r="W63" s="588" t="e">
        <f>VLOOKUP($A63,Data!$A:AO,41,FALSE)</f>
        <v>#N/A</v>
      </c>
      <c r="X63" s="588" t="e">
        <f>VLOOKUP($A63,Data!$A:AP,42,FALSE)</f>
        <v>#N/A</v>
      </c>
      <c r="Y63" s="588" t="e">
        <f>VLOOKUP($A63,Data!$A:AQ,43,FALSE)</f>
        <v>#N/A</v>
      </c>
    </row>
    <row r="64" spans="1:25" ht="50.1" customHeight="1" x14ac:dyDescent="0.25">
      <c r="A64" s="568" t="e">
        <f>VLOOKUP(Data!A274,Data!$A:$P,1,FALSE)</f>
        <v>#N/A</v>
      </c>
      <c r="B64" s="579" t="e">
        <f>VLOOKUP(A64,Data!$A:$P,4,FALSE)</f>
        <v>#N/A</v>
      </c>
      <c r="C64" s="581" t="e">
        <f>VLOOKUP(A64,Data!$A:$AG,24,FALSE)</f>
        <v>#N/A</v>
      </c>
      <c r="D64" s="576" t="e">
        <f>VLOOKUP(A64,Data!$A:$AG,25,FALSE)</f>
        <v>#N/A</v>
      </c>
      <c r="E64" s="576" t="e">
        <f>VLOOKUP(A64,Data!$A:$AG,26,FALSE)</f>
        <v>#N/A</v>
      </c>
      <c r="F64" s="590" t="e">
        <f>VLOOKUP(A64,Data!$A:$AG,11,FALSE)</f>
        <v>#N/A</v>
      </c>
      <c r="G64" s="592" t="e">
        <f>VLOOKUP(A64,Data!$A:$AG,27,FALSE)</f>
        <v>#N/A</v>
      </c>
      <c r="H64" s="592" t="e">
        <f>VLOOKUP(A64,Data!$A:$AG,30,FALSE)</f>
        <v>#N/A</v>
      </c>
      <c r="I64" s="592" t="e">
        <f>VLOOKUP(A64,Data!$A:$AG,31,FALSE)</f>
        <v>#N/A</v>
      </c>
      <c r="J64" s="592" t="e">
        <f>VLOOKUP(A64,Data!$A:$AG,32,FALSE)</f>
        <v>#N/A</v>
      </c>
      <c r="K64" s="592" t="e">
        <f>VLOOKUP(A64,Data!$A:$AG,12,FALSE)</f>
        <v>#N/A</v>
      </c>
      <c r="L64" s="596" t="e">
        <f>VLOOKUP(A64,Data!$A:$AG,23,FALSE)</f>
        <v>#N/A</v>
      </c>
      <c r="M64" s="586" t="e">
        <f>VLOOKUP(A64,Data!$A:$AG,8,FALSE)</f>
        <v>#N/A</v>
      </c>
      <c r="N64" s="263" t="e">
        <f>VLOOKUP(A64,Data!$A:$AG,16,FALSE)</f>
        <v>#N/A</v>
      </c>
      <c r="O64" s="263" t="e">
        <f>VLOOKUP(A64,Data!$A:$AG,28,FALSE)</f>
        <v>#N/A</v>
      </c>
      <c r="P64" s="588" t="e">
        <f>VLOOKUP(A64,Data!$A:$AH,34,FALSE)</f>
        <v>#N/A</v>
      </c>
      <c r="Q64" s="588" t="e">
        <f>VLOOKUP($A64,Data!$A:AI,35,FALSE)</f>
        <v>#N/A</v>
      </c>
      <c r="R64" s="588" t="e">
        <f>VLOOKUP($A64,Data!$A:AJ,36,FALSE)</f>
        <v>#N/A</v>
      </c>
      <c r="S64" s="588" t="e">
        <f>VLOOKUP($A64,Data!$A:AK,37,FALSE)</f>
        <v>#N/A</v>
      </c>
      <c r="T64" s="588" t="e">
        <f>VLOOKUP($A64,Data!$A:AL,38,FALSE)</f>
        <v>#N/A</v>
      </c>
      <c r="U64" s="588" t="e">
        <f>VLOOKUP($A64,Data!$A:AM,39,FALSE)</f>
        <v>#N/A</v>
      </c>
      <c r="V64" s="588" t="e">
        <f>VLOOKUP($A64,Data!$A:AN,40,FALSE)</f>
        <v>#N/A</v>
      </c>
      <c r="W64" s="588" t="e">
        <f>VLOOKUP($A64,Data!$A:AO,41,FALSE)</f>
        <v>#N/A</v>
      </c>
      <c r="X64" s="588" t="e">
        <f>VLOOKUP($A64,Data!$A:AP,42,FALSE)</f>
        <v>#N/A</v>
      </c>
      <c r="Y64" s="588" t="e">
        <f>VLOOKUP($A64,Data!$A:AQ,43,FALSE)</f>
        <v>#N/A</v>
      </c>
    </row>
    <row r="65" spans="1:25" ht="50.1" hidden="1" customHeight="1" x14ac:dyDescent="0.25">
      <c r="A65" s="568" t="e">
        <f>VLOOKUP(Data!A273,Data!$A:$P,1,FALSE)</f>
        <v>#N/A</v>
      </c>
      <c r="B65" s="579" t="e">
        <f>VLOOKUP(A65,Data!$A:$P,4,FALSE)</f>
        <v>#N/A</v>
      </c>
      <c r="C65" s="582" t="e">
        <f>VLOOKUP(A65,Data!$A:$AG,24,FALSE)</f>
        <v>#N/A</v>
      </c>
      <c r="D65" s="577" t="e">
        <f>VLOOKUP(A65,Data!$A:$AG,25,FALSE)</f>
        <v>#N/A</v>
      </c>
      <c r="E65" s="577" t="e">
        <f>VLOOKUP(A65,Data!$A:$AG,26,FALSE)</f>
        <v>#N/A</v>
      </c>
      <c r="F65" s="591" t="e">
        <f>VLOOKUP(A65,Data!$A:$AG,11,FALSE)</f>
        <v>#N/A</v>
      </c>
      <c r="G65" s="593" t="e">
        <f>VLOOKUP(A65,Data!$A:$AG,27,FALSE)</f>
        <v>#N/A</v>
      </c>
      <c r="H65" s="593" t="e">
        <f>VLOOKUP(A65,Data!$A:$AG,30,FALSE)</f>
        <v>#N/A</v>
      </c>
      <c r="I65" s="593" t="e">
        <f>VLOOKUP(A65,Data!$A:$AG,31,FALSE)</f>
        <v>#N/A</v>
      </c>
      <c r="J65" s="593" t="e">
        <f>VLOOKUP(A65,Data!$A:$AG,32,FALSE)</f>
        <v>#N/A</v>
      </c>
      <c r="K65" s="593" t="e">
        <f>VLOOKUP(A65,Data!$A:$AG,12,FALSE)</f>
        <v>#N/A</v>
      </c>
      <c r="L65" s="597" t="e">
        <f>VLOOKUP(A65,Data!$A:$AG,23,FALSE)</f>
        <v>#N/A</v>
      </c>
      <c r="M65" s="586" t="e">
        <f>VLOOKUP(A65,Data!$A:$AG,8,FALSE)</f>
        <v>#N/A</v>
      </c>
      <c r="N65" s="263" t="e">
        <f>VLOOKUP(A65,Data!$A:$AG,16,FALSE)</f>
        <v>#N/A</v>
      </c>
      <c r="O65" s="263" t="e">
        <f>VLOOKUP(A65,Data!$A:$AG,28,FALSE)</f>
        <v>#N/A</v>
      </c>
      <c r="P65" s="588" t="e">
        <f>VLOOKUP(A65,Data!$A:$AH,34,FALSE)</f>
        <v>#N/A</v>
      </c>
      <c r="Q65" s="588" t="e">
        <f>VLOOKUP($A65,Data!$A:AI,35,FALSE)</f>
        <v>#N/A</v>
      </c>
      <c r="R65" s="588" t="e">
        <f>VLOOKUP($A65,Data!$A:AJ,36,FALSE)</f>
        <v>#N/A</v>
      </c>
      <c r="S65" s="588" t="e">
        <f>VLOOKUP($A65,Data!$A:AK,37,FALSE)</f>
        <v>#N/A</v>
      </c>
      <c r="T65" s="588" t="e">
        <f>VLOOKUP($A65,Data!$A:AL,38,FALSE)</f>
        <v>#N/A</v>
      </c>
      <c r="U65" s="588" t="e">
        <f>VLOOKUP($A65,Data!$A:AM,39,FALSE)</f>
        <v>#N/A</v>
      </c>
      <c r="V65" s="588" t="e">
        <f>VLOOKUP($A65,Data!$A:AN,40,FALSE)</f>
        <v>#N/A</v>
      </c>
      <c r="W65" s="588" t="e">
        <f>VLOOKUP($A65,Data!$A:AO,41,FALSE)</f>
        <v>#N/A</v>
      </c>
      <c r="X65" s="588" t="e">
        <f>VLOOKUP($A65,Data!$A:AP,42,FALSE)</f>
        <v>#N/A</v>
      </c>
      <c r="Y65" s="588" t="e">
        <f>VLOOKUP($A65,Data!$A:AQ,43,FALSE)</f>
        <v>#N/A</v>
      </c>
    </row>
    <row r="66" spans="1:25" ht="50.1" customHeight="1" x14ac:dyDescent="0.25">
      <c r="A66" s="568" t="e">
        <f>VLOOKUP(Data!A272,Data!$A:$P,1,FALSE)</f>
        <v>#N/A</v>
      </c>
      <c r="B66" s="579" t="e">
        <f>VLOOKUP(A66,Data!$A:$P,4,FALSE)</f>
        <v>#N/A</v>
      </c>
      <c r="C66" s="581" t="e">
        <f>VLOOKUP(A66,Data!$A:$AG,24,FALSE)</f>
        <v>#N/A</v>
      </c>
      <c r="D66" s="576" t="e">
        <f>VLOOKUP(A66,Data!$A:$AG,25,FALSE)</f>
        <v>#N/A</v>
      </c>
      <c r="E66" s="576" t="e">
        <f>VLOOKUP(A66,Data!$A:$AG,26,FALSE)</f>
        <v>#N/A</v>
      </c>
      <c r="F66" s="590" t="e">
        <f>VLOOKUP(A66,Data!$A:$AG,11,FALSE)</f>
        <v>#N/A</v>
      </c>
      <c r="G66" s="592" t="e">
        <f>VLOOKUP(A66,Data!$A:$AG,27,FALSE)</f>
        <v>#N/A</v>
      </c>
      <c r="H66" s="592" t="e">
        <f>VLOOKUP(A66,Data!$A:$AG,30,FALSE)</f>
        <v>#N/A</v>
      </c>
      <c r="I66" s="592" t="e">
        <f>VLOOKUP(A66,Data!$A:$AG,31,FALSE)</f>
        <v>#N/A</v>
      </c>
      <c r="J66" s="592" t="e">
        <f>VLOOKUP(A66,Data!$A:$AG,32,FALSE)</f>
        <v>#N/A</v>
      </c>
      <c r="K66" s="592" t="e">
        <f>VLOOKUP(A66,Data!$A:$AG,12,FALSE)</f>
        <v>#N/A</v>
      </c>
      <c r="L66" s="596" t="e">
        <f>VLOOKUP(A66,Data!$A:$AG,23,FALSE)</f>
        <v>#N/A</v>
      </c>
      <c r="M66" s="586" t="e">
        <f>VLOOKUP(A66,Data!$A:$AG,8,FALSE)</f>
        <v>#N/A</v>
      </c>
      <c r="N66" s="263" t="e">
        <f>VLOOKUP(A66,Data!$A:$AG,16,FALSE)</f>
        <v>#N/A</v>
      </c>
      <c r="O66" s="263" t="e">
        <f>VLOOKUP(A66,Data!$A:$AG,28,FALSE)</f>
        <v>#N/A</v>
      </c>
      <c r="P66" s="588" t="e">
        <f>VLOOKUP(A66,Data!$A:$AH,34,FALSE)</f>
        <v>#N/A</v>
      </c>
      <c r="Q66" s="588" t="e">
        <f>VLOOKUP($A66,Data!$A:AI,35,FALSE)</f>
        <v>#N/A</v>
      </c>
      <c r="R66" s="588" t="e">
        <f>VLOOKUP($A66,Data!$A:AJ,36,FALSE)</f>
        <v>#N/A</v>
      </c>
      <c r="S66" s="588" t="e">
        <f>VLOOKUP($A66,Data!$A:AK,37,FALSE)</f>
        <v>#N/A</v>
      </c>
      <c r="T66" s="588" t="e">
        <f>VLOOKUP($A66,Data!$A:AL,38,FALSE)</f>
        <v>#N/A</v>
      </c>
      <c r="U66" s="588" t="e">
        <f>VLOOKUP($A66,Data!$A:AM,39,FALSE)</f>
        <v>#N/A</v>
      </c>
      <c r="V66" s="588" t="e">
        <f>VLOOKUP($A66,Data!$A:AN,40,FALSE)</f>
        <v>#N/A</v>
      </c>
      <c r="W66" s="588" t="e">
        <f>VLOOKUP($A66,Data!$A:AO,41,FALSE)</f>
        <v>#N/A</v>
      </c>
      <c r="X66" s="588" t="e">
        <f>VLOOKUP($A66,Data!$A:AP,42,FALSE)</f>
        <v>#N/A</v>
      </c>
      <c r="Y66" s="588" t="e">
        <f>VLOOKUP($A66,Data!$A:AQ,43,FALSE)</f>
        <v>#N/A</v>
      </c>
    </row>
    <row r="67" spans="1:25" ht="50.1" customHeight="1" x14ac:dyDescent="0.25">
      <c r="A67" s="568" t="e">
        <f>VLOOKUP(Data!A271,Data!$A:$P,1,FALSE)</f>
        <v>#N/A</v>
      </c>
      <c r="B67" s="579" t="e">
        <f>VLOOKUP(A67,Data!$A:$P,4,FALSE)</f>
        <v>#N/A</v>
      </c>
      <c r="C67" s="581" t="e">
        <f>VLOOKUP(A67,Data!$A:$AG,24,FALSE)</f>
        <v>#N/A</v>
      </c>
      <c r="D67" s="576" t="e">
        <f>VLOOKUP(A67,Data!$A:$AG,25,FALSE)</f>
        <v>#N/A</v>
      </c>
      <c r="E67" s="576" t="e">
        <f>VLOOKUP(A67,Data!$A:$AG,26,FALSE)</f>
        <v>#N/A</v>
      </c>
      <c r="F67" s="576" t="e">
        <f>VLOOKUP(A67,Data!$A:$AG,11,FALSE)</f>
        <v>#N/A</v>
      </c>
      <c r="G67" s="576" t="e">
        <f>VLOOKUP(A67,Data!$A:$AG,27,FALSE)</f>
        <v>#N/A</v>
      </c>
      <c r="H67" s="576" t="e">
        <f>VLOOKUP(A67,Data!$A:$AG,30,FALSE)</f>
        <v>#N/A</v>
      </c>
      <c r="I67" s="576" t="e">
        <f>VLOOKUP(A67,Data!$A:$AG,31,FALSE)</f>
        <v>#N/A</v>
      </c>
      <c r="J67" s="576" t="e">
        <f>VLOOKUP(A67,Data!$A:$AG,32,FALSE)</f>
        <v>#N/A</v>
      </c>
      <c r="K67" s="576" t="e">
        <f>VLOOKUP(A67,Data!$A:$AG,12,FALSE)</f>
        <v>#N/A</v>
      </c>
      <c r="L67" s="598" t="e">
        <f>VLOOKUP(A67,Data!$A:$AG,23,FALSE)</f>
        <v>#N/A</v>
      </c>
      <c r="M67" s="587" t="e">
        <f>VLOOKUP(A67,Data!$A:$AG,8,FALSE)</f>
        <v>#N/A</v>
      </c>
      <c r="N67" s="263" t="e">
        <f>VLOOKUP(A67,Data!$A:$AG,16,FALSE)</f>
        <v>#N/A</v>
      </c>
      <c r="O67" s="263" t="e">
        <f>VLOOKUP(A67,Data!$A:$AG,28,FALSE)</f>
        <v>#N/A</v>
      </c>
      <c r="P67" s="588" t="e">
        <f>VLOOKUP(A67,Data!$A:$AH,34,FALSE)</f>
        <v>#N/A</v>
      </c>
      <c r="Q67" s="588" t="e">
        <f>VLOOKUP($A67,Data!$A:AI,35,FALSE)</f>
        <v>#N/A</v>
      </c>
      <c r="R67" s="588" t="e">
        <f>VLOOKUP($A67,Data!$A:AJ,36,FALSE)</f>
        <v>#N/A</v>
      </c>
      <c r="S67" s="588" t="e">
        <f>VLOOKUP($A67,Data!$A:AK,37,FALSE)</f>
        <v>#N/A</v>
      </c>
      <c r="T67" s="588" t="e">
        <f>VLOOKUP($A67,Data!$A:AL,38,FALSE)</f>
        <v>#N/A</v>
      </c>
      <c r="U67" s="588" t="e">
        <f>VLOOKUP($A67,Data!$A:AM,39,FALSE)</f>
        <v>#N/A</v>
      </c>
      <c r="V67" s="588" t="e">
        <f>VLOOKUP($A67,Data!$A:AN,40,FALSE)</f>
        <v>#N/A</v>
      </c>
      <c r="W67" s="588" t="e">
        <f>VLOOKUP($A67,Data!$A:AO,41,FALSE)</f>
        <v>#N/A</v>
      </c>
      <c r="X67" s="588" t="e">
        <f>VLOOKUP($A67,Data!$A:AP,42,FALSE)</f>
        <v>#N/A</v>
      </c>
      <c r="Y67" s="588" t="e">
        <f>VLOOKUP($A67,Data!$A:AQ,43,FALSE)</f>
        <v>#N/A</v>
      </c>
    </row>
    <row r="68" spans="1:25" ht="50.1" customHeight="1" x14ac:dyDescent="0.25">
      <c r="A68" s="568" t="e">
        <f>VLOOKUP(Data!A270,Data!$A:$P,1,FALSE)</f>
        <v>#N/A</v>
      </c>
      <c r="B68" s="579" t="e">
        <f>VLOOKUP(A68,Data!$A:$P,4,FALSE)</f>
        <v>#N/A</v>
      </c>
      <c r="C68" s="581" t="e">
        <f>VLOOKUP(A68,Data!$A:$AG,24,FALSE)</f>
        <v>#N/A</v>
      </c>
      <c r="D68" s="576" t="e">
        <f>VLOOKUP(A68,Data!$A:$AG,25,FALSE)</f>
        <v>#N/A</v>
      </c>
      <c r="E68" s="576" t="e">
        <f>VLOOKUP(A68,Data!$A:$AG,26,FALSE)</f>
        <v>#N/A</v>
      </c>
      <c r="F68" s="590" t="e">
        <f>VLOOKUP(A68,Data!$A:$AG,11,FALSE)</f>
        <v>#N/A</v>
      </c>
      <c r="G68" s="592" t="e">
        <f>VLOOKUP(A68,Data!$A:$AG,27,FALSE)</f>
        <v>#N/A</v>
      </c>
      <c r="H68" s="592" t="e">
        <f>VLOOKUP(A68,Data!$A:$AG,30,FALSE)</f>
        <v>#N/A</v>
      </c>
      <c r="I68" s="592" t="e">
        <f>VLOOKUP(A68,Data!$A:$AG,31,FALSE)</f>
        <v>#N/A</v>
      </c>
      <c r="J68" s="592" t="e">
        <f>VLOOKUP(A68,Data!$A:$AG,32,FALSE)</f>
        <v>#N/A</v>
      </c>
      <c r="K68" s="592" t="e">
        <f>VLOOKUP(A68,Data!$A:$AG,12,FALSE)</f>
        <v>#N/A</v>
      </c>
      <c r="L68" s="596" t="e">
        <f>VLOOKUP(A68,Data!$A:$AG,23,FALSE)</f>
        <v>#N/A</v>
      </c>
      <c r="M68" s="586" t="e">
        <f>VLOOKUP(A68,Data!$A:$AG,8,FALSE)</f>
        <v>#N/A</v>
      </c>
      <c r="N68" s="263" t="e">
        <f>VLOOKUP(A68,Data!$A:$AG,16,FALSE)</f>
        <v>#N/A</v>
      </c>
      <c r="O68" s="263" t="e">
        <f>VLOOKUP(A68,Data!$A:$AG,28,FALSE)</f>
        <v>#N/A</v>
      </c>
      <c r="P68" s="588" t="e">
        <f>VLOOKUP(A68,Data!$A:$AH,34,FALSE)</f>
        <v>#N/A</v>
      </c>
      <c r="Q68" s="588" t="e">
        <f>VLOOKUP($A68,Data!$A:AI,35,FALSE)</f>
        <v>#N/A</v>
      </c>
      <c r="R68" s="588" t="e">
        <f>VLOOKUP($A68,Data!$A:AJ,36,FALSE)</f>
        <v>#N/A</v>
      </c>
      <c r="S68" s="588" t="e">
        <f>VLOOKUP($A68,Data!$A:AK,37,FALSE)</f>
        <v>#N/A</v>
      </c>
      <c r="T68" s="588" t="e">
        <f>VLOOKUP($A68,Data!$A:AL,38,FALSE)</f>
        <v>#N/A</v>
      </c>
      <c r="U68" s="588" t="e">
        <f>VLOOKUP($A68,Data!$A:AM,39,FALSE)</f>
        <v>#N/A</v>
      </c>
      <c r="V68" s="588" t="e">
        <f>VLOOKUP($A68,Data!$A:AN,40,FALSE)</f>
        <v>#N/A</v>
      </c>
      <c r="W68" s="588" t="e">
        <f>VLOOKUP($A68,Data!$A:AO,41,FALSE)</f>
        <v>#N/A</v>
      </c>
      <c r="X68" s="588" t="e">
        <f>VLOOKUP($A68,Data!$A:AP,42,FALSE)</f>
        <v>#N/A</v>
      </c>
      <c r="Y68" s="588" t="e">
        <f>VLOOKUP($A68,Data!$A:AQ,43,FALSE)</f>
        <v>#N/A</v>
      </c>
    </row>
    <row r="69" spans="1:25" ht="50.1" hidden="1" customHeight="1" x14ac:dyDescent="0.25">
      <c r="A69" s="568" t="e">
        <f>VLOOKUP(Data!A269,Data!$A:$P,1,FALSE)</f>
        <v>#N/A</v>
      </c>
      <c r="B69" s="579" t="e">
        <f>VLOOKUP(A69,Data!$A:$P,4,FALSE)</f>
        <v>#N/A</v>
      </c>
      <c r="C69" s="582" t="e">
        <f>VLOOKUP(A69,Data!$A:$AG,24,FALSE)</f>
        <v>#N/A</v>
      </c>
      <c r="D69" s="577" t="e">
        <f>VLOOKUP(A69,Data!$A:$AG,25,FALSE)</f>
        <v>#N/A</v>
      </c>
      <c r="E69" s="577" t="e">
        <f>VLOOKUP(A69,Data!$A:$AG,26,FALSE)</f>
        <v>#N/A</v>
      </c>
      <c r="F69" s="591" t="e">
        <f>VLOOKUP(A69,Data!$A:$AG,11,FALSE)</f>
        <v>#N/A</v>
      </c>
      <c r="G69" s="593" t="e">
        <f>VLOOKUP(A69,Data!$A:$AG,27,FALSE)</f>
        <v>#N/A</v>
      </c>
      <c r="H69" s="593" t="e">
        <f>VLOOKUP(A69,Data!$A:$AG,30,FALSE)</f>
        <v>#N/A</v>
      </c>
      <c r="I69" s="593" t="e">
        <f>VLOOKUP(A69,Data!$A:$AG,31,FALSE)</f>
        <v>#N/A</v>
      </c>
      <c r="J69" s="593" t="e">
        <f>VLOOKUP(A69,Data!$A:$AG,32,FALSE)</f>
        <v>#N/A</v>
      </c>
      <c r="K69" s="593" t="e">
        <f>VLOOKUP(A69,Data!$A:$AG,12,FALSE)</f>
        <v>#N/A</v>
      </c>
      <c r="L69" s="597" t="e">
        <f>VLOOKUP(A69,Data!$A:$AG,23,FALSE)</f>
        <v>#N/A</v>
      </c>
      <c r="M69" s="586" t="e">
        <f>VLOOKUP(A69,Data!$A:$AG,8,FALSE)</f>
        <v>#N/A</v>
      </c>
      <c r="N69" s="263" t="e">
        <f>VLOOKUP(A69,Data!$A:$AG,16,FALSE)</f>
        <v>#N/A</v>
      </c>
      <c r="O69" s="263" t="e">
        <f>VLOOKUP(A69,Data!$A:$AG,28,FALSE)</f>
        <v>#N/A</v>
      </c>
      <c r="P69" s="588" t="e">
        <f>VLOOKUP(A69,Data!$A:$AH,34,FALSE)</f>
        <v>#N/A</v>
      </c>
      <c r="Q69" s="588" t="e">
        <f>VLOOKUP($A69,Data!$A:AI,35,FALSE)</f>
        <v>#N/A</v>
      </c>
      <c r="R69" s="588" t="e">
        <f>VLOOKUP($A69,Data!$A:AJ,36,FALSE)</f>
        <v>#N/A</v>
      </c>
      <c r="S69" s="588" t="e">
        <f>VLOOKUP($A69,Data!$A:AK,37,FALSE)</f>
        <v>#N/A</v>
      </c>
      <c r="T69" s="588" t="e">
        <f>VLOOKUP($A69,Data!$A:AL,38,FALSE)</f>
        <v>#N/A</v>
      </c>
      <c r="U69" s="588" t="e">
        <f>VLOOKUP($A69,Data!$A:AM,39,FALSE)</f>
        <v>#N/A</v>
      </c>
      <c r="V69" s="588" t="e">
        <f>VLOOKUP($A69,Data!$A:AN,40,FALSE)</f>
        <v>#N/A</v>
      </c>
      <c r="W69" s="588" t="e">
        <f>VLOOKUP($A69,Data!$A:AO,41,FALSE)</f>
        <v>#N/A</v>
      </c>
      <c r="X69" s="588" t="e">
        <f>VLOOKUP($A69,Data!$A:AP,42,FALSE)</f>
        <v>#N/A</v>
      </c>
      <c r="Y69" s="588" t="e">
        <f>VLOOKUP($A69,Data!$A:AQ,43,FALSE)</f>
        <v>#N/A</v>
      </c>
    </row>
    <row r="70" spans="1:25" ht="50.1" customHeight="1" x14ac:dyDescent="0.25">
      <c r="A70" s="568" t="e">
        <f>VLOOKUP(Data!A268,Data!$A:$P,1,FALSE)</f>
        <v>#N/A</v>
      </c>
      <c r="B70" s="579" t="e">
        <f>VLOOKUP(A70,Data!$A:$P,4,FALSE)</f>
        <v>#N/A</v>
      </c>
      <c r="C70" s="581" t="e">
        <f>VLOOKUP(A70,Data!$A:$AG,24,FALSE)</f>
        <v>#N/A</v>
      </c>
      <c r="D70" s="576" t="e">
        <f>VLOOKUP(A70,Data!$A:$AG,25,FALSE)</f>
        <v>#N/A</v>
      </c>
      <c r="E70" s="576" t="e">
        <f>VLOOKUP(A70,Data!$A:$AG,26,FALSE)</f>
        <v>#N/A</v>
      </c>
      <c r="F70" s="576" t="e">
        <f>VLOOKUP(A70,Data!$A:$AG,11,FALSE)</f>
        <v>#N/A</v>
      </c>
      <c r="G70" s="576" t="e">
        <f>VLOOKUP(A70,Data!$A:$AG,27,FALSE)</f>
        <v>#N/A</v>
      </c>
      <c r="H70" s="576" t="e">
        <f>VLOOKUP(A70,Data!$A:$AG,30,FALSE)</f>
        <v>#N/A</v>
      </c>
      <c r="I70" s="576" t="e">
        <f>VLOOKUP(A70,Data!$A:$AG,31,FALSE)</f>
        <v>#N/A</v>
      </c>
      <c r="J70" s="576" t="e">
        <f>VLOOKUP(A70,Data!$A:$AG,32,FALSE)</f>
        <v>#N/A</v>
      </c>
      <c r="K70" s="576" t="e">
        <f>VLOOKUP(A70,Data!$A:$AG,12,FALSE)</f>
        <v>#N/A</v>
      </c>
      <c r="L70" s="598" t="e">
        <f>VLOOKUP(A70,Data!$A:$AG,23,FALSE)</f>
        <v>#N/A</v>
      </c>
      <c r="M70" s="587" t="e">
        <f>VLOOKUP(A70,Data!$A:$AG,8,FALSE)</f>
        <v>#N/A</v>
      </c>
      <c r="N70" s="263" t="e">
        <f>VLOOKUP(A70,Data!$A:$AG,16,FALSE)</f>
        <v>#N/A</v>
      </c>
      <c r="O70" s="263" t="e">
        <f>VLOOKUP(A70,Data!$A:$AG,28,FALSE)</f>
        <v>#N/A</v>
      </c>
      <c r="P70" s="588" t="e">
        <f>VLOOKUP(A70,Data!$A:$AH,34,FALSE)</f>
        <v>#N/A</v>
      </c>
      <c r="Q70" s="588" t="e">
        <f>VLOOKUP($A70,Data!$A:AI,35,FALSE)</f>
        <v>#N/A</v>
      </c>
      <c r="R70" s="588" t="e">
        <f>VLOOKUP($A70,Data!$A:AJ,36,FALSE)</f>
        <v>#N/A</v>
      </c>
      <c r="S70" s="588" t="e">
        <f>VLOOKUP($A70,Data!$A:AK,37,FALSE)</f>
        <v>#N/A</v>
      </c>
      <c r="T70" s="588" t="e">
        <f>VLOOKUP($A70,Data!$A:AL,38,FALSE)</f>
        <v>#N/A</v>
      </c>
      <c r="U70" s="588" t="e">
        <f>VLOOKUP($A70,Data!$A:AM,39,FALSE)</f>
        <v>#N/A</v>
      </c>
      <c r="V70" s="588" t="e">
        <f>VLOOKUP($A70,Data!$A:AN,40,FALSE)</f>
        <v>#N/A</v>
      </c>
      <c r="W70" s="588" t="e">
        <f>VLOOKUP($A70,Data!$A:AO,41,FALSE)</f>
        <v>#N/A</v>
      </c>
      <c r="X70" s="588" t="e">
        <f>VLOOKUP($A70,Data!$A:AP,42,FALSE)</f>
        <v>#N/A</v>
      </c>
      <c r="Y70" s="588" t="e">
        <f>VLOOKUP($A70,Data!$A:AQ,43,FALSE)</f>
        <v>#N/A</v>
      </c>
    </row>
    <row r="71" spans="1:25" ht="50.1" hidden="1" customHeight="1" x14ac:dyDescent="0.25">
      <c r="A71" s="568" t="e">
        <f>VLOOKUP(Data!A267,Data!$A:$P,1,FALSE)</f>
        <v>#N/A</v>
      </c>
      <c r="B71" s="579" t="e">
        <f>VLOOKUP(A71,Data!$A:$P,4,FALSE)</f>
        <v>#N/A</v>
      </c>
      <c r="C71" s="582" t="e">
        <f>VLOOKUP(A71,Data!$A:$AG,24,FALSE)</f>
        <v>#N/A</v>
      </c>
      <c r="D71" s="577" t="e">
        <f>VLOOKUP(A71,Data!$A:$AG,25,FALSE)</f>
        <v>#N/A</v>
      </c>
      <c r="E71" s="577" t="e">
        <f>VLOOKUP(A71,Data!$A:$AG,26,FALSE)</f>
        <v>#N/A</v>
      </c>
      <c r="F71" s="591" t="e">
        <f>VLOOKUP(A71,Data!$A:$AG,11,FALSE)</f>
        <v>#N/A</v>
      </c>
      <c r="G71" s="593" t="e">
        <f>VLOOKUP(A71,Data!$A:$AG,27,FALSE)</f>
        <v>#N/A</v>
      </c>
      <c r="H71" s="593" t="e">
        <f>VLOOKUP(A71,Data!$A:$AG,30,FALSE)</f>
        <v>#N/A</v>
      </c>
      <c r="I71" s="593" t="e">
        <f>VLOOKUP(A71,Data!$A:$AG,31,FALSE)</f>
        <v>#N/A</v>
      </c>
      <c r="J71" s="593" t="e">
        <f>VLOOKUP(A71,Data!$A:$AG,32,FALSE)</f>
        <v>#N/A</v>
      </c>
      <c r="K71" s="593" t="e">
        <f>VLOOKUP(A71,Data!$A:$AG,12,FALSE)</f>
        <v>#N/A</v>
      </c>
      <c r="L71" s="597" t="e">
        <f>VLOOKUP(A71,Data!$A:$AG,23,FALSE)</f>
        <v>#N/A</v>
      </c>
      <c r="M71" s="586" t="e">
        <f>VLOOKUP(A71,Data!$A:$AG,8,FALSE)</f>
        <v>#N/A</v>
      </c>
      <c r="N71" s="263" t="e">
        <f>VLOOKUP(A71,Data!$A:$AG,16,FALSE)</f>
        <v>#N/A</v>
      </c>
      <c r="O71" s="263" t="e">
        <f>VLOOKUP(A71,Data!$A:$AG,28,FALSE)</f>
        <v>#N/A</v>
      </c>
      <c r="P71" s="588" t="e">
        <f>VLOOKUP(A71,Data!$A:$AH,34,FALSE)</f>
        <v>#N/A</v>
      </c>
      <c r="Q71" s="588" t="e">
        <f>VLOOKUP($A71,Data!$A:AI,35,FALSE)</f>
        <v>#N/A</v>
      </c>
      <c r="R71" s="588" t="e">
        <f>VLOOKUP($A71,Data!$A:AJ,36,FALSE)</f>
        <v>#N/A</v>
      </c>
      <c r="S71" s="588" t="e">
        <f>VLOOKUP($A71,Data!$A:AK,37,FALSE)</f>
        <v>#N/A</v>
      </c>
      <c r="T71" s="588" t="e">
        <f>VLOOKUP($A71,Data!$A:AL,38,FALSE)</f>
        <v>#N/A</v>
      </c>
      <c r="U71" s="588" t="e">
        <f>VLOOKUP($A71,Data!$A:AM,39,FALSE)</f>
        <v>#N/A</v>
      </c>
      <c r="V71" s="588" t="e">
        <f>VLOOKUP($A71,Data!$A:AN,40,FALSE)</f>
        <v>#N/A</v>
      </c>
      <c r="W71" s="588" t="e">
        <f>VLOOKUP($A71,Data!$A:AO,41,FALSE)</f>
        <v>#N/A</v>
      </c>
      <c r="X71" s="588" t="e">
        <f>VLOOKUP($A71,Data!$A:AP,42,FALSE)</f>
        <v>#N/A</v>
      </c>
      <c r="Y71" s="588" t="e">
        <f>VLOOKUP($A71,Data!$A:AQ,43,FALSE)</f>
        <v>#N/A</v>
      </c>
    </row>
    <row r="72" spans="1:25" ht="50.1" customHeight="1" x14ac:dyDescent="0.25">
      <c r="A72" s="568" t="e">
        <f>VLOOKUP(Data!A266,Data!$A:$P,1,FALSE)</f>
        <v>#N/A</v>
      </c>
      <c r="B72" s="579" t="e">
        <f>VLOOKUP(A72,Data!$A:$P,4,FALSE)</f>
        <v>#N/A</v>
      </c>
      <c r="C72" s="581" t="e">
        <f>VLOOKUP(A72,Data!$A:$AG,24,FALSE)</f>
        <v>#N/A</v>
      </c>
      <c r="D72" s="576" t="e">
        <f>VLOOKUP(A72,Data!$A:$AG,25,FALSE)</f>
        <v>#N/A</v>
      </c>
      <c r="E72" s="576" t="e">
        <f>VLOOKUP(A72,Data!$A:$AG,26,FALSE)</f>
        <v>#N/A</v>
      </c>
      <c r="F72" s="576" t="e">
        <f>VLOOKUP(A72,Data!$A:$AG,11,FALSE)</f>
        <v>#N/A</v>
      </c>
      <c r="G72" s="576" t="e">
        <f>VLOOKUP(A72,Data!$A:$AG,27,FALSE)</f>
        <v>#N/A</v>
      </c>
      <c r="H72" s="576" t="e">
        <f>VLOOKUP(A72,Data!$A:$AG,30,FALSE)</f>
        <v>#N/A</v>
      </c>
      <c r="I72" s="576" t="e">
        <f>VLOOKUP(A72,Data!$A:$AG,31,FALSE)</f>
        <v>#N/A</v>
      </c>
      <c r="J72" s="576" t="e">
        <f>VLOOKUP(A72,Data!$A:$AG,32,FALSE)</f>
        <v>#N/A</v>
      </c>
      <c r="K72" s="576" t="e">
        <f>VLOOKUP(A72,Data!$A:$AG,12,FALSE)</f>
        <v>#N/A</v>
      </c>
      <c r="L72" s="598" t="e">
        <f>VLOOKUP(A72,Data!$A:$AG,23,FALSE)</f>
        <v>#N/A</v>
      </c>
      <c r="M72" s="587" t="e">
        <f>VLOOKUP(A72,Data!$A:$AG,8,FALSE)</f>
        <v>#N/A</v>
      </c>
      <c r="N72" s="263" t="e">
        <f>VLOOKUP(A72,Data!$A:$AG,16,FALSE)</f>
        <v>#N/A</v>
      </c>
      <c r="O72" s="263" t="e">
        <f>VLOOKUP(A72,Data!$A:$AG,28,FALSE)</f>
        <v>#N/A</v>
      </c>
      <c r="P72" s="588" t="e">
        <f>VLOOKUP(A72,Data!$A:$AH,34,FALSE)</f>
        <v>#N/A</v>
      </c>
      <c r="Q72" s="588" t="e">
        <f>VLOOKUP($A72,Data!$A:AI,35,FALSE)</f>
        <v>#N/A</v>
      </c>
      <c r="R72" s="588" t="e">
        <f>VLOOKUP($A72,Data!$A:AJ,36,FALSE)</f>
        <v>#N/A</v>
      </c>
      <c r="S72" s="588" t="e">
        <f>VLOOKUP($A72,Data!$A:AK,37,FALSE)</f>
        <v>#N/A</v>
      </c>
      <c r="T72" s="588" t="e">
        <f>VLOOKUP($A72,Data!$A:AL,38,FALSE)</f>
        <v>#N/A</v>
      </c>
      <c r="U72" s="588" t="e">
        <f>VLOOKUP($A72,Data!$A:AM,39,FALSE)</f>
        <v>#N/A</v>
      </c>
      <c r="V72" s="588" t="e">
        <f>VLOOKUP($A72,Data!$A:AN,40,FALSE)</f>
        <v>#N/A</v>
      </c>
      <c r="W72" s="588" t="e">
        <f>VLOOKUP($A72,Data!$A:AO,41,FALSE)</f>
        <v>#N/A</v>
      </c>
      <c r="X72" s="588" t="e">
        <f>VLOOKUP($A72,Data!$A:AP,42,FALSE)</f>
        <v>#N/A</v>
      </c>
      <c r="Y72" s="588" t="e">
        <f>VLOOKUP($A72,Data!$A:AQ,43,FALSE)</f>
        <v>#N/A</v>
      </c>
    </row>
    <row r="73" spans="1:25" ht="50.1" hidden="1" customHeight="1" x14ac:dyDescent="0.25">
      <c r="A73" s="568" t="e">
        <f>VLOOKUP(Data!A265,Data!$A:$P,1,FALSE)</f>
        <v>#N/A</v>
      </c>
      <c r="B73" s="579" t="e">
        <f>VLOOKUP(A73,Data!$A:$P,4,FALSE)</f>
        <v>#N/A</v>
      </c>
      <c r="C73" s="582" t="e">
        <f>VLOOKUP(A73,Data!$A:$AG,24,FALSE)</f>
        <v>#N/A</v>
      </c>
      <c r="D73" s="577" t="e">
        <f>VLOOKUP(A73,Data!$A:$AG,25,FALSE)</f>
        <v>#N/A</v>
      </c>
      <c r="E73" s="577" t="e">
        <f>VLOOKUP(A73,Data!$A:$AG,26,FALSE)</f>
        <v>#N/A</v>
      </c>
      <c r="F73" s="591" t="e">
        <f>VLOOKUP(A73,Data!$A:$AG,11,FALSE)</f>
        <v>#N/A</v>
      </c>
      <c r="G73" s="593" t="e">
        <f>VLOOKUP(A73,Data!$A:$AG,27,FALSE)</f>
        <v>#N/A</v>
      </c>
      <c r="H73" s="593" t="e">
        <f>VLOOKUP(A73,Data!$A:$AG,30,FALSE)</f>
        <v>#N/A</v>
      </c>
      <c r="I73" s="593" t="e">
        <f>VLOOKUP(A73,Data!$A:$AG,31,FALSE)</f>
        <v>#N/A</v>
      </c>
      <c r="J73" s="593" t="e">
        <f>VLOOKUP(A73,Data!$A:$AG,32,FALSE)</f>
        <v>#N/A</v>
      </c>
      <c r="K73" s="593" t="e">
        <f>VLOOKUP(A73,Data!$A:$AG,12,FALSE)</f>
        <v>#N/A</v>
      </c>
      <c r="L73" s="597" t="e">
        <f>VLOOKUP(A73,Data!$A:$AG,23,FALSE)</f>
        <v>#N/A</v>
      </c>
      <c r="M73" s="586" t="e">
        <f>VLOOKUP(A73,Data!$A:$AG,8,FALSE)</f>
        <v>#N/A</v>
      </c>
      <c r="N73" s="263" t="e">
        <f>VLOOKUP(A73,Data!$A:$AG,16,FALSE)</f>
        <v>#N/A</v>
      </c>
      <c r="O73" s="263" t="e">
        <f>VLOOKUP(A73,Data!$A:$AG,28,FALSE)</f>
        <v>#N/A</v>
      </c>
      <c r="P73" s="588" t="e">
        <f>VLOOKUP(A73,Data!$A:$AH,34,FALSE)</f>
        <v>#N/A</v>
      </c>
      <c r="Q73" s="588" t="e">
        <f>VLOOKUP($A73,Data!$A:AI,35,FALSE)</f>
        <v>#N/A</v>
      </c>
      <c r="R73" s="588" t="e">
        <f>VLOOKUP($A73,Data!$A:AJ,36,FALSE)</f>
        <v>#N/A</v>
      </c>
      <c r="S73" s="588" t="e">
        <f>VLOOKUP($A73,Data!$A:AK,37,FALSE)</f>
        <v>#N/A</v>
      </c>
      <c r="T73" s="588" t="e">
        <f>VLOOKUP($A73,Data!$A:AL,38,FALSE)</f>
        <v>#N/A</v>
      </c>
      <c r="U73" s="588" t="e">
        <f>VLOOKUP($A73,Data!$A:AM,39,FALSE)</f>
        <v>#N/A</v>
      </c>
      <c r="V73" s="588" t="e">
        <f>VLOOKUP($A73,Data!$A:AN,40,FALSE)</f>
        <v>#N/A</v>
      </c>
      <c r="W73" s="588" t="e">
        <f>VLOOKUP($A73,Data!$A:AO,41,FALSE)</f>
        <v>#N/A</v>
      </c>
      <c r="X73" s="588" t="e">
        <f>VLOOKUP($A73,Data!$A:AP,42,FALSE)</f>
        <v>#N/A</v>
      </c>
      <c r="Y73" s="588" t="e">
        <f>VLOOKUP($A73,Data!$A:AQ,43,FALSE)</f>
        <v>#N/A</v>
      </c>
    </row>
    <row r="74" spans="1:25" ht="50.1" hidden="1" customHeight="1" x14ac:dyDescent="0.25">
      <c r="A74" s="568" t="e">
        <f>VLOOKUP(Data!A264,Data!$A:$P,1,FALSE)</f>
        <v>#N/A</v>
      </c>
      <c r="B74" s="579" t="e">
        <f>VLOOKUP(A74,Data!$A:$P,4,FALSE)</f>
        <v>#N/A</v>
      </c>
      <c r="C74" s="582" t="e">
        <f>VLOOKUP(A74,Data!$A:$AG,24,FALSE)</f>
        <v>#N/A</v>
      </c>
      <c r="D74" s="577" t="e">
        <f>VLOOKUP(A74,Data!$A:$AG,25,FALSE)</f>
        <v>#N/A</v>
      </c>
      <c r="E74" s="577" t="e">
        <f>VLOOKUP(A74,Data!$A:$AG,26,FALSE)</f>
        <v>#N/A</v>
      </c>
      <c r="F74" s="591" t="e">
        <f>VLOOKUP(A74,Data!$A:$AG,11,FALSE)</f>
        <v>#N/A</v>
      </c>
      <c r="G74" s="593" t="e">
        <f>VLOOKUP(A74,Data!$A:$AG,27,FALSE)</f>
        <v>#N/A</v>
      </c>
      <c r="H74" s="593" t="e">
        <f>VLOOKUP(A74,Data!$A:$AG,30,FALSE)</f>
        <v>#N/A</v>
      </c>
      <c r="I74" s="593" t="e">
        <f>VLOOKUP(A74,Data!$A:$AG,31,FALSE)</f>
        <v>#N/A</v>
      </c>
      <c r="J74" s="593" t="e">
        <f>VLOOKUP(A74,Data!$A:$AG,32,FALSE)</f>
        <v>#N/A</v>
      </c>
      <c r="K74" s="593" t="e">
        <f>VLOOKUP(A74,Data!$A:$AG,12,FALSE)</f>
        <v>#N/A</v>
      </c>
      <c r="L74" s="597" t="e">
        <f>VLOOKUP(A74,Data!$A:$AG,23,FALSE)</f>
        <v>#N/A</v>
      </c>
      <c r="M74" s="586" t="e">
        <f>VLOOKUP(A74,Data!$A:$AG,8,FALSE)</f>
        <v>#N/A</v>
      </c>
      <c r="N74" s="263" t="e">
        <f>VLOOKUP(A74,Data!$A:$AG,16,FALSE)</f>
        <v>#N/A</v>
      </c>
      <c r="O74" s="263" t="e">
        <f>VLOOKUP(A74,Data!$A:$AG,28,FALSE)</f>
        <v>#N/A</v>
      </c>
      <c r="P74" s="588" t="e">
        <f>VLOOKUP(A74,Data!$A:$AH,34,FALSE)</f>
        <v>#N/A</v>
      </c>
      <c r="Q74" s="588" t="e">
        <f>VLOOKUP($A74,Data!$A:AI,35,FALSE)</f>
        <v>#N/A</v>
      </c>
      <c r="R74" s="588" t="e">
        <f>VLOOKUP($A74,Data!$A:AJ,36,FALSE)</f>
        <v>#N/A</v>
      </c>
      <c r="S74" s="588" t="e">
        <f>VLOOKUP($A74,Data!$A:AK,37,FALSE)</f>
        <v>#N/A</v>
      </c>
      <c r="T74" s="588" t="e">
        <f>VLOOKUP($A74,Data!$A:AL,38,FALSE)</f>
        <v>#N/A</v>
      </c>
      <c r="U74" s="588" t="e">
        <f>VLOOKUP($A74,Data!$A:AM,39,FALSE)</f>
        <v>#N/A</v>
      </c>
      <c r="V74" s="588" t="e">
        <f>VLOOKUP($A74,Data!$A:AN,40,FALSE)</f>
        <v>#N/A</v>
      </c>
      <c r="W74" s="588" t="e">
        <f>VLOOKUP($A74,Data!$A:AO,41,FALSE)</f>
        <v>#N/A</v>
      </c>
      <c r="X74" s="588" t="e">
        <f>VLOOKUP($A74,Data!$A:AP,42,FALSE)</f>
        <v>#N/A</v>
      </c>
      <c r="Y74" s="588" t="e">
        <f>VLOOKUP($A74,Data!$A:AQ,43,FALSE)</f>
        <v>#N/A</v>
      </c>
    </row>
    <row r="75" spans="1:25" ht="50.1" customHeight="1" x14ac:dyDescent="0.25">
      <c r="A75" s="568" t="e">
        <f>VLOOKUP(Data!A263,Data!$A:$P,1,FALSE)</f>
        <v>#N/A</v>
      </c>
      <c r="B75" s="579" t="e">
        <f>VLOOKUP(A75,Data!$A:$P,4,FALSE)</f>
        <v>#N/A</v>
      </c>
      <c r="C75" s="581" t="e">
        <f>VLOOKUP(A75,Data!$A:$AG,24,FALSE)</f>
        <v>#N/A</v>
      </c>
      <c r="D75" s="576" t="e">
        <f>VLOOKUP(A75,Data!$A:$AG,25,FALSE)</f>
        <v>#N/A</v>
      </c>
      <c r="E75" s="576" t="e">
        <f>VLOOKUP(A75,Data!$A:$AG,26,FALSE)</f>
        <v>#N/A</v>
      </c>
      <c r="F75" s="590" t="e">
        <f>VLOOKUP(A75,Data!$A:$AG,11,FALSE)</f>
        <v>#N/A</v>
      </c>
      <c r="G75" s="592" t="e">
        <f>VLOOKUP(A75,Data!$A:$AG,27,FALSE)</f>
        <v>#N/A</v>
      </c>
      <c r="H75" s="592" t="e">
        <f>VLOOKUP(A75,Data!$A:$AG,30,FALSE)</f>
        <v>#N/A</v>
      </c>
      <c r="I75" s="592" t="e">
        <f>VLOOKUP(A75,Data!$A:$AG,31,FALSE)</f>
        <v>#N/A</v>
      </c>
      <c r="J75" s="592" t="e">
        <f>VLOOKUP(A75,Data!$A:$AG,32,FALSE)</f>
        <v>#N/A</v>
      </c>
      <c r="K75" s="592" t="e">
        <f>VLOOKUP(A75,Data!$A:$AG,12,FALSE)</f>
        <v>#N/A</v>
      </c>
      <c r="L75" s="596" t="e">
        <f>VLOOKUP(A75,Data!$A:$AG,23,FALSE)</f>
        <v>#N/A</v>
      </c>
      <c r="M75" s="586" t="e">
        <f>VLOOKUP(A75,Data!$A:$AG,8,FALSE)</f>
        <v>#N/A</v>
      </c>
      <c r="N75" s="263" t="e">
        <f>VLOOKUP(A75,Data!$A:$AG,16,FALSE)</f>
        <v>#N/A</v>
      </c>
      <c r="O75" s="263" t="e">
        <f>VLOOKUP(A75,Data!$A:$AG,28,FALSE)</f>
        <v>#N/A</v>
      </c>
      <c r="P75" s="588" t="e">
        <f>VLOOKUP(A75,Data!$A:$AH,34,FALSE)</f>
        <v>#N/A</v>
      </c>
      <c r="Q75" s="588" t="e">
        <f>VLOOKUP($A75,Data!$A:AI,35,FALSE)</f>
        <v>#N/A</v>
      </c>
      <c r="R75" s="588" t="e">
        <f>VLOOKUP($A75,Data!$A:AJ,36,FALSE)</f>
        <v>#N/A</v>
      </c>
      <c r="S75" s="588" t="e">
        <f>VLOOKUP($A75,Data!$A:AK,37,FALSE)</f>
        <v>#N/A</v>
      </c>
      <c r="T75" s="588" t="e">
        <f>VLOOKUP($A75,Data!$A:AL,38,FALSE)</f>
        <v>#N/A</v>
      </c>
      <c r="U75" s="588" t="e">
        <f>VLOOKUP($A75,Data!$A:AM,39,FALSE)</f>
        <v>#N/A</v>
      </c>
      <c r="V75" s="588" t="e">
        <f>VLOOKUP($A75,Data!$A:AN,40,FALSE)</f>
        <v>#N/A</v>
      </c>
      <c r="W75" s="588" t="e">
        <f>VLOOKUP($A75,Data!$A:AO,41,FALSE)</f>
        <v>#N/A</v>
      </c>
      <c r="X75" s="588" t="e">
        <f>VLOOKUP($A75,Data!$A:AP,42,FALSE)</f>
        <v>#N/A</v>
      </c>
      <c r="Y75" s="588" t="e">
        <f>VLOOKUP($A75,Data!$A:AQ,43,FALSE)</f>
        <v>#N/A</v>
      </c>
    </row>
    <row r="76" spans="1:25" ht="50.1" hidden="1" customHeight="1" x14ac:dyDescent="0.25">
      <c r="A76" s="568" t="e">
        <f>VLOOKUP(Data!A262,Data!$A:$P,1,FALSE)</f>
        <v>#N/A</v>
      </c>
      <c r="B76" s="579" t="e">
        <f>VLOOKUP(A76,Data!$A:$P,4,FALSE)</f>
        <v>#N/A</v>
      </c>
      <c r="C76" s="582" t="e">
        <f>VLOOKUP(A76,Data!$A:$AG,24,FALSE)</f>
        <v>#N/A</v>
      </c>
      <c r="D76" s="577" t="e">
        <f>VLOOKUP(A76,Data!$A:$AG,25,FALSE)</f>
        <v>#N/A</v>
      </c>
      <c r="E76" s="577" t="e">
        <f>VLOOKUP(A76,Data!$A:$AG,26,FALSE)</f>
        <v>#N/A</v>
      </c>
      <c r="F76" s="591" t="e">
        <f>VLOOKUP(A76,Data!$A:$AG,11,FALSE)</f>
        <v>#N/A</v>
      </c>
      <c r="G76" s="593" t="e">
        <f>VLOOKUP(A76,Data!$A:$AG,27,FALSE)</f>
        <v>#N/A</v>
      </c>
      <c r="H76" s="593" t="e">
        <f>VLOOKUP(A76,Data!$A:$AG,30,FALSE)</f>
        <v>#N/A</v>
      </c>
      <c r="I76" s="593" t="e">
        <f>VLOOKUP(A76,Data!$A:$AG,31,FALSE)</f>
        <v>#N/A</v>
      </c>
      <c r="J76" s="593" t="e">
        <f>VLOOKUP(A76,Data!$A:$AG,32,FALSE)</f>
        <v>#N/A</v>
      </c>
      <c r="K76" s="593" t="e">
        <f>VLOOKUP(A76,Data!$A:$AG,12,FALSE)</f>
        <v>#N/A</v>
      </c>
      <c r="L76" s="597" t="e">
        <f>VLOOKUP(A76,Data!$A:$AG,23,FALSE)</f>
        <v>#N/A</v>
      </c>
      <c r="M76" s="586" t="e">
        <f>VLOOKUP(A76,Data!$A:$AG,8,FALSE)</f>
        <v>#N/A</v>
      </c>
      <c r="N76" s="263" t="e">
        <f>VLOOKUP(A76,Data!$A:$AG,16,FALSE)</f>
        <v>#N/A</v>
      </c>
      <c r="O76" s="263" t="e">
        <f>VLOOKUP(A76,Data!$A:$AG,28,FALSE)</f>
        <v>#N/A</v>
      </c>
      <c r="P76" s="588" t="e">
        <f>VLOOKUP(A76,Data!$A:$AH,34,FALSE)</f>
        <v>#N/A</v>
      </c>
      <c r="Q76" s="588" t="e">
        <f>VLOOKUP($A76,Data!$A:AI,35,FALSE)</f>
        <v>#N/A</v>
      </c>
      <c r="R76" s="588" t="e">
        <f>VLOOKUP($A76,Data!$A:AJ,36,FALSE)</f>
        <v>#N/A</v>
      </c>
      <c r="S76" s="588" t="e">
        <f>VLOOKUP($A76,Data!$A:AK,37,FALSE)</f>
        <v>#N/A</v>
      </c>
      <c r="T76" s="588" t="e">
        <f>VLOOKUP($A76,Data!$A:AL,38,FALSE)</f>
        <v>#N/A</v>
      </c>
      <c r="U76" s="588" t="e">
        <f>VLOOKUP($A76,Data!$A:AM,39,FALSE)</f>
        <v>#N/A</v>
      </c>
      <c r="V76" s="588" t="e">
        <f>VLOOKUP($A76,Data!$A:AN,40,FALSE)</f>
        <v>#N/A</v>
      </c>
      <c r="W76" s="588" t="e">
        <f>VLOOKUP($A76,Data!$A:AO,41,FALSE)</f>
        <v>#N/A</v>
      </c>
      <c r="X76" s="588" t="e">
        <f>VLOOKUP($A76,Data!$A:AP,42,FALSE)</f>
        <v>#N/A</v>
      </c>
      <c r="Y76" s="588" t="e">
        <f>VLOOKUP($A76,Data!$A:AQ,43,FALSE)</f>
        <v>#N/A</v>
      </c>
    </row>
    <row r="77" spans="1:25" ht="50.1" customHeight="1" x14ac:dyDescent="0.25">
      <c r="A77" s="568" t="e">
        <f>VLOOKUP(Data!A261,Data!$A:$P,1,FALSE)</f>
        <v>#N/A</v>
      </c>
      <c r="B77" s="579" t="e">
        <f>VLOOKUP(A77,Data!$A:$P,4,FALSE)</f>
        <v>#N/A</v>
      </c>
      <c r="C77" s="581" t="e">
        <f>VLOOKUP(A77,Data!$A:$AG,24,FALSE)</f>
        <v>#N/A</v>
      </c>
      <c r="D77" s="576" t="e">
        <f>VLOOKUP(A77,Data!$A:$AG,25,FALSE)</f>
        <v>#N/A</v>
      </c>
      <c r="E77" s="576" t="e">
        <f>VLOOKUP(A77,Data!$A:$AG,26,FALSE)</f>
        <v>#N/A</v>
      </c>
      <c r="F77" s="590" t="e">
        <f>VLOOKUP(A77,Data!$A:$AG,11,FALSE)</f>
        <v>#N/A</v>
      </c>
      <c r="G77" s="592" t="e">
        <f>VLOOKUP(A77,Data!$A:$AG,27,FALSE)</f>
        <v>#N/A</v>
      </c>
      <c r="H77" s="592" t="e">
        <f>VLOOKUP(A77,Data!$A:$AG,30,FALSE)</f>
        <v>#N/A</v>
      </c>
      <c r="I77" s="592" t="e">
        <f>VLOOKUP(A77,Data!$A:$AG,31,FALSE)</f>
        <v>#N/A</v>
      </c>
      <c r="J77" s="592" t="e">
        <f>VLOOKUP(A77,Data!$A:$AG,32,FALSE)</f>
        <v>#N/A</v>
      </c>
      <c r="K77" s="592" t="e">
        <f>VLOOKUP(A77,Data!$A:$AG,12,FALSE)</f>
        <v>#N/A</v>
      </c>
      <c r="L77" s="596" t="e">
        <f>VLOOKUP(A77,Data!$A:$AG,23,FALSE)</f>
        <v>#N/A</v>
      </c>
      <c r="M77" s="586" t="e">
        <f>VLOOKUP(A77,Data!$A:$AG,8,FALSE)</f>
        <v>#N/A</v>
      </c>
      <c r="N77" s="263" t="e">
        <f>VLOOKUP(A77,Data!$A:$AG,16,FALSE)</f>
        <v>#N/A</v>
      </c>
      <c r="O77" s="263" t="e">
        <f>VLOOKUP(A77,Data!$A:$AG,28,FALSE)</f>
        <v>#N/A</v>
      </c>
      <c r="P77" s="588" t="e">
        <f>VLOOKUP(A77,Data!$A:$AH,34,FALSE)</f>
        <v>#N/A</v>
      </c>
      <c r="Q77" s="588" t="e">
        <f>VLOOKUP($A77,Data!$A:AI,35,FALSE)</f>
        <v>#N/A</v>
      </c>
      <c r="R77" s="588" t="e">
        <f>VLOOKUP($A77,Data!$A:AJ,36,FALSE)</f>
        <v>#N/A</v>
      </c>
      <c r="S77" s="588" t="e">
        <f>VLOOKUP($A77,Data!$A:AK,37,FALSE)</f>
        <v>#N/A</v>
      </c>
      <c r="T77" s="588" t="e">
        <f>VLOOKUP($A77,Data!$A:AL,38,FALSE)</f>
        <v>#N/A</v>
      </c>
      <c r="U77" s="588" t="e">
        <f>VLOOKUP($A77,Data!$A:AM,39,FALSE)</f>
        <v>#N/A</v>
      </c>
      <c r="V77" s="588" t="e">
        <f>VLOOKUP($A77,Data!$A:AN,40,FALSE)</f>
        <v>#N/A</v>
      </c>
      <c r="W77" s="588" t="e">
        <f>VLOOKUP($A77,Data!$A:AO,41,FALSE)</f>
        <v>#N/A</v>
      </c>
      <c r="X77" s="588" t="e">
        <f>VLOOKUP($A77,Data!$A:AP,42,FALSE)</f>
        <v>#N/A</v>
      </c>
      <c r="Y77" s="588" t="e">
        <f>VLOOKUP($A77,Data!$A:AQ,43,FALSE)</f>
        <v>#N/A</v>
      </c>
    </row>
    <row r="78" spans="1:25" ht="50.1" hidden="1" customHeight="1" x14ac:dyDescent="0.25">
      <c r="A78" s="568" t="e">
        <f>VLOOKUP(Data!A260,Data!$A:$P,1,FALSE)</f>
        <v>#N/A</v>
      </c>
      <c r="B78" s="579" t="e">
        <f>VLOOKUP(A78,Data!$A:$P,4,FALSE)</f>
        <v>#N/A</v>
      </c>
      <c r="C78" s="582" t="e">
        <f>VLOOKUP(A78,Data!$A:$AG,24,FALSE)</f>
        <v>#N/A</v>
      </c>
      <c r="D78" s="577" t="e">
        <f>VLOOKUP(A78,Data!$A:$AG,25,FALSE)</f>
        <v>#N/A</v>
      </c>
      <c r="E78" s="577" t="e">
        <f>VLOOKUP(A78,Data!$A:$AG,26,FALSE)</f>
        <v>#N/A</v>
      </c>
      <c r="F78" s="591" t="e">
        <f>VLOOKUP(A78,Data!$A:$AG,11,FALSE)</f>
        <v>#N/A</v>
      </c>
      <c r="G78" s="593" t="e">
        <f>VLOOKUP(A78,Data!$A:$AG,27,FALSE)</f>
        <v>#N/A</v>
      </c>
      <c r="H78" s="593" t="e">
        <f>VLOOKUP(A78,Data!$A:$AG,30,FALSE)</f>
        <v>#N/A</v>
      </c>
      <c r="I78" s="593" t="e">
        <f>VLOOKUP(A78,Data!$A:$AG,31,FALSE)</f>
        <v>#N/A</v>
      </c>
      <c r="J78" s="593" t="e">
        <f>VLOOKUP(A78,Data!$A:$AG,32,FALSE)</f>
        <v>#N/A</v>
      </c>
      <c r="K78" s="593" t="e">
        <f>VLOOKUP(A78,Data!$A:$AG,12,FALSE)</f>
        <v>#N/A</v>
      </c>
      <c r="L78" s="597" t="e">
        <f>VLOOKUP(A78,Data!$A:$AG,23,FALSE)</f>
        <v>#N/A</v>
      </c>
      <c r="M78" s="586" t="e">
        <f>VLOOKUP(A78,Data!$A:$AG,8,FALSE)</f>
        <v>#N/A</v>
      </c>
      <c r="N78" s="263" t="e">
        <f>VLOOKUP(A78,Data!$A:$AG,16,FALSE)</f>
        <v>#N/A</v>
      </c>
      <c r="O78" s="263" t="e">
        <f>VLOOKUP(A78,Data!$A:$AG,28,FALSE)</f>
        <v>#N/A</v>
      </c>
      <c r="P78" s="588" t="e">
        <f>VLOOKUP(A78,Data!$A:$AH,34,FALSE)</f>
        <v>#N/A</v>
      </c>
      <c r="Q78" s="588" t="e">
        <f>VLOOKUP($A78,Data!$A:AI,35,FALSE)</f>
        <v>#N/A</v>
      </c>
      <c r="R78" s="588" t="e">
        <f>VLOOKUP($A78,Data!$A:AJ,36,FALSE)</f>
        <v>#N/A</v>
      </c>
      <c r="S78" s="588" t="e">
        <f>VLOOKUP($A78,Data!$A:AK,37,FALSE)</f>
        <v>#N/A</v>
      </c>
      <c r="T78" s="588" t="e">
        <f>VLOOKUP($A78,Data!$A:AL,38,FALSE)</f>
        <v>#N/A</v>
      </c>
      <c r="U78" s="588" t="e">
        <f>VLOOKUP($A78,Data!$A:AM,39,FALSE)</f>
        <v>#N/A</v>
      </c>
      <c r="V78" s="588" t="e">
        <f>VLOOKUP($A78,Data!$A:AN,40,FALSE)</f>
        <v>#N/A</v>
      </c>
      <c r="W78" s="588" t="e">
        <f>VLOOKUP($A78,Data!$A:AO,41,FALSE)</f>
        <v>#N/A</v>
      </c>
      <c r="X78" s="588" t="e">
        <f>VLOOKUP($A78,Data!$A:AP,42,FALSE)</f>
        <v>#N/A</v>
      </c>
      <c r="Y78" s="588" t="e">
        <f>VLOOKUP($A78,Data!$A:AQ,43,FALSE)</f>
        <v>#N/A</v>
      </c>
    </row>
    <row r="79" spans="1:25" ht="50.1" customHeight="1" x14ac:dyDescent="0.25">
      <c r="A79" s="568" t="e">
        <f>VLOOKUP(Data!A259,Data!$A:$P,1,FALSE)</f>
        <v>#N/A</v>
      </c>
      <c r="B79" s="579" t="e">
        <f>VLOOKUP(A79,Data!$A:$P,4,FALSE)</f>
        <v>#N/A</v>
      </c>
      <c r="C79" s="581" t="e">
        <f>VLOOKUP(A79,Data!$A:$AG,24,FALSE)</f>
        <v>#N/A</v>
      </c>
      <c r="D79" s="576" t="e">
        <f>VLOOKUP(A79,Data!$A:$AG,25,FALSE)</f>
        <v>#N/A</v>
      </c>
      <c r="E79" s="576" t="e">
        <f>VLOOKUP(A79,Data!$A:$AG,26,FALSE)</f>
        <v>#N/A</v>
      </c>
      <c r="F79" s="590" t="e">
        <f>VLOOKUP(A79,Data!$A:$AG,11,FALSE)</f>
        <v>#N/A</v>
      </c>
      <c r="G79" s="592" t="e">
        <f>VLOOKUP(A79,Data!$A:$AG,27,FALSE)</f>
        <v>#N/A</v>
      </c>
      <c r="H79" s="592" t="e">
        <f>VLOOKUP(A79,Data!$A:$AG,30,FALSE)</f>
        <v>#N/A</v>
      </c>
      <c r="I79" s="592" t="e">
        <f>VLOOKUP(A79,Data!$A:$AG,31,FALSE)</f>
        <v>#N/A</v>
      </c>
      <c r="J79" s="592" t="e">
        <f>VLOOKUP(A79,Data!$A:$AG,32,FALSE)</f>
        <v>#N/A</v>
      </c>
      <c r="K79" s="592" t="e">
        <f>VLOOKUP(A79,Data!$A:$AG,12,FALSE)</f>
        <v>#N/A</v>
      </c>
      <c r="L79" s="596" t="e">
        <f>VLOOKUP(A79,Data!$A:$AG,23,FALSE)</f>
        <v>#N/A</v>
      </c>
      <c r="M79" s="586" t="e">
        <f>VLOOKUP(A79,Data!$A:$AG,8,FALSE)</f>
        <v>#N/A</v>
      </c>
      <c r="N79" s="263" t="e">
        <f>VLOOKUP(A79,Data!$A:$AG,16,FALSE)</f>
        <v>#N/A</v>
      </c>
      <c r="O79" s="263" t="e">
        <f>VLOOKUP(A79,Data!$A:$AG,28,FALSE)</f>
        <v>#N/A</v>
      </c>
      <c r="P79" s="588" t="e">
        <f>VLOOKUP(A79,Data!$A:$AH,34,FALSE)</f>
        <v>#N/A</v>
      </c>
      <c r="Q79" s="588" t="e">
        <f>VLOOKUP($A79,Data!$A:AI,35,FALSE)</f>
        <v>#N/A</v>
      </c>
      <c r="R79" s="588" t="e">
        <f>VLOOKUP($A79,Data!$A:AJ,36,FALSE)</f>
        <v>#N/A</v>
      </c>
      <c r="S79" s="588" t="e">
        <f>VLOOKUP($A79,Data!$A:AK,37,FALSE)</f>
        <v>#N/A</v>
      </c>
      <c r="T79" s="588" t="e">
        <f>VLOOKUP($A79,Data!$A:AL,38,FALSE)</f>
        <v>#N/A</v>
      </c>
      <c r="U79" s="588" t="e">
        <f>VLOOKUP($A79,Data!$A:AM,39,FALSE)</f>
        <v>#N/A</v>
      </c>
      <c r="V79" s="588" t="e">
        <f>VLOOKUP($A79,Data!$A:AN,40,FALSE)</f>
        <v>#N/A</v>
      </c>
      <c r="W79" s="588" t="e">
        <f>VLOOKUP($A79,Data!$A:AO,41,FALSE)</f>
        <v>#N/A</v>
      </c>
      <c r="X79" s="588" t="e">
        <f>VLOOKUP($A79,Data!$A:AP,42,FALSE)</f>
        <v>#N/A</v>
      </c>
      <c r="Y79" s="588" t="e">
        <f>VLOOKUP($A79,Data!$A:AQ,43,FALSE)</f>
        <v>#N/A</v>
      </c>
    </row>
    <row r="80" spans="1:25" ht="50.1" hidden="1" customHeight="1" x14ac:dyDescent="0.25">
      <c r="A80" s="568" t="e">
        <f>VLOOKUP(Data!A258,Data!$A:$P,1,FALSE)</f>
        <v>#N/A</v>
      </c>
      <c r="B80" s="579" t="e">
        <f>VLOOKUP(A80,Data!$A:$P,4,FALSE)</f>
        <v>#N/A</v>
      </c>
      <c r="C80" s="582" t="e">
        <f>VLOOKUP(A80,Data!$A:$AG,24,FALSE)</f>
        <v>#N/A</v>
      </c>
      <c r="D80" s="577" t="e">
        <f>VLOOKUP(A80,Data!$A:$AG,25,FALSE)</f>
        <v>#N/A</v>
      </c>
      <c r="E80" s="577" t="e">
        <f>VLOOKUP(A80,Data!$A:$AG,26,FALSE)</f>
        <v>#N/A</v>
      </c>
      <c r="F80" s="591" t="e">
        <f>VLOOKUP(A80,Data!$A:$AG,11,FALSE)</f>
        <v>#N/A</v>
      </c>
      <c r="G80" s="593" t="e">
        <f>VLOOKUP(A80,Data!$A:$AG,27,FALSE)</f>
        <v>#N/A</v>
      </c>
      <c r="H80" s="593" t="e">
        <f>VLOOKUP(A80,Data!$A:$AG,30,FALSE)</f>
        <v>#N/A</v>
      </c>
      <c r="I80" s="593" t="e">
        <f>VLOOKUP(A80,Data!$A:$AG,31,FALSE)</f>
        <v>#N/A</v>
      </c>
      <c r="J80" s="593" t="e">
        <f>VLOOKUP(A80,Data!$A:$AG,32,FALSE)</f>
        <v>#N/A</v>
      </c>
      <c r="K80" s="593" t="e">
        <f>VLOOKUP(A80,Data!$A:$AG,12,FALSE)</f>
        <v>#N/A</v>
      </c>
      <c r="L80" s="597" t="e">
        <f>VLOOKUP(A80,Data!$A:$AG,23,FALSE)</f>
        <v>#N/A</v>
      </c>
      <c r="M80" s="586" t="e">
        <f>VLOOKUP(A80,Data!$A:$AG,8,FALSE)</f>
        <v>#N/A</v>
      </c>
      <c r="N80" s="263" t="e">
        <f>VLOOKUP(A80,Data!$A:$AG,16,FALSE)</f>
        <v>#N/A</v>
      </c>
      <c r="O80" s="263" t="e">
        <f>VLOOKUP(A80,Data!$A:$AG,28,FALSE)</f>
        <v>#N/A</v>
      </c>
      <c r="P80" s="588" t="e">
        <f>VLOOKUP(A80,Data!$A:$AH,34,FALSE)</f>
        <v>#N/A</v>
      </c>
      <c r="Q80" s="588" t="e">
        <f>VLOOKUP($A80,Data!$A:AI,35,FALSE)</f>
        <v>#N/A</v>
      </c>
      <c r="R80" s="588" t="e">
        <f>VLOOKUP($A80,Data!$A:AJ,36,FALSE)</f>
        <v>#N/A</v>
      </c>
      <c r="S80" s="588" t="e">
        <f>VLOOKUP($A80,Data!$A:AK,37,FALSE)</f>
        <v>#N/A</v>
      </c>
      <c r="T80" s="588" t="e">
        <f>VLOOKUP($A80,Data!$A:AL,38,FALSE)</f>
        <v>#N/A</v>
      </c>
      <c r="U80" s="588" t="e">
        <f>VLOOKUP($A80,Data!$A:AM,39,FALSE)</f>
        <v>#N/A</v>
      </c>
      <c r="V80" s="588" t="e">
        <f>VLOOKUP($A80,Data!$A:AN,40,FALSE)</f>
        <v>#N/A</v>
      </c>
      <c r="W80" s="588" t="e">
        <f>VLOOKUP($A80,Data!$A:AO,41,FALSE)</f>
        <v>#N/A</v>
      </c>
      <c r="X80" s="588" t="e">
        <f>VLOOKUP($A80,Data!$A:AP,42,FALSE)</f>
        <v>#N/A</v>
      </c>
      <c r="Y80" s="588" t="e">
        <f>VLOOKUP($A80,Data!$A:AQ,43,FALSE)</f>
        <v>#N/A</v>
      </c>
    </row>
    <row r="81" spans="1:25" ht="50.1" customHeight="1" x14ac:dyDescent="0.25">
      <c r="A81" s="568" t="e">
        <f>VLOOKUP(Data!A256,Data!$A:$P,1,FALSE)</f>
        <v>#N/A</v>
      </c>
      <c r="B81" s="579" t="e">
        <f>VLOOKUP(A81,Data!$A:$P,4,FALSE)</f>
        <v>#N/A</v>
      </c>
      <c r="C81" s="581" t="e">
        <f>VLOOKUP(A81,Data!$A:$AG,24,FALSE)</f>
        <v>#N/A</v>
      </c>
      <c r="D81" s="576" t="e">
        <f>VLOOKUP(A81,Data!$A:$AG,25,FALSE)</f>
        <v>#N/A</v>
      </c>
      <c r="E81" s="576" t="e">
        <f>VLOOKUP(A81,Data!$A:$AG,26,FALSE)</f>
        <v>#N/A</v>
      </c>
      <c r="F81" s="590" t="e">
        <f>VLOOKUP(A81,Data!$A:$AG,11,FALSE)</f>
        <v>#N/A</v>
      </c>
      <c r="G81" s="592" t="e">
        <f>VLOOKUP(A81,Data!$A:$AG,27,FALSE)</f>
        <v>#N/A</v>
      </c>
      <c r="H81" s="592" t="e">
        <f>VLOOKUP(A81,Data!$A:$AG,30,FALSE)</f>
        <v>#N/A</v>
      </c>
      <c r="I81" s="592" t="e">
        <f>VLOOKUP(A81,Data!$A:$AG,31,FALSE)</f>
        <v>#N/A</v>
      </c>
      <c r="J81" s="592" t="e">
        <f>VLOOKUP(A81,Data!$A:$AG,32,FALSE)</f>
        <v>#N/A</v>
      </c>
      <c r="K81" s="592" t="e">
        <f>VLOOKUP(A81,Data!$A:$AG,12,FALSE)</f>
        <v>#N/A</v>
      </c>
      <c r="L81" s="596" t="e">
        <f>VLOOKUP(A81,Data!$A:$AG,23,FALSE)</f>
        <v>#N/A</v>
      </c>
      <c r="M81" s="586" t="e">
        <f>VLOOKUP(A81,Data!$A:$AG,8,FALSE)</f>
        <v>#N/A</v>
      </c>
      <c r="N81" s="263" t="e">
        <f>VLOOKUP(A81,Data!$A:$AG,16,FALSE)</f>
        <v>#N/A</v>
      </c>
      <c r="O81" s="263" t="e">
        <f>VLOOKUP(A81,Data!$A:$AG,28,FALSE)</f>
        <v>#N/A</v>
      </c>
      <c r="P81" s="588" t="e">
        <f>VLOOKUP(A81,Data!$A:$AH,34,FALSE)</f>
        <v>#N/A</v>
      </c>
      <c r="Q81" s="588" t="e">
        <f>VLOOKUP($A81,Data!$A:AI,35,FALSE)</f>
        <v>#N/A</v>
      </c>
      <c r="R81" s="588" t="e">
        <f>VLOOKUP($A81,Data!$A:AJ,36,FALSE)</f>
        <v>#N/A</v>
      </c>
      <c r="S81" s="588" t="e">
        <f>VLOOKUP($A81,Data!$A:AK,37,FALSE)</f>
        <v>#N/A</v>
      </c>
      <c r="T81" s="588" t="e">
        <f>VLOOKUP($A81,Data!$A:AL,38,FALSE)</f>
        <v>#N/A</v>
      </c>
      <c r="U81" s="588" t="e">
        <f>VLOOKUP($A81,Data!$A:AM,39,FALSE)</f>
        <v>#N/A</v>
      </c>
      <c r="V81" s="588" t="e">
        <f>VLOOKUP($A81,Data!$A:AN,40,FALSE)</f>
        <v>#N/A</v>
      </c>
      <c r="W81" s="588" t="e">
        <f>VLOOKUP($A81,Data!$A:AO,41,FALSE)</f>
        <v>#N/A</v>
      </c>
      <c r="X81" s="588" t="e">
        <f>VLOOKUP($A81,Data!$A:AP,42,FALSE)</f>
        <v>#N/A</v>
      </c>
      <c r="Y81" s="588" t="e">
        <f>VLOOKUP($A81,Data!$A:AQ,43,FALSE)</f>
        <v>#N/A</v>
      </c>
    </row>
    <row r="82" spans="1:25" ht="50.1" customHeight="1" x14ac:dyDescent="0.25">
      <c r="A82" s="568" t="e">
        <f>VLOOKUP(Data!A257,Data!$A:$P,1,FALSE)</f>
        <v>#N/A</v>
      </c>
      <c r="B82" s="579" t="e">
        <f>VLOOKUP(A82,Data!$A:$P,4,FALSE)</f>
        <v>#N/A</v>
      </c>
      <c r="C82" s="581" t="e">
        <f>VLOOKUP(A82,Data!$A:$AG,24,FALSE)</f>
        <v>#N/A</v>
      </c>
      <c r="D82" s="576" t="e">
        <f>VLOOKUP(A82,Data!$A:$AG,25,FALSE)</f>
        <v>#N/A</v>
      </c>
      <c r="E82" s="576" t="e">
        <f>VLOOKUP(A82,Data!$A:$AG,26,FALSE)</f>
        <v>#N/A</v>
      </c>
      <c r="F82" s="590" t="e">
        <f>VLOOKUP(A82,Data!$A:$AG,11,FALSE)</f>
        <v>#N/A</v>
      </c>
      <c r="G82" s="592" t="e">
        <f>VLOOKUP(A82,Data!$A:$AG,27,FALSE)</f>
        <v>#N/A</v>
      </c>
      <c r="H82" s="592" t="e">
        <f>VLOOKUP(A82,Data!$A:$AG,30,FALSE)</f>
        <v>#N/A</v>
      </c>
      <c r="I82" s="592" t="e">
        <f>VLOOKUP(A82,Data!$A:$AG,31,FALSE)</f>
        <v>#N/A</v>
      </c>
      <c r="J82" s="592" t="e">
        <f>VLOOKUP(A82,Data!$A:$AG,32,FALSE)</f>
        <v>#N/A</v>
      </c>
      <c r="K82" s="592" t="e">
        <f>VLOOKUP(A82,Data!$A:$AG,12,FALSE)</f>
        <v>#N/A</v>
      </c>
      <c r="L82" s="596" t="e">
        <f>VLOOKUP(A82,Data!$A:$AG,23,FALSE)</f>
        <v>#N/A</v>
      </c>
      <c r="M82" s="586" t="e">
        <f>VLOOKUP(A82,Data!$A:$AG,8,FALSE)</f>
        <v>#N/A</v>
      </c>
      <c r="N82" s="263" t="e">
        <f>VLOOKUP(A82,Data!$A:$AG,16,FALSE)</f>
        <v>#N/A</v>
      </c>
      <c r="O82" s="263" t="e">
        <f>VLOOKUP(A82,Data!$A:$AG,28,FALSE)</f>
        <v>#N/A</v>
      </c>
      <c r="P82" s="588" t="e">
        <f>VLOOKUP(A82,Data!$A:$AH,34,FALSE)</f>
        <v>#N/A</v>
      </c>
      <c r="Q82" s="588" t="e">
        <f>VLOOKUP($A82,Data!$A:AI,35,FALSE)</f>
        <v>#N/A</v>
      </c>
      <c r="R82" s="588" t="e">
        <f>VLOOKUP($A82,Data!$A:AJ,36,FALSE)</f>
        <v>#N/A</v>
      </c>
      <c r="S82" s="588" t="e">
        <f>VLOOKUP($A82,Data!$A:AK,37,FALSE)</f>
        <v>#N/A</v>
      </c>
      <c r="T82" s="588" t="e">
        <f>VLOOKUP($A82,Data!$A:AL,38,FALSE)</f>
        <v>#N/A</v>
      </c>
      <c r="U82" s="588" t="e">
        <f>VLOOKUP($A82,Data!$A:AM,39,FALSE)</f>
        <v>#N/A</v>
      </c>
      <c r="V82" s="588" t="e">
        <f>VLOOKUP($A82,Data!$A:AN,40,FALSE)</f>
        <v>#N/A</v>
      </c>
      <c r="W82" s="588" t="e">
        <f>VLOOKUP($A82,Data!$A:AO,41,FALSE)</f>
        <v>#N/A</v>
      </c>
      <c r="X82" s="588" t="e">
        <f>VLOOKUP($A82,Data!$A:AP,42,FALSE)</f>
        <v>#N/A</v>
      </c>
      <c r="Y82" s="588" t="e">
        <f>VLOOKUP($A82,Data!$A:AQ,43,FALSE)</f>
        <v>#N/A</v>
      </c>
    </row>
    <row r="83" spans="1:25" ht="50.1" customHeight="1" x14ac:dyDescent="0.25">
      <c r="A83" s="568" t="e">
        <f>VLOOKUP(Data!A255,Data!$A:$P,1,FALSE)</f>
        <v>#N/A</v>
      </c>
      <c r="B83" s="579" t="e">
        <f>VLOOKUP(A83,Data!$A:$P,4,FALSE)</f>
        <v>#N/A</v>
      </c>
      <c r="C83" s="581" t="e">
        <f>VLOOKUP(A83,Data!$A:$AG,24,FALSE)</f>
        <v>#N/A</v>
      </c>
      <c r="D83" s="576" t="e">
        <f>VLOOKUP(A83,Data!$A:$AG,25,FALSE)</f>
        <v>#N/A</v>
      </c>
      <c r="E83" s="576" t="e">
        <f>VLOOKUP(A83,Data!$A:$AG,26,FALSE)</f>
        <v>#N/A</v>
      </c>
      <c r="F83" s="590" t="e">
        <f>VLOOKUP(A83,Data!$A:$AG,11,FALSE)</f>
        <v>#N/A</v>
      </c>
      <c r="G83" s="592" t="e">
        <f>VLOOKUP(A83,Data!$A:$AG,27,FALSE)</f>
        <v>#N/A</v>
      </c>
      <c r="H83" s="592" t="e">
        <f>VLOOKUP(A83,Data!$A:$AG,30,FALSE)</f>
        <v>#N/A</v>
      </c>
      <c r="I83" s="592" t="e">
        <f>VLOOKUP(A83,Data!$A:$AG,31,FALSE)</f>
        <v>#N/A</v>
      </c>
      <c r="J83" s="592" t="e">
        <f>VLOOKUP(A83,Data!$A:$AG,32,FALSE)</f>
        <v>#N/A</v>
      </c>
      <c r="K83" s="592" t="e">
        <f>VLOOKUP(A83,Data!$A:$AG,12,FALSE)</f>
        <v>#N/A</v>
      </c>
      <c r="L83" s="596" t="e">
        <f>VLOOKUP(A83,Data!$A:$AG,23,FALSE)</f>
        <v>#N/A</v>
      </c>
      <c r="M83" s="586" t="e">
        <f>VLOOKUP(A83,Data!$A:$AG,8,FALSE)</f>
        <v>#N/A</v>
      </c>
      <c r="N83" s="263" t="e">
        <f>VLOOKUP(A83,Data!$A:$AG,16,FALSE)</f>
        <v>#N/A</v>
      </c>
      <c r="O83" s="263" t="e">
        <f>VLOOKUP(A83,Data!$A:$AG,28,FALSE)</f>
        <v>#N/A</v>
      </c>
      <c r="P83" s="588" t="e">
        <f>VLOOKUP(A83,Data!$A:$AH,34,FALSE)</f>
        <v>#N/A</v>
      </c>
      <c r="Q83" s="588" t="e">
        <f>VLOOKUP($A83,Data!$A:AI,35,FALSE)</f>
        <v>#N/A</v>
      </c>
      <c r="R83" s="588" t="e">
        <f>VLOOKUP($A83,Data!$A:AJ,36,FALSE)</f>
        <v>#N/A</v>
      </c>
      <c r="S83" s="588" t="e">
        <f>VLOOKUP($A83,Data!$A:AK,37,FALSE)</f>
        <v>#N/A</v>
      </c>
      <c r="T83" s="588" t="e">
        <f>VLOOKUP($A83,Data!$A:AL,38,FALSE)</f>
        <v>#N/A</v>
      </c>
      <c r="U83" s="588" t="e">
        <f>VLOOKUP($A83,Data!$A:AM,39,FALSE)</f>
        <v>#N/A</v>
      </c>
      <c r="V83" s="588" t="e">
        <f>VLOOKUP($A83,Data!$A:AN,40,FALSE)</f>
        <v>#N/A</v>
      </c>
      <c r="W83" s="588" t="e">
        <f>VLOOKUP($A83,Data!$A:AO,41,FALSE)</f>
        <v>#N/A</v>
      </c>
      <c r="X83" s="588" t="e">
        <f>VLOOKUP($A83,Data!$A:AP,42,FALSE)</f>
        <v>#N/A</v>
      </c>
      <c r="Y83" s="588" t="e">
        <f>VLOOKUP($A83,Data!$A:AQ,43,FALSE)</f>
        <v>#N/A</v>
      </c>
    </row>
    <row r="84" spans="1:25" ht="50.1" customHeight="1" x14ac:dyDescent="0.25">
      <c r="A84" s="568" t="e">
        <f>VLOOKUP(Data!A254,Data!$A:$P,1,FALSE)</f>
        <v>#N/A</v>
      </c>
      <c r="B84" s="579" t="e">
        <f>VLOOKUP(A84,Data!$A:$P,4,FALSE)</f>
        <v>#N/A</v>
      </c>
      <c r="C84" s="581" t="e">
        <f>VLOOKUP(A84,Data!$A:$AG,24,FALSE)</f>
        <v>#N/A</v>
      </c>
      <c r="D84" s="576" t="e">
        <f>VLOOKUP(A84,Data!$A:$AG,25,FALSE)</f>
        <v>#N/A</v>
      </c>
      <c r="E84" s="576" t="e">
        <f>VLOOKUP(A84,Data!$A:$AG,26,FALSE)</f>
        <v>#N/A</v>
      </c>
      <c r="F84" s="590" t="e">
        <f>VLOOKUP(A84,Data!$A:$AG,11,FALSE)</f>
        <v>#N/A</v>
      </c>
      <c r="G84" s="592" t="e">
        <f>VLOOKUP(A84,Data!$A:$AG,27,FALSE)</f>
        <v>#N/A</v>
      </c>
      <c r="H84" s="592" t="e">
        <f>VLOOKUP(A84,Data!$A:$AG,30,FALSE)</f>
        <v>#N/A</v>
      </c>
      <c r="I84" s="592" t="e">
        <f>VLOOKUP(A84,Data!$A:$AG,31,FALSE)</f>
        <v>#N/A</v>
      </c>
      <c r="J84" s="592" t="e">
        <f>VLOOKUP(A84,Data!$A:$AG,32,FALSE)</f>
        <v>#N/A</v>
      </c>
      <c r="K84" s="592" t="e">
        <f>VLOOKUP(A84,Data!$A:$AG,12,FALSE)</f>
        <v>#N/A</v>
      </c>
      <c r="L84" s="596" t="e">
        <f>VLOOKUP(A84,Data!$A:$AG,23,FALSE)</f>
        <v>#N/A</v>
      </c>
      <c r="M84" s="586" t="e">
        <f>VLOOKUP(A84,Data!$A:$AG,8,FALSE)</f>
        <v>#N/A</v>
      </c>
      <c r="N84" s="263" t="e">
        <f>VLOOKUP(A84,Data!$A:$AG,16,FALSE)</f>
        <v>#N/A</v>
      </c>
      <c r="O84" s="263" t="e">
        <f>VLOOKUP(A84,Data!$A:$AG,28,FALSE)</f>
        <v>#N/A</v>
      </c>
      <c r="P84" s="588" t="e">
        <f>VLOOKUP(A84,Data!$A:$AH,34,FALSE)</f>
        <v>#N/A</v>
      </c>
      <c r="Q84" s="588" t="e">
        <f>VLOOKUP($A84,Data!$A:AI,35,FALSE)</f>
        <v>#N/A</v>
      </c>
      <c r="R84" s="588" t="e">
        <f>VLOOKUP($A84,Data!$A:AJ,36,FALSE)</f>
        <v>#N/A</v>
      </c>
      <c r="S84" s="588" t="e">
        <f>VLOOKUP($A84,Data!$A:AK,37,FALSE)</f>
        <v>#N/A</v>
      </c>
      <c r="T84" s="588" t="e">
        <f>VLOOKUP($A84,Data!$A:AL,38,FALSE)</f>
        <v>#N/A</v>
      </c>
      <c r="U84" s="588" t="e">
        <f>VLOOKUP($A84,Data!$A:AM,39,FALSE)</f>
        <v>#N/A</v>
      </c>
      <c r="V84" s="588" t="e">
        <f>VLOOKUP($A84,Data!$A:AN,40,FALSE)</f>
        <v>#N/A</v>
      </c>
      <c r="W84" s="588" t="e">
        <f>VLOOKUP($A84,Data!$A:AO,41,FALSE)</f>
        <v>#N/A</v>
      </c>
      <c r="X84" s="588" t="e">
        <f>VLOOKUP($A84,Data!$A:AP,42,FALSE)</f>
        <v>#N/A</v>
      </c>
      <c r="Y84" s="588" t="e">
        <f>VLOOKUP($A84,Data!$A:AQ,43,FALSE)</f>
        <v>#N/A</v>
      </c>
    </row>
    <row r="85" spans="1:25" ht="50.1" customHeight="1" x14ac:dyDescent="0.25">
      <c r="A85" s="568" t="e">
        <f>VLOOKUP(Data!A253,Data!$A:$P,1,FALSE)</f>
        <v>#N/A</v>
      </c>
      <c r="B85" s="579" t="e">
        <f>VLOOKUP(A85,Data!$A:$P,4,FALSE)</f>
        <v>#N/A</v>
      </c>
      <c r="C85" s="581" t="e">
        <f>VLOOKUP(A85,Data!$A:$AG,24,FALSE)</f>
        <v>#N/A</v>
      </c>
      <c r="D85" s="576" t="e">
        <f>VLOOKUP(A85,Data!$A:$AG,25,FALSE)</f>
        <v>#N/A</v>
      </c>
      <c r="E85" s="576" t="e">
        <f>VLOOKUP(A85,Data!$A:$AG,26,FALSE)</f>
        <v>#N/A</v>
      </c>
      <c r="F85" s="590" t="e">
        <f>VLOOKUP(A85,Data!$A:$AG,11,FALSE)</f>
        <v>#N/A</v>
      </c>
      <c r="G85" s="592" t="e">
        <f>VLOOKUP(A85,Data!$A:$AG,27,FALSE)</f>
        <v>#N/A</v>
      </c>
      <c r="H85" s="592" t="e">
        <f>VLOOKUP(A85,Data!$A:$AG,30,FALSE)</f>
        <v>#N/A</v>
      </c>
      <c r="I85" s="592" t="e">
        <f>VLOOKUP(A85,Data!$A:$AG,31,FALSE)</f>
        <v>#N/A</v>
      </c>
      <c r="J85" s="592" t="e">
        <f>VLOOKUP(A85,Data!$A:$AG,32,FALSE)</f>
        <v>#N/A</v>
      </c>
      <c r="K85" s="592" t="e">
        <f>VLOOKUP(A85,Data!$A:$AG,12,FALSE)</f>
        <v>#N/A</v>
      </c>
      <c r="L85" s="596" t="e">
        <f>VLOOKUP(A85,Data!$A:$AG,23,FALSE)</f>
        <v>#N/A</v>
      </c>
      <c r="M85" s="586" t="e">
        <f>VLOOKUP(A85,Data!$A:$AG,8,FALSE)</f>
        <v>#N/A</v>
      </c>
      <c r="N85" s="263" t="e">
        <f>VLOOKUP(A85,Data!$A:$AG,16,FALSE)</f>
        <v>#N/A</v>
      </c>
      <c r="O85" s="263" t="e">
        <f>VLOOKUP(A85,Data!$A:$AG,28,FALSE)</f>
        <v>#N/A</v>
      </c>
      <c r="P85" s="588" t="e">
        <f>VLOOKUP(A85,Data!$A:$AH,34,FALSE)</f>
        <v>#N/A</v>
      </c>
      <c r="Q85" s="588" t="e">
        <f>VLOOKUP($A85,Data!$A:AI,35,FALSE)</f>
        <v>#N/A</v>
      </c>
      <c r="R85" s="588" t="e">
        <f>VLOOKUP($A85,Data!$A:AJ,36,FALSE)</f>
        <v>#N/A</v>
      </c>
      <c r="S85" s="588" t="e">
        <f>VLOOKUP($A85,Data!$A:AK,37,FALSE)</f>
        <v>#N/A</v>
      </c>
      <c r="T85" s="588" t="e">
        <f>VLOOKUP($A85,Data!$A:AL,38,FALSE)</f>
        <v>#N/A</v>
      </c>
      <c r="U85" s="588" t="e">
        <f>VLOOKUP($A85,Data!$A:AM,39,FALSE)</f>
        <v>#N/A</v>
      </c>
      <c r="V85" s="588" t="e">
        <f>VLOOKUP($A85,Data!$A:AN,40,FALSE)</f>
        <v>#N/A</v>
      </c>
      <c r="W85" s="588" t="e">
        <f>VLOOKUP($A85,Data!$A:AO,41,FALSE)</f>
        <v>#N/A</v>
      </c>
      <c r="X85" s="588" t="e">
        <f>VLOOKUP($A85,Data!$A:AP,42,FALSE)</f>
        <v>#N/A</v>
      </c>
      <c r="Y85" s="588" t="e">
        <f>VLOOKUP($A85,Data!$A:AQ,43,FALSE)</f>
        <v>#N/A</v>
      </c>
    </row>
    <row r="86" spans="1:25" ht="50.1" customHeight="1" x14ac:dyDescent="0.25">
      <c r="A86" s="568" t="e">
        <f>VLOOKUP(Data!A252,Data!$A:$P,1,FALSE)</f>
        <v>#N/A</v>
      </c>
      <c r="B86" s="579" t="e">
        <f>VLOOKUP(A86,Data!$A:$P,4,FALSE)</f>
        <v>#N/A</v>
      </c>
      <c r="C86" s="581" t="e">
        <f>VLOOKUP(A86,Data!$A:$AG,24,FALSE)</f>
        <v>#N/A</v>
      </c>
      <c r="D86" s="576" t="e">
        <f>VLOOKUP(A86,Data!$A:$AG,25,FALSE)</f>
        <v>#N/A</v>
      </c>
      <c r="E86" s="576" t="e">
        <f>VLOOKUP(A86,Data!$A:$AG,26,FALSE)</f>
        <v>#N/A</v>
      </c>
      <c r="F86" s="590" t="e">
        <f>VLOOKUP(A86,Data!$A:$AG,11,FALSE)</f>
        <v>#N/A</v>
      </c>
      <c r="G86" s="592" t="e">
        <f>VLOOKUP(A86,Data!$A:$AG,27,FALSE)</f>
        <v>#N/A</v>
      </c>
      <c r="H86" s="592" t="e">
        <f>VLOOKUP(A86,Data!$A:$AG,30,FALSE)</f>
        <v>#N/A</v>
      </c>
      <c r="I86" s="592" t="e">
        <f>VLOOKUP(A86,Data!$A:$AG,31,FALSE)</f>
        <v>#N/A</v>
      </c>
      <c r="J86" s="592" t="e">
        <f>VLOOKUP(A86,Data!$A:$AG,32,FALSE)</f>
        <v>#N/A</v>
      </c>
      <c r="K86" s="592" t="e">
        <f>VLOOKUP(A86,Data!$A:$AG,12,FALSE)</f>
        <v>#N/A</v>
      </c>
      <c r="L86" s="596" t="e">
        <f>VLOOKUP(A86,Data!$A:$AG,23,FALSE)</f>
        <v>#N/A</v>
      </c>
      <c r="M86" s="586" t="e">
        <f>VLOOKUP(A86,Data!$A:$AG,8,FALSE)</f>
        <v>#N/A</v>
      </c>
      <c r="N86" s="263" t="e">
        <f>VLOOKUP(A86,Data!$A:$AG,16,FALSE)</f>
        <v>#N/A</v>
      </c>
      <c r="O86" s="263" t="e">
        <f>VLOOKUP(A86,Data!$A:$AG,28,FALSE)</f>
        <v>#N/A</v>
      </c>
      <c r="P86" s="588" t="e">
        <f>VLOOKUP(A86,Data!$A:$AH,34,FALSE)</f>
        <v>#N/A</v>
      </c>
      <c r="Q86" s="588" t="e">
        <f>VLOOKUP($A86,Data!$A:AI,35,FALSE)</f>
        <v>#N/A</v>
      </c>
      <c r="R86" s="588" t="e">
        <f>VLOOKUP($A86,Data!$A:AJ,36,FALSE)</f>
        <v>#N/A</v>
      </c>
      <c r="S86" s="588" t="e">
        <f>VLOOKUP($A86,Data!$A:AK,37,FALSE)</f>
        <v>#N/A</v>
      </c>
      <c r="T86" s="588" t="e">
        <f>VLOOKUP($A86,Data!$A:AL,38,FALSE)</f>
        <v>#N/A</v>
      </c>
      <c r="U86" s="588" t="e">
        <f>VLOOKUP($A86,Data!$A:AM,39,FALSE)</f>
        <v>#N/A</v>
      </c>
      <c r="V86" s="588" t="e">
        <f>VLOOKUP($A86,Data!$A:AN,40,FALSE)</f>
        <v>#N/A</v>
      </c>
      <c r="W86" s="588" t="e">
        <f>VLOOKUP($A86,Data!$A:AO,41,FALSE)</f>
        <v>#N/A</v>
      </c>
      <c r="X86" s="588" t="e">
        <f>VLOOKUP($A86,Data!$A:AP,42,FALSE)</f>
        <v>#N/A</v>
      </c>
      <c r="Y86" s="588" t="e">
        <f>VLOOKUP($A86,Data!$A:AQ,43,FALSE)</f>
        <v>#N/A</v>
      </c>
    </row>
    <row r="87" spans="1:25" ht="50.1" customHeight="1" x14ac:dyDescent="0.25">
      <c r="A87" s="568" t="e">
        <f>VLOOKUP(Data!A251,Data!$A:$P,1,FALSE)</f>
        <v>#N/A</v>
      </c>
      <c r="B87" s="579" t="e">
        <f>VLOOKUP(A87,Data!$A:$P,4,FALSE)</f>
        <v>#N/A</v>
      </c>
      <c r="C87" s="581" t="e">
        <f>VLOOKUP(A87,Data!$A:$AG,24,FALSE)</f>
        <v>#N/A</v>
      </c>
      <c r="D87" s="576" t="e">
        <f>VLOOKUP(A87,Data!$A:$AG,25,FALSE)</f>
        <v>#N/A</v>
      </c>
      <c r="E87" s="576" t="e">
        <f>VLOOKUP(A87,Data!$A:$AG,26,FALSE)</f>
        <v>#N/A</v>
      </c>
      <c r="F87" s="590" t="e">
        <f>VLOOKUP(A87,Data!$A:$AG,11,FALSE)</f>
        <v>#N/A</v>
      </c>
      <c r="G87" s="592" t="e">
        <f>VLOOKUP(A87,Data!$A:$AG,27,FALSE)</f>
        <v>#N/A</v>
      </c>
      <c r="H87" s="592" t="e">
        <f>VLOOKUP(A87,Data!$A:$AG,30,FALSE)</f>
        <v>#N/A</v>
      </c>
      <c r="I87" s="592" t="e">
        <f>VLOOKUP(A87,Data!$A:$AG,31,FALSE)</f>
        <v>#N/A</v>
      </c>
      <c r="J87" s="592" t="e">
        <f>VLOOKUP(A87,Data!$A:$AG,32,FALSE)</f>
        <v>#N/A</v>
      </c>
      <c r="K87" s="592" t="e">
        <f>VLOOKUP(A87,Data!$A:$AG,12,FALSE)</f>
        <v>#N/A</v>
      </c>
      <c r="L87" s="596" t="e">
        <f>VLOOKUP(A87,Data!$A:$AG,23,FALSE)</f>
        <v>#N/A</v>
      </c>
      <c r="M87" s="586" t="e">
        <f>VLOOKUP(A87,Data!$A:$AG,8,FALSE)</f>
        <v>#N/A</v>
      </c>
      <c r="N87" s="263" t="e">
        <f>VLOOKUP(A87,Data!$A:$AG,16,FALSE)</f>
        <v>#N/A</v>
      </c>
      <c r="O87" s="263" t="e">
        <f>VLOOKUP(A87,Data!$A:$AG,28,FALSE)</f>
        <v>#N/A</v>
      </c>
      <c r="P87" s="588" t="e">
        <f>VLOOKUP(A87,Data!$A:$AH,34,FALSE)</f>
        <v>#N/A</v>
      </c>
      <c r="Q87" s="588" t="e">
        <f>VLOOKUP($A87,Data!$A:AI,35,FALSE)</f>
        <v>#N/A</v>
      </c>
      <c r="R87" s="588" t="e">
        <f>VLOOKUP($A87,Data!$A:AJ,36,FALSE)</f>
        <v>#N/A</v>
      </c>
      <c r="S87" s="588" t="e">
        <f>VLOOKUP($A87,Data!$A:AK,37,FALSE)</f>
        <v>#N/A</v>
      </c>
      <c r="T87" s="588" t="e">
        <f>VLOOKUP($A87,Data!$A:AL,38,FALSE)</f>
        <v>#N/A</v>
      </c>
      <c r="U87" s="588" t="e">
        <f>VLOOKUP($A87,Data!$A:AM,39,FALSE)</f>
        <v>#N/A</v>
      </c>
      <c r="V87" s="588" t="e">
        <f>VLOOKUP($A87,Data!$A:AN,40,FALSE)</f>
        <v>#N/A</v>
      </c>
      <c r="W87" s="588" t="e">
        <f>VLOOKUP($A87,Data!$A:AO,41,FALSE)</f>
        <v>#N/A</v>
      </c>
      <c r="X87" s="588" t="e">
        <f>VLOOKUP($A87,Data!$A:AP,42,FALSE)</f>
        <v>#N/A</v>
      </c>
      <c r="Y87" s="588" t="e">
        <f>VLOOKUP($A87,Data!$A:AQ,43,FALSE)</f>
        <v>#N/A</v>
      </c>
    </row>
    <row r="88" spans="1:25" ht="50.1" hidden="1" customHeight="1" x14ac:dyDescent="0.25">
      <c r="A88" s="568" t="e">
        <f>VLOOKUP(Data!A250,Data!$A:$P,1,FALSE)</f>
        <v>#N/A</v>
      </c>
      <c r="B88" s="579" t="e">
        <f>VLOOKUP(A88,Data!$A:$P,4,FALSE)</f>
        <v>#N/A</v>
      </c>
      <c r="C88" s="582" t="e">
        <f>VLOOKUP(A88,Data!$A:$AG,24,FALSE)</f>
        <v>#N/A</v>
      </c>
      <c r="D88" s="577" t="e">
        <f>VLOOKUP(A88,Data!$A:$AG,25,FALSE)</f>
        <v>#N/A</v>
      </c>
      <c r="E88" s="577" t="e">
        <f>VLOOKUP(A88,Data!$A:$AG,26,FALSE)</f>
        <v>#N/A</v>
      </c>
      <c r="F88" s="591" t="e">
        <f>VLOOKUP(A88,Data!$A:$AG,11,FALSE)</f>
        <v>#N/A</v>
      </c>
      <c r="G88" s="593" t="e">
        <f>VLOOKUP(A88,Data!$A:$AG,27,FALSE)</f>
        <v>#N/A</v>
      </c>
      <c r="H88" s="593" t="e">
        <f>VLOOKUP(A88,Data!$A:$AG,30,FALSE)</f>
        <v>#N/A</v>
      </c>
      <c r="I88" s="593" t="e">
        <f>VLOOKUP(A88,Data!$A:$AG,31,FALSE)</f>
        <v>#N/A</v>
      </c>
      <c r="J88" s="593" t="e">
        <f>VLOOKUP(A88,Data!$A:$AG,32,FALSE)</f>
        <v>#N/A</v>
      </c>
      <c r="K88" s="593" t="e">
        <f>VLOOKUP(A88,Data!$A:$AG,12,FALSE)</f>
        <v>#N/A</v>
      </c>
      <c r="L88" s="597" t="e">
        <f>VLOOKUP(A88,Data!$A:$AG,23,FALSE)</f>
        <v>#N/A</v>
      </c>
      <c r="M88" s="586" t="e">
        <f>VLOOKUP(A88,Data!$A:$AG,8,FALSE)</f>
        <v>#N/A</v>
      </c>
      <c r="N88" s="263" t="e">
        <f>VLOOKUP(A88,Data!$A:$AG,16,FALSE)</f>
        <v>#N/A</v>
      </c>
      <c r="O88" s="263" t="e">
        <f>VLOOKUP(A88,Data!$A:$AG,28,FALSE)</f>
        <v>#N/A</v>
      </c>
      <c r="P88" s="588" t="e">
        <f>VLOOKUP(A88,Data!$A:$AH,34,FALSE)</f>
        <v>#N/A</v>
      </c>
      <c r="Q88" s="588" t="e">
        <f>VLOOKUP($A88,Data!$A:AI,35,FALSE)</f>
        <v>#N/A</v>
      </c>
      <c r="R88" s="588" t="e">
        <f>VLOOKUP($A88,Data!$A:AJ,36,FALSE)</f>
        <v>#N/A</v>
      </c>
      <c r="S88" s="588" t="e">
        <f>VLOOKUP($A88,Data!$A:AK,37,FALSE)</f>
        <v>#N/A</v>
      </c>
      <c r="T88" s="588" t="e">
        <f>VLOOKUP($A88,Data!$A:AL,38,FALSE)</f>
        <v>#N/A</v>
      </c>
      <c r="U88" s="588" t="e">
        <f>VLOOKUP($A88,Data!$A:AM,39,FALSE)</f>
        <v>#N/A</v>
      </c>
      <c r="V88" s="588" t="e">
        <f>VLOOKUP($A88,Data!$A:AN,40,FALSE)</f>
        <v>#N/A</v>
      </c>
      <c r="W88" s="588" t="e">
        <f>VLOOKUP($A88,Data!$A:AO,41,FALSE)</f>
        <v>#N/A</v>
      </c>
      <c r="X88" s="588" t="e">
        <f>VLOOKUP($A88,Data!$A:AP,42,FALSE)</f>
        <v>#N/A</v>
      </c>
      <c r="Y88" s="588" t="e">
        <f>VLOOKUP($A88,Data!$A:AQ,43,FALSE)</f>
        <v>#N/A</v>
      </c>
    </row>
    <row r="89" spans="1:25" ht="50.1" customHeight="1" x14ac:dyDescent="0.25">
      <c r="A89" s="568" t="e">
        <f>VLOOKUP(Data!A249,Data!$A:$P,1,FALSE)</f>
        <v>#N/A</v>
      </c>
      <c r="B89" s="579" t="e">
        <f>VLOOKUP(A89,Data!$A:$P,4,FALSE)</f>
        <v>#N/A</v>
      </c>
      <c r="C89" s="581" t="e">
        <f>VLOOKUP(A89,Data!$A:$AG,24,FALSE)</f>
        <v>#N/A</v>
      </c>
      <c r="D89" s="576" t="e">
        <f>VLOOKUP(A89,Data!$A:$AG,25,FALSE)</f>
        <v>#N/A</v>
      </c>
      <c r="E89" s="576" t="e">
        <f>VLOOKUP(A89,Data!$A:$AG,26,FALSE)</f>
        <v>#N/A</v>
      </c>
      <c r="F89" s="590" t="e">
        <f>VLOOKUP(A89,Data!$A:$AG,11,FALSE)</f>
        <v>#N/A</v>
      </c>
      <c r="G89" s="592" t="e">
        <f>VLOOKUP(A89,Data!$A:$AG,27,FALSE)</f>
        <v>#N/A</v>
      </c>
      <c r="H89" s="592" t="e">
        <f>VLOOKUP(A89,Data!$A:$AG,30,FALSE)</f>
        <v>#N/A</v>
      </c>
      <c r="I89" s="592" t="e">
        <f>VLOOKUP(A89,Data!$A:$AG,31,FALSE)</f>
        <v>#N/A</v>
      </c>
      <c r="J89" s="592" t="e">
        <f>VLOOKUP(A89,Data!$A:$AG,32,FALSE)</f>
        <v>#N/A</v>
      </c>
      <c r="K89" s="592" t="e">
        <f>VLOOKUP(A89,Data!$A:$AG,12,FALSE)</f>
        <v>#N/A</v>
      </c>
      <c r="L89" s="596" t="e">
        <f>VLOOKUP(A89,Data!$A:$AG,23,FALSE)</f>
        <v>#N/A</v>
      </c>
      <c r="M89" s="586" t="e">
        <f>VLOOKUP(A89,Data!$A:$AG,8,FALSE)</f>
        <v>#N/A</v>
      </c>
      <c r="N89" s="263" t="e">
        <f>VLOOKUP(A89,Data!$A:$AG,16,FALSE)</f>
        <v>#N/A</v>
      </c>
      <c r="O89" s="263" t="e">
        <f>VLOOKUP(A89,Data!$A:$AG,28,FALSE)</f>
        <v>#N/A</v>
      </c>
      <c r="P89" s="588" t="e">
        <f>VLOOKUP(A89,Data!$A:$AH,34,FALSE)</f>
        <v>#N/A</v>
      </c>
      <c r="Q89" s="588" t="e">
        <f>VLOOKUP($A89,Data!$A:AI,35,FALSE)</f>
        <v>#N/A</v>
      </c>
      <c r="R89" s="588" t="e">
        <f>VLOOKUP($A89,Data!$A:AJ,36,FALSE)</f>
        <v>#N/A</v>
      </c>
      <c r="S89" s="588" t="e">
        <f>VLOOKUP($A89,Data!$A:AK,37,FALSE)</f>
        <v>#N/A</v>
      </c>
      <c r="T89" s="588" t="e">
        <f>VLOOKUP($A89,Data!$A:AL,38,FALSE)</f>
        <v>#N/A</v>
      </c>
      <c r="U89" s="588" t="e">
        <f>VLOOKUP($A89,Data!$A:AM,39,FALSE)</f>
        <v>#N/A</v>
      </c>
      <c r="V89" s="588" t="e">
        <f>VLOOKUP($A89,Data!$A:AN,40,FALSE)</f>
        <v>#N/A</v>
      </c>
      <c r="W89" s="588" t="e">
        <f>VLOOKUP($A89,Data!$A:AO,41,FALSE)</f>
        <v>#N/A</v>
      </c>
      <c r="X89" s="588" t="e">
        <f>VLOOKUP($A89,Data!$A:AP,42,FALSE)</f>
        <v>#N/A</v>
      </c>
      <c r="Y89" s="588" t="e">
        <f>VLOOKUP($A89,Data!$A:AQ,43,FALSE)</f>
        <v>#N/A</v>
      </c>
    </row>
    <row r="90" spans="1:25" ht="50.1" customHeight="1" x14ac:dyDescent="0.25">
      <c r="A90" s="568" t="e">
        <f>VLOOKUP(Data!A248,Data!$A:$P,1,FALSE)</f>
        <v>#N/A</v>
      </c>
      <c r="B90" s="579" t="e">
        <f>VLOOKUP(A90,Data!$A:$P,4,FALSE)</f>
        <v>#N/A</v>
      </c>
      <c r="C90" s="581" t="e">
        <f>VLOOKUP(A90,Data!$A:$AG,24,FALSE)</f>
        <v>#N/A</v>
      </c>
      <c r="D90" s="576" t="e">
        <f>VLOOKUP(A90,Data!$A:$AG,25,FALSE)</f>
        <v>#N/A</v>
      </c>
      <c r="E90" s="576" t="e">
        <f>VLOOKUP(A90,Data!$A:$AG,26,FALSE)</f>
        <v>#N/A</v>
      </c>
      <c r="F90" s="590" t="e">
        <f>VLOOKUP(A90,Data!$A:$AG,11,FALSE)</f>
        <v>#N/A</v>
      </c>
      <c r="G90" s="592" t="e">
        <f>VLOOKUP(A90,Data!$A:$AG,27,FALSE)</f>
        <v>#N/A</v>
      </c>
      <c r="H90" s="592" t="e">
        <f>VLOOKUP(A90,Data!$A:$AG,30,FALSE)</f>
        <v>#N/A</v>
      </c>
      <c r="I90" s="592" t="e">
        <f>VLOOKUP(A90,Data!$A:$AG,31,FALSE)</f>
        <v>#N/A</v>
      </c>
      <c r="J90" s="592" t="e">
        <f>VLOOKUP(A90,Data!$A:$AG,32,FALSE)</f>
        <v>#N/A</v>
      </c>
      <c r="K90" s="592" t="e">
        <f>VLOOKUP(A90,Data!$A:$AG,12,FALSE)</f>
        <v>#N/A</v>
      </c>
      <c r="L90" s="596" t="e">
        <f>VLOOKUP(A90,Data!$A:$AG,23,FALSE)</f>
        <v>#N/A</v>
      </c>
      <c r="M90" s="586" t="e">
        <f>VLOOKUP(A90,Data!$A:$AG,8,FALSE)</f>
        <v>#N/A</v>
      </c>
      <c r="N90" s="263" t="e">
        <f>VLOOKUP(A90,Data!$A:$AG,16,FALSE)</f>
        <v>#N/A</v>
      </c>
      <c r="O90" s="263" t="e">
        <f>VLOOKUP(A90,Data!$A:$AG,28,FALSE)</f>
        <v>#N/A</v>
      </c>
      <c r="P90" s="588" t="e">
        <f>VLOOKUP(A90,Data!$A:$AH,34,FALSE)</f>
        <v>#N/A</v>
      </c>
      <c r="Q90" s="588" t="e">
        <f>VLOOKUP($A90,Data!$A:AI,35,FALSE)</f>
        <v>#N/A</v>
      </c>
      <c r="R90" s="588" t="e">
        <f>VLOOKUP($A90,Data!$A:AJ,36,FALSE)</f>
        <v>#N/A</v>
      </c>
      <c r="S90" s="588" t="e">
        <f>VLOOKUP($A90,Data!$A:AK,37,FALSE)</f>
        <v>#N/A</v>
      </c>
      <c r="T90" s="588" t="e">
        <f>VLOOKUP($A90,Data!$A:AL,38,FALSE)</f>
        <v>#N/A</v>
      </c>
      <c r="U90" s="588" t="e">
        <f>VLOOKUP($A90,Data!$A:AM,39,FALSE)</f>
        <v>#N/A</v>
      </c>
      <c r="V90" s="588" t="e">
        <f>VLOOKUP($A90,Data!$A:AN,40,FALSE)</f>
        <v>#N/A</v>
      </c>
      <c r="W90" s="588" t="e">
        <f>VLOOKUP($A90,Data!$A:AO,41,FALSE)</f>
        <v>#N/A</v>
      </c>
      <c r="X90" s="588" t="e">
        <f>VLOOKUP($A90,Data!$A:AP,42,FALSE)</f>
        <v>#N/A</v>
      </c>
      <c r="Y90" s="588" t="e">
        <f>VLOOKUP($A90,Data!$A:AQ,43,FALSE)</f>
        <v>#N/A</v>
      </c>
    </row>
    <row r="91" spans="1:25" ht="50.1" hidden="1" customHeight="1" x14ac:dyDescent="0.25">
      <c r="A91" s="568" t="e">
        <f>VLOOKUP(Data!A247,Data!$A:$P,1,FALSE)</f>
        <v>#N/A</v>
      </c>
      <c r="B91" s="579" t="e">
        <f>VLOOKUP(A91,Data!$A:$P,4,FALSE)</f>
        <v>#N/A</v>
      </c>
      <c r="C91" s="582" t="e">
        <f>VLOOKUP(A91,Data!$A:$AG,24,FALSE)</f>
        <v>#N/A</v>
      </c>
      <c r="D91" s="577" t="e">
        <f>VLOOKUP(A91,Data!$A:$AG,25,FALSE)</f>
        <v>#N/A</v>
      </c>
      <c r="E91" s="577" t="e">
        <f>VLOOKUP(A91,Data!$A:$AG,26,FALSE)</f>
        <v>#N/A</v>
      </c>
      <c r="F91" s="591" t="e">
        <f>VLOOKUP(A91,Data!$A:$AG,11,FALSE)</f>
        <v>#N/A</v>
      </c>
      <c r="G91" s="593" t="e">
        <f>VLOOKUP(A91,Data!$A:$AG,27,FALSE)</f>
        <v>#N/A</v>
      </c>
      <c r="H91" s="593" t="e">
        <f>VLOOKUP(A91,Data!$A:$AG,30,FALSE)</f>
        <v>#N/A</v>
      </c>
      <c r="I91" s="593" t="e">
        <f>VLOOKUP(A91,Data!$A:$AG,31,FALSE)</f>
        <v>#N/A</v>
      </c>
      <c r="J91" s="593" t="e">
        <f>VLOOKUP(A91,Data!$A:$AG,32,FALSE)</f>
        <v>#N/A</v>
      </c>
      <c r="K91" s="593" t="e">
        <f>VLOOKUP(A91,Data!$A:$AG,12,FALSE)</f>
        <v>#N/A</v>
      </c>
      <c r="L91" s="597" t="e">
        <f>VLOOKUP(A91,Data!$A:$AG,23,FALSE)</f>
        <v>#N/A</v>
      </c>
      <c r="M91" s="586" t="e">
        <f>VLOOKUP(A91,Data!$A:$AG,8,FALSE)</f>
        <v>#N/A</v>
      </c>
      <c r="N91" s="263" t="e">
        <f>VLOOKUP(A91,Data!$A:$AG,16,FALSE)</f>
        <v>#N/A</v>
      </c>
      <c r="O91" s="263" t="e">
        <f>VLOOKUP(A91,Data!$A:$AG,28,FALSE)</f>
        <v>#N/A</v>
      </c>
      <c r="P91" s="588" t="e">
        <f>VLOOKUP(A91,Data!$A:$AH,34,FALSE)</f>
        <v>#N/A</v>
      </c>
      <c r="Q91" s="588" t="e">
        <f>VLOOKUP($A91,Data!$A:AI,35,FALSE)</f>
        <v>#N/A</v>
      </c>
      <c r="R91" s="588" t="e">
        <f>VLOOKUP($A91,Data!$A:AJ,36,FALSE)</f>
        <v>#N/A</v>
      </c>
      <c r="S91" s="588" t="e">
        <f>VLOOKUP($A91,Data!$A:AK,37,FALSE)</f>
        <v>#N/A</v>
      </c>
      <c r="T91" s="588" t="e">
        <f>VLOOKUP($A91,Data!$A:AL,38,FALSE)</f>
        <v>#N/A</v>
      </c>
      <c r="U91" s="588" t="e">
        <f>VLOOKUP($A91,Data!$A:AM,39,FALSE)</f>
        <v>#N/A</v>
      </c>
      <c r="V91" s="588" t="e">
        <f>VLOOKUP($A91,Data!$A:AN,40,FALSE)</f>
        <v>#N/A</v>
      </c>
      <c r="W91" s="588" t="e">
        <f>VLOOKUP($A91,Data!$A:AO,41,FALSE)</f>
        <v>#N/A</v>
      </c>
      <c r="X91" s="588" t="e">
        <f>VLOOKUP($A91,Data!$A:AP,42,FALSE)</f>
        <v>#N/A</v>
      </c>
      <c r="Y91" s="588" t="e">
        <f>VLOOKUP($A91,Data!$A:AQ,43,FALSE)</f>
        <v>#N/A</v>
      </c>
    </row>
    <row r="92" spans="1:25" ht="50.1" hidden="1" customHeight="1" x14ac:dyDescent="0.25">
      <c r="A92" s="568" t="e">
        <f>VLOOKUP(Data!A246,Data!$A:$P,1,FALSE)</f>
        <v>#N/A</v>
      </c>
      <c r="B92" s="579" t="e">
        <f>VLOOKUP(A92,Data!$A:$P,4,FALSE)</f>
        <v>#N/A</v>
      </c>
      <c r="C92" s="582" t="e">
        <f>VLOOKUP(A92,Data!$A:$AG,24,FALSE)</f>
        <v>#N/A</v>
      </c>
      <c r="D92" s="577" t="e">
        <f>VLOOKUP(A92,Data!$A:$AG,25,FALSE)</f>
        <v>#N/A</v>
      </c>
      <c r="E92" s="577" t="e">
        <f>VLOOKUP(A92,Data!$A:$AG,26,FALSE)</f>
        <v>#N/A</v>
      </c>
      <c r="F92" s="591" t="e">
        <f>VLOOKUP(A92,Data!$A:$AG,11,FALSE)</f>
        <v>#N/A</v>
      </c>
      <c r="G92" s="593" t="e">
        <f>VLOOKUP(A92,Data!$A:$AG,27,FALSE)</f>
        <v>#N/A</v>
      </c>
      <c r="H92" s="593" t="e">
        <f>VLOOKUP(A92,Data!$A:$AG,30,FALSE)</f>
        <v>#N/A</v>
      </c>
      <c r="I92" s="593" t="e">
        <f>VLOOKUP(A92,Data!$A:$AG,31,FALSE)</f>
        <v>#N/A</v>
      </c>
      <c r="J92" s="593" t="e">
        <f>VLOOKUP(A92,Data!$A:$AG,32,FALSE)</f>
        <v>#N/A</v>
      </c>
      <c r="K92" s="593" t="e">
        <f>VLOOKUP(A92,Data!$A:$AG,12,FALSE)</f>
        <v>#N/A</v>
      </c>
      <c r="L92" s="597" t="e">
        <f>VLOOKUP(A92,Data!$A:$AG,23,FALSE)</f>
        <v>#N/A</v>
      </c>
      <c r="M92" s="586" t="e">
        <f>VLOOKUP(A92,Data!$A:$AG,8,FALSE)</f>
        <v>#N/A</v>
      </c>
      <c r="N92" s="263" t="e">
        <f>VLOOKUP(A92,Data!$A:$AG,16,FALSE)</f>
        <v>#N/A</v>
      </c>
      <c r="O92" s="263" t="e">
        <f>VLOOKUP(A92,Data!$A:$AG,28,FALSE)</f>
        <v>#N/A</v>
      </c>
      <c r="P92" s="588" t="e">
        <f>VLOOKUP(A92,Data!$A:$AH,34,FALSE)</f>
        <v>#N/A</v>
      </c>
      <c r="Q92" s="588" t="e">
        <f>VLOOKUP($A92,Data!$A:AI,35,FALSE)</f>
        <v>#N/A</v>
      </c>
      <c r="R92" s="588" t="e">
        <f>VLOOKUP($A92,Data!$A:AJ,36,FALSE)</f>
        <v>#N/A</v>
      </c>
      <c r="S92" s="588" t="e">
        <f>VLOOKUP($A92,Data!$A:AK,37,FALSE)</f>
        <v>#N/A</v>
      </c>
      <c r="T92" s="588" t="e">
        <f>VLOOKUP($A92,Data!$A:AL,38,FALSE)</f>
        <v>#N/A</v>
      </c>
      <c r="U92" s="588" t="e">
        <f>VLOOKUP($A92,Data!$A:AM,39,FALSE)</f>
        <v>#N/A</v>
      </c>
      <c r="V92" s="588" t="e">
        <f>VLOOKUP($A92,Data!$A:AN,40,FALSE)</f>
        <v>#N/A</v>
      </c>
      <c r="W92" s="588" t="e">
        <f>VLOOKUP($A92,Data!$A:AO,41,FALSE)</f>
        <v>#N/A</v>
      </c>
      <c r="X92" s="588" t="e">
        <f>VLOOKUP($A92,Data!$A:AP,42,FALSE)</f>
        <v>#N/A</v>
      </c>
      <c r="Y92" s="588" t="e">
        <f>VLOOKUP($A92,Data!$A:AQ,43,FALSE)</f>
        <v>#N/A</v>
      </c>
    </row>
    <row r="93" spans="1:25" ht="50.1" customHeight="1" x14ac:dyDescent="0.25">
      <c r="A93" s="568" t="e">
        <f>VLOOKUP(Data!A245,Data!$A:$P,1,FALSE)</f>
        <v>#N/A</v>
      </c>
      <c r="B93" s="579" t="e">
        <f>VLOOKUP(A93,Data!$A:$P,4,FALSE)</f>
        <v>#N/A</v>
      </c>
      <c r="C93" s="581" t="e">
        <f>VLOOKUP(A93,Data!$A:$AG,24,FALSE)</f>
        <v>#N/A</v>
      </c>
      <c r="D93" s="576" t="e">
        <f>VLOOKUP(A93,Data!$A:$AG,25,FALSE)</f>
        <v>#N/A</v>
      </c>
      <c r="E93" s="576" t="e">
        <f>VLOOKUP(A93,Data!$A:$AG,26,FALSE)</f>
        <v>#N/A</v>
      </c>
      <c r="F93" s="590" t="e">
        <f>VLOOKUP(A93,Data!$A:$AG,11,FALSE)</f>
        <v>#N/A</v>
      </c>
      <c r="G93" s="592" t="e">
        <f>VLOOKUP(A93,Data!$A:$AG,27,FALSE)</f>
        <v>#N/A</v>
      </c>
      <c r="H93" s="592" t="e">
        <f>VLOOKUP(A93,Data!$A:$AG,30,FALSE)</f>
        <v>#N/A</v>
      </c>
      <c r="I93" s="592" t="e">
        <f>VLOOKUP(A93,Data!$A:$AG,31,FALSE)</f>
        <v>#N/A</v>
      </c>
      <c r="J93" s="592" t="e">
        <f>VLOOKUP(A93,Data!$A:$AG,32,FALSE)</f>
        <v>#N/A</v>
      </c>
      <c r="K93" s="592" t="e">
        <f>VLOOKUP(A93,Data!$A:$AG,12,FALSE)</f>
        <v>#N/A</v>
      </c>
      <c r="L93" s="596" t="e">
        <f>VLOOKUP(A93,Data!$A:$AG,23,FALSE)</f>
        <v>#N/A</v>
      </c>
      <c r="M93" s="586" t="e">
        <f>VLOOKUP(A93,Data!$A:$AG,8,FALSE)</f>
        <v>#N/A</v>
      </c>
      <c r="N93" s="263" t="e">
        <f>VLOOKUP(A93,Data!$A:$AG,16,FALSE)</f>
        <v>#N/A</v>
      </c>
      <c r="O93" s="263" t="e">
        <f>VLOOKUP(A93,Data!$A:$AG,28,FALSE)</f>
        <v>#N/A</v>
      </c>
      <c r="P93" s="588" t="e">
        <f>VLOOKUP(A93,Data!$A:$AH,34,FALSE)</f>
        <v>#N/A</v>
      </c>
      <c r="Q93" s="588" t="e">
        <f>VLOOKUP($A93,Data!$A:AI,35,FALSE)</f>
        <v>#N/A</v>
      </c>
      <c r="R93" s="588" t="e">
        <f>VLOOKUP($A93,Data!$A:AJ,36,FALSE)</f>
        <v>#N/A</v>
      </c>
      <c r="S93" s="588" t="e">
        <f>VLOOKUP($A93,Data!$A:AK,37,FALSE)</f>
        <v>#N/A</v>
      </c>
      <c r="T93" s="588" t="e">
        <f>VLOOKUP($A93,Data!$A:AL,38,FALSE)</f>
        <v>#N/A</v>
      </c>
      <c r="U93" s="588" t="e">
        <f>VLOOKUP($A93,Data!$A:AM,39,FALSE)</f>
        <v>#N/A</v>
      </c>
      <c r="V93" s="588" t="e">
        <f>VLOOKUP($A93,Data!$A:AN,40,FALSE)</f>
        <v>#N/A</v>
      </c>
      <c r="W93" s="588" t="e">
        <f>VLOOKUP($A93,Data!$A:AO,41,FALSE)</f>
        <v>#N/A</v>
      </c>
      <c r="X93" s="588" t="e">
        <f>VLOOKUP($A93,Data!$A:AP,42,FALSE)</f>
        <v>#N/A</v>
      </c>
      <c r="Y93" s="588" t="e">
        <f>VLOOKUP($A93,Data!$A:AQ,43,FALSE)</f>
        <v>#N/A</v>
      </c>
    </row>
    <row r="94" spans="1:25" ht="50.1" customHeight="1" x14ac:dyDescent="0.25">
      <c r="A94" s="568" t="e">
        <f>VLOOKUP(Data!A244,Data!$A:$P,1,FALSE)</f>
        <v>#N/A</v>
      </c>
      <c r="B94" s="579" t="e">
        <f>VLOOKUP(A94,Data!$A:$P,4,FALSE)</f>
        <v>#N/A</v>
      </c>
      <c r="C94" s="582" t="e">
        <f>VLOOKUP(A94,Data!$A:$AG,24,FALSE)</f>
        <v>#N/A</v>
      </c>
      <c r="D94" s="577" t="e">
        <f>VLOOKUP(A94,Data!$A:$AG,25,FALSE)</f>
        <v>#N/A</v>
      </c>
      <c r="E94" s="577" t="e">
        <f>VLOOKUP(A94,Data!$A:$AG,26,FALSE)</f>
        <v>#N/A</v>
      </c>
      <c r="F94" s="577" t="e">
        <f>VLOOKUP(A94,Data!$A:$AG,11,FALSE)</f>
        <v>#N/A</v>
      </c>
      <c r="G94" s="577" t="e">
        <f>VLOOKUP(A94,Data!$A:$AG,27,FALSE)</f>
        <v>#N/A</v>
      </c>
      <c r="H94" s="576" t="e">
        <f>VLOOKUP(A94,Data!$A:$AG,30,FALSE)</f>
        <v>#N/A</v>
      </c>
      <c r="I94" s="576" t="e">
        <f>VLOOKUP(A94,Data!$A:$AG,31,FALSE)</f>
        <v>#N/A</v>
      </c>
      <c r="J94" s="576" t="e">
        <f>VLOOKUP(A94,Data!$A:$AG,32,FALSE)</f>
        <v>#N/A</v>
      </c>
      <c r="K94" s="576" t="e">
        <f>VLOOKUP(A94,Data!$A:$AG,12,FALSE)</f>
        <v>#N/A</v>
      </c>
      <c r="L94" s="598" t="e">
        <f>VLOOKUP(A94,Data!$A:$AG,23,FALSE)</f>
        <v>#N/A</v>
      </c>
      <c r="M94" s="587" t="e">
        <f>VLOOKUP(A94,Data!$A:$AG,8,FALSE)</f>
        <v>#N/A</v>
      </c>
      <c r="N94" s="263" t="e">
        <f>VLOOKUP(A94,Data!$A:$AG,16,FALSE)</f>
        <v>#N/A</v>
      </c>
      <c r="O94" s="263" t="e">
        <f>VLOOKUP(A94,Data!$A:$AG,28,FALSE)</f>
        <v>#N/A</v>
      </c>
      <c r="P94" s="588" t="e">
        <f>VLOOKUP(A94,Data!$A:$AH,34,FALSE)</f>
        <v>#N/A</v>
      </c>
      <c r="Q94" s="588" t="e">
        <f>VLOOKUP($A94,Data!$A:AI,35,FALSE)</f>
        <v>#N/A</v>
      </c>
      <c r="R94" s="588" t="e">
        <f>VLOOKUP($A94,Data!$A:AJ,36,FALSE)</f>
        <v>#N/A</v>
      </c>
      <c r="S94" s="588" t="e">
        <f>VLOOKUP($A94,Data!$A:AK,37,FALSE)</f>
        <v>#N/A</v>
      </c>
      <c r="T94" s="588" t="e">
        <f>VLOOKUP($A94,Data!$A:AL,38,FALSE)</f>
        <v>#N/A</v>
      </c>
      <c r="U94" s="588" t="e">
        <f>VLOOKUP($A94,Data!$A:AM,39,FALSE)</f>
        <v>#N/A</v>
      </c>
      <c r="V94" s="588" t="e">
        <f>VLOOKUP($A94,Data!$A:AN,40,FALSE)</f>
        <v>#N/A</v>
      </c>
      <c r="W94" s="588" t="e">
        <f>VLOOKUP($A94,Data!$A:AO,41,FALSE)</f>
        <v>#N/A</v>
      </c>
      <c r="X94" s="588" t="e">
        <f>VLOOKUP($A94,Data!$A:AP,42,FALSE)</f>
        <v>#N/A</v>
      </c>
      <c r="Y94" s="588" t="e">
        <f>VLOOKUP($A94,Data!$A:AQ,43,FALSE)</f>
        <v>#N/A</v>
      </c>
    </row>
    <row r="95" spans="1:25" ht="50.1" customHeight="1" x14ac:dyDescent="0.25">
      <c r="A95" s="568" t="e">
        <f>VLOOKUP(Data!A243,Data!$A:$P,1,FALSE)</f>
        <v>#N/A</v>
      </c>
      <c r="B95" s="579" t="e">
        <f>VLOOKUP(A95,Data!$A:$P,4,FALSE)</f>
        <v>#N/A</v>
      </c>
      <c r="C95" s="581" t="e">
        <f>VLOOKUP(A95,Data!$A:$AG,24,FALSE)</f>
        <v>#N/A</v>
      </c>
      <c r="D95" s="576" t="e">
        <f>VLOOKUP(A95,Data!$A:$AG,25,FALSE)</f>
        <v>#N/A</v>
      </c>
      <c r="E95" s="576" t="e">
        <f>VLOOKUP(A95,Data!$A:$AG,26,FALSE)</f>
        <v>#N/A</v>
      </c>
      <c r="F95" s="590" t="e">
        <f>VLOOKUP(A95,Data!$A:$AG,11,FALSE)</f>
        <v>#N/A</v>
      </c>
      <c r="G95" s="592" t="e">
        <f>VLOOKUP(A95,Data!$A:$AG,27,FALSE)</f>
        <v>#N/A</v>
      </c>
      <c r="H95" s="592" t="e">
        <f>VLOOKUP(A95,Data!$A:$AG,30,FALSE)</f>
        <v>#N/A</v>
      </c>
      <c r="I95" s="592" t="e">
        <f>VLOOKUP(A95,Data!$A:$AG,31,FALSE)</f>
        <v>#N/A</v>
      </c>
      <c r="J95" s="592" t="e">
        <f>VLOOKUP(A95,Data!$A:$AG,32,FALSE)</f>
        <v>#N/A</v>
      </c>
      <c r="K95" s="592" t="e">
        <f>VLOOKUP(A95,Data!$A:$AG,12,FALSE)</f>
        <v>#N/A</v>
      </c>
      <c r="L95" s="596" t="e">
        <f>VLOOKUP(A95,Data!$A:$AG,23,FALSE)</f>
        <v>#N/A</v>
      </c>
      <c r="M95" s="586" t="e">
        <f>VLOOKUP(A95,Data!$A:$AG,8,FALSE)</f>
        <v>#N/A</v>
      </c>
      <c r="N95" s="263" t="e">
        <f>VLOOKUP(A95,Data!$A:$AG,16,FALSE)</f>
        <v>#N/A</v>
      </c>
      <c r="O95" s="263" t="e">
        <f>VLOOKUP(A95,Data!$A:$AG,28,FALSE)</f>
        <v>#N/A</v>
      </c>
      <c r="P95" s="588" t="e">
        <f>VLOOKUP(A95,Data!$A:$AH,34,FALSE)</f>
        <v>#N/A</v>
      </c>
      <c r="Q95" s="588" t="e">
        <f>VLOOKUP($A95,Data!$A:AI,35,FALSE)</f>
        <v>#N/A</v>
      </c>
      <c r="R95" s="588" t="e">
        <f>VLOOKUP($A95,Data!$A:AJ,36,FALSE)</f>
        <v>#N/A</v>
      </c>
      <c r="S95" s="588" t="e">
        <f>VLOOKUP($A95,Data!$A:AK,37,FALSE)</f>
        <v>#N/A</v>
      </c>
      <c r="T95" s="588" t="e">
        <f>VLOOKUP($A95,Data!$A:AL,38,FALSE)</f>
        <v>#N/A</v>
      </c>
      <c r="U95" s="588" t="e">
        <f>VLOOKUP($A95,Data!$A:AM,39,FALSE)</f>
        <v>#N/A</v>
      </c>
      <c r="V95" s="588" t="e">
        <f>VLOOKUP($A95,Data!$A:AN,40,FALSE)</f>
        <v>#N/A</v>
      </c>
      <c r="W95" s="588" t="e">
        <f>VLOOKUP($A95,Data!$A:AO,41,FALSE)</f>
        <v>#N/A</v>
      </c>
      <c r="X95" s="588" t="e">
        <f>VLOOKUP($A95,Data!$A:AP,42,FALSE)</f>
        <v>#N/A</v>
      </c>
      <c r="Y95" s="588" t="e">
        <f>VLOOKUP($A95,Data!$A:AQ,43,FALSE)</f>
        <v>#N/A</v>
      </c>
    </row>
    <row r="96" spans="1:25" ht="50.1" customHeight="1" x14ac:dyDescent="0.25">
      <c r="A96" s="568" t="e">
        <f>VLOOKUP(Data!A242,Data!$A:$P,1,FALSE)</f>
        <v>#N/A</v>
      </c>
      <c r="B96" s="579" t="e">
        <f>VLOOKUP(A96,Data!$A:$P,4,FALSE)</f>
        <v>#N/A</v>
      </c>
      <c r="C96" s="582" t="e">
        <f>VLOOKUP(A96,Data!$A:$AG,24,FALSE)</f>
        <v>#N/A</v>
      </c>
      <c r="D96" s="577" t="e">
        <f>VLOOKUP(A96,Data!$A:$AG,25,FALSE)</f>
        <v>#N/A</v>
      </c>
      <c r="E96" s="576" t="e">
        <f>VLOOKUP(A96,Data!$A:$AG,26,FALSE)</f>
        <v>#N/A</v>
      </c>
      <c r="F96" s="590" t="e">
        <f>VLOOKUP(A96,Data!$A:$AG,11,FALSE)</f>
        <v>#N/A</v>
      </c>
      <c r="G96" s="592" t="e">
        <f>VLOOKUP(A96,Data!$A:$AG,27,FALSE)</f>
        <v>#N/A</v>
      </c>
      <c r="H96" s="592" t="e">
        <f>VLOOKUP(A96,Data!$A:$AG,30,FALSE)</f>
        <v>#N/A</v>
      </c>
      <c r="I96" s="592" t="e">
        <f>VLOOKUP(A96,Data!$A:$AG,31,FALSE)</f>
        <v>#N/A</v>
      </c>
      <c r="J96" s="592" t="e">
        <f>VLOOKUP(A96,Data!$A:$AG,32,FALSE)</f>
        <v>#N/A</v>
      </c>
      <c r="K96" s="592" t="e">
        <f>VLOOKUP(A96,Data!$A:$AG,12,FALSE)</f>
        <v>#N/A</v>
      </c>
      <c r="L96" s="596" t="e">
        <f>VLOOKUP(A96,Data!$A:$AG,23,FALSE)</f>
        <v>#N/A</v>
      </c>
      <c r="M96" s="586" t="e">
        <f>VLOOKUP(A96,Data!$A:$AG,8,FALSE)</f>
        <v>#N/A</v>
      </c>
      <c r="N96" s="263" t="e">
        <f>VLOOKUP(A96,Data!$A:$AG,16,FALSE)</f>
        <v>#N/A</v>
      </c>
      <c r="O96" s="263" t="e">
        <f>VLOOKUP(A96,Data!$A:$AG,28,FALSE)</f>
        <v>#N/A</v>
      </c>
      <c r="P96" s="588" t="e">
        <f>VLOOKUP(A96,Data!$A:$AH,34,FALSE)</f>
        <v>#N/A</v>
      </c>
      <c r="Q96" s="588" t="e">
        <f>VLOOKUP($A96,Data!$A:AI,35,FALSE)</f>
        <v>#N/A</v>
      </c>
      <c r="R96" s="588" t="e">
        <f>VLOOKUP($A96,Data!$A:AJ,36,FALSE)</f>
        <v>#N/A</v>
      </c>
      <c r="S96" s="588" t="e">
        <f>VLOOKUP($A96,Data!$A:AK,37,FALSE)</f>
        <v>#N/A</v>
      </c>
      <c r="T96" s="588" t="e">
        <f>VLOOKUP($A96,Data!$A:AL,38,FALSE)</f>
        <v>#N/A</v>
      </c>
      <c r="U96" s="588" t="e">
        <f>VLOOKUP($A96,Data!$A:AM,39,FALSE)</f>
        <v>#N/A</v>
      </c>
      <c r="V96" s="588" t="e">
        <f>VLOOKUP($A96,Data!$A:AN,40,FALSE)</f>
        <v>#N/A</v>
      </c>
      <c r="W96" s="588" t="e">
        <f>VLOOKUP($A96,Data!$A:AO,41,FALSE)</f>
        <v>#N/A</v>
      </c>
      <c r="X96" s="588" t="e">
        <f>VLOOKUP($A96,Data!$A:AP,42,FALSE)</f>
        <v>#N/A</v>
      </c>
      <c r="Y96" s="588" t="e">
        <f>VLOOKUP($A96,Data!$A:AQ,43,FALSE)</f>
        <v>#N/A</v>
      </c>
    </row>
    <row r="97" spans="1:25" ht="50.1" customHeight="1" x14ac:dyDescent="0.25">
      <c r="A97" s="568" t="e">
        <f>VLOOKUP(Data!A241,Data!$A:$P,1,FALSE)</f>
        <v>#N/A</v>
      </c>
      <c r="B97" s="579" t="e">
        <f>VLOOKUP(A97,Data!$A:$P,4,FALSE)</f>
        <v>#N/A</v>
      </c>
      <c r="C97" s="582" t="e">
        <f>VLOOKUP(A97,Data!$A:$AG,24,FALSE)</f>
        <v>#N/A</v>
      </c>
      <c r="D97" s="577" t="e">
        <f>VLOOKUP(A97,Data!$A:$AG,25,FALSE)</f>
        <v>#N/A</v>
      </c>
      <c r="E97" s="577" t="e">
        <f>VLOOKUP(A97,Data!$A:$AG,26,FALSE)</f>
        <v>#N/A</v>
      </c>
      <c r="F97" s="591" t="e">
        <f>VLOOKUP(A97,Data!$A:$AG,11,FALSE)</f>
        <v>#N/A</v>
      </c>
      <c r="G97" s="593" t="e">
        <f>VLOOKUP(A97,Data!$A:$AG,27,FALSE)</f>
        <v>#N/A</v>
      </c>
      <c r="H97" s="592" t="e">
        <f>VLOOKUP(A97,Data!$A:$AG,30,FALSE)</f>
        <v>#N/A</v>
      </c>
      <c r="I97" s="592" t="e">
        <f>VLOOKUP(A97,Data!$A:$AG,31,FALSE)</f>
        <v>#N/A</v>
      </c>
      <c r="J97" s="592" t="e">
        <f>VLOOKUP(A97,Data!$A:$AG,32,FALSE)</f>
        <v>#N/A</v>
      </c>
      <c r="K97" s="592" t="e">
        <f>VLOOKUP(A97,Data!$A:$AG,12,FALSE)</f>
        <v>#N/A</v>
      </c>
      <c r="L97" s="596" t="e">
        <f>VLOOKUP(A97,Data!$A:$AG,23,FALSE)</f>
        <v>#N/A</v>
      </c>
      <c r="M97" s="586" t="e">
        <f>VLOOKUP(A97,Data!$A:$AG,8,FALSE)</f>
        <v>#N/A</v>
      </c>
      <c r="N97" s="263" t="e">
        <f>VLOOKUP(A97,Data!$A:$AG,16,FALSE)</f>
        <v>#N/A</v>
      </c>
      <c r="O97" s="263" t="e">
        <f>VLOOKUP(A97,Data!$A:$AG,28,FALSE)</f>
        <v>#N/A</v>
      </c>
      <c r="P97" s="588" t="e">
        <f>VLOOKUP(A97,Data!$A:$AH,34,FALSE)</f>
        <v>#N/A</v>
      </c>
      <c r="Q97" s="588" t="e">
        <f>VLOOKUP($A97,Data!$A:AI,35,FALSE)</f>
        <v>#N/A</v>
      </c>
      <c r="R97" s="588" t="e">
        <f>VLOOKUP($A97,Data!$A:AJ,36,FALSE)</f>
        <v>#N/A</v>
      </c>
      <c r="S97" s="588" t="e">
        <f>VLOOKUP($A97,Data!$A:AK,37,FALSE)</f>
        <v>#N/A</v>
      </c>
      <c r="T97" s="588" t="e">
        <f>VLOOKUP($A97,Data!$A:AL,38,FALSE)</f>
        <v>#N/A</v>
      </c>
      <c r="U97" s="588" t="e">
        <f>VLOOKUP($A97,Data!$A:AM,39,FALSE)</f>
        <v>#N/A</v>
      </c>
      <c r="V97" s="588" t="e">
        <f>VLOOKUP($A97,Data!$A:AN,40,FALSE)</f>
        <v>#N/A</v>
      </c>
      <c r="W97" s="588" t="e">
        <f>VLOOKUP($A97,Data!$A:AO,41,FALSE)</f>
        <v>#N/A</v>
      </c>
      <c r="X97" s="588" t="e">
        <f>VLOOKUP($A97,Data!$A:AP,42,FALSE)</f>
        <v>#N/A</v>
      </c>
      <c r="Y97" s="588" t="e">
        <f>VLOOKUP($A97,Data!$A:AQ,43,FALSE)</f>
        <v>#N/A</v>
      </c>
    </row>
    <row r="98" spans="1:25" ht="50.1" hidden="1" customHeight="1" x14ac:dyDescent="0.25">
      <c r="A98" s="568" t="e">
        <f>VLOOKUP(Data!A240,Data!$A:$P,1,FALSE)</f>
        <v>#N/A</v>
      </c>
      <c r="B98" s="579" t="e">
        <f>VLOOKUP(A98,Data!$A:$P,4,FALSE)</f>
        <v>#N/A</v>
      </c>
      <c r="C98" s="582" t="e">
        <f>VLOOKUP(A98,Data!$A:$AG,24,FALSE)</f>
        <v>#N/A</v>
      </c>
      <c r="D98" s="577" t="e">
        <f>VLOOKUP(A98,Data!$A:$AG,25,FALSE)</f>
        <v>#N/A</v>
      </c>
      <c r="E98" s="577" t="e">
        <f>VLOOKUP(A98,Data!$A:$AG,26,FALSE)</f>
        <v>#N/A</v>
      </c>
      <c r="F98" s="591" t="e">
        <f>VLOOKUP(A98,Data!$A:$AG,11,FALSE)</f>
        <v>#N/A</v>
      </c>
      <c r="G98" s="593" t="e">
        <f>VLOOKUP(A98,Data!$A:$AG,27,FALSE)</f>
        <v>#N/A</v>
      </c>
      <c r="H98" s="593" t="e">
        <f>VLOOKUP(A98,Data!$A:$AG,30,FALSE)</f>
        <v>#N/A</v>
      </c>
      <c r="I98" s="593" t="e">
        <f>VLOOKUP(A98,Data!$A:$AG,31,FALSE)</f>
        <v>#N/A</v>
      </c>
      <c r="J98" s="593" t="e">
        <f>VLOOKUP(A98,Data!$A:$AG,32,FALSE)</f>
        <v>#N/A</v>
      </c>
      <c r="K98" s="593" t="e">
        <f>VLOOKUP(A98,Data!$A:$AG,12,FALSE)</f>
        <v>#N/A</v>
      </c>
      <c r="L98" s="597" t="e">
        <f>VLOOKUP(A98,Data!$A:$AG,23,FALSE)</f>
        <v>#N/A</v>
      </c>
      <c r="M98" s="586" t="e">
        <f>VLOOKUP(A98,Data!$A:$AG,8,FALSE)</f>
        <v>#N/A</v>
      </c>
      <c r="N98" s="263" t="e">
        <f>VLOOKUP(A98,Data!$A:$AG,16,FALSE)</f>
        <v>#N/A</v>
      </c>
      <c r="O98" s="263" t="e">
        <f>VLOOKUP(A98,Data!$A:$AG,28,FALSE)</f>
        <v>#N/A</v>
      </c>
      <c r="P98" s="588" t="e">
        <f>VLOOKUP(A98,Data!$A:$AH,34,FALSE)</f>
        <v>#N/A</v>
      </c>
      <c r="Q98" s="588" t="e">
        <f>VLOOKUP($A98,Data!$A:AI,35,FALSE)</f>
        <v>#N/A</v>
      </c>
      <c r="R98" s="588" t="e">
        <f>VLOOKUP($A98,Data!$A:AJ,36,FALSE)</f>
        <v>#N/A</v>
      </c>
      <c r="S98" s="588" t="e">
        <f>VLOOKUP($A98,Data!$A:AK,37,FALSE)</f>
        <v>#N/A</v>
      </c>
      <c r="T98" s="588" t="e">
        <f>VLOOKUP($A98,Data!$A:AL,38,FALSE)</f>
        <v>#N/A</v>
      </c>
      <c r="U98" s="588" t="e">
        <f>VLOOKUP($A98,Data!$A:AM,39,FALSE)</f>
        <v>#N/A</v>
      </c>
      <c r="V98" s="588" t="e">
        <f>VLOOKUP($A98,Data!$A:AN,40,FALSE)</f>
        <v>#N/A</v>
      </c>
      <c r="W98" s="588" t="e">
        <f>VLOOKUP($A98,Data!$A:AO,41,FALSE)</f>
        <v>#N/A</v>
      </c>
      <c r="X98" s="588" t="e">
        <f>VLOOKUP($A98,Data!$A:AP,42,FALSE)</f>
        <v>#N/A</v>
      </c>
      <c r="Y98" s="588" t="e">
        <f>VLOOKUP($A98,Data!$A:AQ,43,FALSE)</f>
        <v>#N/A</v>
      </c>
    </row>
    <row r="99" spans="1:25" ht="50.1" customHeight="1" x14ac:dyDescent="0.25">
      <c r="A99" s="568" t="e">
        <f>VLOOKUP(Data!A239,Data!$A:$P,1,FALSE)</f>
        <v>#N/A</v>
      </c>
      <c r="B99" s="579" t="e">
        <f>VLOOKUP(A99,Data!$A:$P,4,FALSE)</f>
        <v>#N/A</v>
      </c>
      <c r="C99" s="582" t="e">
        <f>VLOOKUP(A99,Data!$A:$AG,24,FALSE)</f>
        <v>#N/A</v>
      </c>
      <c r="D99" s="577" t="e">
        <f>VLOOKUP(A99,Data!$A:$AG,25,FALSE)</f>
        <v>#N/A</v>
      </c>
      <c r="E99" s="577" t="e">
        <f>VLOOKUP(A99,Data!$A:$AG,26,FALSE)</f>
        <v>#N/A</v>
      </c>
      <c r="F99" s="591" t="e">
        <f>VLOOKUP(A99,Data!$A:$AG,11,FALSE)</f>
        <v>#N/A</v>
      </c>
      <c r="G99" s="593" t="e">
        <f>VLOOKUP(A99,Data!$A:$AG,27,FALSE)</f>
        <v>#N/A</v>
      </c>
      <c r="H99" s="592" t="e">
        <f>VLOOKUP(A99,Data!$A:$AG,30,FALSE)</f>
        <v>#N/A</v>
      </c>
      <c r="I99" s="592" t="e">
        <f>VLOOKUP(A99,Data!$A:$AG,31,FALSE)</f>
        <v>#N/A</v>
      </c>
      <c r="J99" s="592" t="e">
        <f>VLOOKUP(A99,Data!$A:$AG,32,FALSE)</f>
        <v>#N/A</v>
      </c>
      <c r="K99" s="592" t="e">
        <f>VLOOKUP(A99,Data!$A:$AG,12,FALSE)</f>
        <v>#N/A</v>
      </c>
      <c r="L99" s="596" t="e">
        <f>VLOOKUP(A99,Data!$A:$AG,23,FALSE)</f>
        <v>#N/A</v>
      </c>
      <c r="M99" s="586" t="e">
        <f>VLOOKUP(A99,Data!$A:$AG,8,FALSE)</f>
        <v>#N/A</v>
      </c>
      <c r="N99" s="263" t="e">
        <f>VLOOKUP(A99,Data!$A:$AG,16,FALSE)</f>
        <v>#N/A</v>
      </c>
      <c r="O99" s="263" t="e">
        <f>VLOOKUP(A99,Data!$A:$AG,28,FALSE)</f>
        <v>#N/A</v>
      </c>
      <c r="P99" s="588" t="e">
        <f>VLOOKUP(A99,Data!$A:$AH,34,FALSE)</f>
        <v>#N/A</v>
      </c>
      <c r="Q99" s="588" t="e">
        <f>VLOOKUP($A99,Data!$A:AI,35,FALSE)</f>
        <v>#N/A</v>
      </c>
      <c r="R99" s="588" t="e">
        <f>VLOOKUP($A99,Data!$A:AJ,36,FALSE)</f>
        <v>#N/A</v>
      </c>
      <c r="S99" s="588" t="e">
        <f>VLOOKUP($A99,Data!$A:AK,37,FALSE)</f>
        <v>#N/A</v>
      </c>
      <c r="T99" s="588" t="e">
        <f>VLOOKUP($A99,Data!$A:AL,38,FALSE)</f>
        <v>#N/A</v>
      </c>
      <c r="U99" s="588" t="e">
        <f>VLOOKUP($A99,Data!$A:AM,39,FALSE)</f>
        <v>#N/A</v>
      </c>
      <c r="V99" s="588" t="e">
        <f>VLOOKUP($A99,Data!$A:AN,40,FALSE)</f>
        <v>#N/A</v>
      </c>
      <c r="W99" s="588" t="e">
        <f>VLOOKUP($A99,Data!$A:AO,41,FALSE)</f>
        <v>#N/A</v>
      </c>
      <c r="X99" s="588" t="e">
        <f>VLOOKUP($A99,Data!$A:AP,42,FALSE)</f>
        <v>#N/A</v>
      </c>
      <c r="Y99" s="588" t="e">
        <f>VLOOKUP($A99,Data!$A:AQ,43,FALSE)</f>
        <v>#N/A</v>
      </c>
    </row>
    <row r="100" spans="1:25" ht="50.1" hidden="1" customHeight="1" x14ac:dyDescent="0.25">
      <c r="A100" s="568" t="e">
        <f>VLOOKUP(Data!A238,Data!$A:$P,1,FALSE)</f>
        <v>#N/A</v>
      </c>
      <c r="B100" s="579" t="e">
        <f>VLOOKUP(A100,Data!$A:$P,4,FALSE)</f>
        <v>#N/A</v>
      </c>
      <c r="C100" s="582" t="e">
        <f>VLOOKUP(A100,Data!$A:$AG,24,FALSE)</f>
        <v>#N/A</v>
      </c>
      <c r="D100" s="577" t="e">
        <f>VLOOKUP(A100,Data!$A:$AG,25,FALSE)</f>
        <v>#N/A</v>
      </c>
      <c r="E100" s="577" t="e">
        <f>VLOOKUP(A100,Data!$A:$AG,26,FALSE)</f>
        <v>#N/A</v>
      </c>
      <c r="F100" s="591" t="e">
        <f>VLOOKUP(A100,Data!$A:$AG,11,FALSE)</f>
        <v>#N/A</v>
      </c>
      <c r="G100" s="593" t="e">
        <f>VLOOKUP(A100,Data!$A:$AG,27,FALSE)</f>
        <v>#N/A</v>
      </c>
      <c r="H100" s="593" t="e">
        <f>VLOOKUP(A100,Data!$A:$AG,30,FALSE)</f>
        <v>#N/A</v>
      </c>
      <c r="I100" s="593" t="e">
        <f>VLOOKUP(A100,Data!$A:$AG,31,FALSE)</f>
        <v>#N/A</v>
      </c>
      <c r="J100" s="593" t="e">
        <f>VLOOKUP(A100,Data!$A:$AG,32,FALSE)</f>
        <v>#N/A</v>
      </c>
      <c r="K100" s="593" t="e">
        <f>VLOOKUP(A100,Data!$A:$AG,12,FALSE)</f>
        <v>#N/A</v>
      </c>
      <c r="L100" s="597" t="e">
        <f>VLOOKUP(A100,Data!$A:$AG,23,FALSE)</f>
        <v>#N/A</v>
      </c>
      <c r="M100" s="586" t="e">
        <f>VLOOKUP(A100,Data!$A:$AG,8,FALSE)</f>
        <v>#N/A</v>
      </c>
      <c r="N100" s="263" t="e">
        <f>VLOOKUP(A100,Data!$A:$AG,16,FALSE)</f>
        <v>#N/A</v>
      </c>
      <c r="O100" s="263" t="e">
        <f>VLOOKUP(A100,Data!$A:$AG,28,FALSE)</f>
        <v>#N/A</v>
      </c>
      <c r="P100" s="588" t="e">
        <f>VLOOKUP(A100,Data!$A:$AH,34,FALSE)</f>
        <v>#N/A</v>
      </c>
      <c r="Q100" s="588" t="e">
        <f>VLOOKUP($A100,Data!$A:AI,35,FALSE)</f>
        <v>#N/A</v>
      </c>
      <c r="R100" s="588" t="e">
        <f>VLOOKUP($A100,Data!$A:AJ,36,FALSE)</f>
        <v>#N/A</v>
      </c>
      <c r="S100" s="588" t="e">
        <f>VLOOKUP($A100,Data!$A:AK,37,FALSE)</f>
        <v>#N/A</v>
      </c>
      <c r="T100" s="588" t="e">
        <f>VLOOKUP($A100,Data!$A:AL,38,FALSE)</f>
        <v>#N/A</v>
      </c>
      <c r="U100" s="588" t="e">
        <f>VLOOKUP($A100,Data!$A:AM,39,FALSE)</f>
        <v>#N/A</v>
      </c>
      <c r="V100" s="588" t="e">
        <f>VLOOKUP($A100,Data!$A:AN,40,FALSE)</f>
        <v>#N/A</v>
      </c>
      <c r="W100" s="588" t="e">
        <f>VLOOKUP($A100,Data!$A:AO,41,FALSE)</f>
        <v>#N/A</v>
      </c>
      <c r="X100" s="588" t="e">
        <f>VLOOKUP($A100,Data!$A:AP,42,FALSE)</f>
        <v>#N/A</v>
      </c>
      <c r="Y100" s="588" t="e">
        <f>VLOOKUP($A100,Data!$A:AQ,43,FALSE)</f>
        <v>#N/A</v>
      </c>
    </row>
    <row r="101" spans="1:25" ht="50.1" hidden="1" customHeight="1" x14ac:dyDescent="0.25">
      <c r="A101" s="568" t="e">
        <f>VLOOKUP(Data!A237,Data!$A:$P,1,FALSE)</f>
        <v>#N/A</v>
      </c>
      <c r="B101" s="579" t="e">
        <f>VLOOKUP(A101,Data!$A:$P,4,FALSE)</f>
        <v>#N/A</v>
      </c>
      <c r="C101" s="582" t="e">
        <f>VLOOKUP(A101,Data!$A:$AG,24,FALSE)</f>
        <v>#N/A</v>
      </c>
      <c r="D101" s="577" t="e">
        <f>VLOOKUP(A101,Data!$A:$AG,25,FALSE)</f>
        <v>#N/A</v>
      </c>
      <c r="E101" s="577" t="e">
        <f>VLOOKUP(A101,Data!$A:$AG,26,FALSE)</f>
        <v>#N/A</v>
      </c>
      <c r="F101" s="591" t="e">
        <f>VLOOKUP(A101,Data!$A:$AG,11,FALSE)</f>
        <v>#N/A</v>
      </c>
      <c r="G101" s="593" t="e">
        <f>VLOOKUP(A101,Data!$A:$AG,27,FALSE)</f>
        <v>#N/A</v>
      </c>
      <c r="H101" s="593" t="e">
        <f>VLOOKUP(A101,Data!$A:$AG,30,FALSE)</f>
        <v>#N/A</v>
      </c>
      <c r="I101" s="593" t="e">
        <f>VLOOKUP(A101,Data!$A:$AG,31,FALSE)</f>
        <v>#N/A</v>
      </c>
      <c r="J101" s="593" t="e">
        <f>VLOOKUP(A101,Data!$A:$AG,32,FALSE)</f>
        <v>#N/A</v>
      </c>
      <c r="K101" s="593" t="e">
        <f>VLOOKUP(A101,Data!$A:$AG,12,FALSE)</f>
        <v>#N/A</v>
      </c>
      <c r="L101" s="597" t="e">
        <f>VLOOKUP(A101,Data!$A:$AG,23,FALSE)</f>
        <v>#N/A</v>
      </c>
      <c r="M101" s="586" t="e">
        <f>VLOOKUP(A101,Data!$A:$AG,8,FALSE)</f>
        <v>#N/A</v>
      </c>
      <c r="N101" s="263" t="e">
        <f>VLOOKUP(A101,Data!$A:$AG,16,FALSE)</f>
        <v>#N/A</v>
      </c>
      <c r="O101" s="263" t="e">
        <f>VLOOKUP(A101,Data!$A:$AG,28,FALSE)</f>
        <v>#N/A</v>
      </c>
      <c r="P101" s="588" t="e">
        <f>VLOOKUP(A101,Data!$A:$AH,34,FALSE)</f>
        <v>#N/A</v>
      </c>
      <c r="Q101" s="588" t="e">
        <f>VLOOKUP($A101,Data!$A:AI,35,FALSE)</f>
        <v>#N/A</v>
      </c>
      <c r="R101" s="588" t="e">
        <f>VLOOKUP($A101,Data!$A:AJ,36,FALSE)</f>
        <v>#N/A</v>
      </c>
      <c r="S101" s="588" t="e">
        <f>VLOOKUP($A101,Data!$A:AK,37,FALSE)</f>
        <v>#N/A</v>
      </c>
      <c r="T101" s="588" t="e">
        <f>VLOOKUP($A101,Data!$A:AL,38,FALSE)</f>
        <v>#N/A</v>
      </c>
      <c r="U101" s="588" t="e">
        <f>VLOOKUP($A101,Data!$A:AM,39,FALSE)</f>
        <v>#N/A</v>
      </c>
      <c r="V101" s="588" t="e">
        <f>VLOOKUP($A101,Data!$A:AN,40,FALSE)</f>
        <v>#N/A</v>
      </c>
      <c r="W101" s="588" t="e">
        <f>VLOOKUP($A101,Data!$A:AO,41,FALSE)</f>
        <v>#N/A</v>
      </c>
      <c r="X101" s="588" t="e">
        <f>VLOOKUP($A101,Data!$A:AP,42,FALSE)</f>
        <v>#N/A</v>
      </c>
      <c r="Y101" s="588" t="e">
        <f>VLOOKUP($A101,Data!$A:AQ,43,FALSE)</f>
        <v>#N/A</v>
      </c>
    </row>
    <row r="102" spans="1:25" ht="50.1" hidden="1" customHeight="1" x14ac:dyDescent="0.25">
      <c r="A102" s="568" t="e">
        <f>VLOOKUP(Data!A236,Data!$A:$P,1,FALSE)</f>
        <v>#N/A</v>
      </c>
      <c r="B102" s="579" t="e">
        <f>VLOOKUP(A102,Data!$A:$P,4,FALSE)</f>
        <v>#N/A</v>
      </c>
      <c r="C102" s="582" t="e">
        <f>VLOOKUP(A102,Data!$A:$AG,24,FALSE)</f>
        <v>#N/A</v>
      </c>
      <c r="D102" s="577" t="e">
        <f>VLOOKUP(A102,Data!$A:$AG,25,FALSE)</f>
        <v>#N/A</v>
      </c>
      <c r="E102" s="577" t="e">
        <f>VLOOKUP(A102,Data!$A:$AG,26,FALSE)</f>
        <v>#N/A</v>
      </c>
      <c r="F102" s="591" t="e">
        <f>VLOOKUP(A102,Data!$A:$AG,11,FALSE)</f>
        <v>#N/A</v>
      </c>
      <c r="G102" s="593" t="e">
        <f>VLOOKUP(A102,Data!$A:$AG,27,FALSE)</f>
        <v>#N/A</v>
      </c>
      <c r="H102" s="593" t="e">
        <f>VLOOKUP(A102,Data!$A:$AG,30,FALSE)</f>
        <v>#N/A</v>
      </c>
      <c r="I102" s="593" t="e">
        <f>VLOOKUP(A102,Data!$A:$AG,31,FALSE)</f>
        <v>#N/A</v>
      </c>
      <c r="J102" s="593" t="e">
        <f>VLOOKUP(A102,Data!$A:$AG,32,FALSE)</f>
        <v>#N/A</v>
      </c>
      <c r="K102" s="592" t="e">
        <f>VLOOKUP(A102,Data!$A:$AG,12,FALSE)</f>
        <v>#N/A</v>
      </c>
      <c r="L102" s="597" t="e">
        <f>VLOOKUP(A102,Data!$A:$AG,23,FALSE)</f>
        <v>#N/A</v>
      </c>
      <c r="M102" s="586" t="e">
        <f>VLOOKUP(A102,Data!$A:$AG,8,FALSE)</f>
        <v>#N/A</v>
      </c>
      <c r="N102" s="263" t="e">
        <f>VLOOKUP(A102,Data!$A:$AG,16,FALSE)</f>
        <v>#N/A</v>
      </c>
      <c r="O102" s="263" t="e">
        <f>VLOOKUP(A102,Data!$A:$AG,28,FALSE)</f>
        <v>#N/A</v>
      </c>
      <c r="P102" s="588" t="e">
        <f>VLOOKUP(A102,Data!$A:$AH,34,FALSE)</f>
        <v>#N/A</v>
      </c>
      <c r="Q102" s="588" t="e">
        <f>VLOOKUP($A102,Data!$A:AI,35,FALSE)</f>
        <v>#N/A</v>
      </c>
      <c r="R102" s="588" t="e">
        <f>VLOOKUP($A102,Data!$A:AJ,36,FALSE)</f>
        <v>#N/A</v>
      </c>
      <c r="S102" s="588" t="e">
        <f>VLOOKUP($A102,Data!$A:AK,37,FALSE)</f>
        <v>#N/A</v>
      </c>
      <c r="T102" s="588" t="e">
        <f>VLOOKUP($A102,Data!$A:AL,38,FALSE)</f>
        <v>#N/A</v>
      </c>
      <c r="U102" s="588" t="e">
        <f>VLOOKUP($A102,Data!$A:AM,39,FALSE)</f>
        <v>#N/A</v>
      </c>
      <c r="V102" s="588" t="e">
        <f>VLOOKUP($A102,Data!$A:AN,40,FALSE)</f>
        <v>#N/A</v>
      </c>
      <c r="W102" s="588" t="e">
        <f>VLOOKUP($A102,Data!$A:AO,41,FALSE)</f>
        <v>#N/A</v>
      </c>
      <c r="X102" s="588" t="e">
        <f>VLOOKUP($A102,Data!$A:AP,42,FALSE)</f>
        <v>#N/A</v>
      </c>
      <c r="Y102" s="588" t="e">
        <f>VLOOKUP($A102,Data!$A:AQ,43,FALSE)</f>
        <v>#N/A</v>
      </c>
    </row>
    <row r="103" spans="1:25" ht="50.1" hidden="1" customHeight="1" x14ac:dyDescent="0.25">
      <c r="A103" s="568" t="e">
        <f>VLOOKUP(Data!A235,Data!$A:$P,1,FALSE)</f>
        <v>#N/A</v>
      </c>
      <c r="B103" s="579" t="e">
        <f>VLOOKUP(A103,Data!$A:$P,4,FALSE)</f>
        <v>#N/A</v>
      </c>
      <c r="C103" s="582" t="e">
        <f>VLOOKUP(A103,Data!$A:$AG,24,FALSE)</f>
        <v>#N/A</v>
      </c>
      <c r="D103" s="577" t="e">
        <f>VLOOKUP(A103,Data!$A:$AG,25,FALSE)</f>
        <v>#N/A</v>
      </c>
      <c r="E103" s="577" t="e">
        <f>VLOOKUP(A103,Data!$A:$AG,26,FALSE)</f>
        <v>#N/A</v>
      </c>
      <c r="F103" s="591" t="e">
        <f>VLOOKUP(A103,Data!$A:$AG,11,FALSE)</f>
        <v>#N/A</v>
      </c>
      <c r="G103" s="593" t="e">
        <f>VLOOKUP(A103,Data!$A:$AG,27,FALSE)</f>
        <v>#N/A</v>
      </c>
      <c r="H103" s="593" t="e">
        <f>VLOOKUP(A103,Data!$A:$AG,30,FALSE)</f>
        <v>#N/A</v>
      </c>
      <c r="I103" s="593" t="e">
        <f>VLOOKUP(A103,Data!$A:$AG,31,FALSE)</f>
        <v>#N/A</v>
      </c>
      <c r="J103" s="593" t="e">
        <f>VLOOKUP(A103,Data!$A:$AG,32,FALSE)</f>
        <v>#N/A</v>
      </c>
      <c r="K103" s="593" t="e">
        <f>VLOOKUP(A103,Data!$A:$AG,12,FALSE)</f>
        <v>#N/A</v>
      </c>
      <c r="L103" s="597" t="e">
        <f>VLOOKUP(A103,Data!$A:$AG,23,FALSE)</f>
        <v>#N/A</v>
      </c>
      <c r="M103" s="586" t="e">
        <f>VLOOKUP(A103,Data!$A:$AG,8,FALSE)</f>
        <v>#N/A</v>
      </c>
      <c r="N103" s="263" t="e">
        <f>VLOOKUP(A103,Data!$A:$AG,16,FALSE)</f>
        <v>#N/A</v>
      </c>
      <c r="O103" s="263" t="e">
        <f>VLOOKUP(A103,Data!$A:$AG,28,FALSE)</f>
        <v>#N/A</v>
      </c>
      <c r="P103" s="588" t="e">
        <f>VLOOKUP(A103,Data!$A:$AH,34,FALSE)</f>
        <v>#N/A</v>
      </c>
      <c r="Q103" s="588" t="e">
        <f>VLOOKUP($A103,Data!$A:AI,35,FALSE)</f>
        <v>#N/A</v>
      </c>
      <c r="R103" s="588" t="e">
        <f>VLOOKUP($A103,Data!$A:AJ,36,FALSE)</f>
        <v>#N/A</v>
      </c>
      <c r="S103" s="588" t="e">
        <f>VLOOKUP($A103,Data!$A:AK,37,FALSE)</f>
        <v>#N/A</v>
      </c>
      <c r="T103" s="588" t="e">
        <f>VLOOKUP($A103,Data!$A:AL,38,FALSE)</f>
        <v>#N/A</v>
      </c>
      <c r="U103" s="588" t="e">
        <f>VLOOKUP($A103,Data!$A:AM,39,FALSE)</f>
        <v>#N/A</v>
      </c>
      <c r="V103" s="588" t="e">
        <f>VLOOKUP($A103,Data!$A:AN,40,FALSE)</f>
        <v>#N/A</v>
      </c>
      <c r="W103" s="588" t="e">
        <f>VLOOKUP($A103,Data!$A:AO,41,FALSE)</f>
        <v>#N/A</v>
      </c>
      <c r="X103" s="588" t="e">
        <f>VLOOKUP($A103,Data!$A:AP,42,FALSE)</f>
        <v>#N/A</v>
      </c>
      <c r="Y103" s="588" t="e">
        <f>VLOOKUP($A103,Data!$A:AQ,43,FALSE)</f>
        <v>#N/A</v>
      </c>
    </row>
    <row r="104" spans="1:25" ht="50.1" customHeight="1" x14ac:dyDescent="0.25">
      <c r="A104" s="568" t="e">
        <f>VLOOKUP(Data!A234,Data!$A:$P,1,FALSE)</f>
        <v>#N/A</v>
      </c>
      <c r="B104" s="579" t="e">
        <f>VLOOKUP(A104,Data!$A:$P,4,FALSE)</f>
        <v>#N/A</v>
      </c>
      <c r="C104" s="584" t="e">
        <f>VLOOKUP(A104,Data!$A:$AG,24,FALSE)</f>
        <v>#N/A</v>
      </c>
      <c r="D104" s="576" t="e">
        <f>VLOOKUP(A104,Data!$A:$AG,25,FALSE)</f>
        <v>#N/A</v>
      </c>
      <c r="E104" s="576" t="e">
        <f>VLOOKUP(A104,Data!$A:$AG,26,FALSE)</f>
        <v>#N/A</v>
      </c>
      <c r="F104" s="590" t="e">
        <f>VLOOKUP(A104,Data!$A:$AG,11,FALSE)</f>
        <v>#N/A</v>
      </c>
      <c r="G104" s="592" t="e">
        <f>VLOOKUP(A104,Data!$A:$AG,27,FALSE)</f>
        <v>#N/A</v>
      </c>
      <c r="H104" s="592" t="e">
        <f>VLOOKUP(A104,Data!$A:$AG,30,FALSE)</f>
        <v>#N/A</v>
      </c>
      <c r="I104" s="592" t="e">
        <f>VLOOKUP(A104,Data!$A:$AG,31,FALSE)</f>
        <v>#N/A</v>
      </c>
      <c r="J104" s="592" t="e">
        <f>VLOOKUP(A104,Data!$A:$AG,32,FALSE)</f>
        <v>#N/A</v>
      </c>
      <c r="K104" s="592" t="e">
        <f>VLOOKUP(A104,Data!$A:$AG,12,FALSE)</f>
        <v>#N/A</v>
      </c>
      <c r="L104" s="596" t="e">
        <f>VLOOKUP(A104,Data!$A:$AG,23,FALSE)</f>
        <v>#N/A</v>
      </c>
      <c r="M104" s="586" t="e">
        <f>VLOOKUP(A104,Data!$A:$AG,8,FALSE)</f>
        <v>#N/A</v>
      </c>
      <c r="N104" s="263" t="e">
        <f>VLOOKUP(A104,Data!$A:$AG,16,FALSE)</f>
        <v>#N/A</v>
      </c>
      <c r="O104" s="263" t="e">
        <f>VLOOKUP(A104,Data!$A:$AG,28,FALSE)</f>
        <v>#N/A</v>
      </c>
      <c r="P104" s="588" t="e">
        <f>VLOOKUP(A104,Data!$A:$AH,34,FALSE)</f>
        <v>#N/A</v>
      </c>
      <c r="Q104" s="588" t="e">
        <f>VLOOKUP($A104,Data!$A:AI,35,FALSE)</f>
        <v>#N/A</v>
      </c>
      <c r="R104" s="588" t="e">
        <f>VLOOKUP($A104,Data!$A:AJ,36,FALSE)</f>
        <v>#N/A</v>
      </c>
      <c r="S104" s="588" t="e">
        <f>VLOOKUP($A104,Data!$A:AK,37,FALSE)</f>
        <v>#N/A</v>
      </c>
      <c r="T104" s="588" t="e">
        <f>VLOOKUP($A104,Data!$A:AL,38,FALSE)</f>
        <v>#N/A</v>
      </c>
      <c r="U104" s="588" t="e">
        <f>VLOOKUP($A104,Data!$A:AM,39,FALSE)</f>
        <v>#N/A</v>
      </c>
      <c r="V104" s="588" t="e">
        <f>VLOOKUP($A104,Data!$A:AN,40,FALSE)</f>
        <v>#N/A</v>
      </c>
      <c r="W104" s="588" t="e">
        <f>VLOOKUP($A104,Data!$A:AO,41,FALSE)</f>
        <v>#N/A</v>
      </c>
      <c r="X104" s="588" t="e">
        <f>VLOOKUP($A104,Data!$A:AP,42,FALSE)</f>
        <v>#N/A</v>
      </c>
      <c r="Y104" s="588" t="e">
        <f>VLOOKUP($A104,Data!$A:AQ,43,FALSE)</f>
        <v>#N/A</v>
      </c>
    </row>
    <row r="105" spans="1:25" ht="50.1" customHeight="1" x14ac:dyDescent="0.25">
      <c r="A105" s="568" t="e">
        <f>VLOOKUP(Data!A233,Data!$A:$P,1,FALSE)</f>
        <v>#N/A</v>
      </c>
      <c r="B105" s="579" t="e">
        <f>VLOOKUP(A105,Data!$A:$P,4,FALSE)</f>
        <v>#N/A</v>
      </c>
      <c r="C105" s="581" t="e">
        <f>VLOOKUP(A105,Data!$A:$AG,24,FALSE)</f>
        <v>#N/A</v>
      </c>
      <c r="D105" s="576" t="e">
        <f>VLOOKUP(A105,Data!$A:$AG,25,FALSE)</f>
        <v>#N/A</v>
      </c>
      <c r="E105" s="576" t="e">
        <f>VLOOKUP(A105,Data!$A:$AG,26,FALSE)</f>
        <v>#N/A</v>
      </c>
      <c r="F105" s="590" t="e">
        <f>VLOOKUP(A105,Data!$A:$AG,11,FALSE)</f>
        <v>#N/A</v>
      </c>
      <c r="G105" s="592" t="e">
        <f>VLOOKUP(A105,Data!$A:$AG,27,FALSE)</f>
        <v>#N/A</v>
      </c>
      <c r="H105" s="592" t="e">
        <f>VLOOKUP(A105,Data!$A:$AG,30,FALSE)</f>
        <v>#N/A</v>
      </c>
      <c r="I105" s="592" t="e">
        <f>VLOOKUP(A105,Data!$A:$AG,31,FALSE)</f>
        <v>#N/A</v>
      </c>
      <c r="J105" s="592" t="e">
        <f>VLOOKUP(A105,Data!$A:$AG,32,FALSE)</f>
        <v>#N/A</v>
      </c>
      <c r="K105" s="592" t="e">
        <f>VLOOKUP(A105,Data!$A:$AG,12,FALSE)</f>
        <v>#N/A</v>
      </c>
      <c r="L105" s="596" t="e">
        <f>VLOOKUP(A105,Data!$A:$AG,23,FALSE)</f>
        <v>#N/A</v>
      </c>
      <c r="M105" s="586" t="e">
        <f>VLOOKUP(A105,Data!$A:$AG,8,FALSE)</f>
        <v>#N/A</v>
      </c>
      <c r="N105" s="263" t="e">
        <f>VLOOKUP(A105,Data!$A:$AG,16,FALSE)</f>
        <v>#N/A</v>
      </c>
      <c r="O105" s="263" t="e">
        <f>VLOOKUP(A105,Data!$A:$AG,28,FALSE)</f>
        <v>#N/A</v>
      </c>
      <c r="P105" s="588" t="e">
        <f>VLOOKUP(A105,Data!$A:$AH,34,FALSE)</f>
        <v>#N/A</v>
      </c>
      <c r="Q105" s="588" t="e">
        <f>VLOOKUP($A105,Data!$A:AI,35,FALSE)</f>
        <v>#N/A</v>
      </c>
      <c r="R105" s="588" t="e">
        <f>VLOOKUP($A105,Data!$A:AJ,36,FALSE)</f>
        <v>#N/A</v>
      </c>
      <c r="S105" s="588" t="e">
        <f>VLOOKUP($A105,Data!$A:AK,37,FALSE)</f>
        <v>#N/A</v>
      </c>
      <c r="T105" s="588" t="e">
        <f>VLOOKUP($A105,Data!$A:AL,38,FALSE)</f>
        <v>#N/A</v>
      </c>
      <c r="U105" s="588" t="e">
        <f>VLOOKUP($A105,Data!$A:AM,39,FALSE)</f>
        <v>#N/A</v>
      </c>
      <c r="V105" s="588" t="e">
        <f>VLOOKUP($A105,Data!$A:AN,40,FALSE)</f>
        <v>#N/A</v>
      </c>
      <c r="W105" s="588" t="e">
        <f>VLOOKUP($A105,Data!$A:AO,41,FALSE)</f>
        <v>#N/A</v>
      </c>
      <c r="X105" s="588" t="e">
        <f>VLOOKUP($A105,Data!$A:AP,42,FALSE)</f>
        <v>#N/A</v>
      </c>
      <c r="Y105" s="588" t="e">
        <f>VLOOKUP($A105,Data!$A:AQ,43,FALSE)</f>
        <v>#N/A</v>
      </c>
    </row>
    <row r="106" spans="1:25" ht="50.1" hidden="1" customHeight="1" x14ac:dyDescent="0.25">
      <c r="A106" s="568" t="e">
        <f>VLOOKUP(Data!A232,Data!$A:$P,1,FALSE)</f>
        <v>#N/A</v>
      </c>
      <c r="B106" s="579" t="e">
        <f>VLOOKUP(A106,Data!$A:$P,4,FALSE)</f>
        <v>#N/A</v>
      </c>
      <c r="C106" s="582" t="e">
        <f>VLOOKUP(A106,Data!$A:$AG,24,FALSE)</f>
        <v>#N/A</v>
      </c>
      <c r="D106" s="577" t="e">
        <f>VLOOKUP(A106,Data!$A:$AG,25,FALSE)</f>
        <v>#N/A</v>
      </c>
      <c r="E106" s="577" t="e">
        <f>VLOOKUP(A106,Data!$A:$AG,26,FALSE)</f>
        <v>#N/A</v>
      </c>
      <c r="F106" s="591" t="e">
        <f>VLOOKUP(A106,Data!$A:$AG,11,FALSE)</f>
        <v>#N/A</v>
      </c>
      <c r="G106" s="593" t="e">
        <f>VLOOKUP(A106,Data!$A:$AG,27,FALSE)</f>
        <v>#N/A</v>
      </c>
      <c r="H106" s="593" t="e">
        <f>VLOOKUP(A106,Data!$A:$AG,30,FALSE)</f>
        <v>#N/A</v>
      </c>
      <c r="I106" s="593" t="e">
        <f>VLOOKUP(A106,Data!$A:$AG,31,FALSE)</f>
        <v>#N/A</v>
      </c>
      <c r="J106" s="593" t="e">
        <f>VLOOKUP(A106,Data!$A:$AG,32,FALSE)</f>
        <v>#N/A</v>
      </c>
      <c r="K106" s="593" t="e">
        <f>VLOOKUP(A106,Data!$A:$AG,12,FALSE)</f>
        <v>#N/A</v>
      </c>
      <c r="L106" s="597" t="e">
        <f>VLOOKUP(A106,Data!$A:$AG,23,FALSE)</f>
        <v>#N/A</v>
      </c>
      <c r="M106" s="586" t="e">
        <f>VLOOKUP(A106,Data!$A:$AG,8,FALSE)</f>
        <v>#N/A</v>
      </c>
      <c r="N106" s="263" t="e">
        <f>VLOOKUP(A106,Data!$A:$AG,16,FALSE)</f>
        <v>#N/A</v>
      </c>
      <c r="O106" s="263" t="e">
        <f>VLOOKUP(A106,Data!$A:$AG,28,FALSE)</f>
        <v>#N/A</v>
      </c>
      <c r="P106" s="588" t="e">
        <f>VLOOKUP(A106,Data!$A:$AH,34,FALSE)</f>
        <v>#N/A</v>
      </c>
      <c r="Q106" s="588" t="e">
        <f>VLOOKUP($A106,Data!$A:AI,35,FALSE)</f>
        <v>#N/A</v>
      </c>
      <c r="R106" s="588" t="e">
        <f>VLOOKUP($A106,Data!$A:AJ,36,FALSE)</f>
        <v>#N/A</v>
      </c>
      <c r="S106" s="588" t="e">
        <f>VLOOKUP($A106,Data!$A:AK,37,FALSE)</f>
        <v>#N/A</v>
      </c>
      <c r="T106" s="588" t="e">
        <f>VLOOKUP($A106,Data!$A:AL,38,FALSE)</f>
        <v>#N/A</v>
      </c>
      <c r="U106" s="588" t="e">
        <f>VLOOKUP($A106,Data!$A:AM,39,FALSE)</f>
        <v>#N/A</v>
      </c>
      <c r="V106" s="588" t="e">
        <f>VLOOKUP($A106,Data!$A:AN,40,FALSE)</f>
        <v>#N/A</v>
      </c>
      <c r="W106" s="588" t="e">
        <f>VLOOKUP($A106,Data!$A:AO,41,FALSE)</f>
        <v>#N/A</v>
      </c>
      <c r="X106" s="588" t="e">
        <f>VLOOKUP($A106,Data!$A:AP,42,FALSE)</f>
        <v>#N/A</v>
      </c>
      <c r="Y106" s="588" t="e">
        <f>VLOOKUP($A106,Data!$A:AQ,43,FALSE)</f>
        <v>#N/A</v>
      </c>
    </row>
    <row r="107" spans="1:25" ht="50.1" hidden="1" customHeight="1" x14ac:dyDescent="0.25">
      <c r="A107" s="568" t="e">
        <f>VLOOKUP(Data!A231,Data!$A:$P,1,FALSE)</f>
        <v>#N/A</v>
      </c>
      <c r="B107" s="579" t="e">
        <f>VLOOKUP(A107,Data!$A:$P,4,FALSE)</f>
        <v>#N/A</v>
      </c>
      <c r="C107" s="582" t="e">
        <f>VLOOKUP(A107,Data!$A:$AG,24,FALSE)</f>
        <v>#N/A</v>
      </c>
      <c r="D107" s="577" t="e">
        <f>VLOOKUP(A107,Data!$A:$AG,25,FALSE)</f>
        <v>#N/A</v>
      </c>
      <c r="E107" s="577" t="e">
        <f>VLOOKUP(A107,Data!$A:$AG,26,FALSE)</f>
        <v>#N/A</v>
      </c>
      <c r="F107" s="591" t="e">
        <f>VLOOKUP(A107,Data!$A:$AG,11,FALSE)</f>
        <v>#N/A</v>
      </c>
      <c r="G107" s="593" t="e">
        <f>VLOOKUP(A107,Data!$A:$AG,27,FALSE)</f>
        <v>#N/A</v>
      </c>
      <c r="H107" s="593" t="e">
        <f>VLOOKUP(A107,Data!$A:$AG,30,FALSE)</f>
        <v>#N/A</v>
      </c>
      <c r="I107" s="593" t="e">
        <f>VLOOKUP(A107,Data!$A:$AG,31,FALSE)</f>
        <v>#N/A</v>
      </c>
      <c r="J107" s="593" t="e">
        <f>VLOOKUP(A107,Data!$A:$AG,32,FALSE)</f>
        <v>#N/A</v>
      </c>
      <c r="K107" s="593" t="e">
        <f>VLOOKUP(A107,Data!$A:$AG,12,FALSE)</f>
        <v>#N/A</v>
      </c>
      <c r="L107" s="597" t="e">
        <f>VLOOKUP(A107,Data!$A:$AG,23,FALSE)</f>
        <v>#N/A</v>
      </c>
      <c r="M107" s="586" t="e">
        <f>VLOOKUP(A107,Data!$A:$AG,8,FALSE)</f>
        <v>#N/A</v>
      </c>
      <c r="N107" s="263" t="e">
        <f>VLOOKUP(A107,Data!$A:$AG,16,FALSE)</f>
        <v>#N/A</v>
      </c>
      <c r="O107" s="263" t="e">
        <f>VLOOKUP(A107,Data!$A:$AG,28,FALSE)</f>
        <v>#N/A</v>
      </c>
      <c r="P107" s="588" t="e">
        <f>VLOOKUP(A107,Data!$A:$AH,34,FALSE)</f>
        <v>#N/A</v>
      </c>
      <c r="Q107" s="588" t="e">
        <f>VLOOKUP($A107,Data!$A:AI,35,FALSE)</f>
        <v>#N/A</v>
      </c>
      <c r="R107" s="588" t="e">
        <f>VLOOKUP($A107,Data!$A:AJ,36,FALSE)</f>
        <v>#N/A</v>
      </c>
      <c r="S107" s="588" t="e">
        <f>VLOOKUP($A107,Data!$A:AK,37,FALSE)</f>
        <v>#N/A</v>
      </c>
      <c r="T107" s="588" t="e">
        <f>VLOOKUP($A107,Data!$A:AL,38,FALSE)</f>
        <v>#N/A</v>
      </c>
      <c r="U107" s="588" t="e">
        <f>VLOOKUP($A107,Data!$A:AM,39,FALSE)</f>
        <v>#N/A</v>
      </c>
      <c r="V107" s="588" t="e">
        <f>VLOOKUP($A107,Data!$A:AN,40,FALSE)</f>
        <v>#N/A</v>
      </c>
      <c r="W107" s="588" t="e">
        <f>VLOOKUP($A107,Data!$A:AO,41,FALSE)</f>
        <v>#N/A</v>
      </c>
      <c r="X107" s="588" t="e">
        <f>VLOOKUP($A107,Data!$A:AP,42,FALSE)</f>
        <v>#N/A</v>
      </c>
      <c r="Y107" s="588" t="e">
        <f>VLOOKUP($A107,Data!$A:AQ,43,FALSE)</f>
        <v>#N/A</v>
      </c>
    </row>
    <row r="108" spans="1:25" ht="50.1" hidden="1" customHeight="1" x14ac:dyDescent="0.25">
      <c r="A108" s="568" t="e">
        <f>VLOOKUP(Data!A230,Data!$A:$P,1,FALSE)</f>
        <v>#N/A</v>
      </c>
      <c r="B108" s="579" t="e">
        <f>VLOOKUP(A108,Data!$A:$P,4,FALSE)</f>
        <v>#N/A</v>
      </c>
      <c r="C108" s="582" t="e">
        <f>VLOOKUP(A108,Data!$A:$AG,24,FALSE)</f>
        <v>#N/A</v>
      </c>
      <c r="D108" s="577" t="e">
        <f>VLOOKUP(A108,Data!$A:$AG,25,FALSE)</f>
        <v>#N/A</v>
      </c>
      <c r="E108" s="577" t="e">
        <f>VLOOKUP(A108,Data!$A:$AG,26,FALSE)</f>
        <v>#N/A</v>
      </c>
      <c r="F108" s="591" t="e">
        <f>VLOOKUP(A108,Data!$A:$AG,11,FALSE)</f>
        <v>#N/A</v>
      </c>
      <c r="G108" s="593" t="e">
        <f>VLOOKUP(A108,Data!$A:$AG,27,FALSE)</f>
        <v>#N/A</v>
      </c>
      <c r="H108" s="593" t="e">
        <f>VLOOKUP(A108,Data!$A:$AG,30,FALSE)</f>
        <v>#N/A</v>
      </c>
      <c r="I108" s="593" t="e">
        <f>VLOOKUP(A108,Data!$A:$AG,31,FALSE)</f>
        <v>#N/A</v>
      </c>
      <c r="J108" s="593" t="e">
        <f>VLOOKUP(A108,Data!$A:$AG,32,FALSE)</f>
        <v>#N/A</v>
      </c>
      <c r="K108" s="593" t="e">
        <f>VLOOKUP(A108,Data!$A:$AG,12,FALSE)</f>
        <v>#N/A</v>
      </c>
      <c r="L108" s="597" t="e">
        <f>VLOOKUP(A108,Data!$A:$AG,23,FALSE)</f>
        <v>#N/A</v>
      </c>
      <c r="M108" s="586" t="e">
        <f>VLOOKUP(A108,Data!$A:$AG,8,FALSE)</f>
        <v>#N/A</v>
      </c>
      <c r="N108" s="263" t="e">
        <f>VLOOKUP(A108,Data!$A:$AG,16,FALSE)</f>
        <v>#N/A</v>
      </c>
      <c r="O108" s="263" t="e">
        <f>VLOOKUP(A108,Data!$A:$AG,28,FALSE)</f>
        <v>#N/A</v>
      </c>
      <c r="P108" s="588" t="e">
        <f>VLOOKUP(A108,Data!$A:$AH,34,FALSE)</f>
        <v>#N/A</v>
      </c>
      <c r="Q108" s="588" t="e">
        <f>VLOOKUP($A108,Data!$A:AI,35,FALSE)</f>
        <v>#N/A</v>
      </c>
      <c r="R108" s="588" t="e">
        <f>VLOOKUP($A108,Data!$A:AJ,36,FALSE)</f>
        <v>#N/A</v>
      </c>
      <c r="S108" s="588" t="e">
        <f>VLOOKUP($A108,Data!$A:AK,37,FALSE)</f>
        <v>#N/A</v>
      </c>
      <c r="T108" s="588" t="e">
        <f>VLOOKUP($A108,Data!$A:AL,38,FALSE)</f>
        <v>#N/A</v>
      </c>
      <c r="U108" s="588" t="e">
        <f>VLOOKUP($A108,Data!$A:AM,39,FALSE)</f>
        <v>#N/A</v>
      </c>
      <c r="V108" s="588" t="e">
        <f>VLOOKUP($A108,Data!$A:AN,40,FALSE)</f>
        <v>#N/A</v>
      </c>
      <c r="W108" s="588" t="e">
        <f>VLOOKUP($A108,Data!$A:AO,41,FALSE)</f>
        <v>#N/A</v>
      </c>
      <c r="X108" s="588" t="e">
        <f>VLOOKUP($A108,Data!$A:AP,42,FALSE)</f>
        <v>#N/A</v>
      </c>
      <c r="Y108" s="588" t="e">
        <f>VLOOKUP($A108,Data!$A:AQ,43,FALSE)</f>
        <v>#N/A</v>
      </c>
    </row>
    <row r="109" spans="1:25" ht="50.1" hidden="1" customHeight="1" x14ac:dyDescent="0.25">
      <c r="A109" s="568" t="e">
        <f>VLOOKUP(Data!A229,Data!$A:$P,1,FALSE)</f>
        <v>#N/A</v>
      </c>
      <c r="B109" s="579" t="e">
        <f>VLOOKUP(A109,Data!$A:$P,4,FALSE)</f>
        <v>#N/A</v>
      </c>
      <c r="C109" s="582" t="e">
        <f>VLOOKUP(A109,Data!$A:$AG,24,FALSE)</f>
        <v>#N/A</v>
      </c>
      <c r="D109" s="577" t="e">
        <f>VLOOKUP(A109,Data!$A:$AG,25,FALSE)</f>
        <v>#N/A</v>
      </c>
      <c r="E109" s="577" t="e">
        <f>VLOOKUP(A109,Data!$A:$AG,26,FALSE)</f>
        <v>#N/A</v>
      </c>
      <c r="F109" s="591" t="e">
        <f>VLOOKUP(A109,Data!$A:$AG,11,FALSE)</f>
        <v>#N/A</v>
      </c>
      <c r="G109" s="593" t="e">
        <f>VLOOKUP(A109,Data!$A:$AG,27,FALSE)</f>
        <v>#N/A</v>
      </c>
      <c r="H109" s="593" t="e">
        <f>VLOOKUP(A109,Data!$A:$AG,30,FALSE)</f>
        <v>#N/A</v>
      </c>
      <c r="I109" s="593" t="e">
        <f>VLOOKUP(A109,Data!$A:$AG,31,FALSE)</f>
        <v>#N/A</v>
      </c>
      <c r="J109" s="593" t="e">
        <f>VLOOKUP(A109,Data!$A:$AG,32,FALSE)</f>
        <v>#N/A</v>
      </c>
      <c r="K109" s="593" t="e">
        <f>VLOOKUP(A109,Data!$A:$AG,12,FALSE)</f>
        <v>#N/A</v>
      </c>
      <c r="L109" s="597" t="e">
        <f>VLOOKUP(A109,Data!$A:$AG,23,FALSE)</f>
        <v>#N/A</v>
      </c>
      <c r="M109" s="586" t="e">
        <f>VLOOKUP(A109,Data!$A:$AG,8,FALSE)</f>
        <v>#N/A</v>
      </c>
      <c r="N109" s="263" t="e">
        <f>VLOOKUP(A109,Data!$A:$AG,16,FALSE)</f>
        <v>#N/A</v>
      </c>
      <c r="O109" s="263" t="e">
        <f>VLOOKUP(A109,Data!$A:$AG,28,FALSE)</f>
        <v>#N/A</v>
      </c>
      <c r="P109" s="588" t="e">
        <f>VLOOKUP(A109,Data!$A:$AH,34,FALSE)</f>
        <v>#N/A</v>
      </c>
      <c r="Q109" s="588" t="e">
        <f>VLOOKUP($A109,Data!$A:AI,35,FALSE)</f>
        <v>#N/A</v>
      </c>
      <c r="R109" s="588" t="e">
        <f>VLOOKUP($A109,Data!$A:AJ,36,FALSE)</f>
        <v>#N/A</v>
      </c>
      <c r="S109" s="588" t="e">
        <f>VLOOKUP($A109,Data!$A:AK,37,FALSE)</f>
        <v>#N/A</v>
      </c>
      <c r="T109" s="588" t="e">
        <f>VLOOKUP($A109,Data!$A:AL,38,FALSE)</f>
        <v>#N/A</v>
      </c>
      <c r="U109" s="588" t="e">
        <f>VLOOKUP($A109,Data!$A:AM,39,FALSE)</f>
        <v>#N/A</v>
      </c>
      <c r="V109" s="588" t="e">
        <f>VLOOKUP($A109,Data!$A:AN,40,FALSE)</f>
        <v>#N/A</v>
      </c>
      <c r="W109" s="588" t="e">
        <f>VLOOKUP($A109,Data!$A:AO,41,FALSE)</f>
        <v>#N/A</v>
      </c>
      <c r="X109" s="588" t="e">
        <f>VLOOKUP($A109,Data!$A:AP,42,FALSE)</f>
        <v>#N/A</v>
      </c>
      <c r="Y109" s="588" t="e">
        <f>VLOOKUP($A109,Data!$A:AQ,43,FALSE)</f>
        <v>#N/A</v>
      </c>
    </row>
    <row r="110" spans="1:25" ht="50.1" hidden="1" customHeight="1" x14ac:dyDescent="0.25">
      <c r="A110" s="568" t="e">
        <f>VLOOKUP(Data!A228,Data!$A:$P,1,FALSE)</f>
        <v>#N/A</v>
      </c>
      <c r="B110" s="579" t="e">
        <f>VLOOKUP(A110,Data!$A:$P,4,FALSE)</f>
        <v>#N/A</v>
      </c>
      <c r="C110" s="582" t="e">
        <f>VLOOKUP(A110,Data!$A:$AG,24,FALSE)</f>
        <v>#N/A</v>
      </c>
      <c r="D110" s="577" t="e">
        <f>VLOOKUP(A110,Data!$A:$AG,25,FALSE)</f>
        <v>#N/A</v>
      </c>
      <c r="E110" s="577" t="e">
        <f>VLOOKUP(A110,Data!$A:$AG,26,FALSE)</f>
        <v>#N/A</v>
      </c>
      <c r="F110" s="591" t="e">
        <f>VLOOKUP(A110,Data!$A:$AG,11,FALSE)</f>
        <v>#N/A</v>
      </c>
      <c r="G110" s="593" t="e">
        <f>VLOOKUP(A110,Data!$A:$AG,27,FALSE)</f>
        <v>#N/A</v>
      </c>
      <c r="H110" s="593" t="e">
        <f>VLOOKUP(A110,Data!$A:$AG,30,FALSE)</f>
        <v>#N/A</v>
      </c>
      <c r="I110" s="593" t="e">
        <f>VLOOKUP(A110,Data!$A:$AG,31,FALSE)</f>
        <v>#N/A</v>
      </c>
      <c r="J110" s="593" t="e">
        <f>VLOOKUP(A110,Data!$A:$AG,32,FALSE)</f>
        <v>#N/A</v>
      </c>
      <c r="K110" s="593" t="e">
        <f>VLOOKUP(A110,Data!$A:$AG,12,FALSE)</f>
        <v>#N/A</v>
      </c>
      <c r="L110" s="597" t="e">
        <f>VLOOKUP(A110,Data!$A:$AG,23,FALSE)</f>
        <v>#N/A</v>
      </c>
      <c r="M110" s="586" t="e">
        <f>VLOOKUP(A110,Data!$A:$AG,8,FALSE)</f>
        <v>#N/A</v>
      </c>
      <c r="N110" s="263" t="e">
        <f>VLOOKUP(A110,Data!$A:$AG,16,FALSE)</f>
        <v>#N/A</v>
      </c>
      <c r="O110" s="263" t="e">
        <f>VLOOKUP(A110,Data!$A:$AG,28,FALSE)</f>
        <v>#N/A</v>
      </c>
      <c r="P110" s="588" t="e">
        <f>VLOOKUP(A110,Data!$A:$AH,34,FALSE)</f>
        <v>#N/A</v>
      </c>
      <c r="Q110" s="588" t="e">
        <f>VLOOKUP($A110,Data!$A:AI,35,FALSE)</f>
        <v>#N/A</v>
      </c>
      <c r="R110" s="588" t="e">
        <f>VLOOKUP($A110,Data!$A:AJ,36,FALSE)</f>
        <v>#N/A</v>
      </c>
      <c r="S110" s="588" t="e">
        <f>VLOOKUP($A110,Data!$A:AK,37,FALSE)</f>
        <v>#N/A</v>
      </c>
      <c r="T110" s="588" t="e">
        <f>VLOOKUP($A110,Data!$A:AL,38,FALSE)</f>
        <v>#N/A</v>
      </c>
      <c r="U110" s="588" t="e">
        <f>VLOOKUP($A110,Data!$A:AM,39,FALSE)</f>
        <v>#N/A</v>
      </c>
      <c r="V110" s="588" t="e">
        <f>VLOOKUP($A110,Data!$A:AN,40,FALSE)</f>
        <v>#N/A</v>
      </c>
      <c r="W110" s="588" t="e">
        <f>VLOOKUP($A110,Data!$A:AO,41,FALSE)</f>
        <v>#N/A</v>
      </c>
      <c r="X110" s="588" t="e">
        <f>VLOOKUP($A110,Data!$A:AP,42,FALSE)</f>
        <v>#N/A</v>
      </c>
      <c r="Y110" s="588" t="e">
        <f>VLOOKUP($A110,Data!$A:AQ,43,FALSE)</f>
        <v>#N/A</v>
      </c>
    </row>
    <row r="111" spans="1:25" ht="50.1" hidden="1" customHeight="1" x14ac:dyDescent="0.25">
      <c r="A111" s="568" t="e">
        <f>VLOOKUP(Data!A227,Data!$A:$P,1,FALSE)</f>
        <v>#N/A</v>
      </c>
      <c r="B111" s="579" t="e">
        <f>VLOOKUP(A111,Data!$A:$P,4,FALSE)</f>
        <v>#N/A</v>
      </c>
      <c r="C111" s="582" t="e">
        <f>VLOOKUP(A111,Data!$A:$AG,24,FALSE)</f>
        <v>#N/A</v>
      </c>
      <c r="D111" s="577" t="e">
        <f>VLOOKUP(A111,Data!$A:$AG,25,FALSE)</f>
        <v>#N/A</v>
      </c>
      <c r="E111" s="577" t="e">
        <f>VLOOKUP(A111,Data!$A:$AG,26,FALSE)</f>
        <v>#N/A</v>
      </c>
      <c r="F111" s="591" t="e">
        <f>VLOOKUP(A111,Data!$A:$AG,11,FALSE)</f>
        <v>#N/A</v>
      </c>
      <c r="G111" s="593" t="e">
        <f>VLOOKUP(A111,Data!$A:$AG,27,FALSE)</f>
        <v>#N/A</v>
      </c>
      <c r="H111" s="593" t="e">
        <f>VLOOKUP(A111,Data!$A:$AG,30,FALSE)</f>
        <v>#N/A</v>
      </c>
      <c r="I111" s="593" t="e">
        <f>VLOOKUP(A111,Data!$A:$AG,31,FALSE)</f>
        <v>#N/A</v>
      </c>
      <c r="J111" s="593" t="e">
        <f>VLOOKUP(A111,Data!$A:$AG,32,FALSE)</f>
        <v>#N/A</v>
      </c>
      <c r="K111" s="592" t="e">
        <f>VLOOKUP(A111,Data!$A:$AG,12,FALSE)</f>
        <v>#N/A</v>
      </c>
      <c r="L111" s="597" t="e">
        <f>VLOOKUP(A111,Data!$A:$AG,23,FALSE)</f>
        <v>#N/A</v>
      </c>
      <c r="M111" s="586" t="e">
        <f>VLOOKUP(A111,Data!$A:$AG,8,FALSE)</f>
        <v>#N/A</v>
      </c>
      <c r="N111" s="263" t="e">
        <f>VLOOKUP(A111,Data!$A:$AG,16,FALSE)</f>
        <v>#N/A</v>
      </c>
      <c r="O111" s="263" t="e">
        <f>VLOOKUP(A111,Data!$A:$AG,28,FALSE)</f>
        <v>#N/A</v>
      </c>
      <c r="P111" s="588" t="e">
        <f>VLOOKUP(A111,Data!$A:$AH,34,FALSE)</f>
        <v>#N/A</v>
      </c>
      <c r="Q111" s="588" t="e">
        <f>VLOOKUP($A111,Data!$A:AI,35,FALSE)</f>
        <v>#N/A</v>
      </c>
      <c r="R111" s="588" t="e">
        <f>VLOOKUP($A111,Data!$A:AJ,36,FALSE)</f>
        <v>#N/A</v>
      </c>
      <c r="S111" s="588" t="e">
        <f>VLOOKUP($A111,Data!$A:AK,37,FALSE)</f>
        <v>#N/A</v>
      </c>
      <c r="T111" s="588" t="e">
        <f>VLOOKUP($A111,Data!$A:AL,38,FALSE)</f>
        <v>#N/A</v>
      </c>
      <c r="U111" s="588" t="e">
        <f>VLOOKUP($A111,Data!$A:AM,39,FALSE)</f>
        <v>#N/A</v>
      </c>
      <c r="V111" s="588" t="e">
        <f>VLOOKUP($A111,Data!$A:AN,40,FALSE)</f>
        <v>#N/A</v>
      </c>
      <c r="W111" s="588" t="e">
        <f>VLOOKUP($A111,Data!$A:AO,41,FALSE)</f>
        <v>#N/A</v>
      </c>
      <c r="X111" s="588" t="e">
        <f>VLOOKUP($A111,Data!$A:AP,42,FALSE)</f>
        <v>#N/A</v>
      </c>
      <c r="Y111" s="588" t="e">
        <f>VLOOKUP($A111,Data!$A:AQ,43,FALSE)</f>
        <v>#N/A</v>
      </c>
    </row>
    <row r="112" spans="1:25" ht="50.1" hidden="1" customHeight="1" x14ac:dyDescent="0.25">
      <c r="A112" s="568" t="e">
        <f>VLOOKUP(Data!A226,Data!$A:$P,1,FALSE)</f>
        <v>#N/A</v>
      </c>
      <c r="B112" s="579" t="e">
        <f>VLOOKUP(A112,Data!$A:$P,4,FALSE)</f>
        <v>#N/A</v>
      </c>
      <c r="C112" s="582" t="e">
        <f>VLOOKUP(A112,Data!$A:$AG,24,FALSE)</f>
        <v>#N/A</v>
      </c>
      <c r="D112" s="577" t="e">
        <f>VLOOKUP(A112,Data!$A:$AG,25,FALSE)</f>
        <v>#N/A</v>
      </c>
      <c r="E112" s="577" t="e">
        <f>VLOOKUP(A112,Data!$A:$AG,26,FALSE)</f>
        <v>#N/A</v>
      </c>
      <c r="F112" s="591" t="e">
        <f>VLOOKUP(A112,Data!$A:$AG,11,FALSE)</f>
        <v>#N/A</v>
      </c>
      <c r="G112" s="593" t="e">
        <f>VLOOKUP(A112,Data!$A:$AG,27,FALSE)</f>
        <v>#N/A</v>
      </c>
      <c r="H112" s="593" t="e">
        <f>VLOOKUP(A112,Data!$A:$AG,30,FALSE)</f>
        <v>#N/A</v>
      </c>
      <c r="I112" s="593" t="e">
        <f>VLOOKUP(A112,Data!$A:$AG,31,FALSE)</f>
        <v>#N/A</v>
      </c>
      <c r="J112" s="593" t="e">
        <f>VLOOKUP(A112,Data!$A:$AG,32,FALSE)</f>
        <v>#N/A</v>
      </c>
      <c r="K112" s="593" t="e">
        <f>VLOOKUP(A112,Data!$A:$AG,12,FALSE)</f>
        <v>#N/A</v>
      </c>
      <c r="L112" s="597" t="e">
        <f>VLOOKUP(A112,Data!$A:$AG,23,FALSE)</f>
        <v>#N/A</v>
      </c>
      <c r="M112" s="586" t="e">
        <f>VLOOKUP(A112,Data!$A:$AG,8,FALSE)</f>
        <v>#N/A</v>
      </c>
      <c r="N112" s="263" t="e">
        <f>VLOOKUP(A112,Data!$A:$AG,16,FALSE)</f>
        <v>#N/A</v>
      </c>
      <c r="O112" s="263" t="e">
        <f>VLOOKUP(A112,Data!$A:$AG,28,FALSE)</f>
        <v>#N/A</v>
      </c>
      <c r="P112" s="588" t="e">
        <f>VLOOKUP(A112,Data!$A:$AH,34,FALSE)</f>
        <v>#N/A</v>
      </c>
      <c r="Q112" s="588" t="e">
        <f>VLOOKUP($A112,Data!$A:AI,35,FALSE)</f>
        <v>#N/A</v>
      </c>
      <c r="R112" s="588" t="e">
        <f>VLOOKUP($A112,Data!$A:AJ,36,FALSE)</f>
        <v>#N/A</v>
      </c>
      <c r="S112" s="588" t="e">
        <f>VLOOKUP($A112,Data!$A:AK,37,FALSE)</f>
        <v>#N/A</v>
      </c>
      <c r="T112" s="588" t="e">
        <f>VLOOKUP($A112,Data!$A:AL,38,FALSE)</f>
        <v>#N/A</v>
      </c>
      <c r="U112" s="588" t="e">
        <f>VLOOKUP($A112,Data!$A:AM,39,FALSE)</f>
        <v>#N/A</v>
      </c>
      <c r="V112" s="588" t="e">
        <f>VLOOKUP($A112,Data!$A:AN,40,FALSE)</f>
        <v>#N/A</v>
      </c>
      <c r="W112" s="588" t="e">
        <f>VLOOKUP($A112,Data!$A:AO,41,FALSE)</f>
        <v>#N/A</v>
      </c>
      <c r="X112" s="588" t="e">
        <f>VLOOKUP($A112,Data!$A:AP,42,FALSE)</f>
        <v>#N/A</v>
      </c>
      <c r="Y112" s="588" t="e">
        <f>VLOOKUP($A112,Data!$A:AQ,43,FALSE)</f>
        <v>#N/A</v>
      </c>
    </row>
    <row r="113" spans="1:25" ht="50.1" customHeight="1" x14ac:dyDescent="0.25">
      <c r="A113" s="568" t="e">
        <f>VLOOKUP(Data!A225,Data!$A:$P,1,FALSE)</f>
        <v>#N/A</v>
      </c>
      <c r="B113" s="579" t="e">
        <f>VLOOKUP(A113,Data!$A:$P,4,FALSE)</f>
        <v>#N/A</v>
      </c>
      <c r="C113" s="581" t="e">
        <f>VLOOKUP(A113,Data!$A:$AG,24,FALSE)</f>
        <v>#N/A</v>
      </c>
      <c r="D113" s="576" t="e">
        <f>VLOOKUP(A113,Data!$A:$AG,25,FALSE)</f>
        <v>#N/A</v>
      </c>
      <c r="E113" s="576" t="e">
        <f>VLOOKUP(A113,Data!$A:$AG,26,FALSE)</f>
        <v>#N/A</v>
      </c>
      <c r="F113" s="590" t="e">
        <f>VLOOKUP(A113,Data!$A:$AG,11,FALSE)</f>
        <v>#N/A</v>
      </c>
      <c r="G113" s="592" t="e">
        <f>VLOOKUP(A113,Data!$A:$AG,27,FALSE)</f>
        <v>#N/A</v>
      </c>
      <c r="H113" s="592" t="e">
        <f>VLOOKUP(A113,Data!$A:$AG,30,FALSE)</f>
        <v>#N/A</v>
      </c>
      <c r="I113" s="592" t="e">
        <f>VLOOKUP(A113,Data!$A:$AG,31,FALSE)</f>
        <v>#N/A</v>
      </c>
      <c r="J113" s="592" t="e">
        <f>VLOOKUP(A113,Data!$A:$AG,32,FALSE)</f>
        <v>#N/A</v>
      </c>
      <c r="K113" s="592" t="e">
        <f>VLOOKUP(A113,Data!$A:$AG,12,FALSE)</f>
        <v>#N/A</v>
      </c>
      <c r="L113" s="596" t="e">
        <f>VLOOKUP(A113,Data!$A:$AG,23,FALSE)</f>
        <v>#N/A</v>
      </c>
      <c r="M113" s="586" t="e">
        <f>VLOOKUP(A113,Data!$A:$AG,8,FALSE)</f>
        <v>#N/A</v>
      </c>
      <c r="N113" s="263" t="e">
        <f>VLOOKUP(A113,Data!$A:$AG,16,FALSE)</f>
        <v>#N/A</v>
      </c>
      <c r="O113" s="263" t="e">
        <f>VLOOKUP(A113,Data!$A:$AG,28,FALSE)</f>
        <v>#N/A</v>
      </c>
      <c r="P113" s="588" t="e">
        <f>VLOOKUP(A113,Data!$A:$AH,34,FALSE)</f>
        <v>#N/A</v>
      </c>
      <c r="Q113" s="588" t="e">
        <f>VLOOKUP($A113,Data!$A:AI,35,FALSE)</f>
        <v>#N/A</v>
      </c>
      <c r="R113" s="588" t="e">
        <f>VLOOKUP($A113,Data!$A:AJ,36,FALSE)</f>
        <v>#N/A</v>
      </c>
      <c r="S113" s="588" t="e">
        <f>VLOOKUP($A113,Data!$A:AK,37,FALSE)</f>
        <v>#N/A</v>
      </c>
      <c r="T113" s="588" t="e">
        <f>VLOOKUP($A113,Data!$A:AL,38,FALSE)</f>
        <v>#N/A</v>
      </c>
      <c r="U113" s="588" t="e">
        <f>VLOOKUP($A113,Data!$A:AM,39,FALSE)</f>
        <v>#N/A</v>
      </c>
      <c r="V113" s="588" t="e">
        <f>VLOOKUP($A113,Data!$A:AN,40,FALSE)</f>
        <v>#N/A</v>
      </c>
      <c r="W113" s="588" t="e">
        <f>VLOOKUP($A113,Data!$A:AO,41,FALSE)</f>
        <v>#N/A</v>
      </c>
      <c r="X113" s="588" t="e">
        <f>VLOOKUP($A113,Data!$A:AP,42,FALSE)</f>
        <v>#N/A</v>
      </c>
      <c r="Y113" s="588" t="e">
        <f>VLOOKUP($A113,Data!$A:AQ,43,FALSE)</f>
        <v>#N/A</v>
      </c>
    </row>
    <row r="114" spans="1:25" ht="50.1" hidden="1" customHeight="1" x14ac:dyDescent="0.25">
      <c r="A114" s="568" t="e">
        <f>VLOOKUP(Data!A224,Data!$A:$P,1,FALSE)</f>
        <v>#N/A</v>
      </c>
      <c r="B114" s="579" t="e">
        <f>VLOOKUP(A114,Data!$A:$P,4,FALSE)</f>
        <v>#N/A</v>
      </c>
      <c r="C114" s="582" t="e">
        <f>VLOOKUP(A114,Data!$A:$AG,24,FALSE)</f>
        <v>#N/A</v>
      </c>
      <c r="D114" s="577" t="e">
        <f>VLOOKUP(A114,Data!$A:$AG,25,FALSE)</f>
        <v>#N/A</v>
      </c>
      <c r="E114" s="577" t="e">
        <f>VLOOKUP(A114,Data!$A:$AG,26,FALSE)</f>
        <v>#N/A</v>
      </c>
      <c r="F114" s="591" t="e">
        <f>VLOOKUP(A114,Data!$A:$AG,11,FALSE)</f>
        <v>#N/A</v>
      </c>
      <c r="G114" s="593" t="e">
        <f>VLOOKUP(A114,Data!$A:$AG,27,FALSE)</f>
        <v>#N/A</v>
      </c>
      <c r="H114" s="593" t="e">
        <f>VLOOKUP(A114,Data!$A:$AG,30,FALSE)</f>
        <v>#N/A</v>
      </c>
      <c r="I114" s="593" t="e">
        <f>VLOOKUP(A114,Data!$A:$AG,31,FALSE)</f>
        <v>#N/A</v>
      </c>
      <c r="J114" s="593" t="e">
        <f>VLOOKUP(A114,Data!$A:$AG,32,FALSE)</f>
        <v>#N/A</v>
      </c>
      <c r="K114" s="593" t="e">
        <f>VLOOKUP(A114,Data!$A:$AG,12,FALSE)</f>
        <v>#N/A</v>
      </c>
      <c r="L114" s="597" t="e">
        <f>VLOOKUP(A114,Data!$A:$AG,23,FALSE)</f>
        <v>#N/A</v>
      </c>
      <c r="M114" s="586" t="e">
        <f>VLOOKUP(A114,Data!$A:$AG,8,FALSE)</f>
        <v>#N/A</v>
      </c>
      <c r="N114" s="263" t="e">
        <f>VLOOKUP(A114,Data!$A:$AG,16,FALSE)</f>
        <v>#N/A</v>
      </c>
      <c r="O114" s="263" t="e">
        <f>VLOOKUP(A114,Data!$A:$AG,28,FALSE)</f>
        <v>#N/A</v>
      </c>
      <c r="P114" s="588" t="e">
        <f>VLOOKUP(A114,Data!$A:$AH,34,FALSE)</f>
        <v>#N/A</v>
      </c>
      <c r="Q114" s="588" t="e">
        <f>VLOOKUP($A114,Data!$A:AI,35,FALSE)</f>
        <v>#N/A</v>
      </c>
      <c r="R114" s="588" t="e">
        <f>VLOOKUP($A114,Data!$A:AJ,36,FALSE)</f>
        <v>#N/A</v>
      </c>
      <c r="S114" s="588" t="e">
        <f>VLOOKUP($A114,Data!$A:AK,37,FALSE)</f>
        <v>#N/A</v>
      </c>
      <c r="T114" s="588" t="e">
        <f>VLOOKUP($A114,Data!$A:AL,38,FALSE)</f>
        <v>#N/A</v>
      </c>
      <c r="U114" s="588" t="e">
        <f>VLOOKUP($A114,Data!$A:AM,39,FALSE)</f>
        <v>#N/A</v>
      </c>
      <c r="V114" s="588" t="e">
        <f>VLOOKUP($A114,Data!$A:AN,40,FALSE)</f>
        <v>#N/A</v>
      </c>
      <c r="W114" s="588" t="e">
        <f>VLOOKUP($A114,Data!$A:AO,41,FALSE)</f>
        <v>#N/A</v>
      </c>
      <c r="X114" s="588" t="e">
        <f>VLOOKUP($A114,Data!$A:AP,42,FALSE)</f>
        <v>#N/A</v>
      </c>
      <c r="Y114" s="588" t="e">
        <f>VLOOKUP($A114,Data!$A:AQ,43,FALSE)</f>
        <v>#N/A</v>
      </c>
    </row>
    <row r="115" spans="1:25" ht="50.1" hidden="1" customHeight="1" x14ac:dyDescent="0.25">
      <c r="A115" s="568" t="e">
        <f>VLOOKUP(Data!A223,Data!$A:$P,1,FALSE)</f>
        <v>#N/A</v>
      </c>
      <c r="B115" s="579" t="e">
        <f>VLOOKUP(A115,Data!$A:$P,4,FALSE)</f>
        <v>#N/A</v>
      </c>
      <c r="C115" s="582" t="e">
        <f>VLOOKUP(A115,Data!$A:$AG,24,FALSE)</f>
        <v>#N/A</v>
      </c>
      <c r="D115" s="577" t="e">
        <f>VLOOKUP(A115,Data!$A:$AG,25,FALSE)</f>
        <v>#N/A</v>
      </c>
      <c r="E115" s="577" t="e">
        <f>VLOOKUP(A115,Data!$A:$AG,26,FALSE)</f>
        <v>#N/A</v>
      </c>
      <c r="F115" s="591" t="e">
        <f>VLOOKUP(A115,Data!$A:$AG,11,FALSE)</f>
        <v>#N/A</v>
      </c>
      <c r="G115" s="593" t="e">
        <f>VLOOKUP(A115,Data!$A:$AG,27,FALSE)</f>
        <v>#N/A</v>
      </c>
      <c r="H115" s="593" t="e">
        <f>VLOOKUP(A115,Data!$A:$AG,30,FALSE)</f>
        <v>#N/A</v>
      </c>
      <c r="I115" s="593" t="e">
        <f>VLOOKUP(A115,Data!$A:$AG,31,FALSE)</f>
        <v>#N/A</v>
      </c>
      <c r="J115" s="593" t="e">
        <f>VLOOKUP(A115,Data!$A:$AG,32,FALSE)</f>
        <v>#N/A</v>
      </c>
      <c r="K115" s="593" t="e">
        <f>VLOOKUP(A115,Data!$A:$AG,12,FALSE)</f>
        <v>#N/A</v>
      </c>
      <c r="L115" s="597" t="e">
        <f>VLOOKUP(A115,Data!$A:$AG,23,FALSE)</f>
        <v>#N/A</v>
      </c>
      <c r="M115" s="586" t="e">
        <f>VLOOKUP(A115,Data!$A:$AG,8,FALSE)</f>
        <v>#N/A</v>
      </c>
      <c r="N115" s="263" t="e">
        <f>VLOOKUP(A115,Data!$A:$AG,16,FALSE)</f>
        <v>#N/A</v>
      </c>
      <c r="O115" s="263" t="e">
        <f>VLOOKUP(A115,Data!$A:$AG,28,FALSE)</f>
        <v>#N/A</v>
      </c>
      <c r="P115" s="588" t="e">
        <f>VLOOKUP(A115,Data!$A:$AH,34,FALSE)</f>
        <v>#N/A</v>
      </c>
      <c r="Q115" s="588" t="e">
        <f>VLOOKUP($A115,Data!$A:AI,35,FALSE)</f>
        <v>#N/A</v>
      </c>
      <c r="R115" s="588" t="e">
        <f>VLOOKUP($A115,Data!$A:AJ,36,FALSE)</f>
        <v>#N/A</v>
      </c>
      <c r="S115" s="588" t="e">
        <f>VLOOKUP($A115,Data!$A:AK,37,FALSE)</f>
        <v>#N/A</v>
      </c>
      <c r="T115" s="588" t="e">
        <f>VLOOKUP($A115,Data!$A:AL,38,FALSE)</f>
        <v>#N/A</v>
      </c>
      <c r="U115" s="588" t="e">
        <f>VLOOKUP($A115,Data!$A:AM,39,FALSE)</f>
        <v>#N/A</v>
      </c>
      <c r="V115" s="588" t="e">
        <f>VLOOKUP($A115,Data!$A:AN,40,FALSE)</f>
        <v>#N/A</v>
      </c>
      <c r="W115" s="588" t="e">
        <f>VLOOKUP($A115,Data!$A:AO,41,FALSE)</f>
        <v>#N/A</v>
      </c>
      <c r="X115" s="588" t="e">
        <f>VLOOKUP($A115,Data!$A:AP,42,FALSE)</f>
        <v>#N/A</v>
      </c>
      <c r="Y115" s="588" t="e">
        <f>VLOOKUP($A115,Data!$A:AQ,43,FALSE)</f>
        <v>#N/A</v>
      </c>
    </row>
    <row r="116" spans="1:25" ht="50.1" hidden="1" customHeight="1" x14ac:dyDescent="0.25">
      <c r="A116" s="568" t="e">
        <f>VLOOKUP(Data!A222,Data!$A:$P,1,FALSE)</f>
        <v>#N/A</v>
      </c>
      <c r="B116" s="579" t="e">
        <f>VLOOKUP(A116,Data!$A:$P,4,FALSE)</f>
        <v>#N/A</v>
      </c>
      <c r="C116" s="582" t="e">
        <f>VLOOKUP(A116,Data!$A:$AG,24,FALSE)</f>
        <v>#N/A</v>
      </c>
      <c r="D116" s="577" t="e">
        <f>VLOOKUP(A116,Data!$A:$AG,25,FALSE)</f>
        <v>#N/A</v>
      </c>
      <c r="E116" s="577" t="e">
        <f>VLOOKUP(A116,Data!$A:$AG,26,FALSE)</f>
        <v>#N/A</v>
      </c>
      <c r="F116" s="591" t="e">
        <f>VLOOKUP(A116,Data!$A:$AG,11,FALSE)</f>
        <v>#N/A</v>
      </c>
      <c r="G116" s="593" t="e">
        <f>VLOOKUP(A116,Data!$A:$AG,27,FALSE)</f>
        <v>#N/A</v>
      </c>
      <c r="H116" s="593" t="e">
        <f>VLOOKUP(A116,Data!$A:$AG,30,FALSE)</f>
        <v>#N/A</v>
      </c>
      <c r="I116" s="593" t="e">
        <f>VLOOKUP(A116,Data!$A:$AG,31,FALSE)</f>
        <v>#N/A</v>
      </c>
      <c r="J116" s="593" t="e">
        <f>VLOOKUP(A116,Data!$A:$AG,32,FALSE)</f>
        <v>#N/A</v>
      </c>
      <c r="K116" s="593" t="e">
        <f>VLOOKUP(A116,Data!$A:$AG,12,FALSE)</f>
        <v>#N/A</v>
      </c>
      <c r="L116" s="597" t="e">
        <f>VLOOKUP(A116,Data!$A:$AG,23,FALSE)</f>
        <v>#N/A</v>
      </c>
      <c r="M116" s="586" t="e">
        <f>VLOOKUP(A116,Data!$A:$AG,8,FALSE)</f>
        <v>#N/A</v>
      </c>
      <c r="N116" s="263" t="e">
        <f>VLOOKUP(A116,Data!$A:$AG,16,FALSE)</f>
        <v>#N/A</v>
      </c>
      <c r="O116" s="263" t="e">
        <f>VLOOKUP(A116,Data!$A:$AG,28,FALSE)</f>
        <v>#N/A</v>
      </c>
      <c r="P116" s="588" t="e">
        <f>VLOOKUP(A116,Data!$A:$AH,34,FALSE)</f>
        <v>#N/A</v>
      </c>
      <c r="Q116" s="588" t="e">
        <f>VLOOKUP($A116,Data!$A:AI,35,FALSE)</f>
        <v>#N/A</v>
      </c>
      <c r="R116" s="588" t="e">
        <f>VLOOKUP($A116,Data!$A:AJ,36,FALSE)</f>
        <v>#N/A</v>
      </c>
      <c r="S116" s="588" t="e">
        <f>VLOOKUP($A116,Data!$A:AK,37,FALSE)</f>
        <v>#N/A</v>
      </c>
      <c r="T116" s="588" t="e">
        <f>VLOOKUP($A116,Data!$A:AL,38,FALSE)</f>
        <v>#N/A</v>
      </c>
      <c r="U116" s="588" t="e">
        <f>VLOOKUP($A116,Data!$A:AM,39,FALSE)</f>
        <v>#N/A</v>
      </c>
      <c r="V116" s="588" t="e">
        <f>VLOOKUP($A116,Data!$A:AN,40,FALSE)</f>
        <v>#N/A</v>
      </c>
      <c r="W116" s="588" t="e">
        <f>VLOOKUP($A116,Data!$A:AO,41,FALSE)</f>
        <v>#N/A</v>
      </c>
      <c r="X116" s="588" t="e">
        <f>VLOOKUP($A116,Data!$A:AP,42,FALSE)</f>
        <v>#N/A</v>
      </c>
      <c r="Y116" s="588" t="e">
        <f>VLOOKUP($A116,Data!$A:AQ,43,FALSE)</f>
        <v>#N/A</v>
      </c>
    </row>
    <row r="117" spans="1:25" ht="50.1" hidden="1" customHeight="1" x14ac:dyDescent="0.25">
      <c r="A117" s="568" t="e">
        <f>VLOOKUP(Data!A221,Data!$A:$P,1,FALSE)</f>
        <v>#N/A</v>
      </c>
      <c r="B117" s="579" t="e">
        <f>VLOOKUP(A117,Data!$A:$P,4,FALSE)</f>
        <v>#N/A</v>
      </c>
      <c r="C117" s="582" t="e">
        <f>VLOOKUP(A117,Data!$A:$AG,24,FALSE)</f>
        <v>#N/A</v>
      </c>
      <c r="D117" s="577" t="e">
        <f>VLOOKUP(A117,Data!$A:$AG,25,FALSE)</f>
        <v>#N/A</v>
      </c>
      <c r="E117" s="577" t="e">
        <f>VLOOKUP(A117,Data!$A:$AG,26,FALSE)</f>
        <v>#N/A</v>
      </c>
      <c r="F117" s="591" t="e">
        <f>VLOOKUP(A117,Data!$A:$AG,11,FALSE)</f>
        <v>#N/A</v>
      </c>
      <c r="G117" s="593" t="e">
        <f>VLOOKUP(A117,Data!$A:$AG,27,FALSE)</f>
        <v>#N/A</v>
      </c>
      <c r="H117" s="593" t="e">
        <f>VLOOKUP(A117,Data!$A:$AG,30,FALSE)</f>
        <v>#N/A</v>
      </c>
      <c r="I117" s="593" t="e">
        <f>VLOOKUP(A117,Data!$A:$AG,31,FALSE)</f>
        <v>#N/A</v>
      </c>
      <c r="J117" s="593" t="e">
        <f>VLOOKUP(A117,Data!$A:$AG,32,FALSE)</f>
        <v>#N/A</v>
      </c>
      <c r="K117" s="593" t="e">
        <f>VLOOKUP(A117,Data!$A:$AG,12,FALSE)</f>
        <v>#N/A</v>
      </c>
      <c r="L117" s="597" t="e">
        <f>VLOOKUP(A117,Data!$A:$AG,23,FALSE)</f>
        <v>#N/A</v>
      </c>
      <c r="M117" s="586" t="e">
        <f>VLOOKUP(A117,Data!$A:$AG,8,FALSE)</f>
        <v>#N/A</v>
      </c>
      <c r="N117" s="263" t="e">
        <f>VLOOKUP(A117,Data!$A:$AG,16,FALSE)</f>
        <v>#N/A</v>
      </c>
      <c r="O117" s="263" t="e">
        <f>VLOOKUP(A117,Data!$A:$AG,28,FALSE)</f>
        <v>#N/A</v>
      </c>
      <c r="P117" s="588" t="e">
        <f>VLOOKUP(A117,Data!$A:$AH,34,FALSE)</f>
        <v>#N/A</v>
      </c>
      <c r="Q117" s="588" t="e">
        <f>VLOOKUP($A117,Data!$A:AI,35,FALSE)</f>
        <v>#N/A</v>
      </c>
      <c r="R117" s="588" t="e">
        <f>VLOOKUP($A117,Data!$A:AJ,36,FALSE)</f>
        <v>#N/A</v>
      </c>
      <c r="S117" s="588" t="e">
        <f>VLOOKUP($A117,Data!$A:AK,37,FALSE)</f>
        <v>#N/A</v>
      </c>
      <c r="T117" s="588" t="e">
        <f>VLOOKUP($A117,Data!$A:AL,38,FALSE)</f>
        <v>#N/A</v>
      </c>
      <c r="U117" s="588" t="e">
        <f>VLOOKUP($A117,Data!$A:AM,39,FALSE)</f>
        <v>#N/A</v>
      </c>
      <c r="V117" s="588" t="e">
        <f>VLOOKUP($A117,Data!$A:AN,40,FALSE)</f>
        <v>#N/A</v>
      </c>
      <c r="W117" s="588" t="e">
        <f>VLOOKUP($A117,Data!$A:AO,41,FALSE)</f>
        <v>#N/A</v>
      </c>
      <c r="X117" s="588" t="e">
        <f>VLOOKUP($A117,Data!$A:AP,42,FALSE)</f>
        <v>#N/A</v>
      </c>
      <c r="Y117" s="588" t="e">
        <f>VLOOKUP($A117,Data!$A:AQ,43,FALSE)</f>
        <v>#N/A</v>
      </c>
    </row>
    <row r="118" spans="1:25" ht="50.1" hidden="1" customHeight="1" x14ac:dyDescent="0.25">
      <c r="A118" s="568" t="e">
        <f>VLOOKUP(Data!A220,Data!$A:$P,1,FALSE)</f>
        <v>#N/A</v>
      </c>
      <c r="B118" s="579" t="e">
        <f>VLOOKUP(A118,Data!$A:$P,4,FALSE)</f>
        <v>#N/A</v>
      </c>
      <c r="C118" s="582" t="e">
        <f>VLOOKUP(A118,Data!$A:$AG,24,FALSE)</f>
        <v>#N/A</v>
      </c>
      <c r="D118" s="577" t="e">
        <f>VLOOKUP(A118,Data!$A:$AG,25,FALSE)</f>
        <v>#N/A</v>
      </c>
      <c r="E118" s="577" t="e">
        <f>VLOOKUP(A118,Data!$A:$AG,26,FALSE)</f>
        <v>#N/A</v>
      </c>
      <c r="F118" s="591" t="e">
        <f>VLOOKUP(A118,Data!$A:$AG,11,FALSE)</f>
        <v>#N/A</v>
      </c>
      <c r="G118" s="593" t="e">
        <f>VLOOKUP(A118,Data!$A:$AG,27,FALSE)</f>
        <v>#N/A</v>
      </c>
      <c r="H118" s="593" t="e">
        <f>VLOOKUP(A118,Data!$A:$AG,30,FALSE)</f>
        <v>#N/A</v>
      </c>
      <c r="I118" s="593" t="e">
        <f>VLOOKUP(A118,Data!$A:$AG,31,FALSE)</f>
        <v>#N/A</v>
      </c>
      <c r="J118" s="593" t="e">
        <f>VLOOKUP(A118,Data!$A:$AG,32,FALSE)</f>
        <v>#N/A</v>
      </c>
      <c r="K118" s="593" t="e">
        <f>VLOOKUP(A118,Data!$A:$AG,12,FALSE)</f>
        <v>#N/A</v>
      </c>
      <c r="L118" s="597" t="e">
        <f>VLOOKUP(A118,Data!$A:$AG,23,FALSE)</f>
        <v>#N/A</v>
      </c>
      <c r="M118" s="586" t="e">
        <f>VLOOKUP(A118,Data!$A:$AG,8,FALSE)</f>
        <v>#N/A</v>
      </c>
      <c r="N118" s="263" t="e">
        <f>VLOOKUP(A118,Data!$A:$AG,16,FALSE)</f>
        <v>#N/A</v>
      </c>
      <c r="O118" s="263" t="e">
        <f>VLOOKUP(A118,Data!$A:$AG,28,FALSE)</f>
        <v>#N/A</v>
      </c>
      <c r="P118" s="588" t="e">
        <f>VLOOKUP(A118,Data!$A:$AH,34,FALSE)</f>
        <v>#N/A</v>
      </c>
      <c r="Q118" s="588" t="e">
        <f>VLOOKUP($A118,Data!$A:AI,35,FALSE)</f>
        <v>#N/A</v>
      </c>
      <c r="R118" s="588" t="e">
        <f>VLOOKUP($A118,Data!$A:AJ,36,FALSE)</f>
        <v>#N/A</v>
      </c>
      <c r="S118" s="588" t="e">
        <f>VLOOKUP($A118,Data!$A:AK,37,FALSE)</f>
        <v>#N/A</v>
      </c>
      <c r="T118" s="588" t="e">
        <f>VLOOKUP($A118,Data!$A:AL,38,FALSE)</f>
        <v>#N/A</v>
      </c>
      <c r="U118" s="588" t="e">
        <f>VLOOKUP($A118,Data!$A:AM,39,FALSE)</f>
        <v>#N/A</v>
      </c>
      <c r="V118" s="588" t="e">
        <f>VLOOKUP($A118,Data!$A:AN,40,FALSE)</f>
        <v>#N/A</v>
      </c>
      <c r="W118" s="588" t="e">
        <f>VLOOKUP($A118,Data!$A:AO,41,FALSE)</f>
        <v>#N/A</v>
      </c>
      <c r="X118" s="588" t="e">
        <f>VLOOKUP($A118,Data!$A:AP,42,FALSE)</f>
        <v>#N/A</v>
      </c>
      <c r="Y118" s="588" t="e">
        <f>VLOOKUP($A118,Data!$A:AQ,43,FALSE)</f>
        <v>#N/A</v>
      </c>
    </row>
    <row r="119" spans="1:25" ht="50.1" hidden="1" customHeight="1" x14ac:dyDescent="0.25">
      <c r="A119" s="568" t="e">
        <f>VLOOKUP(Data!A219,Data!$A:$P,1,FALSE)</f>
        <v>#N/A</v>
      </c>
      <c r="B119" s="579" t="e">
        <f>VLOOKUP(A119,Data!$A:$P,4,FALSE)</f>
        <v>#N/A</v>
      </c>
      <c r="C119" s="582" t="e">
        <f>VLOOKUP(A119,Data!$A:$AG,24,FALSE)</f>
        <v>#N/A</v>
      </c>
      <c r="D119" s="577" t="e">
        <f>VLOOKUP(A119,Data!$A:$AG,25,FALSE)</f>
        <v>#N/A</v>
      </c>
      <c r="E119" s="577" t="e">
        <f>VLOOKUP(A119,Data!$A:$AG,26,FALSE)</f>
        <v>#N/A</v>
      </c>
      <c r="F119" s="591" t="e">
        <f>VLOOKUP(A119,Data!$A:$AG,11,FALSE)</f>
        <v>#N/A</v>
      </c>
      <c r="G119" s="593" t="e">
        <f>VLOOKUP(A119,Data!$A:$AG,27,FALSE)</f>
        <v>#N/A</v>
      </c>
      <c r="H119" s="593" t="e">
        <f>VLOOKUP(A119,Data!$A:$AG,30,FALSE)</f>
        <v>#N/A</v>
      </c>
      <c r="I119" s="593" t="e">
        <f>VLOOKUP(A119,Data!$A:$AG,31,FALSE)</f>
        <v>#N/A</v>
      </c>
      <c r="J119" s="593" t="e">
        <f>VLOOKUP(A119,Data!$A:$AG,32,FALSE)</f>
        <v>#N/A</v>
      </c>
      <c r="K119" s="593" t="e">
        <f>VLOOKUP(A119,Data!$A:$AG,12,FALSE)</f>
        <v>#N/A</v>
      </c>
      <c r="L119" s="597" t="e">
        <f>VLOOKUP(A119,Data!$A:$AG,23,FALSE)</f>
        <v>#N/A</v>
      </c>
      <c r="M119" s="586" t="e">
        <f>VLOOKUP(A119,Data!$A:$AG,8,FALSE)</f>
        <v>#N/A</v>
      </c>
      <c r="N119" s="263" t="e">
        <f>VLOOKUP(A119,Data!$A:$AG,16,FALSE)</f>
        <v>#N/A</v>
      </c>
      <c r="O119" s="263" t="e">
        <f>VLOOKUP(A119,Data!$A:$AG,28,FALSE)</f>
        <v>#N/A</v>
      </c>
      <c r="P119" s="588" t="e">
        <f>VLOOKUP(A119,Data!$A:$AH,34,FALSE)</f>
        <v>#N/A</v>
      </c>
      <c r="Q119" s="588" t="e">
        <f>VLOOKUP($A119,Data!$A:AI,35,FALSE)</f>
        <v>#N/A</v>
      </c>
      <c r="R119" s="588" t="e">
        <f>VLOOKUP($A119,Data!$A:AJ,36,FALSE)</f>
        <v>#N/A</v>
      </c>
      <c r="S119" s="588" t="e">
        <f>VLOOKUP($A119,Data!$A:AK,37,FALSE)</f>
        <v>#N/A</v>
      </c>
      <c r="T119" s="588" t="e">
        <f>VLOOKUP($A119,Data!$A:AL,38,FALSE)</f>
        <v>#N/A</v>
      </c>
      <c r="U119" s="588" t="e">
        <f>VLOOKUP($A119,Data!$A:AM,39,FALSE)</f>
        <v>#N/A</v>
      </c>
      <c r="V119" s="588" t="e">
        <f>VLOOKUP($A119,Data!$A:AN,40,FALSE)</f>
        <v>#N/A</v>
      </c>
      <c r="W119" s="588" t="e">
        <f>VLOOKUP($A119,Data!$A:AO,41,FALSE)</f>
        <v>#N/A</v>
      </c>
      <c r="X119" s="588" t="e">
        <f>VLOOKUP($A119,Data!$A:AP,42,FALSE)</f>
        <v>#N/A</v>
      </c>
      <c r="Y119" s="588" t="e">
        <f>VLOOKUP($A119,Data!$A:AQ,43,FALSE)</f>
        <v>#N/A</v>
      </c>
    </row>
    <row r="120" spans="1:25" ht="50.1" hidden="1" customHeight="1" x14ac:dyDescent="0.25">
      <c r="A120" s="568" t="e">
        <f>VLOOKUP(Data!A218,Data!$A:$P,1,FALSE)</f>
        <v>#N/A</v>
      </c>
      <c r="B120" s="579" t="e">
        <f>VLOOKUP(A120,Data!$A:$P,4,FALSE)</f>
        <v>#N/A</v>
      </c>
      <c r="C120" s="582" t="e">
        <f>VLOOKUP(A120,Data!$A:$AG,24,FALSE)</f>
        <v>#N/A</v>
      </c>
      <c r="D120" s="577" t="e">
        <f>VLOOKUP(A120,Data!$A:$AG,25,FALSE)</f>
        <v>#N/A</v>
      </c>
      <c r="E120" s="577" t="e">
        <f>VLOOKUP(A120,Data!$A:$AG,26,FALSE)</f>
        <v>#N/A</v>
      </c>
      <c r="F120" s="591" t="e">
        <f>VLOOKUP(A120,Data!$A:$AG,11,FALSE)</f>
        <v>#N/A</v>
      </c>
      <c r="G120" s="593" t="e">
        <f>VLOOKUP(A120,Data!$A:$AG,27,FALSE)</f>
        <v>#N/A</v>
      </c>
      <c r="H120" s="593" t="e">
        <f>VLOOKUP(A120,Data!$A:$AG,30,FALSE)</f>
        <v>#N/A</v>
      </c>
      <c r="I120" s="593" t="e">
        <f>VLOOKUP(A120,Data!$A:$AG,31,FALSE)</f>
        <v>#N/A</v>
      </c>
      <c r="J120" s="593" t="e">
        <f>VLOOKUP(A120,Data!$A:$AG,32,FALSE)</f>
        <v>#N/A</v>
      </c>
      <c r="K120" s="593" t="e">
        <f>VLOOKUP(A120,Data!$A:$AG,12,FALSE)</f>
        <v>#N/A</v>
      </c>
      <c r="L120" s="597" t="e">
        <f>VLOOKUP(A120,Data!$A:$AG,23,FALSE)</f>
        <v>#N/A</v>
      </c>
      <c r="M120" s="586" t="e">
        <f>VLOOKUP(A120,Data!$A:$AG,8,FALSE)</f>
        <v>#N/A</v>
      </c>
      <c r="N120" s="263" t="e">
        <f>VLOOKUP(A120,Data!$A:$AG,16,FALSE)</f>
        <v>#N/A</v>
      </c>
      <c r="O120" s="263" t="e">
        <f>VLOOKUP(A120,Data!$A:$AG,28,FALSE)</f>
        <v>#N/A</v>
      </c>
      <c r="P120" s="588" t="e">
        <f>VLOOKUP(A120,Data!$A:$AH,34,FALSE)</f>
        <v>#N/A</v>
      </c>
      <c r="Q120" s="588" t="e">
        <f>VLOOKUP($A120,Data!$A:AI,35,FALSE)</f>
        <v>#N/A</v>
      </c>
      <c r="R120" s="588" t="e">
        <f>VLOOKUP($A120,Data!$A:AJ,36,FALSE)</f>
        <v>#N/A</v>
      </c>
      <c r="S120" s="588" t="e">
        <f>VLOOKUP($A120,Data!$A:AK,37,FALSE)</f>
        <v>#N/A</v>
      </c>
      <c r="T120" s="588" t="e">
        <f>VLOOKUP($A120,Data!$A:AL,38,FALSE)</f>
        <v>#N/A</v>
      </c>
      <c r="U120" s="588" t="e">
        <f>VLOOKUP($A120,Data!$A:AM,39,FALSE)</f>
        <v>#N/A</v>
      </c>
      <c r="V120" s="588" t="e">
        <f>VLOOKUP($A120,Data!$A:AN,40,FALSE)</f>
        <v>#N/A</v>
      </c>
      <c r="W120" s="588" t="e">
        <f>VLOOKUP($A120,Data!$A:AO,41,FALSE)</f>
        <v>#N/A</v>
      </c>
      <c r="X120" s="588" t="e">
        <f>VLOOKUP($A120,Data!$A:AP,42,FALSE)</f>
        <v>#N/A</v>
      </c>
      <c r="Y120" s="588" t="e">
        <f>VLOOKUP($A120,Data!$A:AQ,43,FALSE)</f>
        <v>#N/A</v>
      </c>
    </row>
    <row r="121" spans="1:25" ht="50.1" hidden="1" customHeight="1" x14ac:dyDescent="0.25">
      <c r="A121" s="568" t="e">
        <f>VLOOKUP(Data!A217,Data!$A:$P,1,FALSE)</f>
        <v>#N/A</v>
      </c>
      <c r="B121" s="579" t="e">
        <f>VLOOKUP(A121,Data!$A:$P,4,FALSE)</f>
        <v>#N/A</v>
      </c>
      <c r="C121" s="582" t="e">
        <f>VLOOKUP(A121,Data!$A:$AG,24,FALSE)</f>
        <v>#N/A</v>
      </c>
      <c r="D121" s="577" t="e">
        <f>VLOOKUP(A121,Data!$A:$AG,25,FALSE)</f>
        <v>#N/A</v>
      </c>
      <c r="E121" s="577" t="e">
        <f>VLOOKUP(A121,Data!$A:$AG,26,FALSE)</f>
        <v>#N/A</v>
      </c>
      <c r="F121" s="591" t="e">
        <f>VLOOKUP(A121,Data!$A:$AG,11,FALSE)</f>
        <v>#N/A</v>
      </c>
      <c r="G121" s="593" t="e">
        <f>VLOOKUP(A121,Data!$A:$AG,27,FALSE)</f>
        <v>#N/A</v>
      </c>
      <c r="H121" s="593" t="e">
        <f>VLOOKUP(A121,Data!$A:$AG,30,FALSE)</f>
        <v>#N/A</v>
      </c>
      <c r="I121" s="593" t="e">
        <f>VLOOKUP(A121,Data!$A:$AG,31,FALSE)</f>
        <v>#N/A</v>
      </c>
      <c r="J121" s="593" t="e">
        <f>VLOOKUP(A121,Data!$A:$AG,32,FALSE)</f>
        <v>#N/A</v>
      </c>
      <c r="K121" s="593" t="e">
        <f>VLOOKUP(A121,Data!$A:$AG,12,FALSE)</f>
        <v>#N/A</v>
      </c>
      <c r="L121" s="597" t="e">
        <f>VLOOKUP(A121,Data!$A:$AG,23,FALSE)</f>
        <v>#N/A</v>
      </c>
      <c r="M121" s="586" t="e">
        <f>VLOOKUP(A121,Data!$A:$AG,8,FALSE)</f>
        <v>#N/A</v>
      </c>
      <c r="N121" s="263" t="e">
        <f>VLOOKUP(A121,Data!$A:$AG,16,FALSE)</f>
        <v>#N/A</v>
      </c>
      <c r="O121" s="263" t="e">
        <f>VLOOKUP(A121,Data!$A:$AG,28,FALSE)</f>
        <v>#N/A</v>
      </c>
      <c r="P121" s="588" t="e">
        <f>VLOOKUP(A121,Data!$A:$AH,34,FALSE)</f>
        <v>#N/A</v>
      </c>
      <c r="Q121" s="588" t="e">
        <f>VLOOKUP($A121,Data!$A:AI,35,FALSE)</f>
        <v>#N/A</v>
      </c>
      <c r="R121" s="588" t="e">
        <f>VLOOKUP($A121,Data!$A:AJ,36,FALSE)</f>
        <v>#N/A</v>
      </c>
      <c r="S121" s="588" t="e">
        <f>VLOOKUP($A121,Data!$A:AK,37,FALSE)</f>
        <v>#N/A</v>
      </c>
      <c r="T121" s="588" t="e">
        <f>VLOOKUP($A121,Data!$A:AL,38,FALSE)</f>
        <v>#N/A</v>
      </c>
      <c r="U121" s="588" t="e">
        <f>VLOOKUP($A121,Data!$A:AM,39,FALSE)</f>
        <v>#N/A</v>
      </c>
      <c r="V121" s="588" t="e">
        <f>VLOOKUP($A121,Data!$A:AN,40,FALSE)</f>
        <v>#N/A</v>
      </c>
      <c r="W121" s="588" t="e">
        <f>VLOOKUP($A121,Data!$A:AO,41,FALSE)</f>
        <v>#N/A</v>
      </c>
      <c r="X121" s="588" t="e">
        <f>VLOOKUP($A121,Data!$A:AP,42,FALSE)</f>
        <v>#N/A</v>
      </c>
      <c r="Y121" s="588" t="e">
        <f>VLOOKUP($A121,Data!$A:AQ,43,FALSE)</f>
        <v>#N/A</v>
      </c>
    </row>
    <row r="122" spans="1:25" ht="50.1" hidden="1" customHeight="1" x14ac:dyDescent="0.25">
      <c r="A122" s="568" t="e">
        <f>VLOOKUP(Data!A216,Data!$A:$P,1,FALSE)</f>
        <v>#N/A</v>
      </c>
      <c r="B122" s="579" t="e">
        <f>VLOOKUP(A122,Data!$A:$P,4,FALSE)</f>
        <v>#N/A</v>
      </c>
      <c r="C122" s="582" t="e">
        <f>VLOOKUP(A122,Data!$A:$AG,24,FALSE)</f>
        <v>#N/A</v>
      </c>
      <c r="D122" s="577" t="e">
        <f>VLOOKUP(A122,Data!$A:$AG,25,FALSE)</f>
        <v>#N/A</v>
      </c>
      <c r="E122" s="577" t="e">
        <f>VLOOKUP(A122,Data!$A:$AG,26,FALSE)</f>
        <v>#N/A</v>
      </c>
      <c r="F122" s="591" t="e">
        <f>VLOOKUP(A122,Data!$A:$AG,11,FALSE)</f>
        <v>#N/A</v>
      </c>
      <c r="G122" s="593" t="e">
        <f>VLOOKUP(A122,Data!$A:$AG,27,FALSE)</f>
        <v>#N/A</v>
      </c>
      <c r="H122" s="593" t="e">
        <f>VLOOKUP(A122,Data!$A:$AG,30,FALSE)</f>
        <v>#N/A</v>
      </c>
      <c r="I122" s="593" t="e">
        <f>VLOOKUP(A122,Data!$A:$AG,31,FALSE)</f>
        <v>#N/A</v>
      </c>
      <c r="J122" s="593" t="e">
        <f>VLOOKUP(A122,Data!$A:$AG,32,FALSE)</f>
        <v>#N/A</v>
      </c>
      <c r="K122" s="593" t="e">
        <f>VLOOKUP(A122,Data!$A:$AG,12,FALSE)</f>
        <v>#N/A</v>
      </c>
      <c r="L122" s="597" t="e">
        <f>VLOOKUP(A122,Data!$A:$AG,23,FALSE)</f>
        <v>#N/A</v>
      </c>
      <c r="M122" s="586" t="e">
        <f>VLOOKUP(A122,Data!$A:$AG,8,FALSE)</f>
        <v>#N/A</v>
      </c>
      <c r="N122" s="263" t="e">
        <f>VLOOKUP(A122,Data!$A:$AG,16,FALSE)</f>
        <v>#N/A</v>
      </c>
      <c r="O122" s="263" t="e">
        <f>VLOOKUP(A122,Data!$A:$AG,28,FALSE)</f>
        <v>#N/A</v>
      </c>
      <c r="P122" s="588" t="e">
        <f>VLOOKUP(A122,Data!$A:$AH,34,FALSE)</f>
        <v>#N/A</v>
      </c>
      <c r="Q122" s="588" t="e">
        <f>VLOOKUP($A122,Data!$A:AI,35,FALSE)</f>
        <v>#N/A</v>
      </c>
      <c r="R122" s="588" t="e">
        <f>VLOOKUP($A122,Data!$A:AJ,36,FALSE)</f>
        <v>#N/A</v>
      </c>
      <c r="S122" s="588" t="e">
        <f>VLOOKUP($A122,Data!$A:AK,37,FALSE)</f>
        <v>#N/A</v>
      </c>
      <c r="T122" s="588" t="e">
        <f>VLOOKUP($A122,Data!$A:AL,38,FALSE)</f>
        <v>#N/A</v>
      </c>
      <c r="U122" s="588" t="e">
        <f>VLOOKUP($A122,Data!$A:AM,39,FALSE)</f>
        <v>#N/A</v>
      </c>
      <c r="V122" s="588" t="e">
        <f>VLOOKUP($A122,Data!$A:AN,40,FALSE)</f>
        <v>#N/A</v>
      </c>
      <c r="W122" s="588" t="e">
        <f>VLOOKUP($A122,Data!$A:AO,41,FALSE)</f>
        <v>#N/A</v>
      </c>
      <c r="X122" s="588" t="e">
        <f>VLOOKUP($A122,Data!$A:AP,42,FALSE)</f>
        <v>#N/A</v>
      </c>
      <c r="Y122" s="588" t="e">
        <f>VLOOKUP($A122,Data!$A:AQ,43,FALSE)</f>
        <v>#N/A</v>
      </c>
    </row>
    <row r="123" spans="1:25" ht="50.1" hidden="1" customHeight="1" x14ac:dyDescent="0.25">
      <c r="A123" s="568" t="e">
        <f>VLOOKUP(Data!A215,Data!$A:$P,1,FALSE)</f>
        <v>#N/A</v>
      </c>
      <c r="B123" s="579" t="e">
        <f>VLOOKUP(A123,Data!$A:$P,4,FALSE)</f>
        <v>#N/A</v>
      </c>
      <c r="C123" s="582" t="e">
        <f>VLOOKUP(A123,Data!$A:$AG,24,FALSE)</f>
        <v>#N/A</v>
      </c>
      <c r="D123" s="577" t="e">
        <f>VLOOKUP(A123,Data!$A:$AG,25,FALSE)</f>
        <v>#N/A</v>
      </c>
      <c r="E123" s="577" t="e">
        <f>VLOOKUP(A123,Data!$A:$AG,26,FALSE)</f>
        <v>#N/A</v>
      </c>
      <c r="F123" s="591" t="e">
        <f>VLOOKUP(A123,Data!$A:$AG,11,FALSE)</f>
        <v>#N/A</v>
      </c>
      <c r="G123" s="593" t="e">
        <f>VLOOKUP(A123,Data!$A:$AG,27,FALSE)</f>
        <v>#N/A</v>
      </c>
      <c r="H123" s="593" t="e">
        <f>VLOOKUP(A123,Data!$A:$AG,30,FALSE)</f>
        <v>#N/A</v>
      </c>
      <c r="I123" s="593" t="e">
        <f>VLOOKUP(A123,Data!$A:$AG,31,FALSE)</f>
        <v>#N/A</v>
      </c>
      <c r="J123" s="593" t="e">
        <f>VLOOKUP(A123,Data!$A:$AG,32,FALSE)</f>
        <v>#N/A</v>
      </c>
      <c r="K123" s="593" t="e">
        <f>VLOOKUP(A123,Data!$A:$AG,12,FALSE)</f>
        <v>#N/A</v>
      </c>
      <c r="L123" s="597" t="e">
        <f>VLOOKUP(A123,Data!$A:$AG,23,FALSE)</f>
        <v>#N/A</v>
      </c>
      <c r="M123" s="586" t="e">
        <f>VLOOKUP(A123,Data!$A:$AG,8,FALSE)</f>
        <v>#N/A</v>
      </c>
      <c r="N123" s="263" t="e">
        <f>VLOOKUP(A123,Data!$A:$AG,16,FALSE)</f>
        <v>#N/A</v>
      </c>
      <c r="O123" s="263" t="e">
        <f>VLOOKUP(A123,Data!$A:$AG,28,FALSE)</f>
        <v>#N/A</v>
      </c>
      <c r="P123" s="588" t="e">
        <f>VLOOKUP(A123,Data!$A:$AH,34,FALSE)</f>
        <v>#N/A</v>
      </c>
      <c r="Q123" s="588" t="e">
        <f>VLOOKUP($A123,Data!$A:AI,35,FALSE)</f>
        <v>#N/A</v>
      </c>
      <c r="R123" s="588" t="e">
        <f>VLOOKUP($A123,Data!$A:AJ,36,FALSE)</f>
        <v>#N/A</v>
      </c>
      <c r="S123" s="588" t="e">
        <f>VLOOKUP($A123,Data!$A:AK,37,FALSE)</f>
        <v>#N/A</v>
      </c>
      <c r="T123" s="588" t="e">
        <f>VLOOKUP($A123,Data!$A:AL,38,FALSE)</f>
        <v>#N/A</v>
      </c>
      <c r="U123" s="588" t="e">
        <f>VLOOKUP($A123,Data!$A:AM,39,FALSE)</f>
        <v>#N/A</v>
      </c>
      <c r="V123" s="588" t="e">
        <f>VLOOKUP($A123,Data!$A:AN,40,FALSE)</f>
        <v>#N/A</v>
      </c>
      <c r="W123" s="588" t="e">
        <f>VLOOKUP($A123,Data!$A:AO,41,FALSE)</f>
        <v>#N/A</v>
      </c>
      <c r="X123" s="588" t="e">
        <f>VLOOKUP($A123,Data!$A:AP,42,FALSE)</f>
        <v>#N/A</v>
      </c>
      <c r="Y123" s="588" t="e">
        <f>VLOOKUP($A123,Data!$A:AQ,43,FALSE)</f>
        <v>#N/A</v>
      </c>
    </row>
    <row r="124" spans="1:25" ht="50.1" hidden="1" customHeight="1" x14ac:dyDescent="0.25">
      <c r="A124" s="568" t="e">
        <f>VLOOKUP(Data!A214,Data!$A:$P,1,FALSE)</f>
        <v>#N/A</v>
      </c>
      <c r="B124" s="579" t="e">
        <f>VLOOKUP(A124,Data!$A:$P,4,FALSE)</f>
        <v>#N/A</v>
      </c>
      <c r="C124" s="582" t="e">
        <f>VLOOKUP(A124,Data!$A:$AG,24,FALSE)</f>
        <v>#N/A</v>
      </c>
      <c r="D124" s="577" t="e">
        <f>VLOOKUP(A124,Data!$A:$AG,25,FALSE)</f>
        <v>#N/A</v>
      </c>
      <c r="E124" s="577" t="e">
        <f>VLOOKUP(A124,Data!$A:$AG,26,FALSE)</f>
        <v>#N/A</v>
      </c>
      <c r="F124" s="591" t="e">
        <f>VLOOKUP(A124,Data!$A:$AG,11,FALSE)</f>
        <v>#N/A</v>
      </c>
      <c r="G124" s="593" t="e">
        <f>VLOOKUP(A124,Data!$A:$AG,27,FALSE)</f>
        <v>#N/A</v>
      </c>
      <c r="H124" s="593" t="e">
        <f>VLOOKUP(A124,Data!$A:$AG,30,FALSE)</f>
        <v>#N/A</v>
      </c>
      <c r="I124" s="593" t="e">
        <f>VLOOKUP(A124,Data!$A:$AG,31,FALSE)</f>
        <v>#N/A</v>
      </c>
      <c r="J124" s="593" t="e">
        <f>VLOOKUP(A124,Data!$A:$AG,32,FALSE)</f>
        <v>#N/A</v>
      </c>
      <c r="K124" s="593" t="e">
        <f>VLOOKUP(A124,Data!$A:$AG,12,FALSE)</f>
        <v>#N/A</v>
      </c>
      <c r="L124" s="597" t="e">
        <f>VLOOKUP(A124,Data!$A:$AG,23,FALSE)</f>
        <v>#N/A</v>
      </c>
      <c r="M124" s="586" t="e">
        <f>VLOOKUP(A124,Data!$A:$AG,8,FALSE)</f>
        <v>#N/A</v>
      </c>
      <c r="N124" s="263" t="e">
        <f>VLOOKUP(A124,Data!$A:$AG,16,FALSE)</f>
        <v>#N/A</v>
      </c>
      <c r="O124" s="263" t="e">
        <f>VLOOKUP(A124,Data!$A:$AG,28,FALSE)</f>
        <v>#N/A</v>
      </c>
      <c r="P124" s="588" t="e">
        <f>VLOOKUP(A124,Data!$A:$AH,34,FALSE)</f>
        <v>#N/A</v>
      </c>
      <c r="Q124" s="588" t="e">
        <f>VLOOKUP($A124,Data!$A:AI,35,FALSE)</f>
        <v>#N/A</v>
      </c>
      <c r="R124" s="588" t="e">
        <f>VLOOKUP($A124,Data!$A:AJ,36,FALSE)</f>
        <v>#N/A</v>
      </c>
      <c r="S124" s="588" t="e">
        <f>VLOOKUP($A124,Data!$A:AK,37,FALSE)</f>
        <v>#N/A</v>
      </c>
      <c r="T124" s="588" t="e">
        <f>VLOOKUP($A124,Data!$A:AL,38,FALSE)</f>
        <v>#N/A</v>
      </c>
      <c r="U124" s="588" t="e">
        <f>VLOOKUP($A124,Data!$A:AM,39,FALSE)</f>
        <v>#N/A</v>
      </c>
      <c r="V124" s="588" t="e">
        <f>VLOOKUP($A124,Data!$A:AN,40,FALSE)</f>
        <v>#N/A</v>
      </c>
      <c r="W124" s="588" t="e">
        <f>VLOOKUP($A124,Data!$A:AO,41,FALSE)</f>
        <v>#N/A</v>
      </c>
      <c r="X124" s="588" t="e">
        <f>VLOOKUP($A124,Data!$A:AP,42,FALSE)</f>
        <v>#N/A</v>
      </c>
      <c r="Y124" s="588" t="e">
        <f>VLOOKUP($A124,Data!$A:AQ,43,FALSE)</f>
        <v>#N/A</v>
      </c>
    </row>
    <row r="125" spans="1:25" ht="50.1" hidden="1" customHeight="1" x14ac:dyDescent="0.25">
      <c r="A125" s="568" t="e">
        <f>VLOOKUP(Data!A213,Data!$A:$P,1,FALSE)</f>
        <v>#N/A</v>
      </c>
      <c r="B125" s="579" t="e">
        <f>VLOOKUP(A125,Data!$A:$P,4,FALSE)</f>
        <v>#N/A</v>
      </c>
      <c r="C125" s="582" t="e">
        <f>VLOOKUP(A125,Data!$A:$AG,24,FALSE)</f>
        <v>#N/A</v>
      </c>
      <c r="D125" s="577" t="e">
        <f>VLOOKUP(A125,Data!$A:$AG,25,FALSE)</f>
        <v>#N/A</v>
      </c>
      <c r="E125" s="577" t="e">
        <f>VLOOKUP(A125,Data!$A:$AG,26,FALSE)</f>
        <v>#N/A</v>
      </c>
      <c r="F125" s="591" t="e">
        <f>VLOOKUP(A125,Data!$A:$AG,11,FALSE)</f>
        <v>#N/A</v>
      </c>
      <c r="G125" s="593" t="e">
        <f>VLOOKUP(A125,Data!$A:$AG,27,FALSE)</f>
        <v>#N/A</v>
      </c>
      <c r="H125" s="593" t="e">
        <f>VLOOKUP(A125,Data!$A:$AG,30,FALSE)</f>
        <v>#N/A</v>
      </c>
      <c r="I125" s="593" t="e">
        <f>VLOOKUP(A125,Data!$A:$AG,31,FALSE)</f>
        <v>#N/A</v>
      </c>
      <c r="J125" s="593" t="e">
        <f>VLOOKUP(A125,Data!$A:$AG,32,FALSE)</f>
        <v>#N/A</v>
      </c>
      <c r="K125" s="593" t="e">
        <f>VLOOKUP(A125,Data!$A:$AG,12,FALSE)</f>
        <v>#N/A</v>
      </c>
      <c r="L125" s="597" t="e">
        <f>VLOOKUP(A125,Data!$A:$AG,23,FALSE)</f>
        <v>#N/A</v>
      </c>
      <c r="M125" s="586" t="e">
        <f>VLOOKUP(A125,Data!$A:$AG,8,FALSE)</f>
        <v>#N/A</v>
      </c>
      <c r="N125" s="263" t="e">
        <f>VLOOKUP(A125,Data!$A:$AG,16,FALSE)</f>
        <v>#N/A</v>
      </c>
      <c r="O125" s="263" t="e">
        <f>VLOOKUP(A125,Data!$A:$AG,28,FALSE)</f>
        <v>#N/A</v>
      </c>
      <c r="P125" s="588" t="e">
        <f>VLOOKUP(A125,Data!$A:$AH,34,FALSE)</f>
        <v>#N/A</v>
      </c>
      <c r="Q125" s="588" t="e">
        <f>VLOOKUP($A125,Data!$A:AI,35,FALSE)</f>
        <v>#N/A</v>
      </c>
      <c r="R125" s="588" t="e">
        <f>VLOOKUP($A125,Data!$A:AJ,36,FALSE)</f>
        <v>#N/A</v>
      </c>
      <c r="S125" s="588" t="e">
        <f>VLOOKUP($A125,Data!$A:AK,37,FALSE)</f>
        <v>#N/A</v>
      </c>
      <c r="T125" s="588" t="e">
        <f>VLOOKUP($A125,Data!$A:AL,38,FALSE)</f>
        <v>#N/A</v>
      </c>
      <c r="U125" s="588" t="e">
        <f>VLOOKUP($A125,Data!$A:AM,39,FALSE)</f>
        <v>#N/A</v>
      </c>
      <c r="V125" s="588" t="e">
        <f>VLOOKUP($A125,Data!$A:AN,40,FALSE)</f>
        <v>#N/A</v>
      </c>
      <c r="W125" s="588" t="e">
        <f>VLOOKUP($A125,Data!$A:AO,41,FALSE)</f>
        <v>#N/A</v>
      </c>
      <c r="X125" s="588" t="e">
        <f>VLOOKUP($A125,Data!$A:AP,42,FALSE)</f>
        <v>#N/A</v>
      </c>
      <c r="Y125" s="588" t="e">
        <f>VLOOKUP($A125,Data!$A:AQ,43,FALSE)</f>
        <v>#N/A</v>
      </c>
    </row>
    <row r="126" spans="1:25" ht="50.1" hidden="1" customHeight="1" x14ac:dyDescent="0.25">
      <c r="A126" s="568" t="e">
        <f>VLOOKUP(Data!A212,Data!$A:$P,1,FALSE)</f>
        <v>#N/A</v>
      </c>
      <c r="B126" s="579" t="e">
        <f>VLOOKUP(A126,Data!$A:$P,4,FALSE)</f>
        <v>#N/A</v>
      </c>
      <c r="C126" s="582" t="e">
        <f>VLOOKUP(A126,Data!$A:$AG,24,FALSE)</f>
        <v>#N/A</v>
      </c>
      <c r="D126" s="577" t="e">
        <f>VLOOKUP(A126,Data!$A:$AG,25,FALSE)</f>
        <v>#N/A</v>
      </c>
      <c r="E126" s="577" t="e">
        <f>VLOOKUP(A126,Data!$A:$AG,26,FALSE)</f>
        <v>#N/A</v>
      </c>
      <c r="F126" s="591" t="e">
        <f>VLOOKUP(A126,Data!$A:$AG,11,FALSE)</f>
        <v>#N/A</v>
      </c>
      <c r="G126" s="593" t="e">
        <f>VLOOKUP(A126,Data!$A:$AG,27,FALSE)</f>
        <v>#N/A</v>
      </c>
      <c r="H126" s="593" t="e">
        <f>VLOOKUP(A126,Data!$A:$AG,30,FALSE)</f>
        <v>#N/A</v>
      </c>
      <c r="I126" s="593" t="e">
        <f>VLOOKUP(A126,Data!$A:$AG,31,FALSE)</f>
        <v>#N/A</v>
      </c>
      <c r="J126" s="593" t="e">
        <f>VLOOKUP(A126,Data!$A:$AG,32,FALSE)</f>
        <v>#N/A</v>
      </c>
      <c r="K126" s="593" t="e">
        <f>VLOOKUP(A126,Data!$A:$AG,12,FALSE)</f>
        <v>#N/A</v>
      </c>
      <c r="L126" s="597" t="e">
        <f>VLOOKUP(A126,Data!$A:$AG,23,FALSE)</f>
        <v>#N/A</v>
      </c>
      <c r="M126" s="586" t="e">
        <f>VLOOKUP(A126,Data!$A:$AG,8,FALSE)</f>
        <v>#N/A</v>
      </c>
      <c r="N126" s="263" t="e">
        <f>VLOOKUP(A126,Data!$A:$AG,16,FALSE)</f>
        <v>#N/A</v>
      </c>
      <c r="O126" s="263" t="e">
        <f>VLOOKUP(A126,Data!$A:$AG,28,FALSE)</f>
        <v>#N/A</v>
      </c>
      <c r="P126" s="588" t="e">
        <f>VLOOKUP(A126,Data!$A:$AH,34,FALSE)</f>
        <v>#N/A</v>
      </c>
      <c r="Q126" s="588" t="e">
        <f>VLOOKUP($A126,Data!$A:AI,35,FALSE)</f>
        <v>#N/A</v>
      </c>
      <c r="R126" s="588" t="e">
        <f>VLOOKUP($A126,Data!$A:AJ,36,FALSE)</f>
        <v>#N/A</v>
      </c>
      <c r="S126" s="588" t="e">
        <f>VLOOKUP($A126,Data!$A:AK,37,FALSE)</f>
        <v>#N/A</v>
      </c>
      <c r="T126" s="588" t="e">
        <f>VLOOKUP($A126,Data!$A:AL,38,FALSE)</f>
        <v>#N/A</v>
      </c>
      <c r="U126" s="588" t="e">
        <f>VLOOKUP($A126,Data!$A:AM,39,FALSE)</f>
        <v>#N/A</v>
      </c>
      <c r="V126" s="588" t="e">
        <f>VLOOKUP($A126,Data!$A:AN,40,FALSE)</f>
        <v>#N/A</v>
      </c>
      <c r="W126" s="588" t="e">
        <f>VLOOKUP($A126,Data!$A:AO,41,FALSE)</f>
        <v>#N/A</v>
      </c>
      <c r="X126" s="588" t="e">
        <f>VLOOKUP($A126,Data!$A:AP,42,FALSE)</f>
        <v>#N/A</v>
      </c>
      <c r="Y126" s="588" t="e">
        <f>VLOOKUP($A126,Data!$A:AQ,43,FALSE)</f>
        <v>#N/A</v>
      </c>
    </row>
    <row r="127" spans="1:25" ht="50.1" hidden="1" customHeight="1" x14ac:dyDescent="0.25">
      <c r="A127" s="568" t="e">
        <f>VLOOKUP(Data!A211,Data!$A:$P,1,FALSE)</f>
        <v>#N/A</v>
      </c>
      <c r="B127" s="579" t="e">
        <f>VLOOKUP(A127,Data!$A:$P,4,FALSE)</f>
        <v>#N/A</v>
      </c>
      <c r="C127" s="582" t="e">
        <f>VLOOKUP(A127,Data!$A:$AG,24,FALSE)</f>
        <v>#N/A</v>
      </c>
      <c r="D127" s="577" t="e">
        <f>VLOOKUP(A127,Data!$A:$AG,25,FALSE)</f>
        <v>#N/A</v>
      </c>
      <c r="E127" s="577" t="e">
        <f>VLOOKUP(A127,Data!$A:$AG,26,FALSE)</f>
        <v>#N/A</v>
      </c>
      <c r="F127" s="591" t="e">
        <f>VLOOKUP(A127,Data!$A:$AG,11,FALSE)</f>
        <v>#N/A</v>
      </c>
      <c r="G127" s="593" t="e">
        <f>VLOOKUP(A127,Data!$A:$AG,27,FALSE)</f>
        <v>#N/A</v>
      </c>
      <c r="H127" s="593" t="e">
        <f>VLOOKUP(A127,Data!$A:$AG,30,FALSE)</f>
        <v>#N/A</v>
      </c>
      <c r="I127" s="593" t="e">
        <f>VLOOKUP(A127,Data!$A:$AG,31,FALSE)</f>
        <v>#N/A</v>
      </c>
      <c r="J127" s="593" t="e">
        <f>VLOOKUP(A127,Data!$A:$AG,32,FALSE)</f>
        <v>#N/A</v>
      </c>
      <c r="K127" s="593" t="e">
        <f>VLOOKUP(A127,Data!$A:$AG,12,FALSE)</f>
        <v>#N/A</v>
      </c>
      <c r="L127" s="597" t="e">
        <f>VLOOKUP(A127,Data!$A:$AG,23,FALSE)</f>
        <v>#N/A</v>
      </c>
      <c r="M127" s="586" t="e">
        <f>VLOOKUP(A127,Data!$A:$AG,8,FALSE)</f>
        <v>#N/A</v>
      </c>
      <c r="N127" s="263" t="e">
        <f>VLOOKUP(A127,Data!$A:$AG,16,FALSE)</f>
        <v>#N/A</v>
      </c>
      <c r="O127" s="263" t="e">
        <f>VLOOKUP(A127,Data!$A:$AG,28,FALSE)</f>
        <v>#N/A</v>
      </c>
      <c r="P127" s="588" t="e">
        <f>VLOOKUP(A127,Data!$A:$AH,34,FALSE)</f>
        <v>#N/A</v>
      </c>
      <c r="Q127" s="588" t="e">
        <f>VLOOKUP($A127,Data!$A:AI,35,FALSE)</f>
        <v>#N/A</v>
      </c>
      <c r="R127" s="588" t="e">
        <f>VLOOKUP($A127,Data!$A:AJ,36,FALSE)</f>
        <v>#N/A</v>
      </c>
      <c r="S127" s="588" t="e">
        <f>VLOOKUP($A127,Data!$A:AK,37,FALSE)</f>
        <v>#N/A</v>
      </c>
      <c r="T127" s="588" t="e">
        <f>VLOOKUP($A127,Data!$A:AL,38,FALSE)</f>
        <v>#N/A</v>
      </c>
      <c r="U127" s="588" t="e">
        <f>VLOOKUP($A127,Data!$A:AM,39,FALSE)</f>
        <v>#N/A</v>
      </c>
      <c r="V127" s="588" t="e">
        <f>VLOOKUP($A127,Data!$A:AN,40,FALSE)</f>
        <v>#N/A</v>
      </c>
      <c r="W127" s="588" t="e">
        <f>VLOOKUP($A127,Data!$A:AO,41,FALSE)</f>
        <v>#N/A</v>
      </c>
      <c r="X127" s="588" t="e">
        <f>VLOOKUP($A127,Data!$A:AP,42,FALSE)</f>
        <v>#N/A</v>
      </c>
      <c r="Y127" s="588" t="e">
        <f>VLOOKUP($A127,Data!$A:AQ,43,FALSE)</f>
        <v>#N/A</v>
      </c>
    </row>
    <row r="128" spans="1:25" ht="50.1" hidden="1" customHeight="1" x14ac:dyDescent="0.25">
      <c r="A128" s="568" t="e">
        <f>VLOOKUP(Data!A210,Data!$A:$P,1,FALSE)</f>
        <v>#N/A</v>
      </c>
      <c r="B128" s="579" t="e">
        <f>VLOOKUP(A128,Data!$A:$P,4,FALSE)</f>
        <v>#N/A</v>
      </c>
      <c r="C128" s="582" t="e">
        <f>VLOOKUP(A128,Data!$A:$AG,24,FALSE)</f>
        <v>#N/A</v>
      </c>
      <c r="D128" s="577" t="e">
        <f>VLOOKUP(A128,Data!$A:$AG,25,FALSE)</f>
        <v>#N/A</v>
      </c>
      <c r="E128" s="577" t="e">
        <f>VLOOKUP(A128,Data!$A:$AG,26,FALSE)</f>
        <v>#N/A</v>
      </c>
      <c r="F128" s="591" t="e">
        <f>VLOOKUP(A128,Data!$A:$AG,11,FALSE)</f>
        <v>#N/A</v>
      </c>
      <c r="G128" s="593" t="e">
        <f>VLOOKUP(A128,Data!$A:$AG,27,FALSE)</f>
        <v>#N/A</v>
      </c>
      <c r="H128" s="593" t="e">
        <f>VLOOKUP(A128,Data!$A:$AG,30,FALSE)</f>
        <v>#N/A</v>
      </c>
      <c r="I128" s="593" t="e">
        <f>VLOOKUP(A128,Data!$A:$AG,31,FALSE)</f>
        <v>#N/A</v>
      </c>
      <c r="J128" s="593" t="e">
        <f>VLOOKUP(A128,Data!$A:$AG,32,FALSE)</f>
        <v>#N/A</v>
      </c>
      <c r="K128" s="593" t="e">
        <f>VLOOKUP(A128,Data!$A:$AG,12,FALSE)</f>
        <v>#N/A</v>
      </c>
      <c r="L128" s="597" t="e">
        <f>VLOOKUP(A128,Data!$A:$AG,23,FALSE)</f>
        <v>#N/A</v>
      </c>
      <c r="M128" s="586" t="e">
        <f>VLOOKUP(A128,Data!$A:$AG,8,FALSE)</f>
        <v>#N/A</v>
      </c>
      <c r="N128" s="263" t="e">
        <f>VLOOKUP(A128,Data!$A:$AG,16,FALSE)</f>
        <v>#N/A</v>
      </c>
      <c r="O128" s="263" t="e">
        <f>VLOOKUP(A128,Data!$A:$AG,28,FALSE)</f>
        <v>#N/A</v>
      </c>
      <c r="P128" s="588" t="e">
        <f>VLOOKUP(A128,Data!$A:$AH,34,FALSE)</f>
        <v>#N/A</v>
      </c>
      <c r="Q128" s="588" t="e">
        <f>VLOOKUP($A128,Data!$A:AI,35,FALSE)</f>
        <v>#N/A</v>
      </c>
      <c r="R128" s="588" t="e">
        <f>VLOOKUP($A128,Data!$A:AJ,36,FALSE)</f>
        <v>#N/A</v>
      </c>
      <c r="S128" s="588" t="e">
        <f>VLOOKUP($A128,Data!$A:AK,37,FALSE)</f>
        <v>#N/A</v>
      </c>
      <c r="T128" s="588" t="e">
        <f>VLOOKUP($A128,Data!$A:AL,38,FALSE)</f>
        <v>#N/A</v>
      </c>
      <c r="U128" s="588" t="e">
        <f>VLOOKUP($A128,Data!$A:AM,39,FALSE)</f>
        <v>#N/A</v>
      </c>
      <c r="V128" s="588" t="e">
        <f>VLOOKUP($A128,Data!$A:AN,40,FALSE)</f>
        <v>#N/A</v>
      </c>
      <c r="W128" s="588" t="e">
        <f>VLOOKUP($A128,Data!$A:AO,41,FALSE)</f>
        <v>#N/A</v>
      </c>
      <c r="X128" s="588" t="e">
        <f>VLOOKUP($A128,Data!$A:AP,42,FALSE)</f>
        <v>#N/A</v>
      </c>
      <c r="Y128" s="588" t="e">
        <f>VLOOKUP($A128,Data!$A:AQ,43,FALSE)</f>
        <v>#N/A</v>
      </c>
    </row>
    <row r="129" spans="1:25" ht="50.1" hidden="1" customHeight="1" x14ac:dyDescent="0.25">
      <c r="A129" s="568" t="e">
        <f>VLOOKUP(Data!A209,Data!$A:$P,1,FALSE)</f>
        <v>#N/A</v>
      </c>
      <c r="B129" s="579" t="e">
        <f>VLOOKUP(A129,Data!$A:$P,4,FALSE)</f>
        <v>#N/A</v>
      </c>
      <c r="C129" s="582" t="e">
        <f>VLOOKUP(A129,Data!$A:$AG,24,FALSE)</f>
        <v>#N/A</v>
      </c>
      <c r="D129" s="577" t="e">
        <f>VLOOKUP(A129,Data!$A:$AG,25,FALSE)</f>
        <v>#N/A</v>
      </c>
      <c r="E129" s="577" t="e">
        <f>VLOOKUP(A129,Data!$A:$AG,26,FALSE)</f>
        <v>#N/A</v>
      </c>
      <c r="F129" s="591" t="e">
        <f>VLOOKUP(A129,Data!$A:$AG,11,FALSE)</f>
        <v>#N/A</v>
      </c>
      <c r="G129" s="593" t="e">
        <f>VLOOKUP(A129,Data!$A:$AG,27,FALSE)</f>
        <v>#N/A</v>
      </c>
      <c r="H129" s="593" t="e">
        <f>VLOOKUP(A129,Data!$A:$AG,30,FALSE)</f>
        <v>#N/A</v>
      </c>
      <c r="I129" s="593" t="e">
        <f>VLOOKUP(A129,Data!$A:$AG,31,FALSE)</f>
        <v>#N/A</v>
      </c>
      <c r="J129" s="593" t="e">
        <f>VLOOKUP(A129,Data!$A:$AG,32,FALSE)</f>
        <v>#N/A</v>
      </c>
      <c r="K129" s="593" t="e">
        <f>VLOOKUP(A129,Data!$A:$AG,12,FALSE)</f>
        <v>#N/A</v>
      </c>
      <c r="L129" s="597" t="e">
        <f>VLOOKUP(A129,Data!$A:$AG,23,FALSE)</f>
        <v>#N/A</v>
      </c>
      <c r="M129" s="586" t="e">
        <f>VLOOKUP(A129,Data!$A:$AG,8,FALSE)</f>
        <v>#N/A</v>
      </c>
      <c r="N129" s="263" t="e">
        <f>VLOOKUP(A129,Data!$A:$AG,16,FALSE)</f>
        <v>#N/A</v>
      </c>
      <c r="O129" s="263" t="e">
        <f>VLOOKUP(A129,Data!$A:$AG,28,FALSE)</f>
        <v>#N/A</v>
      </c>
      <c r="P129" s="588" t="e">
        <f>VLOOKUP(A129,Data!$A:$AH,34,FALSE)</f>
        <v>#N/A</v>
      </c>
      <c r="Q129" s="588" t="e">
        <f>VLOOKUP($A129,Data!$A:AI,35,FALSE)</f>
        <v>#N/A</v>
      </c>
      <c r="R129" s="588" t="e">
        <f>VLOOKUP($A129,Data!$A:AJ,36,FALSE)</f>
        <v>#N/A</v>
      </c>
      <c r="S129" s="588" t="e">
        <f>VLOOKUP($A129,Data!$A:AK,37,FALSE)</f>
        <v>#N/A</v>
      </c>
      <c r="T129" s="588" t="e">
        <f>VLOOKUP($A129,Data!$A:AL,38,FALSE)</f>
        <v>#N/A</v>
      </c>
      <c r="U129" s="588" t="e">
        <f>VLOOKUP($A129,Data!$A:AM,39,FALSE)</f>
        <v>#N/A</v>
      </c>
      <c r="V129" s="588" t="e">
        <f>VLOOKUP($A129,Data!$A:AN,40,FALSE)</f>
        <v>#N/A</v>
      </c>
      <c r="W129" s="588" t="e">
        <f>VLOOKUP($A129,Data!$A:AO,41,FALSE)</f>
        <v>#N/A</v>
      </c>
      <c r="X129" s="588" t="e">
        <f>VLOOKUP($A129,Data!$A:AP,42,FALSE)</f>
        <v>#N/A</v>
      </c>
      <c r="Y129" s="588" t="e">
        <f>VLOOKUP($A129,Data!$A:AQ,43,FALSE)</f>
        <v>#N/A</v>
      </c>
    </row>
    <row r="130" spans="1:25" ht="50.1" customHeight="1" x14ac:dyDescent="0.25">
      <c r="A130" s="568" t="e">
        <f>VLOOKUP(Data!A208,Data!$A:$P,1,FALSE)</f>
        <v>#N/A</v>
      </c>
      <c r="B130" s="579" t="e">
        <f>VLOOKUP(A130,Data!$A:$P,4,FALSE)</f>
        <v>#N/A</v>
      </c>
      <c r="C130" s="581" t="e">
        <f>VLOOKUP(A130,Data!$A:$AG,24,FALSE)</f>
        <v>#N/A</v>
      </c>
      <c r="D130" s="576" t="e">
        <f>VLOOKUP(A130,Data!$A:$AG,25,FALSE)</f>
        <v>#N/A</v>
      </c>
      <c r="E130" s="576" t="e">
        <f>VLOOKUP(A130,Data!$A:$AG,26,FALSE)</f>
        <v>#N/A</v>
      </c>
      <c r="F130" s="590" t="e">
        <f>VLOOKUP(A130,Data!$A:$AG,11,FALSE)</f>
        <v>#N/A</v>
      </c>
      <c r="G130" s="592" t="e">
        <f>VLOOKUP(A130,Data!$A:$AG,27,FALSE)</f>
        <v>#N/A</v>
      </c>
      <c r="H130" s="592" t="e">
        <f>VLOOKUP(A130,Data!$A:$AG,30,FALSE)</f>
        <v>#N/A</v>
      </c>
      <c r="I130" s="592" t="e">
        <f>VLOOKUP(A130,Data!$A:$AG,31,FALSE)</f>
        <v>#N/A</v>
      </c>
      <c r="J130" s="592" t="e">
        <f>VLOOKUP(A130,Data!$A:$AG,32,FALSE)</f>
        <v>#N/A</v>
      </c>
      <c r="K130" s="592" t="e">
        <f>VLOOKUP(A130,Data!$A:$AG,12,FALSE)</f>
        <v>#N/A</v>
      </c>
      <c r="L130" s="596" t="e">
        <f>VLOOKUP(A130,Data!$A:$AG,23,FALSE)</f>
        <v>#N/A</v>
      </c>
      <c r="M130" s="586" t="e">
        <f>VLOOKUP(A130,Data!$A:$AG,8,FALSE)</f>
        <v>#N/A</v>
      </c>
      <c r="N130" s="263" t="e">
        <f>VLOOKUP(A130,Data!$A:$AG,16,FALSE)</f>
        <v>#N/A</v>
      </c>
      <c r="O130" s="263" t="e">
        <f>VLOOKUP(A130,Data!$A:$AG,28,FALSE)</f>
        <v>#N/A</v>
      </c>
      <c r="P130" s="588" t="e">
        <f>VLOOKUP(A130,Data!$A:$AH,34,FALSE)</f>
        <v>#N/A</v>
      </c>
      <c r="Q130" s="588" t="e">
        <f>VLOOKUP($A130,Data!$A:AI,35,FALSE)</f>
        <v>#N/A</v>
      </c>
      <c r="R130" s="588" t="e">
        <f>VLOOKUP($A130,Data!$A:AJ,36,FALSE)</f>
        <v>#N/A</v>
      </c>
      <c r="S130" s="588" t="e">
        <f>VLOOKUP($A130,Data!$A:AK,37,FALSE)</f>
        <v>#N/A</v>
      </c>
      <c r="T130" s="588" t="e">
        <f>VLOOKUP($A130,Data!$A:AL,38,FALSE)</f>
        <v>#N/A</v>
      </c>
      <c r="U130" s="588" t="e">
        <f>VLOOKUP($A130,Data!$A:AM,39,FALSE)</f>
        <v>#N/A</v>
      </c>
      <c r="V130" s="588" t="e">
        <f>VLOOKUP($A130,Data!$A:AN,40,FALSE)</f>
        <v>#N/A</v>
      </c>
      <c r="W130" s="588" t="e">
        <f>VLOOKUP($A130,Data!$A:AO,41,FALSE)</f>
        <v>#N/A</v>
      </c>
      <c r="X130" s="588" t="e">
        <f>VLOOKUP($A130,Data!$A:AP,42,FALSE)</f>
        <v>#N/A</v>
      </c>
      <c r="Y130" s="588" t="e">
        <f>VLOOKUP($A130,Data!$A:AQ,43,FALSE)</f>
        <v>#N/A</v>
      </c>
    </row>
    <row r="131" spans="1:25" ht="50.1" hidden="1" customHeight="1" x14ac:dyDescent="0.25">
      <c r="A131" s="568" t="e">
        <f>VLOOKUP(Data!A207,Data!$A:$P,1,FALSE)</f>
        <v>#N/A</v>
      </c>
      <c r="B131" s="579" t="e">
        <f>VLOOKUP(A131,Data!$A:$P,4,FALSE)</f>
        <v>#N/A</v>
      </c>
      <c r="C131" s="582" t="e">
        <f>VLOOKUP(A131,Data!$A:$AG,24,FALSE)</f>
        <v>#N/A</v>
      </c>
      <c r="D131" s="577" t="e">
        <f>VLOOKUP(A131,Data!$A:$AG,25,FALSE)</f>
        <v>#N/A</v>
      </c>
      <c r="E131" s="577" t="e">
        <f>VLOOKUP(A131,Data!$A:$AG,26,FALSE)</f>
        <v>#N/A</v>
      </c>
      <c r="F131" s="591" t="e">
        <f>VLOOKUP(A131,Data!$A:$AG,11,FALSE)</f>
        <v>#N/A</v>
      </c>
      <c r="G131" s="593" t="e">
        <f>VLOOKUP(A131,Data!$A:$AG,27,FALSE)</f>
        <v>#N/A</v>
      </c>
      <c r="H131" s="593" t="e">
        <f>VLOOKUP(A131,Data!$A:$AG,30,FALSE)</f>
        <v>#N/A</v>
      </c>
      <c r="I131" s="593" t="e">
        <f>VLOOKUP(A131,Data!$A:$AG,31,FALSE)</f>
        <v>#N/A</v>
      </c>
      <c r="J131" s="593" t="e">
        <f>VLOOKUP(A131,Data!$A:$AG,32,FALSE)</f>
        <v>#N/A</v>
      </c>
      <c r="K131" s="593" t="e">
        <f>VLOOKUP(A131,Data!$A:$AG,12,FALSE)</f>
        <v>#N/A</v>
      </c>
      <c r="L131" s="597" t="e">
        <f>VLOOKUP(A131,Data!$A:$AG,23,FALSE)</f>
        <v>#N/A</v>
      </c>
      <c r="M131" s="586" t="e">
        <f>VLOOKUP(A131,Data!$A:$AG,8,FALSE)</f>
        <v>#N/A</v>
      </c>
      <c r="N131" s="263" t="e">
        <f>VLOOKUP(A131,Data!$A:$AG,16,FALSE)</f>
        <v>#N/A</v>
      </c>
      <c r="O131" s="263" t="e">
        <f>VLOOKUP(A131,Data!$A:$AG,28,FALSE)</f>
        <v>#N/A</v>
      </c>
      <c r="P131" s="588" t="e">
        <f>VLOOKUP(A131,Data!$A:$AH,34,FALSE)</f>
        <v>#N/A</v>
      </c>
      <c r="Q131" s="588" t="e">
        <f>VLOOKUP($A131,Data!$A:AI,35,FALSE)</f>
        <v>#N/A</v>
      </c>
      <c r="R131" s="588" t="e">
        <f>VLOOKUP($A131,Data!$A:AJ,36,FALSE)</f>
        <v>#N/A</v>
      </c>
      <c r="S131" s="588" t="e">
        <f>VLOOKUP($A131,Data!$A:AK,37,FALSE)</f>
        <v>#N/A</v>
      </c>
      <c r="T131" s="588" t="e">
        <f>VLOOKUP($A131,Data!$A:AL,38,FALSE)</f>
        <v>#N/A</v>
      </c>
      <c r="U131" s="588" t="e">
        <f>VLOOKUP($A131,Data!$A:AM,39,FALSE)</f>
        <v>#N/A</v>
      </c>
      <c r="V131" s="588" t="e">
        <f>VLOOKUP($A131,Data!$A:AN,40,FALSE)</f>
        <v>#N/A</v>
      </c>
      <c r="W131" s="588" t="e">
        <f>VLOOKUP($A131,Data!$A:AO,41,FALSE)</f>
        <v>#N/A</v>
      </c>
      <c r="X131" s="588" t="e">
        <f>VLOOKUP($A131,Data!$A:AP,42,FALSE)</f>
        <v>#N/A</v>
      </c>
      <c r="Y131" s="588" t="e">
        <f>VLOOKUP($A131,Data!$A:AQ,43,FALSE)</f>
        <v>#N/A</v>
      </c>
    </row>
    <row r="132" spans="1:25" ht="50.1" hidden="1" customHeight="1" x14ac:dyDescent="0.25">
      <c r="A132" s="568" t="e">
        <f>VLOOKUP(Data!A206,Data!$A:$P,1,FALSE)</f>
        <v>#N/A</v>
      </c>
      <c r="B132" s="579" t="e">
        <f>VLOOKUP(A132,Data!$A:$P,4,FALSE)</f>
        <v>#N/A</v>
      </c>
      <c r="C132" s="582" t="e">
        <f>VLOOKUP(A132,Data!$A:$AG,24,FALSE)</f>
        <v>#N/A</v>
      </c>
      <c r="D132" s="577" t="e">
        <f>VLOOKUP(A132,Data!$A:$AG,25,FALSE)</f>
        <v>#N/A</v>
      </c>
      <c r="E132" s="577" t="e">
        <f>VLOOKUP(A132,Data!$A:$AG,26,FALSE)</f>
        <v>#N/A</v>
      </c>
      <c r="F132" s="591" t="e">
        <f>VLOOKUP(A132,Data!$A:$AG,11,FALSE)</f>
        <v>#N/A</v>
      </c>
      <c r="G132" s="593" t="e">
        <f>VLOOKUP(A132,Data!$A:$AG,27,FALSE)</f>
        <v>#N/A</v>
      </c>
      <c r="H132" s="593" t="e">
        <f>VLOOKUP(A132,Data!$A:$AG,30,FALSE)</f>
        <v>#N/A</v>
      </c>
      <c r="I132" s="593" t="e">
        <f>VLOOKUP(A132,Data!$A:$AG,31,FALSE)</f>
        <v>#N/A</v>
      </c>
      <c r="J132" s="593" t="e">
        <f>VLOOKUP(A132,Data!$A:$AG,32,FALSE)</f>
        <v>#N/A</v>
      </c>
      <c r="K132" s="593" t="e">
        <f>VLOOKUP(A132,Data!$A:$AG,12,FALSE)</f>
        <v>#N/A</v>
      </c>
      <c r="L132" s="597" t="e">
        <f>VLOOKUP(A132,Data!$A:$AG,23,FALSE)</f>
        <v>#N/A</v>
      </c>
      <c r="M132" s="586" t="e">
        <f>VLOOKUP(A132,Data!$A:$AG,8,FALSE)</f>
        <v>#N/A</v>
      </c>
      <c r="N132" s="263" t="e">
        <f>VLOOKUP(A132,Data!$A:$AG,16,FALSE)</f>
        <v>#N/A</v>
      </c>
      <c r="O132" s="263" t="e">
        <f>VLOOKUP(A132,Data!$A:$AG,28,FALSE)</f>
        <v>#N/A</v>
      </c>
      <c r="P132" s="588" t="e">
        <f>VLOOKUP(A132,Data!$A:$AH,34,FALSE)</f>
        <v>#N/A</v>
      </c>
      <c r="Q132" s="588" t="e">
        <f>VLOOKUP($A132,Data!$A:AI,35,FALSE)</f>
        <v>#N/A</v>
      </c>
      <c r="R132" s="588" t="e">
        <f>VLOOKUP($A132,Data!$A:AJ,36,FALSE)</f>
        <v>#N/A</v>
      </c>
      <c r="S132" s="588" t="e">
        <f>VLOOKUP($A132,Data!$A:AK,37,FALSE)</f>
        <v>#N/A</v>
      </c>
      <c r="T132" s="588" t="e">
        <f>VLOOKUP($A132,Data!$A:AL,38,FALSE)</f>
        <v>#N/A</v>
      </c>
      <c r="U132" s="588" t="e">
        <f>VLOOKUP($A132,Data!$A:AM,39,FALSE)</f>
        <v>#N/A</v>
      </c>
      <c r="V132" s="588" t="e">
        <f>VLOOKUP($A132,Data!$A:AN,40,FALSE)</f>
        <v>#N/A</v>
      </c>
      <c r="W132" s="588" t="e">
        <f>VLOOKUP($A132,Data!$A:AO,41,FALSE)</f>
        <v>#N/A</v>
      </c>
      <c r="X132" s="588" t="e">
        <f>VLOOKUP($A132,Data!$A:AP,42,FALSE)</f>
        <v>#N/A</v>
      </c>
      <c r="Y132" s="588" t="e">
        <f>VLOOKUP($A132,Data!$A:AQ,43,FALSE)</f>
        <v>#N/A</v>
      </c>
    </row>
    <row r="133" spans="1:25" ht="50.1" customHeight="1" x14ac:dyDescent="0.25">
      <c r="A133" s="568" t="e">
        <f>VLOOKUP(Data!A205,Data!$A:$P,1,FALSE)</f>
        <v>#N/A</v>
      </c>
      <c r="B133" s="579" t="e">
        <f>VLOOKUP(A133,Data!$A:$P,4,FALSE)</f>
        <v>#N/A</v>
      </c>
      <c r="C133" s="584" t="e">
        <f>VLOOKUP(A133,Data!$A:$AG,24,FALSE)</f>
        <v>#N/A</v>
      </c>
      <c r="D133" s="585" t="e">
        <f>VLOOKUP(A133,Data!$A:$AG,25,FALSE)</f>
        <v>#N/A</v>
      </c>
      <c r="E133" s="585" t="e">
        <f>VLOOKUP(A133,Data!$A:$AG,26,FALSE)</f>
        <v>#N/A</v>
      </c>
      <c r="F133" s="590" t="e">
        <f>VLOOKUP(A133,Data!$A:$AG,11,FALSE)</f>
        <v>#N/A</v>
      </c>
      <c r="G133" s="592" t="e">
        <f>VLOOKUP(A133,Data!$A:$AG,27,FALSE)</f>
        <v>#N/A</v>
      </c>
      <c r="H133" s="592" t="e">
        <f>VLOOKUP(A133,Data!$A:$AG,30,FALSE)</f>
        <v>#N/A</v>
      </c>
      <c r="I133" s="592" t="e">
        <f>VLOOKUP(A133,Data!$A:$AG,31,FALSE)</f>
        <v>#N/A</v>
      </c>
      <c r="J133" s="592" t="e">
        <f>VLOOKUP(A133,Data!$A:$AG,32,FALSE)</f>
        <v>#N/A</v>
      </c>
      <c r="K133" s="592" t="e">
        <f>VLOOKUP(A133,Data!$A:$AG,12,FALSE)</f>
        <v>#N/A</v>
      </c>
      <c r="L133" s="596" t="e">
        <f>VLOOKUP(A133,Data!$A:$AG,23,FALSE)</f>
        <v>#N/A</v>
      </c>
      <c r="M133" s="586" t="e">
        <f>VLOOKUP(A133,Data!$A:$AG,8,FALSE)</f>
        <v>#N/A</v>
      </c>
      <c r="N133" s="606" t="e">
        <f>VLOOKUP(A133,Data!$A:$AG,16,FALSE)</f>
        <v>#N/A</v>
      </c>
      <c r="O133" s="263" t="e">
        <f>VLOOKUP(A133,Data!$A:$AG,28,FALSE)</f>
        <v>#N/A</v>
      </c>
      <c r="P133" s="588" t="e">
        <f>VLOOKUP(A133,Data!$A:$AH,34,FALSE)</f>
        <v>#N/A</v>
      </c>
      <c r="Q133" s="588" t="e">
        <f>VLOOKUP($A133,Data!$A:AI,35,FALSE)</f>
        <v>#N/A</v>
      </c>
      <c r="R133" s="588" t="e">
        <f>VLOOKUP($A133,Data!$A:AJ,36,FALSE)</f>
        <v>#N/A</v>
      </c>
      <c r="S133" s="588" t="e">
        <f>VLOOKUP($A133,Data!$A:AK,37,FALSE)</f>
        <v>#N/A</v>
      </c>
      <c r="T133" s="588" t="e">
        <f>VLOOKUP($A133,Data!$A:AL,38,FALSE)</f>
        <v>#N/A</v>
      </c>
      <c r="U133" s="588" t="e">
        <f>VLOOKUP($A133,Data!$A:AM,39,FALSE)</f>
        <v>#N/A</v>
      </c>
      <c r="V133" s="588" t="e">
        <f>VLOOKUP($A133,Data!$A:AN,40,FALSE)</f>
        <v>#N/A</v>
      </c>
      <c r="W133" s="588" t="e">
        <f>VLOOKUP($A133,Data!$A:AO,41,FALSE)</f>
        <v>#N/A</v>
      </c>
      <c r="X133" s="588" t="e">
        <f>VLOOKUP($A133,Data!$A:AP,42,FALSE)</f>
        <v>#N/A</v>
      </c>
      <c r="Y133" s="588" t="e">
        <f>VLOOKUP($A133,Data!$A:AQ,43,FALSE)</f>
        <v>#N/A</v>
      </c>
    </row>
    <row r="134" spans="1:25" ht="50.1" hidden="1" customHeight="1" x14ac:dyDescent="0.25">
      <c r="A134" s="568" t="e">
        <f>VLOOKUP(Data!A204,Data!$A:$P,1,FALSE)</f>
        <v>#N/A</v>
      </c>
      <c r="B134" s="579" t="e">
        <f>VLOOKUP(A134,Data!$A:$P,4,FALSE)</f>
        <v>#N/A</v>
      </c>
      <c r="C134" s="582" t="e">
        <f>VLOOKUP(A134,Data!$A:$AG,24,FALSE)</f>
        <v>#N/A</v>
      </c>
      <c r="D134" s="577" t="e">
        <f>VLOOKUP(A134,Data!$A:$AG,25,FALSE)</f>
        <v>#N/A</v>
      </c>
      <c r="E134" s="577" t="e">
        <f>VLOOKUP(A134,Data!$A:$AG,26,FALSE)</f>
        <v>#N/A</v>
      </c>
      <c r="F134" s="591" t="e">
        <f>VLOOKUP(A134,Data!$A:$AG,11,FALSE)</f>
        <v>#N/A</v>
      </c>
      <c r="G134" s="593" t="e">
        <f>VLOOKUP(A134,Data!$A:$AG,27,FALSE)</f>
        <v>#N/A</v>
      </c>
      <c r="H134" s="593" t="e">
        <f>VLOOKUP(A134,Data!$A:$AG,30,FALSE)</f>
        <v>#N/A</v>
      </c>
      <c r="I134" s="593" t="e">
        <f>VLOOKUP(A134,Data!$A:$AG,31,FALSE)</f>
        <v>#N/A</v>
      </c>
      <c r="J134" s="593" t="e">
        <f>VLOOKUP(A134,Data!$A:$AG,32,FALSE)</f>
        <v>#N/A</v>
      </c>
      <c r="K134" s="592" t="e">
        <f>VLOOKUP(A134,Data!$A:$AG,12,FALSE)</f>
        <v>#N/A</v>
      </c>
      <c r="L134" s="597" t="e">
        <f>VLOOKUP(A134,Data!$A:$AG,23,FALSE)</f>
        <v>#N/A</v>
      </c>
      <c r="M134" s="586" t="e">
        <f>VLOOKUP(A134,Data!$A:$AG,8,FALSE)</f>
        <v>#N/A</v>
      </c>
      <c r="N134" s="263" t="e">
        <f>VLOOKUP(A134,Data!$A:$AG,16,FALSE)</f>
        <v>#N/A</v>
      </c>
      <c r="O134" s="263" t="e">
        <f>VLOOKUP(A134,Data!$A:$AG,28,FALSE)</f>
        <v>#N/A</v>
      </c>
      <c r="P134" s="588" t="e">
        <f>VLOOKUP(A134,Data!$A:$AH,34,FALSE)</f>
        <v>#N/A</v>
      </c>
      <c r="Q134" s="588" t="e">
        <f>VLOOKUP($A134,Data!$A:AI,35,FALSE)</f>
        <v>#N/A</v>
      </c>
      <c r="R134" s="588" t="e">
        <f>VLOOKUP($A134,Data!$A:AJ,36,FALSE)</f>
        <v>#N/A</v>
      </c>
      <c r="S134" s="588" t="e">
        <f>VLOOKUP($A134,Data!$A:AK,37,FALSE)</f>
        <v>#N/A</v>
      </c>
      <c r="T134" s="588" t="e">
        <f>VLOOKUP($A134,Data!$A:AL,38,FALSE)</f>
        <v>#N/A</v>
      </c>
      <c r="U134" s="588" t="e">
        <f>VLOOKUP($A134,Data!$A:AM,39,FALSE)</f>
        <v>#N/A</v>
      </c>
      <c r="V134" s="588" t="e">
        <f>VLOOKUP($A134,Data!$A:AN,40,FALSE)</f>
        <v>#N/A</v>
      </c>
      <c r="W134" s="588" t="e">
        <f>VLOOKUP($A134,Data!$A:AO,41,FALSE)</f>
        <v>#N/A</v>
      </c>
      <c r="X134" s="588" t="e">
        <f>VLOOKUP($A134,Data!$A:AP,42,FALSE)</f>
        <v>#N/A</v>
      </c>
      <c r="Y134" s="588" t="e">
        <f>VLOOKUP($A134,Data!$A:AQ,43,FALSE)</f>
        <v>#N/A</v>
      </c>
    </row>
    <row r="135" spans="1:25" ht="50.1" hidden="1" customHeight="1" x14ac:dyDescent="0.25">
      <c r="A135" s="568" t="e">
        <f>VLOOKUP(Data!A203,Data!$A:$P,1,FALSE)</f>
        <v>#N/A</v>
      </c>
      <c r="B135" s="579" t="e">
        <f>VLOOKUP(A135,Data!$A:$P,4,FALSE)</f>
        <v>#N/A</v>
      </c>
      <c r="C135" s="582" t="e">
        <f>VLOOKUP(A135,Data!$A:$AG,24,FALSE)</f>
        <v>#N/A</v>
      </c>
      <c r="D135" s="577" t="e">
        <f>VLOOKUP(A135,Data!$A:$AG,25,FALSE)</f>
        <v>#N/A</v>
      </c>
      <c r="E135" s="577" t="e">
        <f>VLOOKUP(A135,Data!$A:$AG,26,FALSE)</f>
        <v>#N/A</v>
      </c>
      <c r="F135" s="591" t="e">
        <f>VLOOKUP(A135,Data!$A:$AG,11,FALSE)</f>
        <v>#N/A</v>
      </c>
      <c r="G135" s="593" t="e">
        <f>VLOOKUP(A135,Data!$A:$AG,27,FALSE)</f>
        <v>#N/A</v>
      </c>
      <c r="H135" s="593" t="e">
        <f>VLOOKUP(A135,Data!$A:$AG,30,FALSE)</f>
        <v>#N/A</v>
      </c>
      <c r="I135" s="593" t="e">
        <f>VLOOKUP(A135,Data!$A:$AG,31,FALSE)</f>
        <v>#N/A</v>
      </c>
      <c r="J135" s="593" t="e">
        <f>VLOOKUP(A135,Data!$A:$AG,32,FALSE)</f>
        <v>#N/A</v>
      </c>
      <c r="K135" s="593" t="e">
        <f>VLOOKUP(A135,Data!$A:$AG,12,FALSE)</f>
        <v>#N/A</v>
      </c>
      <c r="L135" s="597" t="e">
        <f>VLOOKUP(A135,Data!$A:$AG,23,FALSE)</f>
        <v>#N/A</v>
      </c>
      <c r="M135" s="586" t="e">
        <f>VLOOKUP(A135,Data!$A:$AG,8,FALSE)</f>
        <v>#N/A</v>
      </c>
      <c r="N135" s="263" t="e">
        <f>VLOOKUP(A135,Data!$A:$AG,16,FALSE)</f>
        <v>#N/A</v>
      </c>
      <c r="O135" s="263" t="e">
        <f>VLOOKUP(A135,Data!$A:$AG,28,FALSE)</f>
        <v>#N/A</v>
      </c>
      <c r="P135" s="588" t="e">
        <f>VLOOKUP(A135,Data!$A:$AH,34,FALSE)</f>
        <v>#N/A</v>
      </c>
      <c r="Q135" s="588" t="e">
        <f>VLOOKUP($A135,Data!$A:AI,35,FALSE)</f>
        <v>#N/A</v>
      </c>
      <c r="R135" s="588" t="e">
        <f>VLOOKUP($A135,Data!$A:AJ,36,FALSE)</f>
        <v>#N/A</v>
      </c>
      <c r="S135" s="588" t="e">
        <f>VLOOKUP($A135,Data!$A:AK,37,FALSE)</f>
        <v>#N/A</v>
      </c>
      <c r="T135" s="588" t="e">
        <f>VLOOKUP($A135,Data!$A:AL,38,FALSE)</f>
        <v>#N/A</v>
      </c>
      <c r="U135" s="588" t="e">
        <f>VLOOKUP($A135,Data!$A:AM,39,FALSE)</f>
        <v>#N/A</v>
      </c>
      <c r="V135" s="588" t="e">
        <f>VLOOKUP($A135,Data!$A:AN,40,FALSE)</f>
        <v>#N/A</v>
      </c>
      <c r="W135" s="588" t="e">
        <f>VLOOKUP($A135,Data!$A:AO,41,FALSE)</f>
        <v>#N/A</v>
      </c>
      <c r="X135" s="588" t="e">
        <f>VLOOKUP($A135,Data!$A:AP,42,FALSE)</f>
        <v>#N/A</v>
      </c>
      <c r="Y135" s="588" t="e">
        <f>VLOOKUP($A135,Data!$A:AQ,43,FALSE)</f>
        <v>#N/A</v>
      </c>
    </row>
    <row r="136" spans="1:25" ht="50.1" hidden="1" customHeight="1" x14ac:dyDescent="0.25">
      <c r="A136" s="568" t="e">
        <f>VLOOKUP(Data!A202,Data!$A:$P,1,FALSE)</f>
        <v>#N/A</v>
      </c>
      <c r="B136" s="579" t="e">
        <f>VLOOKUP(A136,Data!$A:$P,4,FALSE)</f>
        <v>#N/A</v>
      </c>
      <c r="C136" s="582" t="e">
        <f>VLOOKUP(A136,Data!$A:$AG,24,FALSE)</f>
        <v>#N/A</v>
      </c>
      <c r="D136" s="577" t="e">
        <f>VLOOKUP(A136,Data!$A:$AG,25,FALSE)</f>
        <v>#N/A</v>
      </c>
      <c r="E136" s="577" t="e">
        <f>VLOOKUP(A136,Data!$A:$AG,26,FALSE)</f>
        <v>#N/A</v>
      </c>
      <c r="F136" s="591" t="e">
        <f>VLOOKUP(A136,Data!$A:$AG,11,FALSE)</f>
        <v>#N/A</v>
      </c>
      <c r="G136" s="593" t="e">
        <f>VLOOKUP(A136,Data!$A:$AG,27,FALSE)</f>
        <v>#N/A</v>
      </c>
      <c r="H136" s="593" t="e">
        <f>VLOOKUP(A136,Data!$A:$AG,30,FALSE)</f>
        <v>#N/A</v>
      </c>
      <c r="I136" s="593" t="e">
        <f>VLOOKUP(A136,Data!$A:$AG,31,FALSE)</f>
        <v>#N/A</v>
      </c>
      <c r="J136" s="593" t="e">
        <f>VLOOKUP(A136,Data!$A:$AG,32,FALSE)</f>
        <v>#N/A</v>
      </c>
      <c r="K136" s="593" t="e">
        <f>VLOOKUP(A136,Data!$A:$AG,12,FALSE)</f>
        <v>#N/A</v>
      </c>
      <c r="L136" s="597" t="e">
        <f>VLOOKUP(A136,Data!$A:$AG,23,FALSE)</f>
        <v>#N/A</v>
      </c>
      <c r="M136" s="586" t="e">
        <f>VLOOKUP(A136,Data!$A:$AG,8,FALSE)</f>
        <v>#N/A</v>
      </c>
      <c r="N136" s="263" t="e">
        <f>VLOOKUP(A136,Data!$A:$AG,16,FALSE)</f>
        <v>#N/A</v>
      </c>
      <c r="O136" s="263" t="e">
        <f>VLOOKUP(A136,Data!$A:$AG,28,FALSE)</f>
        <v>#N/A</v>
      </c>
      <c r="P136" s="588" t="e">
        <f>VLOOKUP(A136,Data!$A:$AH,34,FALSE)</f>
        <v>#N/A</v>
      </c>
      <c r="Q136" s="588" t="e">
        <f>VLOOKUP($A136,Data!$A:AI,35,FALSE)</f>
        <v>#N/A</v>
      </c>
      <c r="R136" s="588" t="e">
        <f>VLOOKUP($A136,Data!$A:AJ,36,FALSE)</f>
        <v>#N/A</v>
      </c>
      <c r="S136" s="588" t="e">
        <f>VLOOKUP($A136,Data!$A:AK,37,FALSE)</f>
        <v>#N/A</v>
      </c>
      <c r="T136" s="588" t="e">
        <f>VLOOKUP($A136,Data!$A:AL,38,FALSE)</f>
        <v>#N/A</v>
      </c>
      <c r="U136" s="588" t="e">
        <f>VLOOKUP($A136,Data!$A:AM,39,FALSE)</f>
        <v>#N/A</v>
      </c>
      <c r="V136" s="588" t="e">
        <f>VLOOKUP($A136,Data!$A:AN,40,FALSE)</f>
        <v>#N/A</v>
      </c>
      <c r="W136" s="588" t="e">
        <f>VLOOKUP($A136,Data!$A:AO,41,FALSE)</f>
        <v>#N/A</v>
      </c>
      <c r="X136" s="588" t="e">
        <f>VLOOKUP($A136,Data!$A:AP,42,FALSE)</f>
        <v>#N/A</v>
      </c>
      <c r="Y136" s="588" t="e">
        <f>VLOOKUP($A136,Data!$A:AQ,43,FALSE)</f>
        <v>#N/A</v>
      </c>
    </row>
    <row r="137" spans="1:25" ht="50.1" hidden="1" customHeight="1" x14ac:dyDescent="0.25">
      <c r="A137" s="568" t="e">
        <f>VLOOKUP(Data!A201,Data!$A:$P,1,FALSE)</f>
        <v>#N/A</v>
      </c>
      <c r="B137" s="579" t="e">
        <f>VLOOKUP(A137,Data!$A:$P,4,FALSE)</f>
        <v>#N/A</v>
      </c>
      <c r="C137" s="582" t="e">
        <f>VLOOKUP(A137,Data!$A:$AG,24,FALSE)</f>
        <v>#N/A</v>
      </c>
      <c r="D137" s="577" t="e">
        <f>VLOOKUP(A137,Data!$A:$AG,25,FALSE)</f>
        <v>#N/A</v>
      </c>
      <c r="E137" s="577" t="e">
        <f>VLOOKUP(A137,Data!$A:$AG,26,FALSE)</f>
        <v>#N/A</v>
      </c>
      <c r="F137" s="591" t="e">
        <f>VLOOKUP(A137,Data!$A:$AG,11,FALSE)</f>
        <v>#N/A</v>
      </c>
      <c r="G137" s="593" t="e">
        <f>VLOOKUP(A137,Data!$A:$AG,27,FALSE)</f>
        <v>#N/A</v>
      </c>
      <c r="H137" s="593" t="e">
        <f>VLOOKUP(A137,Data!$A:$AG,30,FALSE)</f>
        <v>#N/A</v>
      </c>
      <c r="I137" s="593" t="e">
        <f>VLOOKUP(A137,Data!$A:$AG,31,FALSE)</f>
        <v>#N/A</v>
      </c>
      <c r="J137" s="593" t="e">
        <f>VLOOKUP(A137,Data!$A:$AG,32,FALSE)</f>
        <v>#N/A</v>
      </c>
      <c r="K137" s="593" t="e">
        <f>VLOOKUP(A137,Data!$A:$AG,12,FALSE)</f>
        <v>#N/A</v>
      </c>
      <c r="L137" s="597" t="e">
        <f>VLOOKUP(A137,Data!$A:$AG,23,FALSE)</f>
        <v>#N/A</v>
      </c>
      <c r="M137" s="586" t="e">
        <f>VLOOKUP(A137,Data!$A:$AG,8,FALSE)</f>
        <v>#N/A</v>
      </c>
      <c r="N137" s="263" t="e">
        <f>VLOOKUP(A137,Data!$A:$AG,16,FALSE)</f>
        <v>#N/A</v>
      </c>
      <c r="O137" s="263" t="e">
        <f>VLOOKUP(A137,Data!$A:$AG,28,FALSE)</f>
        <v>#N/A</v>
      </c>
      <c r="P137" s="588" t="e">
        <f>VLOOKUP(A137,Data!$A:$AH,34,FALSE)</f>
        <v>#N/A</v>
      </c>
      <c r="Q137" s="588" t="e">
        <f>VLOOKUP($A137,Data!$A:AI,35,FALSE)</f>
        <v>#N/A</v>
      </c>
      <c r="R137" s="588" t="e">
        <f>VLOOKUP($A137,Data!$A:AJ,36,FALSE)</f>
        <v>#N/A</v>
      </c>
      <c r="S137" s="588" t="e">
        <f>VLOOKUP($A137,Data!$A:AK,37,FALSE)</f>
        <v>#N/A</v>
      </c>
      <c r="T137" s="588" t="e">
        <f>VLOOKUP($A137,Data!$A:AL,38,FALSE)</f>
        <v>#N/A</v>
      </c>
      <c r="U137" s="588" t="e">
        <f>VLOOKUP($A137,Data!$A:AM,39,FALSE)</f>
        <v>#N/A</v>
      </c>
      <c r="V137" s="588" t="e">
        <f>VLOOKUP($A137,Data!$A:AN,40,FALSE)</f>
        <v>#N/A</v>
      </c>
      <c r="W137" s="588" t="e">
        <f>VLOOKUP($A137,Data!$A:AO,41,FALSE)</f>
        <v>#N/A</v>
      </c>
      <c r="X137" s="588" t="e">
        <f>VLOOKUP($A137,Data!$A:AP,42,FALSE)</f>
        <v>#N/A</v>
      </c>
      <c r="Y137" s="588" t="e">
        <f>VLOOKUP($A137,Data!$A:AQ,43,FALSE)</f>
        <v>#N/A</v>
      </c>
    </row>
    <row r="138" spans="1:25" ht="50.1" hidden="1" customHeight="1" x14ac:dyDescent="0.25">
      <c r="A138" s="568" t="e">
        <f>VLOOKUP(Data!A200,Data!$A:$P,1,FALSE)</f>
        <v>#N/A</v>
      </c>
      <c r="B138" s="579" t="e">
        <f>VLOOKUP(A138,Data!$A:$P,4,FALSE)</f>
        <v>#N/A</v>
      </c>
      <c r="C138" s="582" t="e">
        <f>VLOOKUP(A138,Data!$A:$AG,24,FALSE)</f>
        <v>#N/A</v>
      </c>
      <c r="D138" s="577" t="e">
        <f>VLOOKUP(A138,Data!$A:$AG,25,FALSE)</f>
        <v>#N/A</v>
      </c>
      <c r="E138" s="577" t="e">
        <f>VLOOKUP(A138,Data!$A:$AG,26,FALSE)</f>
        <v>#N/A</v>
      </c>
      <c r="F138" s="591" t="e">
        <f>VLOOKUP(A138,Data!$A:$AG,11,FALSE)</f>
        <v>#N/A</v>
      </c>
      <c r="G138" s="593" t="e">
        <f>VLOOKUP(A138,Data!$A:$AG,27,FALSE)</f>
        <v>#N/A</v>
      </c>
      <c r="H138" s="593" t="e">
        <f>VLOOKUP(A138,Data!$A:$AG,30,FALSE)</f>
        <v>#N/A</v>
      </c>
      <c r="I138" s="593" t="e">
        <f>VLOOKUP(A138,Data!$A:$AG,31,FALSE)</f>
        <v>#N/A</v>
      </c>
      <c r="J138" s="593" t="e">
        <f>VLOOKUP(A138,Data!$A:$AG,32,FALSE)</f>
        <v>#N/A</v>
      </c>
      <c r="K138" s="593" t="e">
        <f>VLOOKUP(A138,Data!$A:$AG,12,FALSE)</f>
        <v>#N/A</v>
      </c>
      <c r="L138" s="597" t="e">
        <f>VLOOKUP(A138,Data!$A:$AG,23,FALSE)</f>
        <v>#N/A</v>
      </c>
      <c r="M138" s="586" t="e">
        <f>VLOOKUP(A138,Data!$A:$AG,8,FALSE)</f>
        <v>#N/A</v>
      </c>
      <c r="N138" s="263" t="e">
        <f>VLOOKUP(A138,Data!$A:$AG,16,FALSE)</f>
        <v>#N/A</v>
      </c>
      <c r="O138" s="263" t="e">
        <f>VLOOKUP(A138,Data!$A:$AG,28,FALSE)</f>
        <v>#N/A</v>
      </c>
      <c r="P138" s="588" t="e">
        <f>VLOOKUP(A138,Data!$A:$AH,34,FALSE)</f>
        <v>#N/A</v>
      </c>
      <c r="Q138" s="588" t="e">
        <f>VLOOKUP($A138,Data!$A:AI,35,FALSE)</f>
        <v>#N/A</v>
      </c>
      <c r="R138" s="588" t="e">
        <f>VLOOKUP($A138,Data!$A:AJ,36,FALSE)</f>
        <v>#N/A</v>
      </c>
      <c r="S138" s="588" t="e">
        <f>VLOOKUP($A138,Data!$A:AK,37,FALSE)</f>
        <v>#N/A</v>
      </c>
      <c r="T138" s="588" t="e">
        <f>VLOOKUP($A138,Data!$A:AL,38,FALSE)</f>
        <v>#N/A</v>
      </c>
      <c r="U138" s="588" t="e">
        <f>VLOOKUP($A138,Data!$A:AM,39,FALSE)</f>
        <v>#N/A</v>
      </c>
      <c r="V138" s="588" t="e">
        <f>VLOOKUP($A138,Data!$A:AN,40,FALSE)</f>
        <v>#N/A</v>
      </c>
      <c r="W138" s="588" t="e">
        <f>VLOOKUP($A138,Data!$A:AO,41,FALSE)</f>
        <v>#N/A</v>
      </c>
      <c r="X138" s="588" t="e">
        <f>VLOOKUP($A138,Data!$A:AP,42,FALSE)</f>
        <v>#N/A</v>
      </c>
      <c r="Y138" s="588" t="e">
        <f>VLOOKUP($A138,Data!$A:AQ,43,FALSE)</f>
        <v>#N/A</v>
      </c>
    </row>
    <row r="139" spans="1:25" ht="50.1" hidden="1" customHeight="1" x14ac:dyDescent="0.25">
      <c r="A139" s="568" t="e">
        <f>VLOOKUP(Data!A199,Data!$A:$P,1,FALSE)</f>
        <v>#N/A</v>
      </c>
      <c r="B139" s="579" t="e">
        <f>VLOOKUP(A139,Data!$A:$P,4,FALSE)</f>
        <v>#N/A</v>
      </c>
      <c r="C139" s="582" t="e">
        <f>VLOOKUP(A139,Data!$A:$AG,24,FALSE)</f>
        <v>#N/A</v>
      </c>
      <c r="D139" s="577" t="e">
        <f>VLOOKUP(A139,Data!$A:$AG,25,FALSE)</f>
        <v>#N/A</v>
      </c>
      <c r="E139" s="577" t="e">
        <f>VLOOKUP(A139,Data!$A:$AG,26,FALSE)</f>
        <v>#N/A</v>
      </c>
      <c r="F139" s="591" t="e">
        <f>VLOOKUP(A139,Data!$A:$AG,11,FALSE)</f>
        <v>#N/A</v>
      </c>
      <c r="G139" s="593" t="e">
        <f>VLOOKUP(A139,Data!$A:$AG,27,FALSE)</f>
        <v>#N/A</v>
      </c>
      <c r="H139" s="593" t="e">
        <f>VLOOKUP(A139,Data!$A:$AG,30,FALSE)</f>
        <v>#N/A</v>
      </c>
      <c r="I139" s="593" t="e">
        <f>VLOOKUP(A139,Data!$A:$AG,31,FALSE)</f>
        <v>#N/A</v>
      </c>
      <c r="J139" s="593" t="e">
        <f>VLOOKUP(A139,Data!$A:$AG,32,FALSE)</f>
        <v>#N/A</v>
      </c>
      <c r="K139" s="593" t="e">
        <f>VLOOKUP(A139,Data!$A:$AG,12,FALSE)</f>
        <v>#N/A</v>
      </c>
      <c r="L139" s="597" t="e">
        <f>VLOOKUP(A139,Data!$A:$AG,23,FALSE)</f>
        <v>#N/A</v>
      </c>
      <c r="M139" s="586" t="e">
        <f>VLOOKUP(A139,Data!$A:$AG,8,FALSE)</f>
        <v>#N/A</v>
      </c>
      <c r="N139" s="263" t="e">
        <f>VLOOKUP(A139,Data!$A:$AG,16,FALSE)</f>
        <v>#N/A</v>
      </c>
      <c r="O139" s="263" t="e">
        <f>VLOOKUP(A139,Data!$A:$AG,28,FALSE)</f>
        <v>#N/A</v>
      </c>
      <c r="P139" s="588" t="e">
        <f>VLOOKUP(A139,Data!$A:$AH,34,FALSE)</f>
        <v>#N/A</v>
      </c>
      <c r="Q139" s="588" t="e">
        <f>VLOOKUP($A139,Data!$A:AI,35,FALSE)</f>
        <v>#N/A</v>
      </c>
      <c r="R139" s="588" t="e">
        <f>VLOOKUP($A139,Data!$A:AJ,36,FALSE)</f>
        <v>#N/A</v>
      </c>
      <c r="S139" s="588" t="e">
        <f>VLOOKUP($A139,Data!$A:AK,37,FALSE)</f>
        <v>#N/A</v>
      </c>
      <c r="T139" s="588" t="e">
        <f>VLOOKUP($A139,Data!$A:AL,38,FALSE)</f>
        <v>#N/A</v>
      </c>
      <c r="U139" s="588" t="e">
        <f>VLOOKUP($A139,Data!$A:AM,39,FALSE)</f>
        <v>#N/A</v>
      </c>
      <c r="V139" s="588" t="e">
        <f>VLOOKUP($A139,Data!$A:AN,40,FALSE)</f>
        <v>#N/A</v>
      </c>
      <c r="W139" s="588" t="e">
        <f>VLOOKUP($A139,Data!$A:AO,41,FALSE)</f>
        <v>#N/A</v>
      </c>
      <c r="X139" s="588" t="e">
        <f>VLOOKUP($A139,Data!$A:AP,42,FALSE)</f>
        <v>#N/A</v>
      </c>
      <c r="Y139" s="588" t="e">
        <f>VLOOKUP($A139,Data!$A:AQ,43,FALSE)</f>
        <v>#N/A</v>
      </c>
    </row>
    <row r="140" spans="1:25" ht="50.1" hidden="1" customHeight="1" x14ac:dyDescent="0.25">
      <c r="A140" s="568" t="e">
        <f>VLOOKUP(Data!A198,Data!$A:$P,1,FALSE)</f>
        <v>#N/A</v>
      </c>
      <c r="B140" s="579" t="e">
        <f>VLOOKUP(A140,Data!$A:$P,4,FALSE)</f>
        <v>#N/A</v>
      </c>
      <c r="C140" s="582" t="e">
        <f>VLOOKUP(A140,Data!$A:$AG,24,FALSE)</f>
        <v>#N/A</v>
      </c>
      <c r="D140" s="577" t="e">
        <f>VLOOKUP(A140,Data!$A:$AG,25,FALSE)</f>
        <v>#N/A</v>
      </c>
      <c r="E140" s="577" t="e">
        <f>VLOOKUP(A140,Data!$A:$AG,26,FALSE)</f>
        <v>#N/A</v>
      </c>
      <c r="F140" s="591" t="e">
        <f>VLOOKUP(A140,Data!$A:$AG,11,FALSE)</f>
        <v>#N/A</v>
      </c>
      <c r="G140" s="593" t="e">
        <f>VLOOKUP(A140,Data!$A:$AG,27,FALSE)</f>
        <v>#N/A</v>
      </c>
      <c r="H140" s="593" t="e">
        <f>VLOOKUP(A140,Data!$A:$AG,30,FALSE)</f>
        <v>#N/A</v>
      </c>
      <c r="I140" s="593" t="e">
        <f>VLOOKUP(A140,Data!$A:$AG,31,FALSE)</f>
        <v>#N/A</v>
      </c>
      <c r="J140" s="593" t="e">
        <f>VLOOKUP(A140,Data!$A:$AG,32,FALSE)</f>
        <v>#N/A</v>
      </c>
      <c r="K140" s="592" t="e">
        <f>VLOOKUP(A140,Data!$A:$AG,12,FALSE)</f>
        <v>#N/A</v>
      </c>
      <c r="L140" s="597" t="e">
        <f>VLOOKUP(A140,Data!$A:$AG,23,FALSE)</f>
        <v>#N/A</v>
      </c>
      <c r="M140" s="586" t="e">
        <f>VLOOKUP(A140,Data!$A:$AG,8,FALSE)</f>
        <v>#N/A</v>
      </c>
      <c r="N140" s="263" t="e">
        <f>VLOOKUP(A140,Data!$A:$AG,16,FALSE)</f>
        <v>#N/A</v>
      </c>
      <c r="O140" s="263" t="e">
        <f>VLOOKUP(A140,Data!$A:$AG,28,FALSE)</f>
        <v>#N/A</v>
      </c>
      <c r="P140" s="588" t="e">
        <f>VLOOKUP(A140,Data!$A:$AH,34,FALSE)</f>
        <v>#N/A</v>
      </c>
      <c r="Q140" s="588" t="e">
        <f>VLOOKUP($A140,Data!$A:AI,35,FALSE)</f>
        <v>#N/A</v>
      </c>
      <c r="R140" s="588" t="e">
        <f>VLOOKUP($A140,Data!$A:AJ,36,FALSE)</f>
        <v>#N/A</v>
      </c>
      <c r="S140" s="588" t="e">
        <f>VLOOKUP($A140,Data!$A:AK,37,FALSE)</f>
        <v>#N/A</v>
      </c>
      <c r="T140" s="588" t="e">
        <f>VLOOKUP($A140,Data!$A:AL,38,FALSE)</f>
        <v>#N/A</v>
      </c>
      <c r="U140" s="588" t="e">
        <f>VLOOKUP($A140,Data!$A:AM,39,FALSE)</f>
        <v>#N/A</v>
      </c>
      <c r="V140" s="588" t="e">
        <f>VLOOKUP($A140,Data!$A:AN,40,FALSE)</f>
        <v>#N/A</v>
      </c>
      <c r="W140" s="588" t="e">
        <f>VLOOKUP($A140,Data!$A:AO,41,FALSE)</f>
        <v>#N/A</v>
      </c>
      <c r="X140" s="588" t="e">
        <f>VLOOKUP($A140,Data!$A:AP,42,FALSE)</f>
        <v>#N/A</v>
      </c>
      <c r="Y140" s="588" t="e">
        <f>VLOOKUP($A140,Data!$A:AQ,43,FALSE)</f>
        <v>#N/A</v>
      </c>
    </row>
    <row r="141" spans="1:25" ht="50.1" hidden="1" customHeight="1" x14ac:dyDescent="0.25">
      <c r="A141" s="568" t="e">
        <f>VLOOKUP(Data!A197,Data!$A:$P,1,FALSE)</f>
        <v>#N/A</v>
      </c>
      <c r="B141" s="579" t="e">
        <f>VLOOKUP(A141,Data!$A:$P,4,FALSE)</f>
        <v>#N/A</v>
      </c>
      <c r="C141" s="582" t="e">
        <f>VLOOKUP(A141,Data!$A:$AG,24,FALSE)</f>
        <v>#N/A</v>
      </c>
      <c r="D141" s="577" t="e">
        <f>VLOOKUP(A141,Data!$A:$AG,25,FALSE)</f>
        <v>#N/A</v>
      </c>
      <c r="E141" s="577" t="e">
        <f>VLOOKUP(A141,Data!$A:$AG,26,FALSE)</f>
        <v>#N/A</v>
      </c>
      <c r="F141" s="591" t="e">
        <f>VLOOKUP(A141,Data!$A:$AG,11,FALSE)</f>
        <v>#N/A</v>
      </c>
      <c r="G141" s="593" t="e">
        <f>VLOOKUP(A141,Data!$A:$AG,27,FALSE)</f>
        <v>#N/A</v>
      </c>
      <c r="H141" s="593" t="e">
        <f>VLOOKUP(A141,Data!$A:$AG,30,FALSE)</f>
        <v>#N/A</v>
      </c>
      <c r="I141" s="593" t="e">
        <f>VLOOKUP(A141,Data!$A:$AG,31,FALSE)</f>
        <v>#N/A</v>
      </c>
      <c r="J141" s="593" t="e">
        <f>VLOOKUP(A141,Data!$A:$AG,32,FALSE)</f>
        <v>#N/A</v>
      </c>
      <c r="K141" s="592" t="e">
        <f>VLOOKUP(A141,Data!$A:$AG,12,FALSE)</f>
        <v>#N/A</v>
      </c>
      <c r="L141" s="597" t="e">
        <f>VLOOKUP(A141,Data!$A:$AG,23,FALSE)</f>
        <v>#N/A</v>
      </c>
      <c r="M141" s="586" t="e">
        <f>VLOOKUP(A141,Data!$A:$AG,8,FALSE)</f>
        <v>#N/A</v>
      </c>
      <c r="N141" s="263" t="e">
        <f>VLOOKUP(A141,Data!$A:$AG,16,FALSE)</f>
        <v>#N/A</v>
      </c>
      <c r="O141" s="263" t="e">
        <f>VLOOKUP(A141,Data!$A:$AG,28,FALSE)</f>
        <v>#N/A</v>
      </c>
      <c r="P141" s="588" t="e">
        <f>VLOOKUP(A141,Data!$A:$AH,34,FALSE)</f>
        <v>#N/A</v>
      </c>
      <c r="Q141" s="588" t="e">
        <f>VLOOKUP($A141,Data!$A:AI,35,FALSE)</f>
        <v>#N/A</v>
      </c>
      <c r="R141" s="588" t="e">
        <f>VLOOKUP($A141,Data!$A:AJ,36,FALSE)</f>
        <v>#N/A</v>
      </c>
      <c r="S141" s="588" t="e">
        <f>VLOOKUP($A141,Data!$A:AK,37,FALSE)</f>
        <v>#N/A</v>
      </c>
      <c r="T141" s="588" t="e">
        <f>VLOOKUP($A141,Data!$A:AL,38,FALSE)</f>
        <v>#N/A</v>
      </c>
      <c r="U141" s="588" t="e">
        <f>VLOOKUP($A141,Data!$A:AM,39,FALSE)</f>
        <v>#N/A</v>
      </c>
      <c r="V141" s="588" t="e">
        <f>VLOOKUP($A141,Data!$A:AN,40,FALSE)</f>
        <v>#N/A</v>
      </c>
      <c r="W141" s="588" t="e">
        <f>VLOOKUP($A141,Data!$A:AO,41,FALSE)</f>
        <v>#N/A</v>
      </c>
      <c r="X141" s="588" t="e">
        <f>VLOOKUP($A141,Data!$A:AP,42,FALSE)</f>
        <v>#N/A</v>
      </c>
      <c r="Y141" s="588" t="e">
        <f>VLOOKUP($A141,Data!$A:AQ,43,FALSE)</f>
        <v>#N/A</v>
      </c>
    </row>
    <row r="142" spans="1:25" ht="50.1" hidden="1" customHeight="1" x14ac:dyDescent="0.25">
      <c r="A142" s="568" t="e">
        <f>VLOOKUP(Data!A196,Data!$A:$P,1,FALSE)</f>
        <v>#N/A</v>
      </c>
      <c r="B142" s="579" t="e">
        <f>VLOOKUP(A142,Data!$A:$P,4,FALSE)</f>
        <v>#N/A</v>
      </c>
      <c r="C142" s="582" t="e">
        <f>VLOOKUP(A142,Data!$A:$AG,24,FALSE)</f>
        <v>#N/A</v>
      </c>
      <c r="D142" s="577" t="e">
        <f>VLOOKUP(A142,Data!$A:$AG,25,FALSE)</f>
        <v>#N/A</v>
      </c>
      <c r="E142" s="577" t="e">
        <f>VLOOKUP(A142,Data!$A:$AG,26,FALSE)</f>
        <v>#N/A</v>
      </c>
      <c r="F142" s="591" t="e">
        <f>VLOOKUP(A142,Data!$A:$AG,11,FALSE)</f>
        <v>#N/A</v>
      </c>
      <c r="G142" s="593" t="e">
        <f>VLOOKUP(A142,Data!$A:$AG,27,FALSE)</f>
        <v>#N/A</v>
      </c>
      <c r="H142" s="593" t="e">
        <f>VLOOKUP(A142,Data!$A:$AG,30,FALSE)</f>
        <v>#N/A</v>
      </c>
      <c r="I142" s="593" t="e">
        <f>VLOOKUP(A142,Data!$A:$AG,31,FALSE)</f>
        <v>#N/A</v>
      </c>
      <c r="J142" s="593" t="e">
        <f>VLOOKUP(A142,Data!$A:$AG,32,FALSE)</f>
        <v>#N/A</v>
      </c>
      <c r="K142" s="593" t="e">
        <f>VLOOKUP(A142,Data!$A:$AG,12,FALSE)</f>
        <v>#N/A</v>
      </c>
      <c r="L142" s="597" t="e">
        <f>VLOOKUP(A142,Data!$A:$AG,23,FALSE)</f>
        <v>#N/A</v>
      </c>
      <c r="M142" s="586" t="e">
        <f>VLOOKUP(A142,Data!$A:$AG,8,FALSE)</f>
        <v>#N/A</v>
      </c>
      <c r="N142" s="263" t="e">
        <f>VLOOKUP(A142,Data!$A:$AG,16,FALSE)</f>
        <v>#N/A</v>
      </c>
      <c r="O142" s="263" t="e">
        <f>VLOOKUP(A142,Data!$A:$AG,28,FALSE)</f>
        <v>#N/A</v>
      </c>
      <c r="P142" s="588" t="e">
        <f>VLOOKUP(A142,Data!$A:$AH,34,FALSE)</f>
        <v>#N/A</v>
      </c>
      <c r="Q142" s="588" t="e">
        <f>VLOOKUP($A142,Data!$A:AI,35,FALSE)</f>
        <v>#N/A</v>
      </c>
      <c r="R142" s="588" t="e">
        <f>VLOOKUP($A142,Data!$A:AJ,36,FALSE)</f>
        <v>#N/A</v>
      </c>
      <c r="S142" s="588" t="e">
        <f>VLOOKUP($A142,Data!$A:AK,37,FALSE)</f>
        <v>#N/A</v>
      </c>
      <c r="T142" s="588" t="e">
        <f>VLOOKUP($A142,Data!$A:AL,38,FALSE)</f>
        <v>#N/A</v>
      </c>
      <c r="U142" s="588" t="e">
        <f>VLOOKUP($A142,Data!$A:AM,39,FALSE)</f>
        <v>#N/A</v>
      </c>
      <c r="V142" s="588" t="e">
        <f>VLOOKUP($A142,Data!$A:AN,40,FALSE)</f>
        <v>#N/A</v>
      </c>
      <c r="W142" s="588" t="e">
        <f>VLOOKUP($A142,Data!$A:AO,41,FALSE)</f>
        <v>#N/A</v>
      </c>
      <c r="X142" s="588" t="e">
        <f>VLOOKUP($A142,Data!$A:AP,42,FALSE)</f>
        <v>#N/A</v>
      </c>
      <c r="Y142" s="588" t="e">
        <f>VLOOKUP($A142,Data!$A:AQ,43,FALSE)</f>
        <v>#N/A</v>
      </c>
    </row>
    <row r="143" spans="1:25" ht="50.1" customHeight="1" x14ac:dyDescent="0.25">
      <c r="A143" s="568" t="e">
        <f>VLOOKUP(Data!A195,Data!$A:$P,1,FALSE)</f>
        <v>#N/A</v>
      </c>
      <c r="B143" s="579" t="e">
        <f>VLOOKUP(A143,Data!$A:$P,4,FALSE)</f>
        <v>#N/A</v>
      </c>
      <c r="C143" s="584" t="e">
        <f>VLOOKUP(A143,Data!$A:$AG,24,FALSE)</f>
        <v>#N/A</v>
      </c>
      <c r="D143" s="585" t="e">
        <f>VLOOKUP(A143,Data!$A:$AG,25,FALSE)</f>
        <v>#N/A</v>
      </c>
      <c r="E143" s="585" t="e">
        <f>VLOOKUP(A143,Data!$A:$AG,26,FALSE)</f>
        <v>#N/A</v>
      </c>
      <c r="F143" s="602" t="e">
        <f>VLOOKUP(A143,Data!$A:$AG,11,FALSE)</f>
        <v>#N/A</v>
      </c>
      <c r="G143" s="603" t="e">
        <f>VLOOKUP(A143,Data!$A:$AG,27,FALSE)</f>
        <v>#N/A</v>
      </c>
      <c r="H143" s="592" t="e">
        <f>VLOOKUP(A143,Data!$A:$AG,30,FALSE)</f>
        <v>#N/A</v>
      </c>
      <c r="I143" s="592" t="e">
        <f>VLOOKUP(A143,Data!$A:$AG,31,FALSE)</f>
        <v>#N/A</v>
      </c>
      <c r="J143" s="592" t="e">
        <f>VLOOKUP(A143,Data!$A:$AG,32,FALSE)</f>
        <v>#N/A</v>
      </c>
      <c r="K143" s="592" t="e">
        <f>VLOOKUP(A143,Data!$A:$AG,12,FALSE)</f>
        <v>#N/A</v>
      </c>
      <c r="L143" s="596" t="e">
        <f>VLOOKUP(A143,Data!$A:$AG,23,FALSE)</f>
        <v>#N/A</v>
      </c>
      <c r="M143" s="586" t="e">
        <f>VLOOKUP(A143,Data!$A:$AG,8,FALSE)</f>
        <v>#N/A</v>
      </c>
      <c r="N143" s="263" t="e">
        <f>VLOOKUP(A143,Data!$A:$AG,16,FALSE)</f>
        <v>#N/A</v>
      </c>
      <c r="O143" s="263" t="e">
        <f>VLOOKUP(A143,Data!$A:$AG,28,FALSE)</f>
        <v>#N/A</v>
      </c>
      <c r="P143" s="588" t="e">
        <f>VLOOKUP(A143,Data!$A:$AH,34,FALSE)</f>
        <v>#N/A</v>
      </c>
      <c r="Q143" s="588" t="e">
        <f>VLOOKUP($A143,Data!$A:AI,35,FALSE)</f>
        <v>#N/A</v>
      </c>
      <c r="R143" s="588" t="e">
        <f>VLOOKUP($A143,Data!$A:AJ,36,FALSE)</f>
        <v>#N/A</v>
      </c>
      <c r="S143" s="588" t="e">
        <f>VLOOKUP($A143,Data!$A:AK,37,FALSE)</f>
        <v>#N/A</v>
      </c>
      <c r="T143" s="588" t="e">
        <f>VLOOKUP($A143,Data!$A:AL,38,FALSE)</f>
        <v>#N/A</v>
      </c>
      <c r="U143" s="588" t="e">
        <f>VLOOKUP($A143,Data!$A:AM,39,FALSE)</f>
        <v>#N/A</v>
      </c>
      <c r="V143" s="588" t="e">
        <f>VLOOKUP($A143,Data!$A:AN,40,FALSE)</f>
        <v>#N/A</v>
      </c>
      <c r="W143" s="588" t="e">
        <f>VLOOKUP($A143,Data!$A:AO,41,FALSE)</f>
        <v>#N/A</v>
      </c>
      <c r="X143" s="588" t="e">
        <f>VLOOKUP($A143,Data!$A:AP,42,FALSE)</f>
        <v>#N/A</v>
      </c>
      <c r="Y143" s="588" t="e">
        <f>VLOOKUP($A143,Data!$A:AQ,43,FALSE)</f>
        <v>#N/A</v>
      </c>
    </row>
    <row r="144" spans="1:25" ht="50.1" hidden="1" customHeight="1" x14ac:dyDescent="0.25">
      <c r="A144" s="568" t="e">
        <f>VLOOKUP(Data!A194,Data!$A:$P,1,FALSE)</f>
        <v>#N/A</v>
      </c>
      <c r="B144" s="579" t="e">
        <f>VLOOKUP(A144,Data!$A:$P,4,FALSE)</f>
        <v>#N/A</v>
      </c>
      <c r="C144" s="582" t="e">
        <f>VLOOKUP(A144,Data!$A:$AG,24,FALSE)</f>
        <v>#N/A</v>
      </c>
      <c r="D144" s="577" t="e">
        <f>VLOOKUP(A144,Data!$A:$AG,25,FALSE)</f>
        <v>#N/A</v>
      </c>
      <c r="E144" s="577" t="e">
        <f>VLOOKUP(A144,Data!$A:$AG,26,FALSE)</f>
        <v>#N/A</v>
      </c>
      <c r="F144" s="591" t="e">
        <f>VLOOKUP(A144,Data!$A:$AG,11,FALSE)</f>
        <v>#N/A</v>
      </c>
      <c r="G144" s="593" t="e">
        <f>VLOOKUP(A144,Data!$A:$AG,27,FALSE)</f>
        <v>#N/A</v>
      </c>
      <c r="H144" s="593" t="e">
        <f>VLOOKUP(A144,Data!$A:$AG,30,FALSE)</f>
        <v>#N/A</v>
      </c>
      <c r="I144" s="593" t="e">
        <f>VLOOKUP(A144,Data!$A:$AG,31,FALSE)</f>
        <v>#N/A</v>
      </c>
      <c r="J144" s="593" t="e">
        <f>VLOOKUP(A144,Data!$A:$AG,32,FALSE)</f>
        <v>#N/A</v>
      </c>
      <c r="K144" s="593" t="e">
        <f>VLOOKUP(A144,Data!$A:$AG,12,FALSE)</f>
        <v>#N/A</v>
      </c>
      <c r="L144" s="597" t="e">
        <f>VLOOKUP(A144,Data!$A:$AG,23,FALSE)</f>
        <v>#N/A</v>
      </c>
      <c r="M144" s="586" t="e">
        <f>VLOOKUP(A144,Data!$A:$AG,8,FALSE)</f>
        <v>#N/A</v>
      </c>
      <c r="N144" s="263" t="e">
        <f>VLOOKUP(A144,Data!$A:$AG,16,FALSE)</f>
        <v>#N/A</v>
      </c>
      <c r="O144" s="263" t="e">
        <f>VLOOKUP(A144,Data!$A:$AG,28,FALSE)</f>
        <v>#N/A</v>
      </c>
      <c r="P144" s="588" t="e">
        <f>VLOOKUP(A144,Data!$A:$AH,34,FALSE)</f>
        <v>#N/A</v>
      </c>
      <c r="Q144" s="588" t="e">
        <f>VLOOKUP($A144,Data!$A:AI,35,FALSE)</f>
        <v>#N/A</v>
      </c>
      <c r="R144" s="588" t="e">
        <f>VLOOKUP($A144,Data!$A:AJ,36,FALSE)</f>
        <v>#N/A</v>
      </c>
      <c r="S144" s="588" t="e">
        <f>VLOOKUP($A144,Data!$A:AK,37,FALSE)</f>
        <v>#N/A</v>
      </c>
      <c r="T144" s="588" t="e">
        <f>VLOOKUP($A144,Data!$A:AL,38,FALSE)</f>
        <v>#N/A</v>
      </c>
      <c r="U144" s="588" t="e">
        <f>VLOOKUP($A144,Data!$A:AM,39,FALSE)</f>
        <v>#N/A</v>
      </c>
      <c r="V144" s="588" t="e">
        <f>VLOOKUP($A144,Data!$A:AN,40,FALSE)</f>
        <v>#N/A</v>
      </c>
      <c r="W144" s="588" t="e">
        <f>VLOOKUP($A144,Data!$A:AO,41,FALSE)</f>
        <v>#N/A</v>
      </c>
      <c r="X144" s="588" t="e">
        <f>VLOOKUP($A144,Data!$A:AP,42,FALSE)</f>
        <v>#N/A</v>
      </c>
      <c r="Y144" s="588" t="e">
        <f>VLOOKUP($A144,Data!$A:AQ,43,FALSE)</f>
        <v>#N/A</v>
      </c>
    </row>
    <row r="145" spans="1:25" ht="50.1" hidden="1" customHeight="1" x14ac:dyDescent="0.25">
      <c r="A145" s="568" t="e">
        <f>VLOOKUP(Data!A193,Data!$A:$P,1,FALSE)</f>
        <v>#N/A</v>
      </c>
      <c r="B145" s="579" t="e">
        <f>VLOOKUP(A145,Data!$A:$P,4,FALSE)</f>
        <v>#N/A</v>
      </c>
      <c r="C145" s="582" t="e">
        <f>VLOOKUP(A145,Data!$A:$AG,24,FALSE)</f>
        <v>#N/A</v>
      </c>
      <c r="D145" s="577" t="e">
        <f>VLOOKUP(A145,Data!$A:$AG,25,FALSE)</f>
        <v>#N/A</v>
      </c>
      <c r="E145" s="577" t="e">
        <f>VLOOKUP(A145,Data!$A:$AG,26,FALSE)</f>
        <v>#N/A</v>
      </c>
      <c r="F145" s="591" t="e">
        <f>VLOOKUP(A145,Data!$A:$AG,11,FALSE)</f>
        <v>#N/A</v>
      </c>
      <c r="G145" s="593" t="e">
        <f>VLOOKUP(A145,Data!$A:$AG,27,FALSE)</f>
        <v>#N/A</v>
      </c>
      <c r="H145" s="593" t="e">
        <f>VLOOKUP(A145,Data!$A:$AG,30,FALSE)</f>
        <v>#N/A</v>
      </c>
      <c r="I145" s="593" t="e">
        <f>VLOOKUP(A145,Data!$A:$AG,31,FALSE)</f>
        <v>#N/A</v>
      </c>
      <c r="J145" s="593" t="e">
        <f>VLOOKUP(A145,Data!$A:$AG,32,FALSE)</f>
        <v>#N/A</v>
      </c>
      <c r="K145" s="593" t="e">
        <f>VLOOKUP(A145,Data!$A:$AG,12,FALSE)</f>
        <v>#N/A</v>
      </c>
      <c r="L145" s="597" t="e">
        <f>VLOOKUP(A145,Data!$A:$AG,23,FALSE)</f>
        <v>#N/A</v>
      </c>
      <c r="M145" s="586" t="e">
        <f>VLOOKUP(A145,Data!$A:$AG,8,FALSE)</f>
        <v>#N/A</v>
      </c>
      <c r="N145" s="263" t="e">
        <f>VLOOKUP(A145,Data!$A:$AG,16,FALSE)</f>
        <v>#N/A</v>
      </c>
      <c r="O145" s="263" t="e">
        <f>VLOOKUP(A145,Data!$A:$AG,28,FALSE)</f>
        <v>#N/A</v>
      </c>
      <c r="P145" s="588" t="e">
        <f>VLOOKUP(A145,Data!$A:$AH,34,FALSE)</f>
        <v>#N/A</v>
      </c>
      <c r="Q145" s="588" t="e">
        <f>VLOOKUP($A145,Data!$A:AI,35,FALSE)</f>
        <v>#N/A</v>
      </c>
      <c r="R145" s="588" t="e">
        <f>VLOOKUP($A145,Data!$A:AJ,36,FALSE)</f>
        <v>#N/A</v>
      </c>
      <c r="S145" s="588" t="e">
        <f>VLOOKUP($A145,Data!$A:AK,37,FALSE)</f>
        <v>#N/A</v>
      </c>
      <c r="T145" s="588" t="e">
        <f>VLOOKUP($A145,Data!$A:AL,38,FALSE)</f>
        <v>#N/A</v>
      </c>
      <c r="U145" s="588" t="e">
        <f>VLOOKUP($A145,Data!$A:AM,39,FALSE)</f>
        <v>#N/A</v>
      </c>
      <c r="V145" s="588" t="e">
        <f>VLOOKUP($A145,Data!$A:AN,40,FALSE)</f>
        <v>#N/A</v>
      </c>
      <c r="W145" s="588" t="e">
        <f>VLOOKUP($A145,Data!$A:AO,41,FALSE)</f>
        <v>#N/A</v>
      </c>
      <c r="X145" s="588" t="e">
        <f>VLOOKUP($A145,Data!$A:AP,42,FALSE)</f>
        <v>#N/A</v>
      </c>
      <c r="Y145" s="588" t="e">
        <f>VLOOKUP($A145,Data!$A:AQ,43,FALSE)</f>
        <v>#N/A</v>
      </c>
    </row>
    <row r="146" spans="1:25" ht="50.1" customHeight="1" x14ac:dyDescent="0.25">
      <c r="A146" s="568" t="e">
        <f>VLOOKUP(Data!A192,Data!$A:$P,1,FALSE)</f>
        <v>#N/A</v>
      </c>
      <c r="B146" s="579" t="e">
        <f>VLOOKUP(A146,Data!$A:$P,4,FALSE)</f>
        <v>#N/A</v>
      </c>
      <c r="C146" s="584" t="e">
        <f>VLOOKUP(A146,Data!$A:$AG,24,FALSE)</f>
        <v>#N/A</v>
      </c>
      <c r="D146" s="585" t="e">
        <f>VLOOKUP(A146,Data!$A:$AG,25,FALSE)</f>
        <v>#N/A</v>
      </c>
      <c r="E146" s="585" t="e">
        <f>VLOOKUP(A146,Data!$A:$AG,26,FALSE)</f>
        <v>#N/A</v>
      </c>
      <c r="F146" s="602" t="e">
        <f>VLOOKUP(A146,Data!$A:$AG,11,FALSE)</f>
        <v>#N/A</v>
      </c>
      <c r="G146" s="603" t="e">
        <f>VLOOKUP(A146,Data!$A:$AG,27,FALSE)</f>
        <v>#N/A</v>
      </c>
      <c r="H146" s="603" t="e">
        <f>VLOOKUP(A146,Data!$A:$AG,30,FALSE)</f>
        <v>#N/A</v>
      </c>
      <c r="I146" s="603" t="e">
        <f>VLOOKUP(A146,Data!$A:$AG,31,FALSE)</f>
        <v>#N/A</v>
      </c>
      <c r="J146" s="603" t="e">
        <f>VLOOKUP(A146,Data!$A:$AG,32,FALSE)</f>
        <v>#N/A</v>
      </c>
      <c r="K146" s="603" t="e">
        <f>VLOOKUP(A146,Data!$A:$AG,12,FALSE)</f>
        <v>#N/A</v>
      </c>
      <c r="L146" s="604" t="e">
        <f>VLOOKUP(A146,Data!$A:$AG,23,FALSE)</f>
        <v>#N/A</v>
      </c>
      <c r="M146" s="586" t="e">
        <f>VLOOKUP(A146,Data!$A:$AG,8,FALSE)</f>
        <v>#N/A</v>
      </c>
      <c r="N146" s="263" t="e">
        <f>VLOOKUP(A146,Data!$A:$AG,16,FALSE)</f>
        <v>#N/A</v>
      </c>
      <c r="O146" s="263" t="e">
        <f>VLOOKUP(A146,Data!$A:$AG,28,FALSE)</f>
        <v>#N/A</v>
      </c>
      <c r="P146" s="588" t="e">
        <f>VLOOKUP(A146,Data!$A:$AH,34,FALSE)</f>
        <v>#N/A</v>
      </c>
      <c r="Q146" s="588" t="e">
        <f>VLOOKUP($A146,Data!$A:AI,35,FALSE)</f>
        <v>#N/A</v>
      </c>
      <c r="R146" s="588" t="e">
        <f>VLOOKUP($A146,Data!$A:AJ,36,FALSE)</f>
        <v>#N/A</v>
      </c>
      <c r="S146" s="588" t="e">
        <f>VLOOKUP($A146,Data!$A:AK,37,FALSE)</f>
        <v>#N/A</v>
      </c>
      <c r="T146" s="588" t="e">
        <f>VLOOKUP($A146,Data!$A:AL,38,FALSE)</f>
        <v>#N/A</v>
      </c>
      <c r="U146" s="588" t="e">
        <f>VLOOKUP($A146,Data!$A:AM,39,FALSE)</f>
        <v>#N/A</v>
      </c>
      <c r="V146" s="588" t="e">
        <f>VLOOKUP($A146,Data!$A:AN,40,FALSE)</f>
        <v>#N/A</v>
      </c>
      <c r="W146" s="588" t="e">
        <f>VLOOKUP($A146,Data!$A:AO,41,FALSE)</f>
        <v>#N/A</v>
      </c>
      <c r="X146" s="588" t="e">
        <f>VLOOKUP($A146,Data!$A:AP,42,FALSE)</f>
        <v>#N/A</v>
      </c>
      <c r="Y146" s="588" t="e">
        <f>VLOOKUP($A146,Data!$A:AQ,43,FALSE)</f>
        <v>#N/A</v>
      </c>
    </row>
    <row r="147" spans="1:25" ht="50.1" hidden="1" customHeight="1" x14ac:dyDescent="0.25">
      <c r="A147" s="568" t="e">
        <f>VLOOKUP(Data!A191,Data!$A:$P,1,FALSE)</f>
        <v>#N/A</v>
      </c>
      <c r="B147" s="579" t="e">
        <f>VLOOKUP(A147,Data!$A:$P,4,FALSE)</f>
        <v>#N/A</v>
      </c>
      <c r="C147" s="582" t="e">
        <f>VLOOKUP(A147,Data!$A:$AG,24,FALSE)</f>
        <v>#N/A</v>
      </c>
      <c r="D147" s="577" t="e">
        <f>VLOOKUP(A147,Data!$A:$AG,25,FALSE)</f>
        <v>#N/A</v>
      </c>
      <c r="E147" s="577" t="e">
        <f>VLOOKUP(A147,Data!$A:$AG,26,FALSE)</f>
        <v>#N/A</v>
      </c>
      <c r="F147" s="591" t="e">
        <f>VLOOKUP(A147,Data!$A:$AG,11,FALSE)</f>
        <v>#N/A</v>
      </c>
      <c r="G147" s="593" t="e">
        <f>VLOOKUP(A147,Data!$A:$AG,27,FALSE)</f>
        <v>#N/A</v>
      </c>
      <c r="H147" s="593" t="e">
        <f>VLOOKUP(A147,Data!$A:$AG,30,FALSE)</f>
        <v>#N/A</v>
      </c>
      <c r="I147" s="593" t="e">
        <f>VLOOKUP(A147,Data!$A:$AG,31,FALSE)</f>
        <v>#N/A</v>
      </c>
      <c r="J147" s="593" t="e">
        <f>VLOOKUP(A147,Data!$A:$AG,32,FALSE)</f>
        <v>#N/A</v>
      </c>
      <c r="K147" s="593" t="e">
        <f>VLOOKUP(A147,Data!$A:$AG,12,FALSE)</f>
        <v>#N/A</v>
      </c>
      <c r="L147" s="597" t="e">
        <f>VLOOKUP(A147,Data!$A:$AG,23,FALSE)</f>
        <v>#N/A</v>
      </c>
      <c r="M147" s="586" t="e">
        <f>VLOOKUP(A147,Data!$A:$AG,8,FALSE)</f>
        <v>#N/A</v>
      </c>
      <c r="N147" s="263" t="e">
        <f>VLOOKUP(A147,Data!$A:$AG,16,FALSE)</f>
        <v>#N/A</v>
      </c>
      <c r="O147" s="263" t="e">
        <f>VLOOKUP(A147,Data!$A:$AG,28,FALSE)</f>
        <v>#N/A</v>
      </c>
      <c r="P147" s="588" t="e">
        <f>VLOOKUP(A147,Data!$A:$AH,34,FALSE)</f>
        <v>#N/A</v>
      </c>
      <c r="Q147" s="588" t="e">
        <f>VLOOKUP($A147,Data!$A:AI,35,FALSE)</f>
        <v>#N/A</v>
      </c>
      <c r="R147" s="588" t="e">
        <f>VLOOKUP($A147,Data!$A:AJ,36,FALSE)</f>
        <v>#N/A</v>
      </c>
      <c r="S147" s="588" t="e">
        <f>VLOOKUP($A147,Data!$A:AK,37,FALSE)</f>
        <v>#N/A</v>
      </c>
      <c r="T147" s="588" t="e">
        <f>VLOOKUP($A147,Data!$A:AL,38,FALSE)</f>
        <v>#N/A</v>
      </c>
      <c r="U147" s="588" t="e">
        <f>VLOOKUP($A147,Data!$A:AM,39,FALSE)</f>
        <v>#N/A</v>
      </c>
      <c r="V147" s="588" t="e">
        <f>VLOOKUP($A147,Data!$A:AN,40,FALSE)</f>
        <v>#N/A</v>
      </c>
      <c r="W147" s="588" t="e">
        <f>VLOOKUP($A147,Data!$A:AO,41,FALSE)</f>
        <v>#N/A</v>
      </c>
      <c r="X147" s="588" t="e">
        <f>VLOOKUP($A147,Data!$A:AP,42,FALSE)</f>
        <v>#N/A</v>
      </c>
      <c r="Y147" s="588" t="e">
        <f>VLOOKUP($A147,Data!$A:AQ,43,FALSE)</f>
        <v>#N/A</v>
      </c>
    </row>
    <row r="148" spans="1:25" ht="50.1" hidden="1" customHeight="1" x14ac:dyDescent="0.25">
      <c r="A148" s="568" t="e">
        <f>VLOOKUP(Data!A190,Data!$A:$P,1,FALSE)</f>
        <v>#N/A</v>
      </c>
      <c r="B148" s="579" t="e">
        <f>VLOOKUP(A148,Data!$A:$P,4,FALSE)</f>
        <v>#N/A</v>
      </c>
      <c r="C148" s="582" t="e">
        <f>VLOOKUP(A148,Data!$A:$AG,24,FALSE)</f>
        <v>#N/A</v>
      </c>
      <c r="D148" s="577" t="e">
        <f>VLOOKUP(A148,Data!$A:$AG,25,FALSE)</f>
        <v>#N/A</v>
      </c>
      <c r="E148" s="577" t="e">
        <f>VLOOKUP(A148,Data!$A:$AG,26,FALSE)</f>
        <v>#N/A</v>
      </c>
      <c r="F148" s="591" t="e">
        <f>VLOOKUP(A148,Data!$A:$AG,11,FALSE)</f>
        <v>#N/A</v>
      </c>
      <c r="G148" s="593" t="e">
        <f>VLOOKUP(A148,Data!$A:$AG,27,FALSE)</f>
        <v>#N/A</v>
      </c>
      <c r="H148" s="593" t="e">
        <f>VLOOKUP(A148,Data!$A:$AG,30,FALSE)</f>
        <v>#N/A</v>
      </c>
      <c r="I148" s="593" t="e">
        <f>VLOOKUP(A148,Data!$A:$AG,31,FALSE)</f>
        <v>#N/A</v>
      </c>
      <c r="J148" s="593" t="e">
        <f>VLOOKUP(A148,Data!$A:$AG,32,FALSE)</f>
        <v>#N/A</v>
      </c>
      <c r="K148" s="593" t="e">
        <f>VLOOKUP(A148,Data!$A:$AG,12,FALSE)</f>
        <v>#N/A</v>
      </c>
      <c r="L148" s="597" t="e">
        <f>VLOOKUP(A148,Data!$A:$AG,23,FALSE)</f>
        <v>#N/A</v>
      </c>
      <c r="M148" s="586" t="e">
        <f>VLOOKUP(A148,Data!$A:$AG,8,FALSE)</f>
        <v>#N/A</v>
      </c>
      <c r="N148" s="263" t="e">
        <f>VLOOKUP(A148,Data!$A:$AG,16,FALSE)</f>
        <v>#N/A</v>
      </c>
      <c r="O148" s="263" t="e">
        <f>VLOOKUP(A148,Data!$A:$AG,28,FALSE)</f>
        <v>#N/A</v>
      </c>
      <c r="P148" s="588" t="e">
        <f>VLOOKUP(A148,Data!$A:$AH,34,FALSE)</f>
        <v>#N/A</v>
      </c>
      <c r="Q148" s="588" t="e">
        <f>VLOOKUP($A148,Data!$A:AI,35,FALSE)</f>
        <v>#N/A</v>
      </c>
      <c r="R148" s="588" t="e">
        <f>VLOOKUP($A148,Data!$A:AJ,36,FALSE)</f>
        <v>#N/A</v>
      </c>
      <c r="S148" s="588" t="e">
        <f>VLOOKUP($A148,Data!$A:AK,37,FALSE)</f>
        <v>#N/A</v>
      </c>
      <c r="T148" s="588" t="e">
        <f>VLOOKUP($A148,Data!$A:AL,38,FALSE)</f>
        <v>#N/A</v>
      </c>
      <c r="U148" s="588" t="e">
        <f>VLOOKUP($A148,Data!$A:AM,39,FALSE)</f>
        <v>#N/A</v>
      </c>
      <c r="V148" s="588" t="e">
        <f>VLOOKUP($A148,Data!$A:AN,40,FALSE)</f>
        <v>#N/A</v>
      </c>
      <c r="W148" s="588" t="e">
        <f>VLOOKUP($A148,Data!$A:AO,41,FALSE)</f>
        <v>#N/A</v>
      </c>
      <c r="X148" s="588" t="e">
        <f>VLOOKUP($A148,Data!$A:AP,42,FALSE)</f>
        <v>#N/A</v>
      </c>
      <c r="Y148" s="588" t="e">
        <f>VLOOKUP($A148,Data!$A:AQ,43,FALSE)</f>
        <v>#N/A</v>
      </c>
    </row>
    <row r="149" spans="1:25" ht="50.1" hidden="1" customHeight="1" x14ac:dyDescent="0.25">
      <c r="A149" s="568" t="e">
        <f>VLOOKUP(Data!A189,Data!$A:$P,1,FALSE)</f>
        <v>#N/A</v>
      </c>
      <c r="B149" s="579" t="e">
        <f>VLOOKUP(A149,Data!$A:$P,4,FALSE)</f>
        <v>#N/A</v>
      </c>
      <c r="C149" s="582" t="e">
        <f>VLOOKUP(A149,Data!$A:$AG,24,FALSE)</f>
        <v>#N/A</v>
      </c>
      <c r="D149" s="577" t="e">
        <f>VLOOKUP(A149,Data!$A:$AG,25,FALSE)</f>
        <v>#N/A</v>
      </c>
      <c r="E149" s="577" t="e">
        <f>VLOOKUP(A149,Data!$A:$AG,26,FALSE)</f>
        <v>#N/A</v>
      </c>
      <c r="F149" s="591" t="e">
        <f>VLOOKUP(A149,Data!$A:$AG,11,FALSE)</f>
        <v>#N/A</v>
      </c>
      <c r="G149" s="593" t="e">
        <f>VLOOKUP(A149,Data!$A:$AG,27,FALSE)</f>
        <v>#N/A</v>
      </c>
      <c r="H149" s="593" t="e">
        <f>VLOOKUP(A149,Data!$A:$AG,30,FALSE)</f>
        <v>#N/A</v>
      </c>
      <c r="I149" s="593" t="e">
        <f>VLOOKUP(A149,Data!$A:$AG,31,FALSE)</f>
        <v>#N/A</v>
      </c>
      <c r="J149" s="593" t="e">
        <f>VLOOKUP(A149,Data!$A:$AG,32,FALSE)</f>
        <v>#N/A</v>
      </c>
      <c r="K149" s="593" t="e">
        <f>VLOOKUP(A149,Data!$A:$AG,12,FALSE)</f>
        <v>#N/A</v>
      </c>
      <c r="L149" s="597" t="e">
        <f>VLOOKUP(A149,Data!$A:$AG,23,FALSE)</f>
        <v>#N/A</v>
      </c>
      <c r="M149" s="586" t="e">
        <f>VLOOKUP(A149,Data!$A:$AG,8,FALSE)</f>
        <v>#N/A</v>
      </c>
      <c r="N149" s="263" t="e">
        <f>VLOOKUP(A149,Data!$A:$AG,16,FALSE)</f>
        <v>#N/A</v>
      </c>
      <c r="O149" s="263" t="e">
        <f>VLOOKUP(A149,Data!$A:$AG,28,FALSE)</f>
        <v>#N/A</v>
      </c>
      <c r="P149" s="588" t="e">
        <f>VLOOKUP(A149,Data!$A:$AH,34,FALSE)</f>
        <v>#N/A</v>
      </c>
      <c r="Q149" s="588" t="e">
        <f>VLOOKUP($A149,Data!$A:AI,35,FALSE)</f>
        <v>#N/A</v>
      </c>
      <c r="R149" s="588" t="e">
        <f>VLOOKUP($A149,Data!$A:AJ,36,FALSE)</f>
        <v>#N/A</v>
      </c>
      <c r="S149" s="588" t="e">
        <f>VLOOKUP($A149,Data!$A:AK,37,FALSE)</f>
        <v>#N/A</v>
      </c>
      <c r="T149" s="588" t="e">
        <f>VLOOKUP($A149,Data!$A:AL,38,FALSE)</f>
        <v>#N/A</v>
      </c>
      <c r="U149" s="588" t="e">
        <f>VLOOKUP($A149,Data!$A:AM,39,FALSE)</f>
        <v>#N/A</v>
      </c>
      <c r="V149" s="588" t="e">
        <f>VLOOKUP($A149,Data!$A:AN,40,FALSE)</f>
        <v>#N/A</v>
      </c>
      <c r="W149" s="588" t="e">
        <f>VLOOKUP($A149,Data!$A:AO,41,FALSE)</f>
        <v>#N/A</v>
      </c>
      <c r="X149" s="588" t="e">
        <f>VLOOKUP($A149,Data!$A:AP,42,FALSE)</f>
        <v>#N/A</v>
      </c>
      <c r="Y149" s="588" t="e">
        <f>VLOOKUP($A149,Data!$A:AQ,43,FALSE)</f>
        <v>#N/A</v>
      </c>
    </row>
    <row r="150" spans="1:25" ht="50.1" customHeight="1" x14ac:dyDescent="0.25">
      <c r="A150" s="568" t="e">
        <f>VLOOKUP(Data!A188,Data!$A:$P,1,FALSE)</f>
        <v>#N/A</v>
      </c>
      <c r="B150" s="579" t="e">
        <f>VLOOKUP(A150,Data!$A:$P,4,FALSE)</f>
        <v>#N/A</v>
      </c>
      <c r="C150" s="584" t="e">
        <f>VLOOKUP(A150,Data!$A:$AG,24,FALSE)</f>
        <v>#N/A</v>
      </c>
      <c r="D150" s="585" t="e">
        <f>VLOOKUP(A150,Data!$A:$AG,25,FALSE)</f>
        <v>#N/A</v>
      </c>
      <c r="E150" s="585" t="e">
        <f>VLOOKUP(A150,Data!$A:$AG,26,FALSE)</f>
        <v>#N/A</v>
      </c>
      <c r="F150" s="585" t="e">
        <f>VLOOKUP(A150,Data!$A:$AG,11,FALSE)</f>
        <v>#N/A</v>
      </c>
      <c r="G150" s="585" t="e">
        <f>VLOOKUP(A150,Data!$A:$AG,27,FALSE)</f>
        <v>#N/A</v>
      </c>
      <c r="H150" s="585" t="e">
        <f>VLOOKUP(A150,Data!$A:$AG,30,FALSE)</f>
        <v>#N/A</v>
      </c>
      <c r="I150" s="585" t="e">
        <f>VLOOKUP(A150,Data!$A:$AG,31,FALSE)</f>
        <v>#N/A</v>
      </c>
      <c r="J150" s="585" t="e">
        <f>VLOOKUP(A150,Data!$A:$AG,32,FALSE)</f>
        <v>#N/A</v>
      </c>
      <c r="K150" s="585" t="e">
        <f>VLOOKUP(A150,Data!$A:$AG,12,FALSE)</f>
        <v>#N/A</v>
      </c>
      <c r="L150" s="605" t="e">
        <f>VLOOKUP(A150,Data!$A:$AG,23,FALSE)</f>
        <v>#N/A</v>
      </c>
      <c r="M150" s="587" t="e">
        <f>VLOOKUP(A150,Data!$A:$AG,8,FALSE)</f>
        <v>#N/A</v>
      </c>
      <c r="N150" s="263" t="e">
        <f>VLOOKUP(A150,Data!$A:$AG,16,FALSE)</f>
        <v>#N/A</v>
      </c>
      <c r="O150" s="263" t="e">
        <f>VLOOKUP(A150,Data!$A:$AG,28,FALSE)</f>
        <v>#N/A</v>
      </c>
      <c r="P150" s="588" t="e">
        <f>VLOOKUP(A150,Data!$A:$AH,34,FALSE)</f>
        <v>#N/A</v>
      </c>
      <c r="Q150" s="588" t="e">
        <f>VLOOKUP($A150,Data!$A:AI,35,FALSE)</f>
        <v>#N/A</v>
      </c>
      <c r="R150" s="588" t="e">
        <f>VLOOKUP($A150,Data!$A:AJ,36,FALSE)</f>
        <v>#N/A</v>
      </c>
      <c r="S150" s="588" t="e">
        <f>VLOOKUP($A150,Data!$A:AK,37,FALSE)</f>
        <v>#N/A</v>
      </c>
      <c r="T150" s="588" t="e">
        <f>VLOOKUP($A150,Data!$A:AL,38,FALSE)</f>
        <v>#N/A</v>
      </c>
      <c r="U150" s="588" t="e">
        <f>VLOOKUP($A150,Data!$A:AM,39,FALSE)</f>
        <v>#N/A</v>
      </c>
      <c r="V150" s="588" t="e">
        <f>VLOOKUP($A150,Data!$A:AN,40,FALSE)</f>
        <v>#N/A</v>
      </c>
      <c r="W150" s="588" t="e">
        <f>VLOOKUP($A150,Data!$A:AO,41,FALSE)</f>
        <v>#N/A</v>
      </c>
      <c r="X150" s="588" t="e">
        <f>VLOOKUP($A150,Data!$A:AP,42,FALSE)</f>
        <v>#N/A</v>
      </c>
      <c r="Y150" s="588" t="e">
        <f>VLOOKUP($A150,Data!$A:AQ,43,FALSE)</f>
        <v>#N/A</v>
      </c>
    </row>
    <row r="151" spans="1:25" ht="50.1" hidden="1" customHeight="1" x14ac:dyDescent="0.25">
      <c r="A151" s="568" t="e">
        <f>VLOOKUP(Data!A187,Data!$A:$P,1,FALSE)</f>
        <v>#N/A</v>
      </c>
      <c r="B151" s="579" t="e">
        <f>VLOOKUP(A151,Data!$A:$P,4,FALSE)</f>
        <v>#N/A</v>
      </c>
      <c r="C151" s="582" t="e">
        <f>VLOOKUP(A151,Data!$A:$AG,24,FALSE)</f>
        <v>#N/A</v>
      </c>
      <c r="D151" s="577" t="e">
        <f>VLOOKUP(A151,Data!$A:$AG,25,FALSE)</f>
        <v>#N/A</v>
      </c>
      <c r="E151" s="577" t="e">
        <f>VLOOKUP(A151,Data!$A:$AG,26,FALSE)</f>
        <v>#N/A</v>
      </c>
      <c r="F151" s="591" t="e">
        <f>VLOOKUP(A151,Data!$A:$AG,11,FALSE)</f>
        <v>#N/A</v>
      </c>
      <c r="G151" s="593" t="e">
        <f>VLOOKUP(A151,Data!$A:$AG,27,FALSE)</f>
        <v>#N/A</v>
      </c>
      <c r="H151" s="593" t="e">
        <f>VLOOKUP(A151,Data!$A:$AG,30,FALSE)</f>
        <v>#N/A</v>
      </c>
      <c r="I151" s="593" t="e">
        <f>VLOOKUP(A151,Data!$A:$AG,31,FALSE)</f>
        <v>#N/A</v>
      </c>
      <c r="J151" s="593" t="e">
        <f>VLOOKUP(A151,Data!$A:$AG,32,FALSE)</f>
        <v>#N/A</v>
      </c>
      <c r="K151" s="593" t="e">
        <f>VLOOKUP(A151,Data!$A:$AG,12,FALSE)</f>
        <v>#N/A</v>
      </c>
      <c r="L151" s="597" t="e">
        <f>VLOOKUP(A151,Data!$A:$AG,23,FALSE)</f>
        <v>#N/A</v>
      </c>
      <c r="M151" s="586" t="e">
        <f>VLOOKUP(A151,Data!$A:$AG,8,FALSE)</f>
        <v>#N/A</v>
      </c>
      <c r="N151" s="263" t="e">
        <f>VLOOKUP(A151,Data!$A:$AG,16,FALSE)</f>
        <v>#N/A</v>
      </c>
      <c r="O151" s="263" t="e">
        <f>VLOOKUP(A151,Data!$A:$AG,28,FALSE)</f>
        <v>#N/A</v>
      </c>
      <c r="P151" s="588" t="e">
        <f>VLOOKUP(A151,Data!$A:$AH,34,FALSE)</f>
        <v>#N/A</v>
      </c>
      <c r="Q151" s="588" t="e">
        <f>VLOOKUP($A151,Data!$A:AI,35,FALSE)</f>
        <v>#N/A</v>
      </c>
      <c r="R151" s="588" t="e">
        <f>VLOOKUP($A151,Data!$A:AJ,36,FALSE)</f>
        <v>#N/A</v>
      </c>
      <c r="S151" s="588" t="e">
        <f>VLOOKUP($A151,Data!$A:AK,37,FALSE)</f>
        <v>#N/A</v>
      </c>
      <c r="T151" s="588" t="e">
        <f>VLOOKUP($A151,Data!$A:AL,38,FALSE)</f>
        <v>#N/A</v>
      </c>
      <c r="U151" s="588" t="e">
        <f>VLOOKUP($A151,Data!$A:AM,39,FALSE)</f>
        <v>#N/A</v>
      </c>
      <c r="V151" s="588" t="e">
        <f>VLOOKUP($A151,Data!$A:AN,40,FALSE)</f>
        <v>#N/A</v>
      </c>
      <c r="W151" s="588" t="e">
        <f>VLOOKUP($A151,Data!$A:AO,41,FALSE)</f>
        <v>#N/A</v>
      </c>
      <c r="X151" s="588" t="e">
        <f>VLOOKUP($A151,Data!$A:AP,42,FALSE)</f>
        <v>#N/A</v>
      </c>
      <c r="Y151" s="588" t="e">
        <f>VLOOKUP($A151,Data!$A:AQ,43,FALSE)</f>
        <v>#N/A</v>
      </c>
    </row>
    <row r="152" spans="1:25" ht="50.1" hidden="1" customHeight="1" x14ac:dyDescent="0.25">
      <c r="A152" s="568" t="e">
        <f>VLOOKUP(Data!A186,Data!$A:$P,1,FALSE)</f>
        <v>#N/A</v>
      </c>
      <c r="B152" s="579" t="e">
        <f>VLOOKUP(A152,Data!$A:$P,4,FALSE)</f>
        <v>#N/A</v>
      </c>
      <c r="C152" s="582" t="e">
        <f>VLOOKUP(A152,Data!$A:$AG,24,FALSE)</f>
        <v>#N/A</v>
      </c>
      <c r="D152" s="577" t="e">
        <f>VLOOKUP(A152,Data!$A:$AG,25,FALSE)</f>
        <v>#N/A</v>
      </c>
      <c r="E152" s="577" t="e">
        <f>VLOOKUP(A152,Data!$A:$AG,26,FALSE)</f>
        <v>#N/A</v>
      </c>
      <c r="F152" s="591" t="e">
        <f>VLOOKUP(A152,Data!$A:$AG,11,FALSE)</f>
        <v>#N/A</v>
      </c>
      <c r="G152" s="593" t="e">
        <f>VLOOKUP(A152,Data!$A:$AG,27,FALSE)</f>
        <v>#N/A</v>
      </c>
      <c r="H152" s="593" t="e">
        <f>VLOOKUP(A152,Data!$A:$AG,30,FALSE)</f>
        <v>#N/A</v>
      </c>
      <c r="I152" s="593" t="e">
        <f>VLOOKUP(A152,Data!$A:$AG,31,FALSE)</f>
        <v>#N/A</v>
      </c>
      <c r="J152" s="593" t="e">
        <f>VLOOKUP(A152,Data!$A:$AG,32,FALSE)</f>
        <v>#N/A</v>
      </c>
      <c r="K152" s="592" t="e">
        <f>VLOOKUP(A152,Data!$A:$AG,12,FALSE)</f>
        <v>#N/A</v>
      </c>
      <c r="L152" s="597" t="e">
        <f>VLOOKUP(A152,Data!$A:$AG,23,FALSE)</f>
        <v>#N/A</v>
      </c>
      <c r="M152" s="586" t="e">
        <f>VLOOKUP(A152,Data!$A:$AG,8,FALSE)</f>
        <v>#N/A</v>
      </c>
      <c r="N152" s="263" t="e">
        <f>VLOOKUP(A152,Data!$A:$AG,16,FALSE)</f>
        <v>#N/A</v>
      </c>
      <c r="O152" s="263" t="e">
        <f>VLOOKUP(A152,Data!$A:$AG,28,FALSE)</f>
        <v>#N/A</v>
      </c>
      <c r="P152" s="588" t="e">
        <f>VLOOKUP(A152,Data!$A:$AH,34,FALSE)</f>
        <v>#N/A</v>
      </c>
      <c r="Q152" s="588" t="e">
        <f>VLOOKUP($A152,Data!$A:AI,35,FALSE)</f>
        <v>#N/A</v>
      </c>
      <c r="R152" s="588" t="e">
        <f>VLOOKUP($A152,Data!$A:AJ,36,FALSE)</f>
        <v>#N/A</v>
      </c>
      <c r="S152" s="588" t="e">
        <f>VLOOKUP($A152,Data!$A:AK,37,FALSE)</f>
        <v>#N/A</v>
      </c>
      <c r="T152" s="588" t="e">
        <f>VLOOKUP($A152,Data!$A:AL,38,FALSE)</f>
        <v>#N/A</v>
      </c>
      <c r="U152" s="588" t="e">
        <f>VLOOKUP($A152,Data!$A:AM,39,FALSE)</f>
        <v>#N/A</v>
      </c>
      <c r="V152" s="588" t="e">
        <f>VLOOKUP($A152,Data!$A:AN,40,FALSE)</f>
        <v>#N/A</v>
      </c>
      <c r="W152" s="588" t="e">
        <f>VLOOKUP($A152,Data!$A:AO,41,FALSE)</f>
        <v>#N/A</v>
      </c>
      <c r="X152" s="588" t="e">
        <f>VLOOKUP($A152,Data!$A:AP,42,FALSE)</f>
        <v>#N/A</v>
      </c>
      <c r="Y152" s="588" t="e">
        <f>VLOOKUP($A152,Data!$A:AQ,43,FALSE)</f>
        <v>#N/A</v>
      </c>
    </row>
    <row r="153" spans="1:25" ht="50.1" hidden="1" customHeight="1" x14ac:dyDescent="0.25">
      <c r="A153" s="568" t="e">
        <f>VLOOKUP(Data!A185,Data!$A:$P,1,FALSE)</f>
        <v>#N/A</v>
      </c>
      <c r="B153" s="579" t="e">
        <f>VLOOKUP(A153,Data!$A:$P,4,FALSE)</f>
        <v>#N/A</v>
      </c>
      <c r="C153" s="582" t="e">
        <f>VLOOKUP(A153,Data!$A:$AG,24,FALSE)</f>
        <v>#N/A</v>
      </c>
      <c r="D153" s="577" t="e">
        <f>VLOOKUP(A153,Data!$A:$AG,25,FALSE)</f>
        <v>#N/A</v>
      </c>
      <c r="E153" s="577" t="e">
        <f>VLOOKUP(A153,Data!$A:$AG,26,FALSE)</f>
        <v>#N/A</v>
      </c>
      <c r="F153" s="591" t="e">
        <f>VLOOKUP(A153,Data!$A:$AG,11,FALSE)</f>
        <v>#N/A</v>
      </c>
      <c r="G153" s="593" t="e">
        <f>VLOOKUP(A153,Data!$A:$AG,27,FALSE)</f>
        <v>#N/A</v>
      </c>
      <c r="H153" s="593" t="e">
        <f>VLOOKUP(A153,Data!$A:$AG,30,FALSE)</f>
        <v>#N/A</v>
      </c>
      <c r="I153" s="593" t="e">
        <f>VLOOKUP(A153,Data!$A:$AG,31,FALSE)</f>
        <v>#N/A</v>
      </c>
      <c r="J153" s="593" t="e">
        <f>VLOOKUP(A153,Data!$A:$AG,32,FALSE)</f>
        <v>#N/A</v>
      </c>
      <c r="K153" s="593" t="e">
        <f>VLOOKUP(A153,Data!$A:$AG,12,FALSE)</f>
        <v>#N/A</v>
      </c>
      <c r="L153" s="597" t="e">
        <f>VLOOKUP(A153,Data!$A:$AG,23,FALSE)</f>
        <v>#N/A</v>
      </c>
      <c r="M153" s="586" t="e">
        <f>VLOOKUP(A153,Data!$A:$AG,8,FALSE)</f>
        <v>#N/A</v>
      </c>
      <c r="N153" s="263" t="e">
        <f>VLOOKUP(A153,Data!$A:$AG,16,FALSE)</f>
        <v>#N/A</v>
      </c>
      <c r="O153" s="263" t="e">
        <f>VLOOKUP(A153,Data!$A:$AG,28,FALSE)</f>
        <v>#N/A</v>
      </c>
      <c r="P153" s="588" t="e">
        <f>VLOOKUP(A153,Data!$A:$AH,34,FALSE)</f>
        <v>#N/A</v>
      </c>
      <c r="Q153" s="588" t="e">
        <f>VLOOKUP($A153,Data!$A:AI,35,FALSE)</f>
        <v>#N/A</v>
      </c>
      <c r="R153" s="588" t="e">
        <f>VLOOKUP($A153,Data!$A:AJ,36,FALSE)</f>
        <v>#N/A</v>
      </c>
      <c r="S153" s="588" t="e">
        <f>VLOOKUP($A153,Data!$A:AK,37,FALSE)</f>
        <v>#N/A</v>
      </c>
      <c r="T153" s="588" t="e">
        <f>VLOOKUP($A153,Data!$A:AL,38,FALSE)</f>
        <v>#N/A</v>
      </c>
      <c r="U153" s="588" t="e">
        <f>VLOOKUP($A153,Data!$A:AM,39,FALSE)</f>
        <v>#N/A</v>
      </c>
      <c r="V153" s="588" t="e">
        <f>VLOOKUP($A153,Data!$A:AN,40,FALSE)</f>
        <v>#N/A</v>
      </c>
      <c r="W153" s="588" t="e">
        <f>VLOOKUP($A153,Data!$A:AO,41,FALSE)</f>
        <v>#N/A</v>
      </c>
      <c r="X153" s="588" t="e">
        <f>VLOOKUP($A153,Data!$A:AP,42,FALSE)</f>
        <v>#N/A</v>
      </c>
      <c r="Y153" s="588" t="e">
        <f>VLOOKUP($A153,Data!$A:AQ,43,FALSE)</f>
        <v>#N/A</v>
      </c>
    </row>
    <row r="154" spans="1:25" ht="50.1" hidden="1" customHeight="1" x14ac:dyDescent="0.25">
      <c r="A154" s="568" t="e">
        <f>VLOOKUP(Data!A184,Data!$A:$P,1,FALSE)</f>
        <v>#N/A</v>
      </c>
      <c r="B154" s="579" t="e">
        <f>VLOOKUP(A154,Data!$A:$P,4,FALSE)</f>
        <v>#N/A</v>
      </c>
      <c r="C154" s="582" t="e">
        <f>VLOOKUP(A154,Data!$A:$AG,24,FALSE)</f>
        <v>#N/A</v>
      </c>
      <c r="D154" s="577" t="e">
        <f>VLOOKUP(A154,Data!$A:$AG,25,FALSE)</f>
        <v>#N/A</v>
      </c>
      <c r="E154" s="577" t="e">
        <f>VLOOKUP(A154,Data!$A:$AG,26,FALSE)</f>
        <v>#N/A</v>
      </c>
      <c r="F154" s="591" t="e">
        <f>VLOOKUP(A154,Data!$A:$AG,11,FALSE)</f>
        <v>#N/A</v>
      </c>
      <c r="G154" s="593" t="e">
        <f>VLOOKUP(A154,Data!$A:$AG,27,FALSE)</f>
        <v>#N/A</v>
      </c>
      <c r="H154" s="593" t="e">
        <f>VLOOKUP(A154,Data!$A:$AG,30,FALSE)</f>
        <v>#N/A</v>
      </c>
      <c r="I154" s="593" t="e">
        <f>VLOOKUP(A154,Data!$A:$AG,31,FALSE)</f>
        <v>#N/A</v>
      </c>
      <c r="J154" s="593" t="e">
        <f>VLOOKUP(A154,Data!$A:$AG,32,FALSE)</f>
        <v>#N/A</v>
      </c>
      <c r="K154" s="593" t="e">
        <f>VLOOKUP(A154,Data!$A:$AG,12,FALSE)</f>
        <v>#N/A</v>
      </c>
      <c r="L154" s="597" t="e">
        <f>VLOOKUP(A154,Data!$A:$AG,23,FALSE)</f>
        <v>#N/A</v>
      </c>
      <c r="M154" s="586" t="e">
        <f>VLOOKUP(A154,Data!$A:$AG,8,FALSE)</f>
        <v>#N/A</v>
      </c>
      <c r="N154" s="263" t="e">
        <f>VLOOKUP(A154,Data!$A:$AG,16,FALSE)</f>
        <v>#N/A</v>
      </c>
      <c r="O154" s="263" t="e">
        <f>VLOOKUP(A154,Data!$A:$AG,28,FALSE)</f>
        <v>#N/A</v>
      </c>
      <c r="P154" s="588" t="e">
        <f>VLOOKUP(A154,Data!$A:$AH,34,FALSE)</f>
        <v>#N/A</v>
      </c>
      <c r="Q154" s="588" t="e">
        <f>VLOOKUP($A154,Data!$A:AI,35,FALSE)</f>
        <v>#N/A</v>
      </c>
      <c r="R154" s="588" t="e">
        <f>VLOOKUP($A154,Data!$A:AJ,36,FALSE)</f>
        <v>#N/A</v>
      </c>
      <c r="S154" s="588" t="e">
        <f>VLOOKUP($A154,Data!$A:AK,37,FALSE)</f>
        <v>#N/A</v>
      </c>
      <c r="T154" s="588" t="e">
        <f>VLOOKUP($A154,Data!$A:AL,38,FALSE)</f>
        <v>#N/A</v>
      </c>
      <c r="U154" s="588" t="e">
        <f>VLOOKUP($A154,Data!$A:AM,39,FALSE)</f>
        <v>#N/A</v>
      </c>
      <c r="V154" s="588" t="e">
        <f>VLOOKUP($A154,Data!$A:AN,40,FALSE)</f>
        <v>#N/A</v>
      </c>
      <c r="W154" s="588" t="e">
        <f>VLOOKUP($A154,Data!$A:AO,41,FALSE)</f>
        <v>#N/A</v>
      </c>
      <c r="X154" s="588" t="e">
        <f>VLOOKUP($A154,Data!$A:AP,42,FALSE)</f>
        <v>#N/A</v>
      </c>
      <c r="Y154" s="588" t="e">
        <f>VLOOKUP($A154,Data!$A:AQ,43,FALSE)</f>
        <v>#N/A</v>
      </c>
    </row>
    <row r="155" spans="1:25" ht="50.1" hidden="1" customHeight="1" x14ac:dyDescent="0.25">
      <c r="A155" s="568" t="e">
        <f>VLOOKUP(Data!A183,Data!$A:$P,1,FALSE)</f>
        <v>#N/A</v>
      </c>
      <c r="B155" s="579" t="e">
        <f>VLOOKUP(A155,Data!$A:$P,4,FALSE)</f>
        <v>#N/A</v>
      </c>
      <c r="C155" s="582" t="e">
        <f>VLOOKUP(A155,Data!$A:$AG,24,FALSE)</f>
        <v>#N/A</v>
      </c>
      <c r="D155" s="577" t="e">
        <f>VLOOKUP(A155,Data!$A:$AG,25,FALSE)</f>
        <v>#N/A</v>
      </c>
      <c r="E155" s="577" t="e">
        <f>VLOOKUP(A155,Data!$A:$AG,26,FALSE)</f>
        <v>#N/A</v>
      </c>
      <c r="F155" s="591" t="e">
        <f>VLOOKUP(A155,Data!$A:$AG,11,FALSE)</f>
        <v>#N/A</v>
      </c>
      <c r="G155" s="593" t="e">
        <f>VLOOKUP(A155,Data!$A:$AG,27,FALSE)</f>
        <v>#N/A</v>
      </c>
      <c r="H155" s="593" t="e">
        <f>VLOOKUP(A155,Data!$A:$AG,30,FALSE)</f>
        <v>#N/A</v>
      </c>
      <c r="I155" s="593" t="e">
        <f>VLOOKUP(A155,Data!$A:$AG,31,FALSE)</f>
        <v>#N/A</v>
      </c>
      <c r="J155" s="593" t="e">
        <f>VLOOKUP(A155,Data!$A:$AG,32,FALSE)</f>
        <v>#N/A</v>
      </c>
      <c r="K155" s="593" t="e">
        <f>VLOOKUP(A155,Data!$A:$AG,12,FALSE)</f>
        <v>#N/A</v>
      </c>
      <c r="L155" s="597" t="e">
        <f>VLOOKUP(A155,Data!$A:$AG,23,FALSE)</f>
        <v>#N/A</v>
      </c>
      <c r="M155" s="586" t="e">
        <f>VLOOKUP(A155,Data!$A:$AG,8,FALSE)</f>
        <v>#N/A</v>
      </c>
      <c r="N155" s="263" t="e">
        <f>VLOOKUP(A155,Data!$A:$AG,16,FALSE)</f>
        <v>#N/A</v>
      </c>
      <c r="O155" s="263" t="e">
        <f>VLOOKUP(A155,Data!$A:$AG,28,FALSE)</f>
        <v>#N/A</v>
      </c>
      <c r="P155" s="588" t="e">
        <f>VLOOKUP(A155,Data!$A:$AH,34,FALSE)</f>
        <v>#N/A</v>
      </c>
      <c r="Q155" s="588" t="e">
        <f>VLOOKUP($A155,Data!$A:AI,35,FALSE)</f>
        <v>#N/A</v>
      </c>
      <c r="R155" s="588" t="e">
        <f>VLOOKUP($A155,Data!$A:AJ,36,FALSE)</f>
        <v>#N/A</v>
      </c>
      <c r="S155" s="588" t="e">
        <f>VLOOKUP($A155,Data!$A:AK,37,FALSE)</f>
        <v>#N/A</v>
      </c>
      <c r="T155" s="588" t="e">
        <f>VLOOKUP($A155,Data!$A:AL,38,FALSE)</f>
        <v>#N/A</v>
      </c>
      <c r="U155" s="588" t="e">
        <f>VLOOKUP($A155,Data!$A:AM,39,FALSE)</f>
        <v>#N/A</v>
      </c>
      <c r="V155" s="588" t="e">
        <f>VLOOKUP($A155,Data!$A:AN,40,FALSE)</f>
        <v>#N/A</v>
      </c>
      <c r="W155" s="588" t="e">
        <f>VLOOKUP($A155,Data!$A:AO,41,FALSE)</f>
        <v>#N/A</v>
      </c>
      <c r="X155" s="588" t="e">
        <f>VLOOKUP($A155,Data!$A:AP,42,FALSE)</f>
        <v>#N/A</v>
      </c>
      <c r="Y155" s="588" t="e">
        <f>VLOOKUP($A155,Data!$A:AQ,43,FALSE)</f>
        <v>#N/A</v>
      </c>
    </row>
    <row r="156" spans="1:25" ht="50.1" customHeight="1" x14ac:dyDescent="0.25">
      <c r="A156" s="568" t="e">
        <f>VLOOKUP(Data!A182,Data!$A:$P,1,FALSE)</f>
        <v>#N/A</v>
      </c>
      <c r="B156" s="579" t="e">
        <f>VLOOKUP(A156,Data!$A:$P,4,FALSE)</f>
        <v>#N/A</v>
      </c>
      <c r="C156" s="582" t="e">
        <f>VLOOKUP(A156,Data!$A:$AG,24,FALSE)</f>
        <v>#N/A</v>
      </c>
      <c r="D156" s="577" t="e">
        <f>VLOOKUP(A156,Data!$A:$AG,25,FALSE)</f>
        <v>#N/A</v>
      </c>
      <c r="E156" s="577" t="e">
        <f>VLOOKUP(A156,Data!$A:$AG,26,FALSE)</f>
        <v>#N/A</v>
      </c>
      <c r="F156" s="591" t="e">
        <f>VLOOKUP(A156,Data!$A:$AG,11,FALSE)</f>
        <v>#N/A</v>
      </c>
      <c r="G156" s="593" t="e">
        <f>VLOOKUP(A156,Data!$A:$AG,27,FALSE)</f>
        <v>#N/A</v>
      </c>
      <c r="H156" s="593" t="e">
        <f>VLOOKUP(A156,Data!$A:$AG,30,FALSE)</f>
        <v>#N/A</v>
      </c>
      <c r="I156" s="592" t="e">
        <f>VLOOKUP(A156,Data!$A:$AG,31,FALSE)</f>
        <v>#N/A</v>
      </c>
      <c r="J156" s="592" t="e">
        <f>VLOOKUP(A156,Data!$A:$AG,32,FALSE)</f>
        <v>#N/A</v>
      </c>
      <c r="K156" s="592" t="e">
        <f>VLOOKUP(A156,Data!$A:$AG,12,FALSE)</f>
        <v>#N/A</v>
      </c>
      <c r="L156" s="596" t="e">
        <f>VLOOKUP(A156,Data!$A:$AG,23,FALSE)</f>
        <v>#N/A</v>
      </c>
      <c r="M156" s="586" t="e">
        <f>VLOOKUP(A156,Data!$A:$AG,8,FALSE)</f>
        <v>#N/A</v>
      </c>
      <c r="N156" s="263" t="e">
        <f>VLOOKUP(A156,Data!$A:$AG,16,FALSE)</f>
        <v>#N/A</v>
      </c>
      <c r="O156" s="263" t="e">
        <f>VLOOKUP(A156,Data!$A:$AG,28,FALSE)</f>
        <v>#N/A</v>
      </c>
      <c r="P156" s="588" t="e">
        <f>VLOOKUP(A156,Data!$A:$AH,34,FALSE)</f>
        <v>#N/A</v>
      </c>
      <c r="Q156" s="588" t="e">
        <f>VLOOKUP($A156,Data!$A:AI,35,FALSE)</f>
        <v>#N/A</v>
      </c>
      <c r="R156" s="588" t="e">
        <f>VLOOKUP($A156,Data!$A:AJ,36,FALSE)</f>
        <v>#N/A</v>
      </c>
      <c r="S156" s="588" t="e">
        <f>VLOOKUP($A156,Data!$A:AK,37,FALSE)</f>
        <v>#N/A</v>
      </c>
      <c r="T156" s="588" t="e">
        <f>VLOOKUP($A156,Data!$A:AL,38,FALSE)</f>
        <v>#N/A</v>
      </c>
      <c r="U156" s="588" t="e">
        <f>VLOOKUP($A156,Data!$A:AM,39,FALSE)</f>
        <v>#N/A</v>
      </c>
      <c r="V156" s="588" t="e">
        <f>VLOOKUP($A156,Data!$A:AN,40,FALSE)</f>
        <v>#N/A</v>
      </c>
      <c r="W156" s="588" t="e">
        <f>VLOOKUP($A156,Data!$A:AO,41,FALSE)</f>
        <v>#N/A</v>
      </c>
      <c r="X156" s="588" t="e">
        <f>VLOOKUP($A156,Data!$A:AP,42,FALSE)</f>
        <v>#N/A</v>
      </c>
      <c r="Y156" s="588" t="e">
        <f>VLOOKUP($A156,Data!$A:AQ,43,FALSE)</f>
        <v>#N/A</v>
      </c>
    </row>
    <row r="157" spans="1:25" ht="50.1" hidden="1" customHeight="1" x14ac:dyDescent="0.25">
      <c r="A157" s="568" t="e">
        <f>VLOOKUP(Data!A181,Data!$A:$P,1,FALSE)</f>
        <v>#N/A</v>
      </c>
      <c r="B157" s="579" t="e">
        <f>VLOOKUP(A157,Data!$A:$P,4,FALSE)</f>
        <v>#N/A</v>
      </c>
      <c r="C157" s="582" t="e">
        <f>VLOOKUP(A157,Data!$A:$AG,24,FALSE)</f>
        <v>#N/A</v>
      </c>
      <c r="D157" s="577" t="e">
        <f>VLOOKUP(A157,Data!$A:$AG,25,FALSE)</f>
        <v>#N/A</v>
      </c>
      <c r="E157" s="577" t="e">
        <f>VLOOKUP(A157,Data!$A:$AG,26,FALSE)</f>
        <v>#N/A</v>
      </c>
      <c r="F157" s="591" t="e">
        <f>VLOOKUP(A157,Data!$A:$AG,11,FALSE)</f>
        <v>#N/A</v>
      </c>
      <c r="G157" s="593" t="e">
        <f>VLOOKUP(A157,Data!$A:$AG,27,FALSE)</f>
        <v>#N/A</v>
      </c>
      <c r="H157" s="593" t="e">
        <f>VLOOKUP(A157,Data!$A:$AG,30,FALSE)</f>
        <v>#N/A</v>
      </c>
      <c r="I157" s="593" t="e">
        <f>VLOOKUP(A157,Data!$A:$AG,31,FALSE)</f>
        <v>#N/A</v>
      </c>
      <c r="J157" s="593" t="e">
        <f>VLOOKUP(A157,Data!$A:$AG,32,FALSE)</f>
        <v>#N/A</v>
      </c>
      <c r="K157" s="592" t="e">
        <f>VLOOKUP(A157,Data!$A:$AG,12,FALSE)</f>
        <v>#N/A</v>
      </c>
      <c r="L157" s="597" t="e">
        <f>VLOOKUP(A157,Data!$A:$AG,23,FALSE)</f>
        <v>#N/A</v>
      </c>
      <c r="M157" s="586" t="e">
        <f>VLOOKUP(A157,Data!$A:$AG,8,FALSE)</f>
        <v>#N/A</v>
      </c>
      <c r="N157" s="263" t="e">
        <f>VLOOKUP(A157,Data!$A:$AG,16,FALSE)</f>
        <v>#N/A</v>
      </c>
      <c r="O157" s="263" t="e">
        <f>VLOOKUP(A157,Data!$A:$AG,28,FALSE)</f>
        <v>#N/A</v>
      </c>
      <c r="P157" s="588" t="e">
        <f>VLOOKUP(A157,Data!$A:$AH,34,FALSE)</f>
        <v>#N/A</v>
      </c>
      <c r="Q157" s="588" t="e">
        <f>VLOOKUP($A157,Data!$A:AI,35,FALSE)</f>
        <v>#N/A</v>
      </c>
      <c r="R157" s="588" t="e">
        <f>VLOOKUP($A157,Data!$A:AJ,36,FALSE)</f>
        <v>#N/A</v>
      </c>
      <c r="S157" s="588" t="e">
        <f>VLOOKUP($A157,Data!$A:AK,37,FALSE)</f>
        <v>#N/A</v>
      </c>
      <c r="T157" s="588" t="e">
        <f>VLOOKUP($A157,Data!$A:AL,38,FALSE)</f>
        <v>#N/A</v>
      </c>
      <c r="U157" s="588" t="e">
        <f>VLOOKUP($A157,Data!$A:AM,39,FALSE)</f>
        <v>#N/A</v>
      </c>
      <c r="V157" s="588" t="e">
        <f>VLOOKUP($A157,Data!$A:AN,40,FALSE)</f>
        <v>#N/A</v>
      </c>
      <c r="W157" s="588" t="e">
        <f>VLOOKUP($A157,Data!$A:AO,41,FALSE)</f>
        <v>#N/A</v>
      </c>
      <c r="X157" s="588" t="e">
        <f>VLOOKUP($A157,Data!$A:AP,42,FALSE)</f>
        <v>#N/A</v>
      </c>
      <c r="Y157" s="588" t="e">
        <f>VLOOKUP($A157,Data!$A:AQ,43,FALSE)</f>
        <v>#N/A</v>
      </c>
    </row>
    <row r="158" spans="1:25" ht="50.1" hidden="1" customHeight="1" x14ac:dyDescent="0.25">
      <c r="A158" s="568" t="e">
        <f>VLOOKUP(Data!A180,Data!$A:$P,1,FALSE)</f>
        <v>#N/A</v>
      </c>
      <c r="B158" s="579" t="e">
        <f>VLOOKUP(A158,Data!$A:$P,4,FALSE)</f>
        <v>#N/A</v>
      </c>
      <c r="C158" s="582" t="e">
        <f>VLOOKUP(A158,Data!$A:$AG,24,FALSE)</f>
        <v>#N/A</v>
      </c>
      <c r="D158" s="577" t="e">
        <f>VLOOKUP(A158,Data!$A:$AG,25,FALSE)</f>
        <v>#N/A</v>
      </c>
      <c r="E158" s="577" t="e">
        <f>VLOOKUP(A158,Data!$A:$AG,26,FALSE)</f>
        <v>#N/A</v>
      </c>
      <c r="F158" s="591" t="e">
        <f>VLOOKUP(A158,Data!$A:$AG,11,FALSE)</f>
        <v>#N/A</v>
      </c>
      <c r="G158" s="593" t="e">
        <f>VLOOKUP(A158,Data!$A:$AG,27,FALSE)</f>
        <v>#N/A</v>
      </c>
      <c r="H158" s="593" t="e">
        <f>VLOOKUP(A158,Data!$A:$AG,30,FALSE)</f>
        <v>#N/A</v>
      </c>
      <c r="I158" s="593" t="e">
        <f>VLOOKUP(A158,Data!$A:$AG,31,FALSE)</f>
        <v>#N/A</v>
      </c>
      <c r="J158" s="593" t="e">
        <f>VLOOKUP(A158,Data!$A:$AG,32,FALSE)</f>
        <v>#N/A</v>
      </c>
      <c r="K158" s="593" t="e">
        <f>VLOOKUP(A158,Data!$A:$AG,12,FALSE)</f>
        <v>#N/A</v>
      </c>
      <c r="L158" s="597" t="e">
        <f>VLOOKUP(A158,Data!$A:$AG,23,FALSE)</f>
        <v>#N/A</v>
      </c>
      <c r="M158" s="586" t="e">
        <f>VLOOKUP(A158,Data!$A:$AG,8,FALSE)</f>
        <v>#N/A</v>
      </c>
      <c r="N158" s="263" t="e">
        <f>VLOOKUP(A158,Data!$A:$AG,16,FALSE)</f>
        <v>#N/A</v>
      </c>
      <c r="O158" s="263" t="e">
        <f>VLOOKUP(A158,Data!$A:$AG,28,FALSE)</f>
        <v>#N/A</v>
      </c>
      <c r="P158" s="588" t="e">
        <f>VLOOKUP(A158,Data!$A:$AH,34,FALSE)</f>
        <v>#N/A</v>
      </c>
      <c r="Q158" s="588" t="e">
        <f>VLOOKUP($A158,Data!$A:AI,35,FALSE)</f>
        <v>#N/A</v>
      </c>
      <c r="R158" s="588" t="e">
        <f>VLOOKUP($A158,Data!$A:AJ,36,FALSE)</f>
        <v>#N/A</v>
      </c>
      <c r="S158" s="588" t="e">
        <f>VLOOKUP($A158,Data!$A:AK,37,FALSE)</f>
        <v>#N/A</v>
      </c>
      <c r="T158" s="588" t="e">
        <f>VLOOKUP($A158,Data!$A:AL,38,FALSE)</f>
        <v>#N/A</v>
      </c>
      <c r="U158" s="588" t="e">
        <f>VLOOKUP($A158,Data!$A:AM,39,FALSE)</f>
        <v>#N/A</v>
      </c>
      <c r="V158" s="588" t="e">
        <f>VLOOKUP($A158,Data!$A:AN,40,FALSE)</f>
        <v>#N/A</v>
      </c>
      <c r="W158" s="588" t="e">
        <f>VLOOKUP($A158,Data!$A:AO,41,FALSE)</f>
        <v>#N/A</v>
      </c>
      <c r="X158" s="588" t="e">
        <f>VLOOKUP($A158,Data!$A:AP,42,FALSE)</f>
        <v>#N/A</v>
      </c>
      <c r="Y158" s="588" t="e">
        <f>VLOOKUP($A158,Data!$A:AQ,43,FALSE)</f>
        <v>#N/A</v>
      </c>
    </row>
    <row r="159" spans="1:25" ht="50.1" customHeight="1" x14ac:dyDescent="0.25">
      <c r="A159" s="568" t="e">
        <f>VLOOKUP(Data!A179,Data!$A:$P,1,FALSE)</f>
        <v>#N/A</v>
      </c>
      <c r="B159" s="579" t="e">
        <f>VLOOKUP(A159,Data!$A:$P,4,FALSE)</f>
        <v>#N/A</v>
      </c>
      <c r="C159" s="582" t="e">
        <f>VLOOKUP(A159,Data!$A:$AG,24,FALSE)</f>
        <v>#N/A</v>
      </c>
      <c r="D159" s="577" t="e">
        <f>VLOOKUP(A159,Data!$A:$AG,25,FALSE)</f>
        <v>#N/A</v>
      </c>
      <c r="E159" s="576" t="e">
        <f>VLOOKUP(A159,Data!$A:$AG,26,FALSE)</f>
        <v>#N/A</v>
      </c>
      <c r="F159" s="590" t="e">
        <f>VLOOKUP(A159,Data!$A:$AG,11,FALSE)</f>
        <v>#N/A</v>
      </c>
      <c r="G159" s="592" t="e">
        <f>VLOOKUP(A159,Data!$A:$AG,27,FALSE)</f>
        <v>#N/A</v>
      </c>
      <c r="H159" s="592" t="e">
        <f>VLOOKUP(A159,Data!$A:$AG,30,FALSE)</f>
        <v>#N/A</v>
      </c>
      <c r="I159" s="592" t="e">
        <f>VLOOKUP(A159,Data!$A:$AG,31,FALSE)</f>
        <v>#N/A</v>
      </c>
      <c r="J159" s="592" t="e">
        <f>VLOOKUP(A159,Data!$A:$AG,32,FALSE)</f>
        <v>#N/A</v>
      </c>
      <c r="K159" s="592" t="e">
        <f>VLOOKUP(A159,Data!$A:$AG,12,FALSE)</f>
        <v>#N/A</v>
      </c>
      <c r="L159" s="596" t="e">
        <f>VLOOKUP(A159,Data!$A:$AG,23,FALSE)</f>
        <v>#N/A</v>
      </c>
      <c r="M159" s="586" t="e">
        <f>VLOOKUP(A159,Data!$A:$AG,8,FALSE)</f>
        <v>#N/A</v>
      </c>
      <c r="N159" s="263" t="e">
        <f>VLOOKUP(A159,Data!$A:$AG,16,FALSE)</f>
        <v>#N/A</v>
      </c>
      <c r="O159" s="263" t="e">
        <f>VLOOKUP(A159,Data!$A:$AG,28,FALSE)</f>
        <v>#N/A</v>
      </c>
      <c r="P159" s="588" t="e">
        <f>VLOOKUP(A159,Data!$A:$AH,34,FALSE)</f>
        <v>#N/A</v>
      </c>
      <c r="Q159" s="588" t="e">
        <f>VLOOKUP($A159,Data!$A:AI,35,FALSE)</f>
        <v>#N/A</v>
      </c>
      <c r="R159" s="588" t="e">
        <f>VLOOKUP($A159,Data!$A:AJ,36,FALSE)</f>
        <v>#N/A</v>
      </c>
      <c r="S159" s="588" t="e">
        <f>VLOOKUP($A159,Data!$A:AK,37,FALSE)</f>
        <v>#N/A</v>
      </c>
      <c r="T159" s="588" t="e">
        <f>VLOOKUP($A159,Data!$A:AL,38,FALSE)</f>
        <v>#N/A</v>
      </c>
      <c r="U159" s="588" t="e">
        <f>VLOOKUP($A159,Data!$A:AM,39,FALSE)</f>
        <v>#N/A</v>
      </c>
      <c r="V159" s="588" t="e">
        <f>VLOOKUP($A159,Data!$A:AN,40,FALSE)</f>
        <v>#N/A</v>
      </c>
      <c r="W159" s="588" t="e">
        <f>VLOOKUP($A159,Data!$A:AO,41,FALSE)</f>
        <v>#N/A</v>
      </c>
      <c r="X159" s="588" t="e">
        <f>VLOOKUP($A159,Data!$A:AP,42,FALSE)</f>
        <v>#N/A</v>
      </c>
      <c r="Y159" s="588" t="e">
        <f>VLOOKUP($A159,Data!$A:AQ,43,FALSE)</f>
        <v>#N/A</v>
      </c>
    </row>
    <row r="160" spans="1:25" ht="50.1" hidden="1" customHeight="1" x14ac:dyDescent="0.25">
      <c r="A160" s="568" t="e">
        <f>VLOOKUP(Data!A178,Data!$A:$P,1,FALSE)</f>
        <v>#N/A</v>
      </c>
      <c r="B160" s="579" t="e">
        <f>VLOOKUP(A160,Data!$A:$P,4,FALSE)</f>
        <v>#N/A</v>
      </c>
      <c r="C160" s="582" t="e">
        <f>VLOOKUP(A160,Data!$A:$AG,24,FALSE)</f>
        <v>#N/A</v>
      </c>
      <c r="D160" s="577" t="e">
        <f>VLOOKUP(A160,Data!$A:$AG,25,FALSE)</f>
        <v>#N/A</v>
      </c>
      <c r="E160" s="577" t="e">
        <f>VLOOKUP(A160,Data!$A:$AG,26,FALSE)</f>
        <v>#N/A</v>
      </c>
      <c r="F160" s="591" t="e">
        <f>VLOOKUP(A160,Data!$A:$AG,11,FALSE)</f>
        <v>#N/A</v>
      </c>
      <c r="G160" s="593" t="e">
        <f>VLOOKUP(A160,Data!$A:$AG,27,FALSE)</f>
        <v>#N/A</v>
      </c>
      <c r="H160" s="593" t="e">
        <f>VLOOKUP(A160,Data!$A:$AG,30,FALSE)</f>
        <v>#N/A</v>
      </c>
      <c r="I160" s="593" t="e">
        <f>VLOOKUP(A160,Data!$A:$AG,31,FALSE)</f>
        <v>#N/A</v>
      </c>
      <c r="J160" s="593" t="e">
        <f>VLOOKUP(A160,Data!$A:$AG,32,FALSE)</f>
        <v>#N/A</v>
      </c>
      <c r="K160" s="593" t="e">
        <f>VLOOKUP(A160,Data!$A:$AG,12,FALSE)</f>
        <v>#N/A</v>
      </c>
      <c r="L160" s="597" t="e">
        <f>VLOOKUP(A160,Data!$A:$AG,23,FALSE)</f>
        <v>#N/A</v>
      </c>
      <c r="M160" s="586" t="e">
        <f>VLOOKUP(A160,Data!$A:$AG,8,FALSE)</f>
        <v>#N/A</v>
      </c>
      <c r="N160" s="263" t="e">
        <f>VLOOKUP(A160,Data!$A:$AG,16,FALSE)</f>
        <v>#N/A</v>
      </c>
      <c r="O160" s="263" t="e">
        <f>VLOOKUP(A160,Data!$A:$AG,28,FALSE)</f>
        <v>#N/A</v>
      </c>
      <c r="P160" s="588" t="e">
        <f>VLOOKUP(A160,Data!$A:$AH,34,FALSE)</f>
        <v>#N/A</v>
      </c>
      <c r="Q160" s="588" t="e">
        <f>VLOOKUP($A160,Data!$A:AI,35,FALSE)</f>
        <v>#N/A</v>
      </c>
      <c r="R160" s="588" t="e">
        <f>VLOOKUP($A160,Data!$A:AJ,36,FALSE)</f>
        <v>#N/A</v>
      </c>
      <c r="S160" s="588" t="e">
        <f>VLOOKUP($A160,Data!$A:AK,37,FALSE)</f>
        <v>#N/A</v>
      </c>
      <c r="T160" s="588" t="e">
        <f>VLOOKUP($A160,Data!$A:AL,38,FALSE)</f>
        <v>#N/A</v>
      </c>
      <c r="U160" s="588" t="e">
        <f>VLOOKUP($A160,Data!$A:AM,39,FALSE)</f>
        <v>#N/A</v>
      </c>
      <c r="V160" s="588" t="e">
        <f>VLOOKUP($A160,Data!$A:AN,40,FALSE)</f>
        <v>#N/A</v>
      </c>
      <c r="W160" s="588" t="e">
        <f>VLOOKUP($A160,Data!$A:AO,41,FALSE)</f>
        <v>#N/A</v>
      </c>
      <c r="X160" s="588" t="e">
        <f>VLOOKUP($A160,Data!$A:AP,42,FALSE)</f>
        <v>#N/A</v>
      </c>
      <c r="Y160" s="588" t="e">
        <f>VLOOKUP($A160,Data!$A:AQ,43,FALSE)</f>
        <v>#N/A</v>
      </c>
    </row>
    <row r="161" spans="1:25" ht="50.1" hidden="1" customHeight="1" x14ac:dyDescent="0.25">
      <c r="A161" s="568" t="e">
        <f>VLOOKUP(Data!A177,Data!$A:$P,1,FALSE)</f>
        <v>#N/A</v>
      </c>
      <c r="B161" s="579" t="e">
        <f>VLOOKUP(A161,Data!$A:$P,4,FALSE)</f>
        <v>#N/A</v>
      </c>
      <c r="C161" s="582" t="e">
        <f>VLOOKUP(A161,Data!$A:$AG,24,FALSE)</f>
        <v>#N/A</v>
      </c>
      <c r="D161" s="577" t="e">
        <f>VLOOKUP(A161,Data!$A:$AG,25,FALSE)</f>
        <v>#N/A</v>
      </c>
      <c r="E161" s="577" t="e">
        <f>VLOOKUP(A161,Data!$A:$AG,26,FALSE)</f>
        <v>#N/A</v>
      </c>
      <c r="F161" s="591" t="e">
        <f>VLOOKUP(A161,Data!$A:$AG,11,FALSE)</f>
        <v>#N/A</v>
      </c>
      <c r="G161" s="593" t="e">
        <f>VLOOKUP(A161,Data!$A:$AG,27,FALSE)</f>
        <v>#N/A</v>
      </c>
      <c r="H161" s="593" t="e">
        <f>VLOOKUP(A161,Data!$A:$AG,30,FALSE)</f>
        <v>#N/A</v>
      </c>
      <c r="I161" s="593" t="e">
        <f>VLOOKUP(A161,Data!$A:$AG,31,FALSE)</f>
        <v>#N/A</v>
      </c>
      <c r="J161" s="593" t="e">
        <f>VLOOKUP(A161,Data!$A:$AG,32,FALSE)</f>
        <v>#N/A</v>
      </c>
      <c r="K161" s="593" t="e">
        <f>VLOOKUP(A161,Data!$A:$AG,12,FALSE)</f>
        <v>#N/A</v>
      </c>
      <c r="L161" s="597" t="e">
        <f>VLOOKUP(A161,Data!$A:$AG,23,FALSE)</f>
        <v>#N/A</v>
      </c>
      <c r="M161" s="586" t="e">
        <f>VLOOKUP(A161,Data!$A:$AG,8,FALSE)</f>
        <v>#N/A</v>
      </c>
      <c r="N161" s="263" t="e">
        <f>VLOOKUP(A161,Data!$A:$AG,16,FALSE)</f>
        <v>#N/A</v>
      </c>
      <c r="O161" s="263" t="e">
        <f>VLOOKUP(A161,Data!$A:$AG,28,FALSE)</f>
        <v>#N/A</v>
      </c>
      <c r="P161" s="588" t="e">
        <f>VLOOKUP(A161,Data!$A:$AH,34,FALSE)</f>
        <v>#N/A</v>
      </c>
      <c r="Q161" s="588" t="e">
        <f>VLOOKUP($A161,Data!$A:AI,35,FALSE)</f>
        <v>#N/A</v>
      </c>
      <c r="R161" s="588" t="e">
        <f>VLOOKUP($A161,Data!$A:AJ,36,FALSE)</f>
        <v>#N/A</v>
      </c>
      <c r="S161" s="588" t="e">
        <f>VLOOKUP($A161,Data!$A:AK,37,FALSE)</f>
        <v>#N/A</v>
      </c>
      <c r="T161" s="588" t="e">
        <f>VLOOKUP($A161,Data!$A:AL,38,FALSE)</f>
        <v>#N/A</v>
      </c>
      <c r="U161" s="588" t="e">
        <f>VLOOKUP($A161,Data!$A:AM,39,FALSE)</f>
        <v>#N/A</v>
      </c>
      <c r="V161" s="588" t="e">
        <f>VLOOKUP($A161,Data!$A:AN,40,FALSE)</f>
        <v>#N/A</v>
      </c>
      <c r="W161" s="588" t="e">
        <f>VLOOKUP($A161,Data!$A:AO,41,FALSE)</f>
        <v>#N/A</v>
      </c>
      <c r="X161" s="588" t="e">
        <f>VLOOKUP($A161,Data!$A:AP,42,FALSE)</f>
        <v>#N/A</v>
      </c>
      <c r="Y161" s="588" t="e">
        <f>VLOOKUP($A161,Data!$A:AQ,43,FALSE)</f>
        <v>#N/A</v>
      </c>
    </row>
    <row r="162" spans="1:25" ht="50.1" hidden="1" customHeight="1" x14ac:dyDescent="0.25">
      <c r="A162" s="568" t="e">
        <f>VLOOKUP(Data!A176,Data!$A:$P,1,FALSE)</f>
        <v>#N/A</v>
      </c>
      <c r="B162" s="579" t="e">
        <f>VLOOKUP(A162,Data!$A:$P,4,FALSE)</f>
        <v>#N/A</v>
      </c>
      <c r="C162" s="582" t="e">
        <f>VLOOKUP(A162,Data!$A:$AG,24,FALSE)</f>
        <v>#N/A</v>
      </c>
      <c r="D162" s="577" t="e">
        <f>VLOOKUP(A162,Data!$A:$AG,25,FALSE)</f>
        <v>#N/A</v>
      </c>
      <c r="E162" s="577" t="e">
        <f>VLOOKUP(A162,Data!$A:$AG,26,FALSE)</f>
        <v>#N/A</v>
      </c>
      <c r="F162" s="591" t="e">
        <f>VLOOKUP(A162,Data!$A:$AG,11,FALSE)</f>
        <v>#N/A</v>
      </c>
      <c r="G162" s="593" t="e">
        <f>VLOOKUP(A162,Data!$A:$AG,27,FALSE)</f>
        <v>#N/A</v>
      </c>
      <c r="H162" s="593" t="e">
        <f>VLOOKUP(A162,Data!$A:$AG,30,FALSE)</f>
        <v>#N/A</v>
      </c>
      <c r="I162" s="593" t="e">
        <f>VLOOKUP(A162,Data!$A:$AG,31,FALSE)</f>
        <v>#N/A</v>
      </c>
      <c r="J162" s="593" t="e">
        <f>VLOOKUP(A162,Data!$A:$AG,32,FALSE)</f>
        <v>#N/A</v>
      </c>
      <c r="K162" s="593" t="e">
        <f>VLOOKUP(A162,Data!$A:$AG,12,FALSE)</f>
        <v>#N/A</v>
      </c>
      <c r="L162" s="597" t="e">
        <f>VLOOKUP(A162,Data!$A:$AG,23,FALSE)</f>
        <v>#N/A</v>
      </c>
      <c r="M162" s="586" t="e">
        <f>VLOOKUP(A162,Data!$A:$AG,8,FALSE)</f>
        <v>#N/A</v>
      </c>
      <c r="N162" s="263" t="e">
        <f>VLOOKUP(A162,Data!$A:$AG,16,FALSE)</f>
        <v>#N/A</v>
      </c>
      <c r="O162" s="263" t="e">
        <f>VLOOKUP(A162,Data!$A:$AG,28,FALSE)</f>
        <v>#N/A</v>
      </c>
      <c r="P162" s="588" t="e">
        <f>VLOOKUP(A162,Data!$A:$AH,34,FALSE)</f>
        <v>#N/A</v>
      </c>
      <c r="Q162" s="588" t="e">
        <f>VLOOKUP($A162,Data!$A:AI,35,FALSE)</f>
        <v>#N/A</v>
      </c>
      <c r="R162" s="588" t="e">
        <f>VLOOKUP($A162,Data!$A:AJ,36,FALSE)</f>
        <v>#N/A</v>
      </c>
      <c r="S162" s="588" t="e">
        <f>VLOOKUP($A162,Data!$A:AK,37,FALSE)</f>
        <v>#N/A</v>
      </c>
      <c r="T162" s="588" t="e">
        <f>VLOOKUP($A162,Data!$A:AL,38,FALSE)</f>
        <v>#N/A</v>
      </c>
      <c r="U162" s="588" t="e">
        <f>VLOOKUP($A162,Data!$A:AM,39,FALSE)</f>
        <v>#N/A</v>
      </c>
      <c r="V162" s="588" t="e">
        <f>VLOOKUP($A162,Data!$A:AN,40,FALSE)</f>
        <v>#N/A</v>
      </c>
      <c r="W162" s="588" t="e">
        <f>VLOOKUP($A162,Data!$A:AO,41,FALSE)</f>
        <v>#N/A</v>
      </c>
      <c r="X162" s="588" t="e">
        <f>VLOOKUP($A162,Data!$A:AP,42,FALSE)</f>
        <v>#N/A</v>
      </c>
      <c r="Y162" s="588" t="e">
        <f>VLOOKUP($A162,Data!$A:AQ,43,FALSE)</f>
        <v>#N/A</v>
      </c>
    </row>
    <row r="163" spans="1:25" ht="50.1" customHeight="1" x14ac:dyDescent="0.25">
      <c r="A163" s="568" t="e">
        <f>VLOOKUP(Data!A175,Data!$A:$P,1,FALSE)</f>
        <v>#N/A</v>
      </c>
      <c r="B163" s="579" t="e">
        <f>VLOOKUP(A163,Data!$A:$P,4,FALSE)</f>
        <v>#N/A</v>
      </c>
      <c r="C163" s="584" t="e">
        <f>VLOOKUP(A163,Data!$A:$AG,24,FALSE)</f>
        <v>#N/A</v>
      </c>
      <c r="D163" s="585" t="e">
        <f>VLOOKUP(A163,Data!$A:$AG,25,FALSE)</f>
        <v>#N/A</v>
      </c>
      <c r="E163" s="585" t="e">
        <f>VLOOKUP(A163,Data!$A:$AG,26,FALSE)</f>
        <v>#N/A</v>
      </c>
      <c r="F163" s="602" t="e">
        <f>VLOOKUP(A163,Data!$A:$AG,11,FALSE)</f>
        <v>#N/A</v>
      </c>
      <c r="G163" s="592" t="e">
        <f>VLOOKUP(A163,Data!$A:$AG,27,FALSE)</f>
        <v>#N/A</v>
      </c>
      <c r="H163" s="592" t="e">
        <f>VLOOKUP(A163,Data!$A:$AG,30,FALSE)</f>
        <v>#N/A</v>
      </c>
      <c r="I163" s="592" t="e">
        <f>VLOOKUP(A163,Data!$A:$AG,31,FALSE)</f>
        <v>#N/A</v>
      </c>
      <c r="J163" s="592" t="e">
        <f>VLOOKUP(A163,Data!$A:$AG,32,FALSE)</f>
        <v>#N/A</v>
      </c>
      <c r="K163" s="592" t="e">
        <f>VLOOKUP(A163,Data!$A:$AG,12,FALSE)</f>
        <v>#N/A</v>
      </c>
      <c r="L163" s="596" t="e">
        <f>VLOOKUP(A163,Data!$A:$AG,23,FALSE)</f>
        <v>#N/A</v>
      </c>
      <c r="M163" s="586" t="e">
        <f>VLOOKUP(A163,Data!$A:$AG,8,FALSE)</f>
        <v>#N/A</v>
      </c>
      <c r="N163" s="606" t="e">
        <f>VLOOKUP(A163,Data!$A:$AG,16,FALSE)</f>
        <v>#N/A</v>
      </c>
      <c r="O163" s="263" t="e">
        <f>VLOOKUP(A163,Data!$A:$AG,28,FALSE)</f>
        <v>#N/A</v>
      </c>
      <c r="P163" s="588" t="e">
        <f>VLOOKUP(A163,Data!$A:$AH,34,FALSE)</f>
        <v>#N/A</v>
      </c>
      <c r="Q163" s="588" t="e">
        <f>VLOOKUP($A163,Data!$A:AI,35,FALSE)</f>
        <v>#N/A</v>
      </c>
      <c r="R163" s="588" t="e">
        <f>VLOOKUP($A163,Data!$A:AJ,36,FALSE)</f>
        <v>#N/A</v>
      </c>
      <c r="S163" s="588" t="e">
        <f>VLOOKUP($A163,Data!$A:AK,37,FALSE)</f>
        <v>#N/A</v>
      </c>
      <c r="T163" s="588" t="e">
        <f>VLOOKUP($A163,Data!$A:AL,38,FALSE)</f>
        <v>#N/A</v>
      </c>
      <c r="U163" s="588" t="e">
        <f>VLOOKUP($A163,Data!$A:AM,39,FALSE)</f>
        <v>#N/A</v>
      </c>
      <c r="V163" s="588" t="e">
        <f>VLOOKUP($A163,Data!$A:AN,40,FALSE)</f>
        <v>#N/A</v>
      </c>
      <c r="W163" s="588" t="e">
        <f>VLOOKUP($A163,Data!$A:AO,41,FALSE)</f>
        <v>#N/A</v>
      </c>
      <c r="X163" s="588" t="e">
        <f>VLOOKUP($A163,Data!$A:AP,42,FALSE)</f>
        <v>#N/A</v>
      </c>
      <c r="Y163" s="588" t="e">
        <f>VLOOKUP($A163,Data!$A:AQ,43,FALSE)</f>
        <v>#N/A</v>
      </c>
    </row>
    <row r="164" spans="1:25" ht="50.1" hidden="1" customHeight="1" x14ac:dyDescent="0.25">
      <c r="A164" s="568" t="e">
        <f>VLOOKUP(Data!A174,Data!$A:$P,1,FALSE)</f>
        <v>#N/A</v>
      </c>
      <c r="B164" s="579" t="e">
        <f>VLOOKUP(A164,Data!$A:$P,4,FALSE)</f>
        <v>#N/A</v>
      </c>
      <c r="C164" s="582" t="e">
        <f>VLOOKUP(A164,Data!$A:$AG,24,FALSE)</f>
        <v>#N/A</v>
      </c>
      <c r="D164" s="577" t="e">
        <f>VLOOKUP(A164,Data!$A:$AG,25,FALSE)</f>
        <v>#N/A</v>
      </c>
      <c r="E164" s="577" t="e">
        <f>VLOOKUP(A164,Data!$A:$AG,26,FALSE)</f>
        <v>#N/A</v>
      </c>
      <c r="F164" s="591" t="e">
        <f>VLOOKUP(A164,Data!$A:$AG,11,FALSE)</f>
        <v>#N/A</v>
      </c>
      <c r="G164" s="593" t="e">
        <f>VLOOKUP(A164,Data!$A:$AG,27,FALSE)</f>
        <v>#N/A</v>
      </c>
      <c r="H164" s="593" t="e">
        <f>VLOOKUP(A164,Data!$A:$AG,30,FALSE)</f>
        <v>#N/A</v>
      </c>
      <c r="I164" s="593" t="e">
        <f>VLOOKUP(A164,Data!$A:$AG,31,FALSE)</f>
        <v>#N/A</v>
      </c>
      <c r="J164" s="593" t="e">
        <f>VLOOKUP(A164,Data!$A:$AG,32,FALSE)</f>
        <v>#N/A</v>
      </c>
      <c r="K164" s="593" t="e">
        <f>VLOOKUP(A164,Data!$A:$AG,12,FALSE)</f>
        <v>#N/A</v>
      </c>
      <c r="L164" s="597" t="e">
        <f>VLOOKUP(A164,Data!$A:$AG,23,FALSE)</f>
        <v>#N/A</v>
      </c>
      <c r="M164" s="586" t="e">
        <f>VLOOKUP(A164,Data!$A:$AG,8,FALSE)</f>
        <v>#N/A</v>
      </c>
      <c r="N164" s="263" t="e">
        <f>VLOOKUP(A164,Data!$A:$AG,16,FALSE)</f>
        <v>#N/A</v>
      </c>
      <c r="O164" s="263" t="e">
        <f>VLOOKUP(A164,Data!$A:$AG,28,FALSE)</f>
        <v>#N/A</v>
      </c>
      <c r="P164" s="588" t="e">
        <f>VLOOKUP(A164,Data!$A:$AH,34,FALSE)</f>
        <v>#N/A</v>
      </c>
      <c r="Q164" s="588" t="e">
        <f>VLOOKUP($A164,Data!$A:AI,35,FALSE)</f>
        <v>#N/A</v>
      </c>
      <c r="R164" s="588" t="e">
        <f>VLOOKUP($A164,Data!$A:AJ,36,FALSE)</f>
        <v>#N/A</v>
      </c>
      <c r="S164" s="588" t="e">
        <f>VLOOKUP($A164,Data!$A:AK,37,FALSE)</f>
        <v>#N/A</v>
      </c>
      <c r="T164" s="588" t="e">
        <f>VLOOKUP($A164,Data!$A:AL,38,FALSE)</f>
        <v>#N/A</v>
      </c>
      <c r="U164" s="588" t="e">
        <f>VLOOKUP($A164,Data!$A:AM,39,FALSE)</f>
        <v>#N/A</v>
      </c>
      <c r="V164" s="588" t="e">
        <f>VLOOKUP($A164,Data!$A:AN,40,FALSE)</f>
        <v>#N/A</v>
      </c>
      <c r="W164" s="588" t="e">
        <f>VLOOKUP($A164,Data!$A:AO,41,FALSE)</f>
        <v>#N/A</v>
      </c>
      <c r="X164" s="588" t="e">
        <f>VLOOKUP($A164,Data!$A:AP,42,FALSE)</f>
        <v>#N/A</v>
      </c>
      <c r="Y164" s="588" t="e">
        <f>VLOOKUP($A164,Data!$A:AQ,43,FALSE)</f>
        <v>#N/A</v>
      </c>
    </row>
    <row r="165" spans="1:25" ht="50.1" hidden="1" customHeight="1" x14ac:dyDescent="0.25">
      <c r="A165" s="568" t="e">
        <f>VLOOKUP(Data!A173,Data!$A:$P,1,FALSE)</f>
        <v>#N/A</v>
      </c>
      <c r="B165" s="579" t="e">
        <f>VLOOKUP(A165,Data!$A:$P,4,FALSE)</f>
        <v>#N/A</v>
      </c>
      <c r="C165" s="582" t="e">
        <f>VLOOKUP(A165,Data!$A:$AG,24,FALSE)</f>
        <v>#N/A</v>
      </c>
      <c r="D165" s="577" t="e">
        <f>VLOOKUP(A165,Data!$A:$AG,25,FALSE)</f>
        <v>#N/A</v>
      </c>
      <c r="E165" s="577" t="e">
        <f>VLOOKUP(A165,Data!$A:$AG,26,FALSE)</f>
        <v>#N/A</v>
      </c>
      <c r="F165" s="591" t="e">
        <f>VLOOKUP(A165,Data!$A:$AG,11,FALSE)</f>
        <v>#N/A</v>
      </c>
      <c r="G165" s="593" t="e">
        <f>VLOOKUP(A165,Data!$A:$AG,27,FALSE)</f>
        <v>#N/A</v>
      </c>
      <c r="H165" s="593" t="e">
        <f>VLOOKUP(A165,Data!$A:$AG,30,FALSE)</f>
        <v>#N/A</v>
      </c>
      <c r="I165" s="593" t="e">
        <f>VLOOKUP(A165,Data!$A:$AG,31,FALSE)</f>
        <v>#N/A</v>
      </c>
      <c r="J165" s="593" t="e">
        <f>VLOOKUP(A165,Data!$A:$AG,32,FALSE)</f>
        <v>#N/A</v>
      </c>
      <c r="K165" s="593" t="e">
        <f>VLOOKUP(A165,Data!$A:$AG,12,FALSE)</f>
        <v>#N/A</v>
      </c>
      <c r="L165" s="597" t="e">
        <f>VLOOKUP(A165,Data!$A:$AG,23,FALSE)</f>
        <v>#N/A</v>
      </c>
      <c r="M165" s="586" t="e">
        <f>VLOOKUP(A165,Data!$A:$AG,8,FALSE)</f>
        <v>#N/A</v>
      </c>
      <c r="N165" s="263" t="e">
        <f>VLOOKUP(A165,Data!$A:$AG,16,FALSE)</f>
        <v>#N/A</v>
      </c>
      <c r="O165" s="263" t="e">
        <f>VLOOKUP(A165,Data!$A:$AG,28,FALSE)</f>
        <v>#N/A</v>
      </c>
      <c r="P165" s="588" t="e">
        <f>VLOOKUP(A165,Data!$A:$AH,34,FALSE)</f>
        <v>#N/A</v>
      </c>
      <c r="Q165" s="588" t="e">
        <f>VLOOKUP($A165,Data!$A:AI,35,FALSE)</f>
        <v>#N/A</v>
      </c>
      <c r="R165" s="588" t="e">
        <f>VLOOKUP($A165,Data!$A:AJ,36,FALSE)</f>
        <v>#N/A</v>
      </c>
      <c r="S165" s="588" t="e">
        <f>VLOOKUP($A165,Data!$A:AK,37,FALSE)</f>
        <v>#N/A</v>
      </c>
      <c r="T165" s="588" t="e">
        <f>VLOOKUP($A165,Data!$A:AL,38,FALSE)</f>
        <v>#N/A</v>
      </c>
      <c r="U165" s="588" t="e">
        <f>VLOOKUP($A165,Data!$A:AM,39,FALSE)</f>
        <v>#N/A</v>
      </c>
      <c r="V165" s="588" t="e">
        <f>VLOOKUP($A165,Data!$A:AN,40,FALSE)</f>
        <v>#N/A</v>
      </c>
      <c r="W165" s="588" t="e">
        <f>VLOOKUP($A165,Data!$A:AO,41,FALSE)</f>
        <v>#N/A</v>
      </c>
      <c r="X165" s="588" t="e">
        <f>VLOOKUP($A165,Data!$A:AP,42,FALSE)</f>
        <v>#N/A</v>
      </c>
      <c r="Y165" s="588" t="e">
        <f>VLOOKUP($A165,Data!$A:AQ,43,FALSE)</f>
        <v>#N/A</v>
      </c>
    </row>
    <row r="166" spans="1:25" ht="50.1" hidden="1" customHeight="1" x14ac:dyDescent="0.25">
      <c r="A166" s="568" t="e">
        <f>VLOOKUP(Data!A172,Data!$A:$P,1,FALSE)</f>
        <v>#N/A</v>
      </c>
      <c r="B166" s="579" t="e">
        <f>VLOOKUP(A166,Data!$A:$P,4,FALSE)</f>
        <v>#N/A</v>
      </c>
      <c r="C166" s="582" t="e">
        <f>VLOOKUP(A166,Data!$A:$AG,24,FALSE)</f>
        <v>#N/A</v>
      </c>
      <c r="D166" s="577" t="e">
        <f>VLOOKUP(A166,Data!$A:$AG,25,FALSE)</f>
        <v>#N/A</v>
      </c>
      <c r="E166" s="577" t="e">
        <f>VLOOKUP(A166,Data!$A:$AG,26,FALSE)</f>
        <v>#N/A</v>
      </c>
      <c r="F166" s="591" t="e">
        <f>VLOOKUP(A166,Data!$A:$AG,11,FALSE)</f>
        <v>#N/A</v>
      </c>
      <c r="G166" s="593" t="e">
        <f>VLOOKUP(A166,Data!$A:$AG,27,FALSE)</f>
        <v>#N/A</v>
      </c>
      <c r="H166" s="593" t="e">
        <f>VLOOKUP(A166,Data!$A:$AG,30,FALSE)</f>
        <v>#N/A</v>
      </c>
      <c r="I166" s="593" t="e">
        <f>VLOOKUP(A166,Data!$A:$AG,31,FALSE)</f>
        <v>#N/A</v>
      </c>
      <c r="J166" s="593" t="e">
        <f>VLOOKUP(A166,Data!$A:$AG,32,FALSE)</f>
        <v>#N/A</v>
      </c>
      <c r="K166" s="593" t="e">
        <f>VLOOKUP(A166,Data!$A:$AG,12,FALSE)</f>
        <v>#N/A</v>
      </c>
      <c r="L166" s="597" t="e">
        <f>VLOOKUP(A166,Data!$A:$AG,23,FALSE)</f>
        <v>#N/A</v>
      </c>
      <c r="M166" s="586" t="e">
        <f>VLOOKUP(A166,Data!$A:$AG,8,FALSE)</f>
        <v>#N/A</v>
      </c>
      <c r="N166" s="263" t="e">
        <f>VLOOKUP(A166,Data!$A:$AG,16,FALSE)</f>
        <v>#N/A</v>
      </c>
      <c r="O166" s="263" t="e">
        <f>VLOOKUP(A166,Data!$A:$AG,28,FALSE)</f>
        <v>#N/A</v>
      </c>
      <c r="P166" s="588" t="e">
        <f>VLOOKUP(A166,Data!$A:$AH,34,FALSE)</f>
        <v>#N/A</v>
      </c>
      <c r="Q166" s="588" t="e">
        <f>VLOOKUP($A166,Data!$A:AI,35,FALSE)</f>
        <v>#N/A</v>
      </c>
      <c r="R166" s="588" t="e">
        <f>VLOOKUP($A166,Data!$A:AJ,36,FALSE)</f>
        <v>#N/A</v>
      </c>
      <c r="S166" s="588" t="e">
        <f>VLOOKUP($A166,Data!$A:AK,37,FALSE)</f>
        <v>#N/A</v>
      </c>
      <c r="T166" s="588" t="e">
        <f>VLOOKUP($A166,Data!$A:AL,38,FALSE)</f>
        <v>#N/A</v>
      </c>
      <c r="U166" s="588" t="e">
        <f>VLOOKUP($A166,Data!$A:AM,39,FALSE)</f>
        <v>#N/A</v>
      </c>
      <c r="V166" s="588" t="e">
        <f>VLOOKUP($A166,Data!$A:AN,40,FALSE)</f>
        <v>#N/A</v>
      </c>
      <c r="W166" s="588" t="e">
        <f>VLOOKUP($A166,Data!$A:AO,41,FALSE)</f>
        <v>#N/A</v>
      </c>
      <c r="X166" s="588" t="e">
        <f>VLOOKUP($A166,Data!$A:AP,42,FALSE)</f>
        <v>#N/A</v>
      </c>
      <c r="Y166" s="588" t="e">
        <f>VLOOKUP($A166,Data!$A:AQ,43,FALSE)</f>
        <v>#N/A</v>
      </c>
    </row>
    <row r="167" spans="1:25" ht="50.1" hidden="1" customHeight="1" x14ac:dyDescent="0.25">
      <c r="A167" s="568" t="e">
        <f>VLOOKUP(Data!A171,Data!$A:$P,1,FALSE)</f>
        <v>#N/A</v>
      </c>
      <c r="B167" s="579" t="e">
        <f>VLOOKUP(A167,Data!$A:$P,4,FALSE)</f>
        <v>#N/A</v>
      </c>
      <c r="C167" s="582" t="e">
        <f>VLOOKUP(A167,Data!$A:$AG,24,FALSE)</f>
        <v>#N/A</v>
      </c>
      <c r="D167" s="577" t="e">
        <f>VLOOKUP(A167,Data!$A:$AG,25,FALSE)</f>
        <v>#N/A</v>
      </c>
      <c r="E167" s="577" t="e">
        <f>VLOOKUP(A167,Data!$A:$AG,26,FALSE)</f>
        <v>#N/A</v>
      </c>
      <c r="F167" s="591" t="e">
        <f>VLOOKUP(A167,Data!$A:$AG,11,FALSE)</f>
        <v>#N/A</v>
      </c>
      <c r="G167" s="593" t="e">
        <f>VLOOKUP(A167,Data!$A:$AG,27,FALSE)</f>
        <v>#N/A</v>
      </c>
      <c r="H167" s="593" t="e">
        <f>VLOOKUP(A167,Data!$A:$AG,30,FALSE)</f>
        <v>#N/A</v>
      </c>
      <c r="I167" s="593" t="e">
        <f>VLOOKUP(A167,Data!$A:$AG,31,FALSE)</f>
        <v>#N/A</v>
      </c>
      <c r="J167" s="593" t="e">
        <f>VLOOKUP(A167,Data!$A:$AG,32,FALSE)</f>
        <v>#N/A</v>
      </c>
      <c r="K167" s="593" t="e">
        <f>VLOOKUP(A167,Data!$A:$AG,12,FALSE)</f>
        <v>#N/A</v>
      </c>
      <c r="L167" s="597" t="e">
        <f>VLOOKUP(A167,Data!$A:$AG,23,FALSE)</f>
        <v>#N/A</v>
      </c>
      <c r="M167" s="586" t="e">
        <f>VLOOKUP(A167,Data!$A:$AG,8,FALSE)</f>
        <v>#N/A</v>
      </c>
      <c r="N167" s="263" t="e">
        <f>VLOOKUP(A167,Data!$A:$AG,16,FALSE)</f>
        <v>#N/A</v>
      </c>
      <c r="O167" s="263" t="e">
        <f>VLOOKUP(A167,Data!$A:$AG,28,FALSE)</f>
        <v>#N/A</v>
      </c>
      <c r="P167" s="588" t="e">
        <f>VLOOKUP(A167,Data!$A:$AH,34,FALSE)</f>
        <v>#N/A</v>
      </c>
      <c r="Q167" s="588" t="e">
        <f>VLOOKUP($A167,Data!$A:AI,35,FALSE)</f>
        <v>#N/A</v>
      </c>
      <c r="R167" s="588" t="e">
        <f>VLOOKUP($A167,Data!$A:AJ,36,FALSE)</f>
        <v>#N/A</v>
      </c>
      <c r="S167" s="588" t="e">
        <f>VLOOKUP($A167,Data!$A:AK,37,FALSE)</f>
        <v>#N/A</v>
      </c>
      <c r="T167" s="588" t="e">
        <f>VLOOKUP($A167,Data!$A:AL,38,FALSE)</f>
        <v>#N/A</v>
      </c>
      <c r="U167" s="588" t="e">
        <f>VLOOKUP($A167,Data!$A:AM,39,FALSE)</f>
        <v>#N/A</v>
      </c>
      <c r="V167" s="588" t="e">
        <f>VLOOKUP($A167,Data!$A:AN,40,FALSE)</f>
        <v>#N/A</v>
      </c>
      <c r="W167" s="588" t="e">
        <f>VLOOKUP($A167,Data!$A:AO,41,FALSE)</f>
        <v>#N/A</v>
      </c>
      <c r="X167" s="588" t="e">
        <f>VLOOKUP($A167,Data!$A:AP,42,FALSE)</f>
        <v>#N/A</v>
      </c>
      <c r="Y167" s="588" t="e">
        <f>VLOOKUP($A167,Data!$A:AQ,43,FALSE)</f>
        <v>#N/A</v>
      </c>
    </row>
    <row r="168" spans="1:25" ht="50.1" hidden="1" customHeight="1" x14ac:dyDescent="0.25">
      <c r="A168" s="568" t="e">
        <f>VLOOKUP(Data!A170,Data!$A:$P,1,FALSE)</f>
        <v>#N/A</v>
      </c>
      <c r="B168" s="579" t="e">
        <f>VLOOKUP(A168,Data!$A:$P,4,FALSE)</f>
        <v>#N/A</v>
      </c>
      <c r="C168" s="582" t="e">
        <f>VLOOKUP(A168,Data!$A:$AG,24,FALSE)</f>
        <v>#N/A</v>
      </c>
      <c r="D168" s="577" t="e">
        <f>VLOOKUP(A168,Data!$A:$AG,25,FALSE)</f>
        <v>#N/A</v>
      </c>
      <c r="E168" s="577" t="e">
        <f>VLOOKUP(A168,Data!$A:$AG,26,FALSE)</f>
        <v>#N/A</v>
      </c>
      <c r="F168" s="591" t="e">
        <f>VLOOKUP(A168,Data!$A:$AG,11,FALSE)</f>
        <v>#N/A</v>
      </c>
      <c r="G168" s="593" t="e">
        <f>VLOOKUP(A168,Data!$A:$AG,27,FALSE)</f>
        <v>#N/A</v>
      </c>
      <c r="H168" s="593" t="e">
        <f>VLOOKUP(A168,Data!$A:$AG,30,FALSE)</f>
        <v>#N/A</v>
      </c>
      <c r="I168" s="593" t="e">
        <f>VLOOKUP(A168,Data!$A:$AG,31,FALSE)</f>
        <v>#N/A</v>
      </c>
      <c r="J168" s="593" t="e">
        <f>VLOOKUP(A168,Data!$A:$AG,32,FALSE)</f>
        <v>#N/A</v>
      </c>
      <c r="K168" s="593" t="e">
        <f>VLOOKUP(A168,Data!$A:$AG,12,FALSE)</f>
        <v>#N/A</v>
      </c>
      <c r="L168" s="597" t="e">
        <f>VLOOKUP(A168,Data!$A:$AG,23,FALSE)</f>
        <v>#N/A</v>
      </c>
      <c r="M168" s="586" t="e">
        <f>VLOOKUP(A168,Data!$A:$AG,8,FALSE)</f>
        <v>#N/A</v>
      </c>
      <c r="N168" s="263" t="e">
        <f>VLOOKUP(A168,Data!$A:$AG,16,FALSE)</f>
        <v>#N/A</v>
      </c>
      <c r="O168" s="263" t="e">
        <f>VLOOKUP(A168,Data!$A:$AG,28,FALSE)</f>
        <v>#N/A</v>
      </c>
      <c r="P168" s="588" t="e">
        <f>VLOOKUP(A168,Data!$A:$AH,34,FALSE)</f>
        <v>#N/A</v>
      </c>
      <c r="Q168" s="588" t="e">
        <f>VLOOKUP($A168,Data!$A:AI,35,FALSE)</f>
        <v>#N/A</v>
      </c>
      <c r="R168" s="588" t="e">
        <f>VLOOKUP($A168,Data!$A:AJ,36,FALSE)</f>
        <v>#N/A</v>
      </c>
      <c r="S168" s="588" t="e">
        <f>VLOOKUP($A168,Data!$A:AK,37,FALSE)</f>
        <v>#N/A</v>
      </c>
      <c r="T168" s="588" t="e">
        <f>VLOOKUP($A168,Data!$A:AL,38,FALSE)</f>
        <v>#N/A</v>
      </c>
      <c r="U168" s="588" t="e">
        <f>VLOOKUP($A168,Data!$A:AM,39,FALSE)</f>
        <v>#N/A</v>
      </c>
      <c r="V168" s="588" t="e">
        <f>VLOOKUP($A168,Data!$A:AN,40,FALSE)</f>
        <v>#N/A</v>
      </c>
      <c r="W168" s="588" t="e">
        <f>VLOOKUP($A168,Data!$A:AO,41,FALSE)</f>
        <v>#N/A</v>
      </c>
      <c r="X168" s="588" t="e">
        <f>VLOOKUP($A168,Data!$A:AP,42,FALSE)</f>
        <v>#N/A</v>
      </c>
      <c r="Y168" s="588" t="e">
        <f>VLOOKUP($A168,Data!$A:AQ,43,FALSE)</f>
        <v>#N/A</v>
      </c>
    </row>
    <row r="169" spans="1:25" ht="50.1" hidden="1" customHeight="1" x14ac:dyDescent="0.25">
      <c r="A169" s="568" t="e">
        <f>VLOOKUP(Data!A169,Data!$A:$P,1,FALSE)</f>
        <v>#N/A</v>
      </c>
      <c r="B169" s="579" t="e">
        <f>VLOOKUP(A169,Data!$A:$P,4,FALSE)</f>
        <v>#N/A</v>
      </c>
      <c r="C169" s="582" t="e">
        <f>VLOOKUP(A169,Data!$A:$AG,24,FALSE)</f>
        <v>#N/A</v>
      </c>
      <c r="D169" s="577" t="e">
        <f>VLOOKUP(A169,Data!$A:$AG,25,FALSE)</f>
        <v>#N/A</v>
      </c>
      <c r="E169" s="577" t="e">
        <f>VLOOKUP(A169,Data!$A:$AG,26,FALSE)</f>
        <v>#N/A</v>
      </c>
      <c r="F169" s="591" t="e">
        <f>VLOOKUP(A169,Data!$A:$AG,11,FALSE)</f>
        <v>#N/A</v>
      </c>
      <c r="G169" s="593" t="e">
        <f>VLOOKUP(A169,Data!$A:$AG,27,FALSE)</f>
        <v>#N/A</v>
      </c>
      <c r="H169" s="593" t="e">
        <f>VLOOKUP(A169,Data!$A:$AG,30,FALSE)</f>
        <v>#N/A</v>
      </c>
      <c r="I169" s="593" t="e">
        <f>VLOOKUP(A169,Data!$A:$AG,31,FALSE)</f>
        <v>#N/A</v>
      </c>
      <c r="J169" s="593" t="e">
        <f>VLOOKUP(A169,Data!$A:$AG,32,FALSE)</f>
        <v>#N/A</v>
      </c>
      <c r="K169" s="593" t="e">
        <f>VLOOKUP(A169,Data!$A:$AG,12,FALSE)</f>
        <v>#N/A</v>
      </c>
      <c r="L169" s="597" t="e">
        <f>VLOOKUP(A169,Data!$A:$AG,23,FALSE)</f>
        <v>#N/A</v>
      </c>
      <c r="M169" s="586" t="e">
        <f>VLOOKUP(A169,Data!$A:$AG,8,FALSE)</f>
        <v>#N/A</v>
      </c>
      <c r="N169" s="263" t="e">
        <f>VLOOKUP(A169,Data!$A:$AG,16,FALSE)</f>
        <v>#N/A</v>
      </c>
      <c r="O169" s="263" t="e">
        <f>VLOOKUP(A169,Data!$A:$AG,28,FALSE)</f>
        <v>#N/A</v>
      </c>
      <c r="P169" s="588" t="e">
        <f>VLOOKUP(A169,Data!$A:$AH,34,FALSE)</f>
        <v>#N/A</v>
      </c>
      <c r="Q169" s="588" t="e">
        <f>VLOOKUP($A169,Data!$A:AI,35,FALSE)</f>
        <v>#N/A</v>
      </c>
      <c r="R169" s="588" t="e">
        <f>VLOOKUP($A169,Data!$A:AJ,36,FALSE)</f>
        <v>#N/A</v>
      </c>
      <c r="S169" s="588" t="e">
        <f>VLOOKUP($A169,Data!$A:AK,37,FALSE)</f>
        <v>#N/A</v>
      </c>
      <c r="T169" s="588" t="e">
        <f>VLOOKUP($A169,Data!$A:AL,38,FALSE)</f>
        <v>#N/A</v>
      </c>
      <c r="U169" s="588" t="e">
        <f>VLOOKUP($A169,Data!$A:AM,39,FALSE)</f>
        <v>#N/A</v>
      </c>
      <c r="V169" s="588" t="e">
        <f>VLOOKUP($A169,Data!$A:AN,40,FALSE)</f>
        <v>#N/A</v>
      </c>
      <c r="W169" s="588" t="e">
        <f>VLOOKUP($A169,Data!$A:AO,41,FALSE)</f>
        <v>#N/A</v>
      </c>
      <c r="X169" s="588" t="e">
        <f>VLOOKUP($A169,Data!$A:AP,42,FALSE)</f>
        <v>#N/A</v>
      </c>
      <c r="Y169" s="588" t="e">
        <f>VLOOKUP($A169,Data!$A:AQ,43,FALSE)</f>
        <v>#N/A</v>
      </c>
    </row>
    <row r="170" spans="1:25" ht="50.1" hidden="1" customHeight="1" x14ac:dyDescent="0.25">
      <c r="A170" s="568" t="e">
        <f>VLOOKUP(Data!A168,Data!$A:$P,1,FALSE)</f>
        <v>#N/A</v>
      </c>
      <c r="B170" s="579" t="e">
        <f>VLOOKUP(A170,Data!$A:$P,4,FALSE)</f>
        <v>#N/A</v>
      </c>
      <c r="C170" s="582" t="e">
        <f>VLOOKUP(A170,Data!$A:$AG,24,FALSE)</f>
        <v>#N/A</v>
      </c>
      <c r="D170" s="577" t="e">
        <f>VLOOKUP(A170,Data!$A:$AG,25,FALSE)</f>
        <v>#N/A</v>
      </c>
      <c r="E170" s="577" t="e">
        <f>VLOOKUP(A170,Data!$A:$AG,26,FALSE)</f>
        <v>#N/A</v>
      </c>
      <c r="F170" s="591" t="e">
        <f>VLOOKUP(A170,Data!$A:$AG,11,FALSE)</f>
        <v>#N/A</v>
      </c>
      <c r="G170" s="593" t="e">
        <f>VLOOKUP(A170,Data!$A:$AG,27,FALSE)</f>
        <v>#N/A</v>
      </c>
      <c r="H170" s="593" t="e">
        <f>VLOOKUP(A170,Data!$A:$AG,30,FALSE)</f>
        <v>#N/A</v>
      </c>
      <c r="I170" s="593" t="e">
        <f>VLOOKUP(A170,Data!$A:$AG,31,FALSE)</f>
        <v>#N/A</v>
      </c>
      <c r="J170" s="593" t="e">
        <f>VLOOKUP(A170,Data!$A:$AG,32,FALSE)</f>
        <v>#N/A</v>
      </c>
      <c r="K170" s="593" t="e">
        <f>VLOOKUP(A170,Data!$A:$AG,12,FALSE)</f>
        <v>#N/A</v>
      </c>
      <c r="L170" s="597" t="e">
        <f>VLOOKUP(A170,Data!$A:$AG,23,FALSE)</f>
        <v>#N/A</v>
      </c>
      <c r="M170" s="586" t="e">
        <f>VLOOKUP(A170,Data!$A:$AG,8,FALSE)</f>
        <v>#N/A</v>
      </c>
      <c r="N170" s="263" t="e">
        <f>VLOOKUP(A170,Data!$A:$AG,16,FALSE)</f>
        <v>#N/A</v>
      </c>
      <c r="O170" s="263" t="e">
        <f>VLOOKUP(A170,Data!$A:$AG,28,FALSE)</f>
        <v>#N/A</v>
      </c>
      <c r="P170" s="588" t="e">
        <f>VLOOKUP(A170,Data!$A:$AH,34,FALSE)</f>
        <v>#N/A</v>
      </c>
      <c r="Q170" s="588" t="e">
        <f>VLOOKUP($A170,Data!$A:AI,35,FALSE)</f>
        <v>#N/A</v>
      </c>
      <c r="R170" s="588" t="e">
        <f>VLOOKUP($A170,Data!$A:AJ,36,FALSE)</f>
        <v>#N/A</v>
      </c>
      <c r="S170" s="588" t="e">
        <f>VLOOKUP($A170,Data!$A:AK,37,FALSE)</f>
        <v>#N/A</v>
      </c>
      <c r="T170" s="588" t="e">
        <f>VLOOKUP($A170,Data!$A:AL,38,FALSE)</f>
        <v>#N/A</v>
      </c>
      <c r="U170" s="588" t="e">
        <f>VLOOKUP($A170,Data!$A:AM,39,FALSE)</f>
        <v>#N/A</v>
      </c>
      <c r="V170" s="588" t="e">
        <f>VLOOKUP($A170,Data!$A:AN,40,FALSE)</f>
        <v>#N/A</v>
      </c>
      <c r="W170" s="588" t="e">
        <f>VLOOKUP($A170,Data!$A:AO,41,FALSE)</f>
        <v>#N/A</v>
      </c>
      <c r="X170" s="588" t="e">
        <f>VLOOKUP($A170,Data!$A:AP,42,FALSE)</f>
        <v>#N/A</v>
      </c>
      <c r="Y170" s="588" t="e">
        <f>VLOOKUP($A170,Data!$A:AQ,43,FALSE)</f>
        <v>#N/A</v>
      </c>
    </row>
    <row r="171" spans="1:25" ht="50.1" hidden="1" customHeight="1" x14ac:dyDescent="0.25">
      <c r="A171" s="568" t="e">
        <f>VLOOKUP(Data!A167,Data!$A:$P,1,FALSE)</f>
        <v>#N/A</v>
      </c>
      <c r="B171" s="579" t="e">
        <f>VLOOKUP(A171,Data!$A:$P,4,FALSE)</f>
        <v>#N/A</v>
      </c>
      <c r="C171" s="582" t="e">
        <f>VLOOKUP(A171,Data!$A:$AG,24,FALSE)</f>
        <v>#N/A</v>
      </c>
      <c r="D171" s="577" t="e">
        <f>VLOOKUP(A171,Data!$A:$AG,25,FALSE)</f>
        <v>#N/A</v>
      </c>
      <c r="E171" s="577" t="e">
        <f>VLOOKUP(A171,Data!$A:$AG,26,FALSE)</f>
        <v>#N/A</v>
      </c>
      <c r="F171" s="591" t="e">
        <f>VLOOKUP(A171,Data!$A:$AG,11,FALSE)</f>
        <v>#N/A</v>
      </c>
      <c r="G171" s="593" t="e">
        <f>VLOOKUP(A171,Data!$A:$AG,27,FALSE)</f>
        <v>#N/A</v>
      </c>
      <c r="H171" s="593" t="e">
        <f>VLOOKUP(A171,Data!$A:$AG,30,FALSE)</f>
        <v>#N/A</v>
      </c>
      <c r="I171" s="593" t="e">
        <f>VLOOKUP(A171,Data!$A:$AG,31,FALSE)</f>
        <v>#N/A</v>
      </c>
      <c r="J171" s="593" t="e">
        <f>VLOOKUP(A171,Data!$A:$AG,32,FALSE)</f>
        <v>#N/A</v>
      </c>
      <c r="K171" s="592" t="e">
        <f>VLOOKUP(A171,Data!$A:$AG,12,FALSE)</f>
        <v>#N/A</v>
      </c>
      <c r="L171" s="597" t="e">
        <f>VLOOKUP(A171,Data!$A:$AG,23,FALSE)</f>
        <v>#N/A</v>
      </c>
      <c r="M171" s="586" t="e">
        <f>VLOOKUP(A171,Data!$A:$AG,8,FALSE)</f>
        <v>#N/A</v>
      </c>
      <c r="N171" s="263" t="e">
        <f>VLOOKUP(A171,Data!$A:$AG,16,FALSE)</f>
        <v>#N/A</v>
      </c>
      <c r="O171" s="263" t="e">
        <f>VLOOKUP(A171,Data!$A:$AG,28,FALSE)</f>
        <v>#N/A</v>
      </c>
      <c r="P171" s="588" t="e">
        <f>VLOOKUP(A171,Data!$A:$AH,34,FALSE)</f>
        <v>#N/A</v>
      </c>
      <c r="Q171" s="588" t="e">
        <f>VLOOKUP($A171,Data!$A:AI,35,FALSE)</f>
        <v>#N/A</v>
      </c>
      <c r="R171" s="588" t="e">
        <f>VLOOKUP($A171,Data!$A:AJ,36,FALSE)</f>
        <v>#N/A</v>
      </c>
      <c r="S171" s="588" t="e">
        <f>VLOOKUP($A171,Data!$A:AK,37,FALSE)</f>
        <v>#N/A</v>
      </c>
      <c r="T171" s="588" t="e">
        <f>VLOOKUP($A171,Data!$A:AL,38,FALSE)</f>
        <v>#N/A</v>
      </c>
      <c r="U171" s="588" t="e">
        <f>VLOOKUP($A171,Data!$A:AM,39,FALSE)</f>
        <v>#N/A</v>
      </c>
      <c r="V171" s="588" t="e">
        <f>VLOOKUP($A171,Data!$A:AN,40,FALSE)</f>
        <v>#N/A</v>
      </c>
      <c r="W171" s="588" t="e">
        <f>VLOOKUP($A171,Data!$A:AO,41,FALSE)</f>
        <v>#N/A</v>
      </c>
      <c r="X171" s="588" t="e">
        <f>VLOOKUP($A171,Data!$A:AP,42,FALSE)</f>
        <v>#N/A</v>
      </c>
      <c r="Y171" s="588" t="e">
        <f>VLOOKUP($A171,Data!$A:AQ,43,FALSE)</f>
        <v>#N/A</v>
      </c>
    </row>
    <row r="172" spans="1:25" ht="50.1" hidden="1" customHeight="1" x14ac:dyDescent="0.25">
      <c r="A172" s="568" t="e">
        <f>VLOOKUP(Data!A166,Data!$A:$P,1,FALSE)</f>
        <v>#N/A</v>
      </c>
      <c r="B172" s="579" t="e">
        <f>VLOOKUP(A172,Data!$A:$P,4,FALSE)</f>
        <v>#N/A</v>
      </c>
      <c r="C172" s="582" t="e">
        <f>VLOOKUP(A172,Data!$A:$AG,24,FALSE)</f>
        <v>#N/A</v>
      </c>
      <c r="D172" s="577" t="e">
        <f>VLOOKUP(A172,Data!$A:$AG,25,FALSE)</f>
        <v>#N/A</v>
      </c>
      <c r="E172" s="577" t="e">
        <f>VLOOKUP(A172,Data!$A:$AG,26,FALSE)</f>
        <v>#N/A</v>
      </c>
      <c r="F172" s="591" t="e">
        <f>VLOOKUP(A172,Data!$A:$AG,11,FALSE)</f>
        <v>#N/A</v>
      </c>
      <c r="G172" s="593" t="e">
        <f>VLOOKUP(A172,Data!$A:$AG,27,FALSE)</f>
        <v>#N/A</v>
      </c>
      <c r="H172" s="593" t="e">
        <f>VLOOKUP(A172,Data!$A:$AG,30,FALSE)</f>
        <v>#N/A</v>
      </c>
      <c r="I172" s="593" t="e">
        <f>VLOOKUP(A172,Data!$A:$AG,31,FALSE)</f>
        <v>#N/A</v>
      </c>
      <c r="J172" s="593" t="e">
        <f>VLOOKUP(A172,Data!$A:$AG,32,FALSE)</f>
        <v>#N/A</v>
      </c>
      <c r="K172" s="592" t="e">
        <f>VLOOKUP(A172,Data!$A:$AG,12,FALSE)</f>
        <v>#N/A</v>
      </c>
      <c r="L172" s="597" t="e">
        <f>VLOOKUP(A172,Data!$A:$AG,23,FALSE)</f>
        <v>#N/A</v>
      </c>
      <c r="M172" s="586" t="e">
        <f>VLOOKUP(A172,Data!$A:$AG,8,FALSE)</f>
        <v>#N/A</v>
      </c>
      <c r="N172" s="263" t="e">
        <f>VLOOKUP(A172,Data!$A:$AG,16,FALSE)</f>
        <v>#N/A</v>
      </c>
      <c r="O172" s="263" t="e">
        <f>VLOOKUP(A172,Data!$A:$AG,28,FALSE)</f>
        <v>#N/A</v>
      </c>
      <c r="P172" s="588" t="e">
        <f>VLOOKUP(A172,Data!$A:$AH,34,FALSE)</f>
        <v>#N/A</v>
      </c>
      <c r="Q172" s="588" t="e">
        <f>VLOOKUP($A172,Data!$A:AI,35,FALSE)</f>
        <v>#N/A</v>
      </c>
      <c r="R172" s="588" t="e">
        <f>VLOOKUP($A172,Data!$A:AJ,36,FALSE)</f>
        <v>#N/A</v>
      </c>
      <c r="S172" s="588" t="e">
        <f>VLOOKUP($A172,Data!$A:AK,37,FALSE)</f>
        <v>#N/A</v>
      </c>
      <c r="T172" s="588" t="e">
        <f>VLOOKUP($A172,Data!$A:AL,38,FALSE)</f>
        <v>#N/A</v>
      </c>
      <c r="U172" s="588" t="e">
        <f>VLOOKUP($A172,Data!$A:AM,39,FALSE)</f>
        <v>#N/A</v>
      </c>
      <c r="V172" s="588" t="e">
        <f>VLOOKUP($A172,Data!$A:AN,40,FALSE)</f>
        <v>#N/A</v>
      </c>
      <c r="W172" s="588" t="e">
        <f>VLOOKUP($A172,Data!$A:AO,41,FALSE)</f>
        <v>#N/A</v>
      </c>
      <c r="X172" s="588" t="e">
        <f>VLOOKUP($A172,Data!$A:AP,42,FALSE)</f>
        <v>#N/A</v>
      </c>
      <c r="Y172" s="588" t="e">
        <f>VLOOKUP($A172,Data!$A:AQ,43,FALSE)</f>
        <v>#N/A</v>
      </c>
    </row>
    <row r="173" spans="1:25" ht="50.1" hidden="1" customHeight="1" x14ac:dyDescent="0.25">
      <c r="A173" s="568" t="e">
        <f>VLOOKUP(Data!A165,Data!$A:$P,1,FALSE)</f>
        <v>#N/A</v>
      </c>
      <c r="B173" s="579" t="e">
        <f>VLOOKUP(A173,Data!$A:$P,4,FALSE)</f>
        <v>#N/A</v>
      </c>
      <c r="C173" s="582" t="e">
        <f>VLOOKUP(A173,Data!$A:$AG,24,FALSE)</f>
        <v>#N/A</v>
      </c>
      <c r="D173" s="577" t="e">
        <f>VLOOKUP(A173,Data!$A:$AG,25,FALSE)</f>
        <v>#N/A</v>
      </c>
      <c r="E173" s="577" t="e">
        <f>VLOOKUP(A173,Data!$A:$AG,26,FALSE)</f>
        <v>#N/A</v>
      </c>
      <c r="F173" s="591" t="e">
        <f>VLOOKUP(A173,Data!$A:$AG,11,FALSE)</f>
        <v>#N/A</v>
      </c>
      <c r="G173" s="593" t="e">
        <f>VLOOKUP(A173,Data!$A:$AG,27,FALSE)</f>
        <v>#N/A</v>
      </c>
      <c r="H173" s="593" t="e">
        <f>VLOOKUP(A173,Data!$A:$AG,30,FALSE)</f>
        <v>#N/A</v>
      </c>
      <c r="I173" s="593" t="e">
        <f>VLOOKUP(A173,Data!$A:$AG,31,FALSE)</f>
        <v>#N/A</v>
      </c>
      <c r="J173" s="593" t="e">
        <f>VLOOKUP(A173,Data!$A:$AG,32,FALSE)</f>
        <v>#N/A</v>
      </c>
      <c r="K173" s="593" t="e">
        <f>VLOOKUP(A173,Data!$A:$AG,12,FALSE)</f>
        <v>#N/A</v>
      </c>
      <c r="L173" s="597" t="e">
        <f>VLOOKUP(A173,Data!$A:$AG,23,FALSE)</f>
        <v>#N/A</v>
      </c>
      <c r="M173" s="586" t="e">
        <f>VLOOKUP(A173,Data!$A:$AG,8,FALSE)</f>
        <v>#N/A</v>
      </c>
      <c r="N173" s="263" t="e">
        <f>VLOOKUP(A173,Data!$A:$AG,16,FALSE)</f>
        <v>#N/A</v>
      </c>
      <c r="O173" s="263" t="e">
        <f>VLOOKUP(A173,Data!$A:$AG,28,FALSE)</f>
        <v>#N/A</v>
      </c>
      <c r="P173" s="588" t="e">
        <f>VLOOKUP(A173,Data!$A:$AH,34,FALSE)</f>
        <v>#N/A</v>
      </c>
      <c r="Q173" s="588" t="e">
        <f>VLOOKUP($A173,Data!$A:AI,35,FALSE)</f>
        <v>#N/A</v>
      </c>
      <c r="R173" s="588" t="e">
        <f>VLOOKUP($A173,Data!$A:AJ,36,FALSE)</f>
        <v>#N/A</v>
      </c>
      <c r="S173" s="588" t="e">
        <f>VLOOKUP($A173,Data!$A:AK,37,FALSE)</f>
        <v>#N/A</v>
      </c>
      <c r="T173" s="588" t="e">
        <f>VLOOKUP($A173,Data!$A:AL,38,FALSE)</f>
        <v>#N/A</v>
      </c>
      <c r="U173" s="588" t="e">
        <f>VLOOKUP($A173,Data!$A:AM,39,FALSE)</f>
        <v>#N/A</v>
      </c>
      <c r="V173" s="588" t="e">
        <f>VLOOKUP($A173,Data!$A:AN,40,FALSE)</f>
        <v>#N/A</v>
      </c>
      <c r="W173" s="588" t="e">
        <f>VLOOKUP($A173,Data!$A:AO,41,FALSE)</f>
        <v>#N/A</v>
      </c>
      <c r="X173" s="588" t="e">
        <f>VLOOKUP($A173,Data!$A:AP,42,FALSE)</f>
        <v>#N/A</v>
      </c>
      <c r="Y173" s="588" t="e">
        <f>VLOOKUP($A173,Data!$A:AQ,43,FALSE)</f>
        <v>#N/A</v>
      </c>
    </row>
    <row r="174" spans="1:25" ht="50.1" hidden="1" customHeight="1" x14ac:dyDescent="0.25">
      <c r="A174" s="568" t="e">
        <f>VLOOKUP(Data!A164,Data!$A:$P,1,FALSE)</f>
        <v>#N/A</v>
      </c>
      <c r="B174" s="579" t="e">
        <f>VLOOKUP(A174,Data!$A:$P,4,FALSE)</f>
        <v>#N/A</v>
      </c>
      <c r="C174" s="582" t="e">
        <f>VLOOKUP(A174,Data!$A:$AG,24,FALSE)</f>
        <v>#N/A</v>
      </c>
      <c r="D174" s="577" t="e">
        <f>VLOOKUP(A174,Data!$A:$AG,25,FALSE)</f>
        <v>#N/A</v>
      </c>
      <c r="E174" s="577" t="e">
        <f>VLOOKUP(A174,Data!$A:$AG,26,FALSE)</f>
        <v>#N/A</v>
      </c>
      <c r="F174" s="591" t="e">
        <f>VLOOKUP(A174,Data!$A:$AG,11,FALSE)</f>
        <v>#N/A</v>
      </c>
      <c r="G174" s="593" t="e">
        <f>VLOOKUP(A174,Data!$A:$AG,27,FALSE)</f>
        <v>#N/A</v>
      </c>
      <c r="H174" s="593" t="e">
        <f>VLOOKUP(A174,Data!$A:$AG,30,FALSE)</f>
        <v>#N/A</v>
      </c>
      <c r="I174" s="593" t="e">
        <f>VLOOKUP(A174,Data!$A:$AG,31,FALSE)</f>
        <v>#N/A</v>
      </c>
      <c r="J174" s="593" t="e">
        <f>VLOOKUP(A174,Data!$A:$AG,32,FALSE)</f>
        <v>#N/A</v>
      </c>
      <c r="K174" s="593" t="e">
        <f>VLOOKUP(A174,Data!$A:$AG,12,FALSE)</f>
        <v>#N/A</v>
      </c>
      <c r="L174" s="597" t="e">
        <f>VLOOKUP(A174,Data!$A:$AG,23,FALSE)</f>
        <v>#N/A</v>
      </c>
      <c r="M174" s="586" t="e">
        <f>VLOOKUP(A174,Data!$A:$AG,8,FALSE)</f>
        <v>#N/A</v>
      </c>
      <c r="N174" s="263" t="e">
        <f>VLOOKUP(A174,Data!$A:$AG,16,FALSE)</f>
        <v>#N/A</v>
      </c>
      <c r="O174" s="263" t="e">
        <f>VLOOKUP(A174,Data!$A:$AG,28,FALSE)</f>
        <v>#N/A</v>
      </c>
      <c r="P174" s="588" t="e">
        <f>VLOOKUP(A174,Data!$A:$AH,34,FALSE)</f>
        <v>#N/A</v>
      </c>
      <c r="Q174" s="588" t="e">
        <f>VLOOKUP($A174,Data!$A:AI,35,FALSE)</f>
        <v>#N/A</v>
      </c>
      <c r="R174" s="588" t="e">
        <f>VLOOKUP($A174,Data!$A:AJ,36,FALSE)</f>
        <v>#N/A</v>
      </c>
      <c r="S174" s="588" t="e">
        <f>VLOOKUP($A174,Data!$A:AK,37,FALSE)</f>
        <v>#N/A</v>
      </c>
      <c r="T174" s="588" t="e">
        <f>VLOOKUP($A174,Data!$A:AL,38,FALSE)</f>
        <v>#N/A</v>
      </c>
      <c r="U174" s="588" t="e">
        <f>VLOOKUP($A174,Data!$A:AM,39,FALSE)</f>
        <v>#N/A</v>
      </c>
      <c r="V174" s="588" t="e">
        <f>VLOOKUP($A174,Data!$A:AN,40,FALSE)</f>
        <v>#N/A</v>
      </c>
      <c r="W174" s="588" t="e">
        <f>VLOOKUP($A174,Data!$A:AO,41,FALSE)</f>
        <v>#N/A</v>
      </c>
      <c r="X174" s="588" t="e">
        <f>VLOOKUP($A174,Data!$A:AP,42,FALSE)</f>
        <v>#N/A</v>
      </c>
      <c r="Y174" s="588" t="e">
        <f>VLOOKUP($A174,Data!$A:AQ,43,FALSE)</f>
        <v>#N/A</v>
      </c>
    </row>
    <row r="175" spans="1:25" ht="50.1" hidden="1" customHeight="1" x14ac:dyDescent="0.25">
      <c r="A175" s="568" t="e">
        <f>VLOOKUP(Data!A163,Data!$A:$P,1,FALSE)</f>
        <v>#N/A</v>
      </c>
      <c r="B175" s="579" t="e">
        <f>VLOOKUP(A175,Data!$A:$P,4,FALSE)</f>
        <v>#N/A</v>
      </c>
      <c r="C175" s="582" t="e">
        <f>VLOOKUP(A175,Data!$A:$AG,24,FALSE)</f>
        <v>#N/A</v>
      </c>
      <c r="D175" s="577" t="e">
        <f>VLOOKUP(A175,Data!$A:$AG,25,FALSE)</f>
        <v>#N/A</v>
      </c>
      <c r="E175" s="577" t="e">
        <f>VLOOKUP(A175,Data!$A:$AG,26,FALSE)</f>
        <v>#N/A</v>
      </c>
      <c r="F175" s="591" t="e">
        <f>VLOOKUP(A175,Data!$A:$AG,11,FALSE)</f>
        <v>#N/A</v>
      </c>
      <c r="G175" s="593" t="e">
        <f>VLOOKUP(A175,Data!$A:$AG,27,FALSE)</f>
        <v>#N/A</v>
      </c>
      <c r="H175" s="593" t="e">
        <f>VLOOKUP(A175,Data!$A:$AG,30,FALSE)</f>
        <v>#N/A</v>
      </c>
      <c r="I175" s="593" t="e">
        <f>VLOOKUP(A175,Data!$A:$AG,31,FALSE)</f>
        <v>#N/A</v>
      </c>
      <c r="J175" s="593" t="e">
        <f>VLOOKUP(A175,Data!$A:$AG,32,FALSE)</f>
        <v>#N/A</v>
      </c>
      <c r="K175" s="593" t="e">
        <f>VLOOKUP(A175,Data!$A:$AG,12,FALSE)</f>
        <v>#N/A</v>
      </c>
      <c r="L175" s="597" t="e">
        <f>VLOOKUP(A175,Data!$A:$AG,23,FALSE)</f>
        <v>#N/A</v>
      </c>
      <c r="M175" s="586" t="e">
        <f>VLOOKUP(A175,Data!$A:$AG,8,FALSE)</f>
        <v>#N/A</v>
      </c>
      <c r="N175" s="263" t="e">
        <f>VLOOKUP(A175,Data!$A:$AG,16,FALSE)</f>
        <v>#N/A</v>
      </c>
      <c r="O175" s="263" t="e">
        <f>VLOOKUP(A175,Data!$A:$AG,28,FALSE)</f>
        <v>#N/A</v>
      </c>
      <c r="P175" s="588" t="e">
        <f>VLOOKUP(A175,Data!$A:$AH,34,FALSE)</f>
        <v>#N/A</v>
      </c>
      <c r="Q175" s="588" t="e">
        <f>VLOOKUP($A175,Data!$A:AI,35,FALSE)</f>
        <v>#N/A</v>
      </c>
      <c r="R175" s="588" t="e">
        <f>VLOOKUP($A175,Data!$A:AJ,36,FALSE)</f>
        <v>#N/A</v>
      </c>
      <c r="S175" s="588" t="e">
        <f>VLOOKUP($A175,Data!$A:AK,37,FALSE)</f>
        <v>#N/A</v>
      </c>
      <c r="T175" s="588" t="e">
        <f>VLOOKUP($A175,Data!$A:AL,38,FALSE)</f>
        <v>#N/A</v>
      </c>
      <c r="U175" s="588" t="e">
        <f>VLOOKUP($A175,Data!$A:AM,39,FALSE)</f>
        <v>#N/A</v>
      </c>
      <c r="V175" s="588" t="e">
        <f>VLOOKUP($A175,Data!$A:AN,40,FALSE)</f>
        <v>#N/A</v>
      </c>
      <c r="W175" s="588" t="e">
        <f>VLOOKUP($A175,Data!$A:AO,41,FALSE)</f>
        <v>#N/A</v>
      </c>
      <c r="X175" s="588" t="e">
        <f>VLOOKUP($A175,Data!$A:AP,42,FALSE)</f>
        <v>#N/A</v>
      </c>
      <c r="Y175" s="588" t="e">
        <f>VLOOKUP($A175,Data!$A:AQ,43,FALSE)</f>
        <v>#N/A</v>
      </c>
    </row>
    <row r="176" spans="1:25" ht="50.1" hidden="1" customHeight="1" x14ac:dyDescent="0.25">
      <c r="A176" s="568" t="e">
        <f>VLOOKUP(Data!A162,Data!$A:$P,1,FALSE)</f>
        <v>#N/A</v>
      </c>
      <c r="B176" s="579" t="e">
        <f>VLOOKUP(A176,Data!$A:$P,4,FALSE)</f>
        <v>#N/A</v>
      </c>
      <c r="C176" s="582" t="e">
        <f>VLOOKUP(A176,Data!$A:$AG,24,FALSE)</f>
        <v>#N/A</v>
      </c>
      <c r="D176" s="577" t="e">
        <f>VLOOKUP(A176,Data!$A:$AG,25,FALSE)</f>
        <v>#N/A</v>
      </c>
      <c r="E176" s="577" t="e">
        <f>VLOOKUP(A176,Data!$A:$AG,26,FALSE)</f>
        <v>#N/A</v>
      </c>
      <c r="F176" s="591" t="e">
        <f>VLOOKUP(A176,Data!$A:$AG,11,FALSE)</f>
        <v>#N/A</v>
      </c>
      <c r="G176" s="593" t="e">
        <f>VLOOKUP(A176,Data!$A:$AG,27,FALSE)</f>
        <v>#N/A</v>
      </c>
      <c r="H176" s="593" t="e">
        <f>VLOOKUP(A176,Data!$A:$AG,30,FALSE)</f>
        <v>#N/A</v>
      </c>
      <c r="I176" s="593" t="e">
        <f>VLOOKUP(A176,Data!$A:$AG,31,FALSE)</f>
        <v>#N/A</v>
      </c>
      <c r="J176" s="593" t="e">
        <f>VLOOKUP(A176,Data!$A:$AG,32,FALSE)</f>
        <v>#N/A</v>
      </c>
      <c r="K176" s="593" t="e">
        <f>VLOOKUP(A176,Data!$A:$AG,12,FALSE)</f>
        <v>#N/A</v>
      </c>
      <c r="L176" s="597" t="e">
        <f>VLOOKUP(A176,Data!$A:$AG,23,FALSE)</f>
        <v>#N/A</v>
      </c>
      <c r="M176" s="586" t="e">
        <f>VLOOKUP(A176,Data!$A:$AG,8,FALSE)</f>
        <v>#N/A</v>
      </c>
      <c r="N176" s="263" t="e">
        <f>VLOOKUP(A176,Data!$A:$AG,16,FALSE)</f>
        <v>#N/A</v>
      </c>
      <c r="O176" s="263" t="e">
        <f>VLOOKUP(A176,Data!$A:$AG,28,FALSE)</f>
        <v>#N/A</v>
      </c>
      <c r="P176" s="588" t="e">
        <f>VLOOKUP(A176,Data!$A:$AH,34,FALSE)</f>
        <v>#N/A</v>
      </c>
      <c r="Q176" s="588" t="e">
        <f>VLOOKUP($A176,Data!$A:AI,35,FALSE)</f>
        <v>#N/A</v>
      </c>
      <c r="R176" s="588" t="e">
        <f>VLOOKUP($A176,Data!$A:AJ,36,FALSE)</f>
        <v>#N/A</v>
      </c>
      <c r="S176" s="588" t="e">
        <f>VLOOKUP($A176,Data!$A:AK,37,FALSE)</f>
        <v>#N/A</v>
      </c>
      <c r="T176" s="588" t="e">
        <f>VLOOKUP($A176,Data!$A:AL,38,FALSE)</f>
        <v>#N/A</v>
      </c>
      <c r="U176" s="588" t="e">
        <f>VLOOKUP($A176,Data!$A:AM,39,FALSE)</f>
        <v>#N/A</v>
      </c>
      <c r="V176" s="588" t="e">
        <f>VLOOKUP($A176,Data!$A:AN,40,FALSE)</f>
        <v>#N/A</v>
      </c>
      <c r="W176" s="588" t="e">
        <f>VLOOKUP($A176,Data!$A:AO,41,FALSE)</f>
        <v>#N/A</v>
      </c>
      <c r="X176" s="588" t="e">
        <f>VLOOKUP($A176,Data!$A:AP,42,FALSE)</f>
        <v>#N/A</v>
      </c>
      <c r="Y176" s="588" t="e">
        <f>VLOOKUP($A176,Data!$A:AQ,43,FALSE)</f>
        <v>#N/A</v>
      </c>
    </row>
    <row r="177" spans="1:25" ht="50.1" hidden="1" customHeight="1" x14ac:dyDescent="0.25">
      <c r="A177" s="568" t="e">
        <f>VLOOKUP(Data!A161,Data!$A:$P,1,FALSE)</f>
        <v>#N/A</v>
      </c>
      <c r="B177" s="579" t="e">
        <f>VLOOKUP(A177,Data!$A:$P,4,FALSE)</f>
        <v>#N/A</v>
      </c>
      <c r="C177" s="582" t="e">
        <f>VLOOKUP(A177,Data!$A:$AG,24,FALSE)</f>
        <v>#N/A</v>
      </c>
      <c r="D177" s="577" t="e">
        <f>VLOOKUP(A177,Data!$A:$AG,25,FALSE)</f>
        <v>#N/A</v>
      </c>
      <c r="E177" s="577" t="e">
        <f>VLOOKUP(A177,Data!$A:$AG,26,FALSE)</f>
        <v>#N/A</v>
      </c>
      <c r="F177" s="591" t="e">
        <f>VLOOKUP(A177,Data!$A:$AG,11,FALSE)</f>
        <v>#N/A</v>
      </c>
      <c r="G177" s="593" t="e">
        <f>VLOOKUP(A177,Data!$A:$AG,27,FALSE)</f>
        <v>#N/A</v>
      </c>
      <c r="H177" s="593" t="e">
        <f>VLOOKUP(A177,Data!$A:$AG,30,FALSE)</f>
        <v>#N/A</v>
      </c>
      <c r="I177" s="593" t="e">
        <f>VLOOKUP(A177,Data!$A:$AG,31,FALSE)</f>
        <v>#N/A</v>
      </c>
      <c r="J177" s="593" t="e">
        <f>VLOOKUP(A177,Data!$A:$AG,32,FALSE)</f>
        <v>#N/A</v>
      </c>
      <c r="K177" s="593" t="e">
        <f>VLOOKUP(A177,Data!$A:$AG,12,FALSE)</f>
        <v>#N/A</v>
      </c>
      <c r="L177" s="597" t="e">
        <f>VLOOKUP(A177,Data!$A:$AG,23,FALSE)</f>
        <v>#N/A</v>
      </c>
      <c r="M177" s="586" t="e">
        <f>VLOOKUP(A177,Data!$A:$AG,8,FALSE)</f>
        <v>#N/A</v>
      </c>
      <c r="N177" s="263" t="e">
        <f>VLOOKUP(A177,Data!$A:$AG,16,FALSE)</f>
        <v>#N/A</v>
      </c>
      <c r="O177" s="263" t="e">
        <f>VLOOKUP(A177,Data!$A:$AG,28,FALSE)</f>
        <v>#N/A</v>
      </c>
      <c r="P177" s="588" t="e">
        <f>VLOOKUP(A177,Data!$A:$AH,34,FALSE)</f>
        <v>#N/A</v>
      </c>
      <c r="Q177" s="588" t="e">
        <f>VLOOKUP($A177,Data!$A:AI,35,FALSE)</f>
        <v>#N/A</v>
      </c>
      <c r="R177" s="588" t="e">
        <f>VLOOKUP($A177,Data!$A:AJ,36,FALSE)</f>
        <v>#N/A</v>
      </c>
      <c r="S177" s="588" t="e">
        <f>VLOOKUP($A177,Data!$A:AK,37,FALSE)</f>
        <v>#N/A</v>
      </c>
      <c r="T177" s="588" t="e">
        <f>VLOOKUP($A177,Data!$A:AL,38,FALSE)</f>
        <v>#N/A</v>
      </c>
      <c r="U177" s="588" t="e">
        <f>VLOOKUP($A177,Data!$A:AM,39,FALSE)</f>
        <v>#N/A</v>
      </c>
      <c r="V177" s="588" t="e">
        <f>VLOOKUP($A177,Data!$A:AN,40,FALSE)</f>
        <v>#N/A</v>
      </c>
      <c r="W177" s="588" t="e">
        <f>VLOOKUP($A177,Data!$A:AO,41,FALSE)</f>
        <v>#N/A</v>
      </c>
      <c r="X177" s="588" t="e">
        <f>VLOOKUP($A177,Data!$A:AP,42,FALSE)</f>
        <v>#N/A</v>
      </c>
      <c r="Y177" s="588" t="e">
        <f>VLOOKUP($A177,Data!$A:AQ,43,FALSE)</f>
        <v>#N/A</v>
      </c>
    </row>
    <row r="178" spans="1:25" ht="50.1" hidden="1" customHeight="1" x14ac:dyDescent="0.25">
      <c r="A178" s="568" t="e">
        <f>VLOOKUP(Data!A160,Data!$A:$P,1,FALSE)</f>
        <v>#N/A</v>
      </c>
      <c r="B178" s="579" t="e">
        <f>VLOOKUP(A178,Data!$A:$P,4,FALSE)</f>
        <v>#N/A</v>
      </c>
      <c r="C178" s="582" t="e">
        <f>VLOOKUP(A178,Data!$A:$AG,24,FALSE)</f>
        <v>#N/A</v>
      </c>
      <c r="D178" s="577" t="e">
        <f>VLOOKUP(A178,Data!$A:$AG,25,FALSE)</f>
        <v>#N/A</v>
      </c>
      <c r="E178" s="577" t="e">
        <f>VLOOKUP(A178,Data!$A:$AG,26,FALSE)</f>
        <v>#N/A</v>
      </c>
      <c r="F178" s="591" t="e">
        <f>VLOOKUP(A178,Data!$A:$AG,11,FALSE)</f>
        <v>#N/A</v>
      </c>
      <c r="G178" s="593" t="e">
        <f>VLOOKUP(A178,Data!$A:$AG,27,FALSE)</f>
        <v>#N/A</v>
      </c>
      <c r="H178" s="593" t="e">
        <f>VLOOKUP(A178,Data!$A:$AG,30,FALSE)</f>
        <v>#N/A</v>
      </c>
      <c r="I178" s="593" t="e">
        <f>VLOOKUP(A178,Data!$A:$AG,31,FALSE)</f>
        <v>#N/A</v>
      </c>
      <c r="J178" s="593" t="e">
        <f>VLOOKUP(A178,Data!$A:$AG,32,FALSE)</f>
        <v>#N/A</v>
      </c>
      <c r="K178" s="592" t="e">
        <f>VLOOKUP(A178,Data!$A:$AG,12,FALSE)</f>
        <v>#N/A</v>
      </c>
      <c r="L178" s="597" t="e">
        <f>VLOOKUP(A178,Data!$A:$AG,23,FALSE)</f>
        <v>#N/A</v>
      </c>
      <c r="M178" s="586" t="e">
        <f>VLOOKUP(A178,Data!$A:$AG,8,FALSE)</f>
        <v>#N/A</v>
      </c>
      <c r="N178" s="263" t="e">
        <f>VLOOKUP(A178,Data!$A:$AG,16,FALSE)</f>
        <v>#N/A</v>
      </c>
      <c r="O178" s="263" t="e">
        <f>VLOOKUP(A178,Data!$A:$AG,28,FALSE)</f>
        <v>#N/A</v>
      </c>
      <c r="P178" s="588" t="e">
        <f>VLOOKUP(A178,Data!$A:$AH,34,FALSE)</f>
        <v>#N/A</v>
      </c>
      <c r="Q178" s="588" t="e">
        <f>VLOOKUP($A178,Data!$A:AI,35,FALSE)</f>
        <v>#N/A</v>
      </c>
      <c r="R178" s="588" t="e">
        <f>VLOOKUP($A178,Data!$A:AJ,36,FALSE)</f>
        <v>#N/A</v>
      </c>
      <c r="S178" s="588" t="e">
        <f>VLOOKUP($A178,Data!$A:AK,37,FALSE)</f>
        <v>#N/A</v>
      </c>
      <c r="T178" s="588" t="e">
        <f>VLOOKUP($A178,Data!$A:AL,38,FALSE)</f>
        <v>#N/A</v>
      </c>
      <c r="U178" s="588" t="e">
        <f>VLOOKUP($A178,Data!$A:AM,39,FALSE)</f>
        <v>#N/A</v>
      </c>
      <c r="V178" s="588" t="e">
        <f>VLOOKUP($A178,Data!$A:AN,40,FALSE)</f>
        <v>#N/A</v>
      </c>
      <c r="W178" s="588" t="e">
        <f>VLOOKUP($A178,Data!$A:AO,41,FALSE)</f>
        <v>#N/A</v>
      </c>
      <c r="X178" s="588" t="e">
        <f>VLOOKUP($A178,Data!$A:AP,42,FALSE)</f>
        <v>#N/A</v>
      </c>
      <c r="Y178" s="588" t="e">
        <f>VLOOKUP($A178,Data!$A:AQ,43,FALSE)</f>
        <v>#N/A</v>
      </c>
    </row>
    <row r="179" spans="1:25" ht="50.1" hidden="1" customHeight="1" x14ac:dyDescent="0.25">
      <c r="A179" s="568" t="e">
        <f>VLOOKUP(Data!A159,Data!$A:$P,1,FALSE)</f>
        <v>#N/A</v>
      </c>
      <c r="B179" s="579" t="e">
        <f>VLOOKUP(A179,Data!$A:$P,4,FALSE)</f>
        <v>#N/A</v>
      </c>
      <c r="C179" s="582" t="e">
        <f>VLOOKUP(A179,Data!$A:$AG,24,FALSE)</f>
        <v>#N/A</v>
      </c>
      <c r="D179" s="577" t="e">
        <f>VLOOKUP(A179,Data!$A:$AG,25,FALSE)</f>
        <v>#N/A</v>
      </c>
      <c r="E179" s="577" t="e">
        <f>VLOOKUP(A179,Data!$A:$AG,26,FALSE)</f>
        <v>#N/A</v>
      </c>
      <c r="F179" s="591" t="e">
        <f>VLOOKUP(A179,Data!$A:$AG,11,FALSE)</f>
        <v>#N/A</v>
      </c>
      <c r="G179" s="593" t="e">
        <f>VLOOKUP(A179,Data!$A:$AG,27,FALSE)</f>
        <v>#N/A</v>
      </c>
      <c r="H179" s="593" t="e">
        <f>VLOOKUP(A179,Data!$A:$AG,30,FALSE)</f>
        <v>#N/A</v>
      </c>
      <c r="I179" s="593" t="e">
        <f>VLOOKUP(A179,Data!$A:$AG,31,FALSE)</f>
        <v>#N/A</v>
      </c>
      <c r="J179" s="593" t="e">
        <f>VLOOKUP(A179,Data!$A:$AG,32,FALSE)</f>
        <v>#N/A</v>
      </c>
      <c r="K179" s="593" t="e">
        <f>VLOOKUP(A179,Data!$A:$AG,12,FALSE)</f>
        <v>#N/A</v>
      </c>
      <c r="L179" s="597" t="e">
        <f>VLOOKUP(A179,Data!$A:$AG,23,FALSE)</f>
        <v>#N/A</v>
      </c>
      <c r="M179" s="586" t="e">
        <f>VLOOKUP(A179,Data!$A:$AG,8,FALSE)</f>
        <v>#N/A</v>
      </c>
      <c r="N179" s="263" t="e">
        <f>VLOOKUP(A179,Data!$A:$AG,16,FALSE)</f>
        <v>#N/A</v>
      </c>
      <c r="O179" s="263" t="e">
        <f>VLOOKUP(A179,Data!$A:$AG,28,FALSE)</f>
        <v>#N/A</v>
      </c>
      <c r="P179" s="588" t="e">
        <f>VLOOKUP(A179,Data!$A:$AH,34,FALSE)</f>
        <v>#N/A</v>
      </c>
      <c r="Q179" s="588" t="e">
        <f>VLOOKUP($A179,Data!$A:AI,35,FALSE)</f>
        <v>#N/A</v>
      </c>
      <c r="R179" s="588" t="e">
        <f>VLOOKUP($A179,Data!$A:AJ,36,FALSE)</f>
        <v>#N/A</v>
      </c>
      <c r="S179" s="588" t="e">
        <f>VLOOKUP($A179,Data!$A:AK,37,FALSE)</f>
        <v>#N/A</v>
      </c>
      <c r="T179" s="588" t="e">
        <f>VLOOKUP($A179,Data!$A:AL,38,FALSE)</f>
        <v>#N/A</v>
      </c>
      <c r="U179" s="588" t="e">
        <f>VLOOKUP($A179,Data!$A:AM,39,FALSE)</f>
        <v>#N/A</v>
      </c>
      <c r="V179" s="588" t="e">
        <f>VLOOKUP($A179,Data!$A:AN,40,FALSE)</f>
        <v>#N/A</v>
      </c>
      <c r="W179" s="588" t="e">
        <f>VLOOKUP($A179,Data!$A:AO,41,FALSE)</f>
        <v>#N/A</v>
      </c>
      <c r="X179" s="588" t="e">
        <f>VLOOKUP($A179,Data!$A:AP,42,FALSE)</f>
        <v>#N/A</v>
      </c>
      <c r="Y179" s="588" t="e">
        <f>VLOOKUP($A179,Data!$A:AQ,43,FALSE)</f>
        <v>#N/A</v>
      </c>
    </row>
    <row r="180" spans="1:25" ht="50.1" customHeight="1" x14ac:dyDescent="0.25">
      <c r="A180" s="568" t="e">
        <f>VLOOKUP(Data!A158,Data!$A:$P,1,FALSE)</f>
        <v>#N/A</v>
      </c>
      <c r="B180" s="579" t="e">
        <f>VLOOKUP(A180,Data!$A:$P,4,FALSE)</f>
        <v>#N/A</v>
      </c>
      <c r="C180" s="584" t="e">
        <f>VLOOKUP(A180,Data!$A:$AG,24,FALSE)</f>
        <v>#N/A</v>
      </c>
      <c r="D180" s="585" t="e">
        <f>VLOOKUP(A180,Data!$A:$AG,25,FALSE)</f>
        <v>#N/A</v>
      </c>
      <c r="E180" s="585" t="e">
        <f>VLOOKUP(A180,Data!$A:$AG,26,FALSE)</f>
        <v>#N/A</v>
      </c>
      <c r="F180" s="602" t="e">
        <f>VLOOKUP(A180,Data!$A:$AG,11,FALSE)</f>
        <v>#N/A</v>
      </c>
      <c r="G180" s="603" t="e">
        <f>VLOOKUP(A180,Data!$A:$AG,27,FALSE)</f>
        <v>#N/A</v>
      </c>
      <c r="H180" s="603" t="e">
        <f>VLOOKUP(A180,Data!$A:$AG,30,FALSE)</f>
        <v>#N/A</v>
      </c>
      <c r="I180" s="603" t="e">
        <f>VLOOKUP(A180,Data!$A:$AG,31,FALSE)</f>
        <v>#N/A</v>
      </c>
      <c r="J180" s="603" t="e">
        <f>VLOOKUP(A180,Data!$A:$AG,32,FALSE)</f>
        <v>#N/A</v>
      </c>
      <c r="K180" s="603" t="e">
        <f>VLOOKUP(A180,Data!$A:$AG,12,FALSE)</f>
        <v>#N/A</v>
      </c>
      <c r="L180" s="596" t="e">
        <f>VLOOKUP(A180,Data!$A:$AG,23,FALSE)</f>
        <v>#N/A</v>
      </c>
      <c r="M180" s="586" t="e">
        <f>VLOOKUP(A180,Data!$A:$AG,8,FALSE)</f>
        <v>#N/A</v>
      </c>
      <c r="N180" s="606" t="e">
        <f>VLOOKUP(A180,Data!$A:$AG,16,FALSE)</f>
        <v>#N/A</v>
      </c>
      <c r="O180" s="263" t="e">
        <f>VLOOKUP(A180,Data!$A:$AG,28,FALSE)</f>
        <v>#N/A</v>
      </c>
      <c r="P180" s="588" t="e">
        <f>VLOOKUP(A180,Data!$A:$AH,34,FALSE)</f>
        <v>#N/A</v>
      </c>
      <c r="Q180" s="588" t="e">
        <f>VLOOKUP($A180,Data!$A:AI,35,FALSE)</f>
        <v>#N/A</v>
      </c>
      <c r="R180" s="588" t="e">
        <f>VLOOKUP($A180,Data!$A:AJ,36,FALSE)</f>
        <v>#N/A</v>
      </c>
      <c r="S180" s="588" t="e">
        <f>VLOOKUP($A180,Data!$A:AK,37,FALSE)</f>
        <v>#N/A</v>
      </c>
      <c r="T180" s="588" t="e">
        <f>VLOOKUP($A180,Data!$A:AL,38,FALSE)</f>
        <v>#N/A</v>
      </c>
      <c r="U180" s="588" t="e">
        <f>VLOOKUP($A180,Data!$A:AM,39,FALSE)</f>
        <v>#N/A</v>
      </c>
      <c r="V180" s="588" t="e">
        <f>VLOOKUP($A180,Data!$A:AN,40,FALSE)</f>
        <v>#N/A</v>
      </c>
      <c r="W180" s="588" t="e">
        <f>VLOOKUP($A180,Data!$A:AO,41,FALSE)</f>
        <v>#N/A</v>
      </c>
      <c r="X180" s="588" t="e">
        <f>VLOOKUP($A180,Data!$A:AP,42,FALSE)</f>
        <v>#N/A</v>
      </c>
      <c r="Y180" s="588" t="e">
        <f>VLOOKUP($A180,Data!$A:AQ,43,FALSE)</f>
        <v>#N/A</v>
      </c>
    </row>
    <row r="181" spans="1:25" ht="50.1" hidden="1" customHeight="1" x14ac:dyDescent="0.25">
      <c r="A181" s="568" t="e">
        <f>VLOOKUP(Data!A157,Data!$A:$P,1,FALSE)</f>
        <v>#N/A</v>
      </c>
      <c r="B181" s="579" t="e">
        <f>VLOOKUP(A181,Data!$A:$P,4,FALSE)</f>
        <v>#N/A</v>
      </c>
      <c r="C181" s="582" t="e">
        <f>VLOOKUP(A181,Data!$A:$AG,24,FALSE)</f>
        <v>#N/A</v>
      </c>
      <c r="D181" s="577" t="e">
        <f>VLOOKUP(A181,Data!$A:$AG,25,FALSE)</f>
        <v>#N/A</v>
      </c>
      <c r="E181" s="577" t="e">
        <f>VLOOKUP(A181,Data!$A:$AG,26,FALSE)</f>
        <v>#N/A</v>
      </c>
      <c r="F181" s="591" t="e">
        <f>VLOOKUP(A181,Data!$A:$AG,11,FALSE)</f>
        <v>#N/A</v>
      </c>
      <c r="G181" s="593" t="e">
        <f>VLOOKUP(A181,Data!$A:$AG,27,FALSE)</f>
        <v>#N/A</v>
      </c>
      <c r="H181" s="593" t="e">
        <f>VLOOKUP(A181,Data!$A:$AG,30,FALSE)</f>
        <v>#N/A</v>
      </c>
      <c r="I181" s="593" t="e">
        <f>VLOOKUP(A181,Data!$A:$AG,31,FALSE)</f>
        <v>#N/A</v>
      </c>
      <c r="J181" s="593" t="e">
        <f>VLOOKUP(A181,Data!$A:$AG,32,FALSE)</f>
        <v>#N/A</v>
      </c>
      <c r="K181" s="593" t="e">
        <f>VLOOKUP(A181,Data!$A:$AG,12,FALSE)</f>
        <v>#N/A</v>
      </c>
      <c r="L181" s="597" t="e">
        <f>VLOOKUP(A181,Data!$A:$AG,23,FALSE)</f>
        <v>#N/A</v>
      </c>
      <c r="M181" s="586" t="e">
        <f>VLOOKUP(A181,Data!$A:$AG,8,FALSE)</f>
        <v>#N/A</v>
      </c>
      <c r="N181" s="263" t="e">
        <f>VLOOKUP(A181,Data!$A:$AG,16,FALSE)</f>
        <v>#N/A</v>
      </c>
      <c r="O181" s="263" t="e">
        <f>VLOOKUP(A181,Data!$A:$AG,28,FALSE)</f>
        <v>#N/A</v>
      </c>
      <c r="P181" s="588" t="e">
        <f>VLOOKUP(A181,Data!$A:$AH,34,FALSE)</f>
        <v>#N/A</v>
      </c>
      <c r="Q181" s="588" t="e">
        <f>VLOOKUP($A181,Data!$A:AI,35,FALSE)</f>
        <v>#N/A</v>
      </c>
      <c r="R181" s="588" t="e">
        <f>VLOOKUP($A181,Data!$A:AJ,36,FALSE)</f>
        <v>#N/A</v>
      </c>
      <c r="S181" s="588" t="e">
        <f>VLOOKUP($A181,Data!$A:AK,37,FALSE)</f>
        <v>#N/A</v>
      </c>
      <c r="T181" s="588" t="e">
        <f>VLOOKUP($A181,Data!$A:AL,38,FALSE)</f>
        <v>#N/A</v>
      </c>
      <c r="U181" s="588" t="e">
        <f>VLOOKUP($A181,Data!$A:AM,39,FALSE)</f>
        <v>#N/A</v>
      </c>
      <c r="V181" s="588" t="e">
        <f>VLOOKUP($A181,Data!$A:AN,40,FALSE)</f>
        <v>#N/A</v>
      </c>
      <c r="W181" s="588" t="e">
        <f>VLOOKUP($A181,Data!$A:AO,41,FALSE)</f>
        <v>#N/A</v>
      </c>
      <c r="X181" s="588" t="e">
        <f>VLOOKUP($A181,Data!$A:AP,42,FALSE)</f>
        <v>#N/A</v>
      </c>
      <c r="Y181" s="588" t="e">
        <f>VLOOKUP($A181,Data!$A:AQ,43,FALSE)</f>
        <v>#N/A</v>
      </c>
    </row>
    <row r="182" spans="1:25" ht="50.1" customHeight="1" x14ac:dyDescent="0.25">
      <c r="A182" s="568" t="e">
        <f>VLOOKUP(Data!A156,Data!$A:$P,1,FALSE)</f>
        <v>#N/A</v>
      </c>
      <c r="B182" s="579" t="e">
        <f>VLOOKUP(A182,Data!$A:$P,4,FALSE)</f>
        <v>#N/A</v>
      </c>
      <c r="C182" s="582" t="e">
        <f>VLOOKUP(A182,Data!$A:$AG,24,FALSE)</f>
        <v>#N/A</v>
      </c>
      <c r="D182" s="577" t="e">
        <f>VLOOKUP(A182,Data!$A:$AG,25,FALSE)</f>
        <v>#N/A</v>
      </c>
      <c r="E182" s="577" t="e">
        <f>VLOOKUP(A182,Data!$A:$AG,26,FALSE)</f>
        <v>#N/A</v>
      </c>
      <c r="F182" s="591" t="e">
        <f>VLOOKUP(A182,Data!$A:$AG,11,FALSE)</f>
        <v>#N/A</v>
      </c>
      <c r="G182" s="593" t="e">
        <f>VLOOKUP(A182,Data!$A:$AG,27,FALSE)</f>
        <v>#N/A</v>
      </c>
      <c r="H182" s="593" t="e">
        <f>VLOOKUP(A182,Data!$A:$AG,30,FALSE)</f>
        <v>#N/A</v>
      </c>
      <c r="I182" s="593" t="e">
        <f>VLOOKUP(A182,Data!$A:$AG,31,FALSE)</f>
        <v>#N/A</v>
      </c>
      <c r="J182" s="593" t="e">
        <f>VLOOKUP(A182,Data!$A:$AG,32,FALSE)</f>
        <v>#N/A</v>
      </c>
      <c r="K182" s="593" t="e">
        <f>VLOOKUP(A182,Data!$A:$AG,12,FALSE)</f>
        <v>#N/A</v>
      </c>
      <c r="L182" s="599" t="e">
        <f>VLOOKUP(A182,Data!$A:$AG,23,FALSE)</f>
        <v>#N/A</v>
      </c>
      <c r="M182" s="586" t="e">
        <f>VLOOKUP(A182,Data!$A:$AG,8,FALSE)</f>
        <v>#N/A</v>
      </c>
      <c r="N182" s="263" t="e">
        <f>VLOOKUP(A182,Data!$A:$AG,16,FALSE)</f>
        <v>#N/A</v>
      </c>
      <c r="O182" s="263" t="e">
        <f>VLOOKUP(A182,Data!$A:$AG,28,FALSE)</f>
        <v>#N/A</v>
      </c>
      <c r="P182" s="588" t="e">
        <f>VLOOKUP(A182,Data!$A:$AH,34,FALSE)</f>
        <v>#N/A</v>
      </c>
      <c r="Q182" s="588" t="e">
        <f>VLOOKUP($A182,Data!$A:AI,35,FALSE)</f>
        <v>#N/A</v>
      </c>
      <c r="R182" s="588" t="e">
        <f>VLOOKUP($A182,Data!$A:AJ,36,FALSE)</f>
        <v>#N/A</v>
      </c>
      <c r="S182" s="588" t="e">
        <f>VLOOKUP($A182,Data!$A:AK,37,FALSE)</f>
        <v>#N/A</v>
      </c>
      <c r="T182" s="588" t="e">
        <f>VLOOKUP($A182,Data!$A:AL,38,FALSE)</f>
        <v>#N/A</v>
      </c>
      <c r="U182" s="588" t="e">
        <f>VLOOKUP($A182,Data!$A:AM,39,FALSE)</f>
        <v>#N/A</v>
      </c>
      <c r="V182" s="588" t="e">
        <f>VLOOKUP($A182,Data!$A:AN,40,FALSE)</f>
        <v>#N/A</v>
      </c>
      <c r="W182" s="588" t="e">
        <f>VLOOKUP($A182,Data!$A:AO,41,FALSE)</f>
        <v>#N/A</v>
      </c>
      <c r="X182" s="588" t="e">
        <f>VLOOKUP($A182,Data!$A:AP,42,FALSE)</f>
        <v>#N/A</v>
      </c>
      <c r="Y182" s="588" t="e">
        <f>VLOOKUP($A182,Data!$A:AQ,43,FALSE)</f>
        <v>#N/A</v>
      </c>
    </row>
    <row r="183" spans="1:25" ht="50.1" hidden="1" customHeight="1" x14ac:dyDescent="0.25">
      <c r="A183" s="568" t="e">
        <f>VLOOKUP(Data!A155,Data!$A:$P,1,FALSE)</f>
        <v>#N/A</v>
      </c>
      <c r="B183" s="579" t="e">
        <f>VLOOKUP(A183,Data!$A:$P,4,FALSE)</f>
        <v>#N/A</v>
      </c>
      <c r="C183" s="582" t="e">
        <f>VLOOKUP(A183,Data!$A:$AG,24,FALSE)</f>
        <v>#N/A</v>
      </c>
      <c r="D183" s="577" t="e">
        <f>VLOOKUP(A183,Data!$A:$AG,25,FALSE)</f>
        <v>#N/A</v>
      </c>
      <c r="E183" s="577" t="e">
        <f>VLOOKUP(A183,Data!$A:$AG,26,FALSE)</f>
        <v>#N/A</v>
      </c>
      <c r="F183" s="591" t="e">
        <f>VLOOKUP(A183,Data!$A:$AG,11,FALSE)</f>
        <v>#N/A</v>
      </c>
      <c r="G183" s="593" t="e">
        <f>VLOOKUP(A183,Data!$A:$AG,27,FALSE)</f>
        <v>#N/A</v>
      </c>
      <c r="H183" s="593" t="e">
        <f>VLOOKUP(A183,Data!$A:$AG,30,FALSE)</f>
        <v>#N/A</v>
      </c>
      <c r="I183" s="593" t="e">
        <f>VLOOKUP(A183,Data!$A:$AG,31,FALSE)</f>
        <v>#N/A</v>
      </c>
      <c r="J183" s="593" t="e">
        <f>VLOOKUP(A183,Data!$A:$AG,32,FALSE)</f>
        <v>#N/A</v>
      </c>
      <c r="K183" s="593" t="e">
        <f>VLOOKUP(A183,Data!$A:$AG,12,FALSE)</f>
        <v>#N/A</v>
      </c>
      <c r="L183" s="597" t="e">
        <f>VLOOKUP(A183,Data!$A:$AG,23,FALSE)</f>
        <v>#N/A</v>
      </c>
      <c r="M183" s="586" t="e">
        <f>VLOOKUP(A183,Data!$A:$AG,8,FALSE)</f>
        <v>#N/A</v>
      </c>
      <c r="N183" s="263" t="e">
        <f>VLOOKUP(A183,Data!$A:$AG,16,FALSE)</f>
        <v>#N/A</v>
      </c>
      <c r="O183" s="263" t="e">
        <f>VLOOKUP(A183,Data!$A:$AG,28,FALSE)</f>
        <v>#N/A</v>
      </c>
      <c r="P183" s="588" t="e">
        <f>VLOOKUP(A183,Data!$A:$AH,34,FALSE)</f>
        <v>#N/A</v>
      </c>
      <c r="Q183" s="588" t="e">
        <f>VLOOKUP($A183,Data!$A:AI,35,FALSE)</f>
        <v>#N/A</v>
      </c>
      <c r="R183" s="588" t="e">
        <f>VLOOKUP($A183,Data!$A:AJ,36,FALSE)</f>
        <v>#N/A</v>
      </c>
      <c r="S183" s="588" t="e">
        <f>VLOOKUP($A183,Data!$A:AK,37,FALSE)</f>
        <v>#N/A</v>
      </c>
      <c r="T183" s="588" t="e">
        <f>VLOOKUP($A183,Data!$A:AL,38,FALSE)</f>
        <v>#N/A</v>
      </c>
      <c r="U183" s="588" t="e">
        <f>VLOOKUP($A183,Data!$A:AM,39,FALSE)</f>
        <v>#N/A</v>
      </c>
      <c r="V183" s="588" t="e">
        <f>VLOOKUP($A183,Data!$A:AN,40,FALSE)</f>
        <v>#N/A</v>
      </c>
      <c r="W183" s="588" t="e">
        <f>VLOOKUP($A183,Data!$A:AO,41,FALSE)</f>
        <v>#N/A</v>
      </c>
      <c r="X183" s="588" t="e">
        <f>VLOOKUP($A183,Data!$A:AP,42,FALSE)</f>
        <v>#N/A</v>
      </c>
      <c r="Y183" s="588" t="e">
        <f>VLOOKUP($A183,Data!$A:AQ,43,FALSE)</f>
        <v>#N/A</v>
      </c>
    </row>
    <row r="184" spans="1:25" ht="50.1" hidden="1" customHeight="1" x14ac:dyDescent="0.25">
      <c r="A184" s="568" t="e">
        <f>VLOOKUP(Data!A154,Data!$A:$P,1,FALSE)</f>
        <v>#N/A</v>
      </c>
      <c r="B184" s="579" t="e">
        <f>VLOOKUP(A184,Data!$A:$P,4,FALSE)</f>
        <v>#N/A</v>
      </c>
      <c r="C184" s="582" t="e">
        <f>VLOOKUP(A184,Data!$A:$AG,24,FALSE)</f>
        <v>#N/A</v>
      </c>
      <c r="D184" s="577" t="e">
        <f>VLOOKUP(A184,Data!$A:$AG,25,FALSE)</f>
        <v>#N/A</v>
      </c>
      <c r="E184" s="577" t="e">
        <f>VLOOKUP(A184,Data!$A:$AG,26,FALSE)</f>
        <v>#N/A</v>
      </c>
      <c r="F184" s="591" t="e">
        <f>VLOOKUP(A184,Data!$A:$AG,11,FALSE)</f>
        <v>#N/A</v>
      </c>
      <c r="G184" s="593" t="e">
        <f>VLOOKUP(A184,Data!$A:$AG,27,FALSE)</f>
        <v>#N/A</v>
      </c>
      <c r="H184" s="593" t="e">
        <f>VLOOKUP(A184,Data!$A:$AG,30,FALSE)</f>
        <v>#N/A</v>
      </c>
      <c r="I184" s="593" t="e">
        <f>VLOOKUP(A184,Data!$A:$AG,31,FALSE)</f>
        <v>#N/A</v>
      </c>
      <c r="J184" s="593" t="e">
        <f>VLOOKUP(A184,Data!$A:$AG,32,FALSE)</f>
        <v>#N/A</v>
      </c>
      <c r="K184" s="593" t="e">
        <f>VLOOKUP(A184,Data!$A:$AG,12,FALSE)</f>
        <v>#N/A</v>
      </c>
      <c r="L184" s="597" t="e">
        <f>VLOOKUP(A184,Data!$A:$AG,23,FALSE)</f>
        <v>#N/A</v>
      </c>
      <c r="M184" s="586" t="e">
        <f>VLOOKUP(A184,Data!$A:$AG,8,FALSE)</f>
        <v>#N/A</v>
      </c>
      <c r="N184" s="263" t="e">
        <f>VLOOKUP(A184,Data!$A:$AG,16,FALSE)</f>
        <v>#N/A</v>
      </c>
      <c r="O184" s="263" t="e">
        <f>VLOOKUP(A184,Data!$A:$AG,28,FALSE)</f>
        <v>#N/A</v>
      </c>
      <c r="P184" s="588" t="e">
        <f>VLOOKUP(A184,Data!$A:$AH,34,FALSE)</f>
        <v>#N/A</v>
      </c>
      <c r="Q184" s="588" t="e">
        <f>VLOOKUP($A184,Data!$A:AI,35,FALSE)</f>
        <v>#N/A</v>
      </c>
      <c r="R184" s="588" t="e">
        <f>VLOOKUP($A184,Data!$A:AJ,36,FALSE)</f>
        <v>#N/A</v>
      </c>
      <c r="S184" s="588" t="e">
        <f>VLOOKUP($A184,Data!$A:AK,37,FALSE)</f>
        <v>#N/A</v>
      </c>
      <c r="T184" s="588" t="e">
        <f>VLOOKUP($A184,Data!$A:AL,38,FALSE)</f>
        <v>#N/A</v>
      </c>
      <c r="U184" s="588" t="e">
        <f>VLOOKUP($A184,Data!$A:AM,39,FALSE)</f>
        <v>#N/A</v>
      </c>
      <c r="V184" s="588" t="e">
        <f>VLOOKUP($A184,Data!$A:AN,40,FALSE)</f>
        <v>#N/A</v>
      </c>
      <c r="W184" s="588" t="e">
        <f>VLOOKUP($A184,Data!$A:AO,41,FALSE)</f>
        <v>#N/A</v>
      </c>
      <c r="X184" s="588" t="e">
        <f>VLOOKUP($A184,Data!$A:AP,42,FALSE)</f>
        <v>#N/A</v>
      </c>
      <c r="Y184" s="588" t="e">
        <f>VLOOKUP($A184,Data!$A:AQ,43,FALSE)</f>
        <v>#N/A</v>
      </c>
    </row>
    <row r="185" spans="1:25" ht="50.1" hidden="1" customHeight="1" x14ac:dyDescent="0.25">
      <c r="A185" s="568" t="e">
        <f>VLOOKUP(Data!A153,Data!$A:$P,1,FALSE)</f>
        <v>#N/A</v>
      </c>
      <c r="B185" s="579" t="e">
        <f>VLOOKUP(A185,Data!$A:$P,4,FALSE)</f>
        <v>#N/A</v>
      </c>
      <c r="C185" s="582" t="e">
        <f>VLOOKUP(A185,Data!$A:$AG,24,FALSE)</f>
        <v>#N/A</v>
      </c>
      <c r="D185" s="577" t="e">
        <f>VLOOKUP(A185,Data!$A:$AG,25,FALSE)</f>
        <v>#N/A</v>
      </c>
      <c r="E185" s="577" t="e">
        <f>VLOOKUP(A185,Data!$A:$AG,26,FALSE)</f>
        <v>#N/A</v>
      </c>
      <c r="F185" s="591" t="e">
        <f>VLOOKUP(A185,Data!$A:$AG,11,FALSE)</f>
        <v>#N/A</v>
      </c>
      <c r="G185" s="593" t="e">
        <f>VLOOKUP(A185,Data!$A:$AG,27,FALSE)</f>
        <v>#N/A</v>
      </c>
      <c r="H185" s="593" t="e">
        <f>VLOOKUP(A185,Data!$A:$AG,30,FALSE)</f>
        <v>#N/A</v>
      </c>
      <c r="I185" s="593" t="e">
        <f>VLOOKUP(A185,Data!$A:$AG,31,FALSE)</f>
        <v>#N/A</v>
      </c>
      <c r="J185" s="593" t="e">
        <f>VLOOKUP(A185,Data!$A:$AG,32,FALSE)</f>
        <v>#N/A</v>
      </c>
      <c r="K185" s="593" t="e">
        <f>VLOOKUP(A185,Data!$A:$AG,12,FALSE)</f>
        <v>#N/A</v>
      </c>
      <c r="L185" s="597" t="e">
        <f>VLOOKUP(A185,Data!$A:$AG,23,FALSE)</f>
        <v>#N/A</v>
      </c>
      <c r="M185" s="586" t="e">
        <f>VLOOKUP(A185,Data!$A:$AG,8,FALSE)</f>
        <v>#N/A</v>
      </c>
      <c r="N185" s="263" t="e">
        <f>VLOOKUP(A185,Data!$A:$AG,16,FALSE)</f>
        <v>#N/A</v>
      </c>
      <c r="O185" s="263" t="e">
        <f>VLOOKUP(A185,Data!$A:$AG,28,FALSE)</f>
        <v>#N/A</v>
      </c>
      <c r="P185" s="588" t="e">
        <f>VLOOKUP(A185,Data!$A:$AH,34,FALSE)</f>
        <v>#N/A</v>
      </c>
      <c r="Q185" s="588" t="e">
        <f>VLOOKUP($A185,Data!$A:AI,35,FALSE)</f>
        <v>#N/A</v>
      </c>
      <c r="R185" s="588" t="e">
        <f>VLOOKUP($A185,Data!$A:AJ,36,FALSE)</f>
        <v>#N/A</v>
      </c>
      <c r="S185" s="588" t="e">
        <f>VLOOKUP($A185,Data!$A:AK,37,FALSE)</f>
        <v>#N/A</v>
      </c>
      <c r="T185" s="588" t="e">
        <f>VLOOKUP($A185,Data!$A:AL,38,FALSE)</f>
        <v>#N/A</v>
      </c>
      <c r="U185" s="588" t="e">
        <f>VLOOKUP($A185,Data!$A:AM,39,FALSE)</f>
        <v>#N/A</v>
      </c>
      <c r="V185" s="588" t="e">
        <f>VLOOKUP($A185,Data!$A:AN,40,FALSE)</f>
        <v>#N/A</v>
      </c>
      <c r="W185" s="588" t="e">
        <f>VLOOKUP($A185,Data!$A:AO,41,FALSE)</f>
        <v>#N/A</v>
      </c>
      <c r="X185" s="588" t="e">
        <f>VLOOKUP($A185,Data!$A:AP,42,FALSE)</f>
        <v>#N/A</v>
      </c>
      <c r="Y185" s="588" t="e">
        <f>VLOOKUP($A185,Data!$A:AQ,43,FALSE)</f>
        <v>#N/A</v>
      </c>
    </row>
    <row r="186" spans="1:25" ht="50.1" hidden="1" customHeight="1" x14ac:dyDescent="0.25">
      <c r="A186" s="568" t="e">
        <f>VLOOKUP(Data!A152,Data!$A:$P,1,FALSE)</f>
        <v>#N/A</v>
      </c>
      <c r="B186" s="579" t="e">
        <f>VLOOKUP(A186,Data!$A:$P,4,FALSE)</f>
        <v>#N/A</v>
      </c>
      <c r="C186" s="582" t="e">
        <f>VLOOKUP(A186,Data!$A:$AG,24,FALSE)</f>
        <v>#N/A</v>
      </c>
      <c r="D186" s="577" t="e">
        <f>VLOOKUP(A186,Data!$A:$AG,25,FALSE)</f>
        <v>#N/A</v>
      </c>
      <c r="E186" s="577" t="e">
        <f>VLOOKUP(A186,Data!$A:$AG,26,FALSE)</f>
        <v>#N/A</v>
      </c>
      <c r="F186" s="591" t="e">
        <f>VLOOKUP(A186,Data!$A:$AG,11,FALSE)</f>
        <v>#N/A</v>
      </c>
      <c r="G186" s="593" t="e">
        <f>VLOOKUP(A186,Data!$A:$AG,27,FALSE)</f>
        <v>#N/A</v>
      </c>
      <c r="H186" s="593" t="e">
        <f>VLOOKUP(A186,Data!$A:$AG,30,FALSE)</f>
        <v>#N/A</v>
      </c>
      <c r="I186" s="593" t="e">
        <f>VLOOKUP(A186,Data!$A:$AG,31,FALSE)</f>
        <v>#N/A</v>
      </c>
      <c r="J186" s="593" t="e">
        <f>VLOOKUP(A186,Data!$A:$AG,32,FALSE)</f>
        <v>#N/A</v>
      </c>
      <c r="K186" s="592" t="e">
        <f>VLOOKUP(A186,Data!$A:$AG,12,FALSE)</f>
        <v>#N/A</v>
      </c>
      <c r="L186" s="597" t="e">
        <f>VLOOKUP(A186,Data!$A:$AG,23,FALSE)</f>
        <v>#N/A</v>
      </c>
      <c r="M186" s="586" t="e">
        <f>VLOOKUP(A186,Data!$A:$AG,8,FALSE)</f>
        <v>#N/A</v>
      </c>
      <c r="N186" s="263" t="e">
        <f>VLOOKUP(A186,Data!$A:$AG,16,FALSE)</f>
        <v>#N/A</v>
      </c>
      <c r="O186" s="263" t="e">
        <f>VLOOKUP(A186,Data!$A:$AG,28,FALSE)</f>
        <v>#N/A</v>
      </c>
      <c r="P186" s="588" t="e">
        <f>VLOOKUP(A186,Data!$A:$AH,34,FALSE)</f>
        <v>#N/A</v>
      </c>
      <c r="Q186" s="588" t="e">
        <f>VLOOKUP($A186,Data!$A:AI,35,FALSE)</f>
        <v>#N/A</v>
      </c>
      <c r="R186" s="588" t="e">
        <f>VLOOKUP($A186,Data!$A:AJ,36,FALSE)</f>
        <v>#N/A</v>
      </c>
      <c r="S186" s="588" t="e">
        <f>VLOOKUP($A186,Data!$A:AK,37,FALSE)</f>
        <v>#N/A</v>
      </c>
      <c r="T186" s="588" t="e">
        <f>VLOOKUP($A186,Data!$A:AL,38,FALSE)</f>
        <v>#N/A</v>
      </c>
      <c r="U186" s="588" t="e">
        <f>VLOOKUP($A186,Data!$A:AM,39,FALSE)</f>
        <v>#N/A</v>
      </c>
      <c r="V186" s="588" t="e">
        <f>VLOOKUP($A186,Data!$A:AN,40,FALSE)</f>
        <v>#N/A</v>
      </c>
      <c r="W186" s="588" t="e">
        <f>VLOOKUP($A186,Data!$A:AO,41,FALSE)</f>
        <v>#N/A</v>
      </c>
      <c r="X186" s="588" t="e">
        <f>VLOOKUP($A186,Data!$A:AP,42,FALSE)</f>
        <v>#N/A</v>
      </c>
      <c r="Y186" s="588" t="e">
        <f>VLOOKUP($A186,Data!$A:AQ,43,FALSE)</f>
        <v>#N/A</v>
      </c>
    </row>
    <row r="187" spans="1:25" ht="50.1" hidden="1" customHeight="1" x14ac:dyDescent="0.25">
      <c r="A187" s="568" t="e">
        <f>VLOOKUP(Data!A151,Data!$A:$P,1,FALSE)</f>
        <v>#N/A</v>
      </c>
      <c r="B187" s="579" t="e">
        <f>VLOOKUP(A187,Data!$A:$P,4,FALSE)</f>
        <v>#N/A</v>
      </c>
      <c r="C187" s="582" t="e">
        <f>VLOOKUP(A187,Data!$A:$AG,24,FALSE)</f>
        <v>#N/A</v>
      </c>
      <c r="D187" s="577" t="e">
        <f>VLOOKUP(A187,Data!$A:$AG,25,FALSE)</f>
        <v>#N/A</v>
      </c>
      <c r="E187" s="577" t="e">
        <f>VLOOKUP(A187,Data!$A:$AG,26,FALSE)</f>
        <v>#N/A</v>
      </c>
      <c r="F187" s="591" t="e">
        <f>VLOOKUP(A187,Data!$A:$AG,11,FALSE)</f>
        <v>#N/A</v>
      </c>
      <c r="G187" s="593" t="e">
        <f>VLOOKUP(A187,Data!$A:$AG,27,FALSE)</f>
        <v>#N/A</v>
      </c>
      <c r="H187" s="593" t="e">
        <f>VLOOKUP(A187,Data!$A:$AG,30,FALSE)</f>
        <v>#N/A</v>
      </c>
      <c r="I187" s="593" t="e">
        <f>VLOOKUP(A187,Data!$A:$AG,31,FALSE)</f>
        <v>#N/A</v>
      </c>
      <c r="J187" s="593" t="e">
        <f>VLOOKUP(A187,Data!$A:$AG,32,FALSE)</f>
        <v>#N/A</v>
      </c>
      <c r="K187" s="593" t="e">
        <f>VLOOKUP(A187,Data!$A:$AG,12,FALSE)</f>
        <v>#N/A</v>
      </c>
      <c r="L187" s="597" t="e">
        <f>VLOOKUP(A187,Data!$A:$AG,23,FALSE)</f>
        <v>#N/A</v>
      </c>
      <c r="M187" s="586" t="e">
        <f>VLOOKUP(A187,Data!$A:$AG,8,FALSE)</f>
        <v>#N/A</v>
      </c>
      <c r="N187" s="263" t="e">
        <f>VLOOKUP(A187,Data!$A:$AG,16,FALSE)</f>
        <v>#N/A</v>
      </c>
      <c r="O187" s="263" t="e">
        <f>VLOOKUP(A187,Data!$A:$AG,28,FALSE)</f>
        <v>#N/A</v>
      </c>
      <c r="P187" s="588" t="e">
        <f>VLOOKUP(A187,Data!$A:$AH,34,FALSE)</f>
        <v>#N/A</v>
      </c>
      <c r="Q187" s="588" t="e">
        <f>VLOOKUP($A187,Data!$A:AI,35,FALSE)</f>
        <v>#N/A</v>
      </c>
      <c r="R187" s="588" t="e">
        <f>VLOOKUP($A187,Data!$A:AJ,36,FALSE)</f>
        <v>#N/A</v>
      </c>
      <c r="S187" s="588" t="e">
        <f>VLOOKUP($A187,Data!$A:AK,37,FALSE)</f>
        <v>#N/A</v>
      </c>
      <c r="T187" s="588" t="e">
        <f>VLOOKUP($A187,Data!$A:AL,38,FALSE)</f>
        <v>#N/A</v>
      </c>
      <c r="U187" s="588" t="e">
        <f>VLOOKUP($A187,Data!$A:AM,39,FALSE)</f>
        <v>#N/A</v>
      </c>
      <c r="V187" s="588" t="e">
        <f>VLOOKUP($A187,Data!$A:AN,40,FALSE)</f>
        <v>#N/A</v>
      </c>
      <c r="W187" s="588" t="e">
        <f>VLOOKUP($A187,Data!$A:AO,41,FALSE)</f>
        <v>#N/A</v>
      </c>
      <c r="X187" s="588" t="e">
        <f>VLOOKUP($A187,Data!$A:AP,42,FALSE)</f>
        <v>#N/A</v>
      </c>
      <c r="Y187" s="588" t="e">
        <f>VLOOKUP($A187,Data!$A:AQ,43,FALSE)</f>
        <v>#N/A</v>
      </c>
    </row>
    <row r="188" spans="1:25" ht="50.1" hidden="1" customHeight="1" x14ac:dyDescent="0.25">
      <c r="A188" s="568" t="e">
        <f>VLOOKUP(Data!A150,Data!$A:$P,1,FALSE)</f>
        <v>#N/A</v>
      </c>
      <c r="B188" s="579" t="e">
        <f>VLOOKUP(A188,Data!$A:$P,4,FALSE)</f>
        <v>#N/A</v>
      </c>
      <c r="C188" s="582" t="e">
        <f>VLOOKUP(A188,Data!$A:$AG,24,FALSE)</f>
        <v>#N/A</v>
      </c>
      <c r="D188" s="577" t="e">
        <f>VLOOKUP(A188,Data!$A:$AG,25,FALSE)</f>
        <v>#N/A</v>
      </c>
      <c r="E188" s="577" t="e">
        <f>VLOOKUP(A188,Data!$A:$AG,26,FALSE)</f>
        <v>#N/A</v>
      </c>
      <c r="F188" s="591" t="e">
        <f>VLOOKUP(A188,Data!$A:$AG,11,FALSE)</f>
        <v>#N/A</v>
      </c>
      <c r="G188" s="593" t="e">
        <f>VLOOKUP(A188,Data!$A:$AG,27,FALSE)</f>
        <v>#N/A</v>
      </c>
      <c r="H188" s="593" t="e">
        <f>VLOOKUP(A188,Data!$A:$AG,30,FALSE)</f>
        <v>#N/A</v>
      </c>
      <c r="I188" s="593" t="e">
        <f>VLOOKUP(A188,Data!$A:$AG,31,FALSE)</f>
        <v>#N/A</v>
      </c>
      <c r="J188" s="593" t="e">
        <f>VLOOKUP(A188,Data!$A:$AG,32,FALSE)</f>
        <v>#N/A</v>
      </c>
      <c r="K188" s="593" t="e">
        <f>VLOOKUP(A188,Data!$A:$AG,12,FALSE)</f>
        <v>#N/A</v>
      </c>
      <c r="L188" s="597" t="e">
        <f>VLOOKUP(A188,Data!$A:$AG,23,FALSE)</f>
        <v>#N/A</v>
      </c>
      <c r="M188" s="586" t="e">
        <f>VLOOKUP(A188,Data!$A:$AG,8,FALSE)</f>
        <v>#N/A</v>
      </c>
      <c r="N188" s="263" t="e">
        <f>VLOOKUP(A188,Data!$A:$AG,16,FALSE)</f>
        <v>#N/A</v>
      </c>
      <c r="O188" s="263" t="e">
        <f>VLOOKUP(A188,Data!$A:$AG,28,FALSE)</f>
        <v>#N/A</v>
      </c>
      <c r="P188" s="588" t="e">
        <f>VLOOKUP(A188,Data!$A:$AH,34,FALSE)</f>
        <v>#N/A</v>
      </c>
      <c r="Q188" s="588" t="e">
        <f>VLOOKUP($A188,Data!$A:AI,35,FALSE)</f>
        <v>#N/A</v>
      </c>
      <c r="R188" s="588" t="e">
        <f>VLOOKUP($A188,Data!$A:AJ,36,FALSE)</f>
        <v>#N/A</v>
      </c>
      <c r="S188" s="588" t="e">
        <f>VLOOKUP($A188,Data!$A:AK,37,FALSE)</f>
        <v>#N/A</v>
      </c>
      <c r="T188" s="588" t="e">
        <f>VLOOKUP($A188,Data!$A:AL,38,FALSE)</f>
        <v>#N/A</v>
      </c>
      <c r="U188" s="588" t="e">
        <f>VLOOKUP($A188,Data!$A:AM,39,FALSE)</f>
        <v>#N/A</v>
      </c>
      <c r="V188" s="588" t="e">
        <f>VLOOKUP($A188,Data!$A:AN,40,FALSE)</f>
        <v>#N/A</v>
      </c>
      <c r="W188" s="588" t="e">
        <f>VLOOKUP($A188,Data!$A:AO,41,FALSE)</f>
        <v>#N/A</v>
      </c>
      <c r="X188" s="588" t="e">
        <f>VLOOKUP($A188,Data!$A:AP,42,FALSE)</f>
        <v>#N/A</v>
      </c>
      <c r="Y188" s="588" t="e">
        <f>VLOOKUP($A188,Data!$A:AQ,43,FALSE)</f>
        <v>#N/A</v>
      </c>
    </row>
    <row r="189" spans="1:25" ht="50.1" hidden="1" customHeight="1" x14ac:dyDescent="0.25">
      <c r="A189" s="568" t="e">
        <f>VLOOKUP(Data!A149,Data!$A:$P,1,FALSE)</f>
        <v>#N/A</v>
      </c>
      <c r="B189" s="579" t="e">
        <f>VLOOKUP(A189,Data!$A:$P,4,FALSE)</f>
        <v>#N/A</v>
      </c>
      <c r="C189" s="582" t="e">
        <f>VLOOKUP(A189,Data!$A:$AG,24,FALSE)</f>
        <v>#N/A</v>
      </c>
      <c r="D189" s="577" t="e">
        <f>VLOOKUP(A189,Data!$A:$AG,25,FALSE)</f>
        <v>#N/A</v>
      </c>
      <c r="E189" s="577" t="e">
        <f>VLOOKUP(A189,Data!$A:$AG,26,FALSE)</f>
        <v>#N/A</v>
      </c>
      <c r="F189" s="591" t="e">
        <f>VLOOKUP(A189,Data!$A:$AG,11,FALSE)</f>
        <v>#N/A</v>
      </c>
      <c r="G189" s="593" t="e">
        <f>VLOOKUP(A189,Data!$A:$AG,27,FALSE)</f>
        <v>#N/A</v>
      </c>
      <c r="H189" s="593" t="e">
        <f>VLOOKUP(A189,Data!$A:$AG,30,FALSE)</f>
        <v>#N/A</v>
      </c>
      <c r="I189" s="593" t="e">
        <f>VLOOKUP(A189,Data!$A:$AG,31,FALSE)</f>
        <v>#N/A</v>
      </c>
      <c r="J189" s="593" t="e">
        <f>VLOOKUP(A189,Data!$A:$AG,32,FALSE)</f>
        <v>#N/A</v>
      </c>
      <c r="K189" s="593" t="e">
        <f>VLOOKUP(A189,Data!$A:$AG,12,FALSE)</f>
        <v>#N/A</v>
      </c>
      <c r="L189" s="597" t="e">
        <f>VLOOKUP(A189,Data!$A:$AG,23,FALSE)</f>
        <v>#N/A</v>
      </c>
      <c r="M189" s="586" t="e">
        <f>VLOOKUP(A189,Data!$A:$AG,8,FALSE)</f>
        <v>#N/A</v>
      </c>
      <c r="N189" s="263" t="e">
        <f>VLOOKUP(A189,Data!$A:$AG,16,FALSE)</f>
        <v>#N/A</v>
      </c>
      <c r="O189" s="263" t="e">
        <f>VLOOKUP(A189,Data!$A:$AG,28,FALSE)</f>
        <v>#N/A</v>
      </c>
      <c r="P189" s="588" t="e">
        <f>VLOOKUP(A189,Data!$A:$AH,34,FALSE)</f>
        <v>#N/A</v>
      </c>
      <c r="Q189" s="588" t="e">
        <f>VLOOKUP($A189,Data!$A:AI,35,FALSE)</f>
        <v>#N/A</v>
      </c>
      <c r="R189" s="588" t="e">
        <f>VLOOKUP($A189,Data!$A:AJ,36,FALSE)</f>
        <v>#N/A</v>
      </c>
      <c r="S189" s="588" t="e">
        <f>VLOOKUP($A189,Data!$A:AK,37,FALSE)</f>
        <v>#N/A</v>
      </c>
      <c r="T189" s="588" t="e">
        <f>VLOOKUP($A189,Data!$A:AL,38,FALSE)</f>
        <v>#N/A</v>
      </c>
      <c r="U189" s="588" t="e">
        <f>VLOOKUP($A189,Data!$A:AM,39,FALSE)</f>
        <v>#N/A</v>
      </c>
      <c r="V189" s="588" t="e">
        <f>VLOOKUP($A189,Data!$A:AN,40,FALSE)</f>
        <v>#N/A</v>
      </c>
      <c r="W189" s="588" t="e">
        <f>VLOOKUP($A189,Data!$A:AO,41,FALSE)</f>
        <v>#N/A</v>
      </c>
      <c r="X189" s="588" t="e">
        <f>VLOOKUP($A189,Data!$A:AP,42,FALSE)</f>
        <v>#N/A</v>
      </c>
      <c r="Y189" s="588" t="e">
        <f>VLOOKUP($A189,Data!$A:AQ,43,FALSE)</f>
        <v>#N/A</v>
      </c>
    </row>
    <row r="190" spans="1:25" ht="50.1" hidden="1" customHeight="1" x14ac:dyDescent="0.25">
      <c r="A190" s="568" t="e">
        <f>VLOOKUP(Data!A148,Data!$A:$P,1,FALSE)</f>
        <v>#N/A</v>
      </c>
      <c r="B190" s="579" t="e">
        <f>VLOOKUP(A190,Data!$A:$P,4,FALSE)</f>
        <v>#N/A</v>
      </c>
      <c r="C190" s="582" t="e">
        <f>VLOOKUP(A190,Data!$A:$AG,24,FALSE)</f>
        <v>#N/A</v>
      </c>
      <c r="D190" s="577" t="e">
        <f>VLOOKUP(A190,Data!$A:$AG,25,FALSE)</f>
        <v>#N/A</v>
      </c>
      <c r="E190" s="577" t="e">
        <f>VLOOKUP(A190,Data!$A:$AG,26,FALSE)</f>
        <v>#N/A</v>
      </c>
      <c r="F190" s="591" t="e">
        <f>VLOOKUP(A190,Data!$A:$AG,11,FALSE)</f>
        <v>#N/A</v>
      </c>
      <c r="G190" s="593" t="e">
        <f>VLOOKUP(A190,Data!$A:$AG,27,FALSE)</f>
        <v>#N/A</v>
      </c>
      <c r="H190" s="593" t="e">
        <f>VLOOKUP(A190,Data!$A:$AG,30,FALSE)</f>
        <v>#N/A</v>
      </c>
      <c r="I190" s="593" t="e">
        <f>VLOOKUP(A190,Data!$A:$AG,31,FALSE)</f>
        <v>#N/A</v>
      </c>
      <c r="J190" s="593" t="e">
        <f>VLOOKUP(A190,Data!$A:$AG,32,FALSE)</f>
        <v>#N/A</v>
      </c>
      <c r="K190" s="593" t="e">
        <f>VLOOKUP(A190,Data!$A:$AG,12,FALSE)</f>
        <v>#N/A</v>
      </c>
      <c r="L190" s="597" t="e">
        <f>VLOOKUP(A190,Data!$A:$AG,23,FALSE)</f>
        <v>#N/A</v>
      </c>
      <c r="M190" s="586" t="e">
        <f>VLOOKUP(A190,Data!$A:$AG,8,FALSE)</f>
        <v>#N/A</v>
      </c>
      <c r="N190" s="263" t="e">
        <f>VLOOKUP(A190,Data!$A:$AG,16,FALSE)</f>
        <v>#N/A</v>
      </c>
      <c r="O190" s="263" t="e">
        <f>VLOOKUP(A190,Data!$A:$AG,28,FALSE)</f>
        <v>#N/A</v>
      </c>
      <c r="P190" s="588" t="e">
        <f>VLOOKUP(A190,Data!$A:$AH,34,FALSE)</f>
        <v>#N/A</v>
      </c>
      <c r="Q190" s="588" t="e">
        <f>VLOOKUP($A190,Data!$A:AI,35,FALSE)</f>
        <v>#N/A</v>
      </c>
      <c r="R190" s="588" t="e">
        <f>VLOOKUP($A190,Data!$A:AJ,36,FALSE)</f>
        <v>#N/A</v>
      </c>
      <c r="S190" s="588" t="e">
        <f>VLOOKUP($A190,Data!$A:AK,37,FALSE)</f>
        <v>#N/A</v>
      </c>
      <c r="T190" s="588" t="e">
        <f>VLOOKUP($A190,Data!$A:AL,38,FALSE)</f>
        <v>#N/A</v>
      </c>
      <c r="U190" s="588" t="e">
        <f>VLOOKUP($A190,Data!$A:AM,39,FALSE)</f>
        <v>#N/A</v>
      </c>
      <c r="V190" s="588" t="e">
        <f>VLOOKUP($A190,Data!$A:AN,40,FALSE)</f>
        <v>#N/A</v>
      </c>
      <c r="W190" s="588" t="e">
        <f>VLOOKUP($A190,Data!$A:AO,41,FALSE)</f>
        <v>#N/A</v>
      </c>
      <c r="X190" s="588" t="e">
        <f>VLOOKUP($A190,Data!$A:AP,42,FALSE)</f>
        <v>#N/A</v>
      </c>
      <c r="Y190" s="588" t="e">
        <f>VLOOKUP($A190,Data!$A:AQ,43,FALSE)</f>
        <v>#N/A</v>
      </c>
    </row>
    <row r="191" spans="1:25" ht="50.1" hidden="1" customHeight="1" x14ac:dyDescent="0.25">
      <c r="A191" s="568" t="e">
        <f>VLOOKUP(Data!A147,Data!$A:$P,1,FALSE)</f>
        <v>#N/A</v>
      </c>
      <c r="B191" s="579" t="e">
        <f>VLOOKUP(A191,Data!$A:$P,4,FALSE)</f>
        <v>#N/A</v>
      </c>
      <c r="C191" s="582" t="e">
        <f>VLOOKUP(A191,Data!$A:$AG,24,FALSE)</f>
        <v>#N/A</v>
      </c>
      <c r="D191" s="577" t="e">
        <f>VLOOKUP(A191,Data!$A:$AG,25,FALSE)</f>
        <v>#N/A</v>
      </c>
      <c r="E191" s="577" t="e">
        <f>VLOOKUP(A191,Data!$A:$AG,26,FALSE)</f>
        <v>#N/A</v>
      </c>
      <c r="F191" s="591" t="e">
        <f>VLOOKUP(A191,Data!$A:$AG,11,FALSE)</f>
        <v>#N/A</v>
      </c>
      <c r="G191" s="593" t="e">
        <f>VLOOKUP(A191,Data!$A:$AG,27,FALSE)</f>
        <v>#N/A</v>
      </c>
      <c r="H191" s="593" t="e">
        <f>VLOOKUP(A191,Data!$A:$AG,30,FALSE)</f>
        <v>#N/A</v>
      </c>
      <c r="I191" s="593" t="e">
        <f>VLOOKUP(A191,Data!$A:$AG,31,FALSE)</f>
        <v>#N/A</v>
      </c>
      <c r="J191" s="593" t="e">
        <f>VLOOKUP(A191,Data!$A:$AG,32,FALSE)</f>
        <v>#N/A</v>
      </c>
      <c r="K191" s="592" t="e">
        <f>VLOOKUP(A191,Data!$A:$AG,12,FALSE)</f>
        <v>#N/A</v>
      </c>
      <c r="L191" s="597" t="e">
        <f>VLOOKUP(A191,Data!$A:$AG,23,FALSE)</f>
        <v>#N/A</v>
      </c>
      <c r="M191" s="586" t="e">
        <f>VLOOKUP(A191,Data!$A:$AG,8,FALSE)</f>
        <v>#N/A</v>
      </c>
      <c r="N191" s="263" t="e">
        <f>VLOOKUP(A191,Data!$A:$AG,16,FALSE)</f>
        <v>#N/A</v>
      </c>
      <c r="O191" s="263" t="e">
        <f>VLOOKUP(A191,Data!$A:$AG,28,FALSE)</f>
        <v>#N/A</v>
      </c>
      <c r="P191" s="588" t="e">
        <f>VLOOKUP(A191,Data!$A:$AH,34,FALSE)</f>
        <v>#N/A</v>
      </c>
      <c r="Q191" s="588" t="e">
        <f>VLOOKUP($A191,Data!$A:AI,35,FALSE)</f>
        <v>#N/A</v>
      </c>
      <c r="R191" s="588" t="e">
        <f>VLOOKUP($A191,Data!$A:AJ,36,FALSE)</f>
        <v>#N/A</v>
      </c>
      <c r="S191" s="588" t="e">
        <f>VLOOKUP($A191,Data!$A:AK,37,FALSE)</f>
        <v>#N/A</v>
      </c>
      <c r="T191" s="588" t="e">
        <f>VLOOKUP($A191,Data!$A:AL,38,FALSE)</f>
        <v>#N/A</v>
      </c>
      <c r="U191" s="588" t="e">
        <f>VLOOKUP($A191,Data!$A:AM,39,FALSE)</f>
        <v>#N/A</v>
      </c>
      <c r="V191" s="588" t="e">
        <f>VLOOKUP($A191,Data!$A:AN,40,FALSE)</f>
        <v>#N/A</v>
      </c>
      <c r="W191" s="588" t="e">
        <f>VLOOKUP($A191,Data!$A:AO,41,FALSE)</f>
        <v>#N/A</v>
      </c>
      <c r="X191" s="588" t="e">
        <f>VLOOKUP($A191,Data!$A:AP,42,FALSE)</f>
        <v>#N/A</v>
      </c>
      <c r="Y191" s="588" t="e">
        <f>VLOOKUP($A191,Data!$A:AQ,43,FALSE)</f>
        <v>#N/A</v>
      </c>
    </row>
    <row r="192" spans="1:25" ht="50.1" hidden="1" customHeight="1" x14ac:dyDescent="0.25">
      <c r="A192" s="568" t="e">
        <f>VLOOKUP(Data!A146,Data!$A:$P,1,FALSE)</f>
        <v>#N/A</v>
      </c>
      <c r="B192" s="579" t="e">
        <f>VLOOKUP(A192,Data!$A:$P,4,FALSE)</f>
        <v>#N/A</v>
      </c>
      <c r="C192" s="582" t="e">
        <f>VLOOKUP(A192,Data!$A:$AG,24,FALSE)</f>
        <v>#N/A</v>
      </c>
      <c r="D192" s="577" t="e">
        <f>VLOOKUP(A192,Data!$A:$AG,25,FALSE)</f>
        <v>#N/A</v>
      </c>
      <c r="E192" s="577" t="e">
        <f>VLOOKUP(A192,Data!$A:$AG,26,FALSE)</f>
        <v>#N/A</v>
      </c>
      <c r="F192" s="591" t="e">
        <f>VLOOKUP(A192,Data!$A:$AG,11,FALSE)</f>
        <v>#N/A</v>
      </c>
      <c r="G192" s="593" t="e">
        <f>VLOOKUP(A192,Data!$A:$AG,27,FALSE)</f>
        <v>#N/A</v>
      </c>
      <c r="H192" s="593" t="e">
        <f>VLOOKUP(A192,Data!$A:$AG,30,FALSE)</f>
        <v>#N/A</v>
      </c>
      <c r="I192" s="593" t="e">
        <f>VLOOKUP(A192,Data!$A:$AG,31,FALSE)</f>
        <v>#N/A</v>
      </c>
      <c r="J192" s="593" t="e">
        <f>VLOOKUP(A192,Data!$A:$AG,32,FALSE)</f>
        <v>#N/A</v>
      </c>
      <c r="K192" s="593" t="e">
        <f>VLOOKUP(A192,Data!$A:$AG,12,FALSE)</f>
        <v>#N/A</v>
      </c>
      <c r="L192" s="597" t="e">
        <f>VLOOKUP(A192,Data!$A:$AG,23,FALSE)</f>
        <v>#N/A</v>
      </c>
      <c r="M192" s="586" t="e">
        <f>VLOOKUP(A192,Data!$A:$AG,8,FALSE)</f>
        <v>#N/A</v>
      </c>
      <c r="N192" s="263" t="e">
        <f>VLOOKUP(A192,Data!$A:$AG,16,FALSE)</f>
        <v>#N/A</v>
      </c>
      <c r="O192" s="263" t="e">
        <f>VLOOKUP(A192,Data!$A:$AG,28,FALSE)</f>
        <v>#N/A</v>
      </c>
      <c r="P192" s="588" t="e">
        <f>VLOOKUP(A192,Data!$A:$AH,34,FALSE)</f>
        <v>#N/A</v>
      </c>
      <c r="Q192" s="588" t="e">
        <f>VLOOKUP($A192,Data!$A:AI,35,FALSE)</f>
        <v>#N/A</v>
      </c>
      <c r="R192" s="588" t="e">
        <f>VLOOKUP($A192,Data!$A:AJ,36,FALSE)</f>
        <v>#N/A</v>
      </c>
      <c r="S192" s="588" t="e">
        <f>VLOOKUP($A192,Data!$A:AK,37,FALSE)</f>
        <v>#N/A</v>
      </c>
      <c r="T192" s="588" t="e">
        <f>VLOOKUP($A192,Data!$A:AL,38,FALSE)</f>
        <v>#N/A</v>
      </c>
      <c r="U192" s="588" t="e">
        <f>VLOOKUP($A192,Data!$A:AM,39,FALSE)</f>
        <v>#N/A</v>
      </c>
      <c r="V192" s="588" t="e">
        <f>VLOOKUP($A192,Data!$A:AN,40,FALSE)</f>
        <v>#N/A</v>
      </c>
      <c r="W192" s="588" t="e">
        <f>VLOOKUP($A192,Data!$A:AO,41,FALSE)</f>
        <v>#N/A</v>
      </c>
      <c r="X192" s="588" t="e">
        <f>VLOOKUP($A192,Data!$A:AP,42,FALSE)</f>
        <v>#N/A</v>
      </c>
      <c r="Y192" s="588" t="e">
        <f>VLOOKUP($A192,Data!$A:AQ,43,FALSE)</f>
        <v>#N/A</v>
      </c>
    </row>
    <row r="193" spans="1:25" ht="50.1" hidden="1" customHeight="1" x14ac:dyDescent="0.25">
      <c r="A193" s="568" t="e">
        <f>VLOOKUP(Data!A145,Data!$A:$P,1,FALSE)</f>
        <v>#N/A</v>
      </c>
      <c r="B193" s="579" t="e">
        <f>VLOOKUP(A193,Data!$A:$P,4,FALSE)</f>
        <v>#N/A</v>
      </c>
      <c r="C193" s="582" t="e">
        <f>VLOOKUP(A193,Data!$A:$AG,24,FALSE)</f>
        <v>#N/A</v>
      </c>
      <c r="D193" s="577" t="e">
        <f>VLOOKUP(A193,Data!$A:$AG,25,FALSE)</f>
        <v>#N/A</v>
      </c>
      <c r="E193" s="577" t="e">
        <f>VLOOKUP(A193,Data!$A:$AG,26,FALSE)</f>
        <v>#N/A</v>
      </c>
      <c r="F193" s="591" t="e">
        <f>VLOOKUP(A193,Data!$A:$AG,11,FALSE)</f>
        <v>#N/A</v>
      </c>
      <c r="G193" s="593" t="e">
        <f>VLOOKUP(A193,Data!$A:$AG,27,FALSE)</f>
        <v>#N/A</v>
      </c>
      <c r="H193" s="593" t="e">
        <f>VLOOKUP(A193,Data!$A:$AG,30,FALSE)</f>
        <v>#N/A</v>
      </c>
      <c r="I193" s="593" t="e">
        <f>VLOOKUP(A193,Data!$A:$AG,31,FALSE)</f>
        <v>#N/A</v>
      </c>
      <c r="J193" s="593" t="e">
        <f>VLOOKUP(A193,Data!$A:$AG,32,FALSE)</f>
        <v>#N/A</v>
      </c>
      <c r="K193" s="593" t="e">
        <f>VLOOKUP(A193,Data!$A:$AG,12,FALSE)</f>
        <v>#N/A</v>
      </c>
      <c r="L193" s="597" t="e">
        <f>VLOOKUP(A193,Data!$A:$AG,23,FALSE)</f>
        <v>#N/A</v>
      </c>
      <c r="M193" s="586" t="e">
        <f>VLOOKUP(A193,Data!$A:$AG,8,FALSE)</f>
        <v>#N/A</v>
      </c>
      <c r="N193" s="263" t="e">
        <f>VLOOKUP(A193,Data!$A:$AG,16,FALSE)</f>
        <v>#N/A</v>
      </c>
      <c r="O193" s="263" t="e">
        <f>VLOOKUP(A193,Data!$A:$AG,28,FALSE)</f>
        <v>#N/A</v>
      </c>
      <c r="P193" s="588" t="e">
        <f>VLOOKUP(A193,Data!$A:$AH,34,FALSE)</f>
        <v>#N/A</v>
      </c>
      <c r="Q193" s="588" t="e">
        <f>VLOOKUP($A193,Data!$A:AI,35,FALSE)</f>
        <v>#N/A</v>
      </c>
      <c r="R193" s="588" t="e">
        <f>VLOOKUP($A193,Data!$A:AJ,36,FALSE)</f>
        <v>#N/A</v>
      </c>
      <c r="S193" s="588" t="e">
        <f>VLOOKUP($A193,Data!$A:AK,37,FALSE)</f>
        <v>#N/A</v>
      </c>
      <c r="T193" s="588" t="e">
        <f>VLOOKUP($A193,Data!$A:AL,38,FALSE)</f>
        <v>#N/A</v>
      </c>
      <c r="U193" s="588" t="e">
        <f>VLOOKUP($A193,Data!$A:AM,39,FALSE)</f>
        <v>#N/A</v>
      </c>
      <c r="V193" s="588" t="e">
        <f>VLOOKUP($A193,Data!$A:AN,40,FALSE)</f>
        <v>#N/A</v>
      </c>
      <c r="W193" s="588" t="e">
        <f>VLOOKUP($A193,Data!$A:AO,41,FALSE)</f>
        <v>#N/A</v>
      </c>
      <c r="X193" s="588" t="e">
        <f>VLOOKUP($A193,Data!$A:AP,42,FALSE)</f>
        <v>#N/A</v>
      </c>
      <c r="Y193" s="588" t="e">
        <f>VLOOKUP($A193,Data!$A:AQ,43,FALSE)</f>
        <v>#N/A</v>
      </c>
    </row>
    <row r="194" spans="1:25" ht="50.1" customHeight="1" x14ac:dyDescent="0.25">
      <c r="A194" s="568" t="e">
        <f>VLOOKUP(Data!A144,Data!$A:$P,1,FALSE)</f>
        <v>#N/A</v>
      </c>
      <c r="B194" s="579" t="e">
        <f>VLOOKUP(A194,Data!$A:$P,4,FALSE)</f>
        <v>#N/A</v>
      </c>
      <c r="C194" s="582" t="e">
        <f>VLOOKUP(A194,Data!$A:$AG,24,FALSE)</f>
        <v>#N/A</v>
      </c>
      <c r="D194" s="577" t="e">
        <f>VLOOKUP(A194,Data!$A:$AG,25,FALSE)</f>
        <v>#N/A</v>
      </c>
      <c r="E194" s="577" t="e">
        <f>VLOOKUP(A194,Data!$A:$AG,26,FALSE)</f>
        <v>#N/A</v>
      </c>
      <c r="F194" s="577" t="e">
        <f>VLOOKUP(A194,Data!$A:$AG,11,FALSE)</f>
        <v>#N/A</v>
      </c>
      <c r="G194" s="577" t="e">
        <f>VLOOKUP(A194,Data!$A:$AG,27,FALSE)</f>
        <v>#N/A</v>
      </c>
      <c r="H194" s="576" t="e">
        <f>VLOOKUP(A194,Data!$A:$AG,30,FALSE)</f>
        <v>#N/A</v>
      </c>
      <c r="I194" s="576" t="e">
        <f>VLOOKUP(A194,Data!$A:$AG,31,FALSE)</f>
        <v>#N/A</v>
      </c>
      <c r="J194" s="576" t="e">
        <f>VLOOKUP(A194,Data!$A:$AG,32,FALSE)</f>
        <v>#N/A</v>
      </c>
      <c r="K194" s="576" t="e">
        <f>VLOOKUP(A194,Data!$A:$AG,12,FALSE)</f>
        <v>#N/A</v>
      </c>
      <c r="L194" s="598" t="e">
        <f>VLOOKUP(A194,Data!$A:$AG,23,FALSE)</f>
        <v>#N/A</v>
      </c>
      <c r="M194" s="587" t="e">
        <f>VLOOKUP(A194,Data!$A:$AG,8,FALSE)</f>
        <v>#N/A</v>
      </c>
      <c r="N194" s="263" t="e">
        <f>VLOOKUP(A194,Data!$A:$AG,16,FALSE)</f>
        <v>#N/A</v>
      </c>
      <c r="O194" s="263" t="e">
        <f>VLOOKUP(A194,Data!$A:$AG,28,FALSE)</f>
        <v>#N/A</v>
      </c>
      <c r="P194" s="588" t="e">
        <f>VLOOKUP(A194,Data!$A:$AH,34,FALSE)</f>
        <v>#N/A</v>
      </c>
      <c r="Q194" s="588" t="e">
        <f>VLOOKUP($A194,Data!$A:AI,35,FALSE)</f>
        <v>#N/A</v>
      </c>
      <c r="R194" s="588" t="e">
        <f>VLOOKUP($A194,Data!$A:AJ,36,FALSE)</f>
        <v>#N/A</v>
      </c>
      <c r="S194" s="588" t="e">
        <f>VLOOKUP($A194,Data!$A:AK,37,FALSE)</f>
        <v>#N/A</v>
      </c>
      <c r="T194" s="588" t="e">
        <f>VLOOKUP($A194,Data!$A:AL,38,FALSE)</f>
        <v>#N/A</v>
      </c>
      <c r="U194" s="588" t="e">
        <f>VLOOKUP($A194,Data!$A:AM,39,FALSE)</f>
        <v>#N/A</v>
      </c>
      <c r="V194" s="588" t="e">
        <f>VLOOKUP($A194,Data!$A:AN,40,FALSE)</f>
        <v>#N/A</v>
      </c>
      <c r="W194" s="588" t="e">
        <f>VLOOKUP($A194,Data!$A:AO,41,FALSE)</f>
        <v>#N/A</v>
      </c>
      <c r="X194" s="588" t="e">
        <f>VLOOKUP($A194,Data!$A:AP,42,FALSE)</f>
        <v>#N/A</v>
      </c>
      <c r="Y194" s="588" t="e">
        <f>VLOOKUP($A194,Data!$A:AQ,43,FALSE)</f>
        <v>#N/A</v>
      </c>
    </row>
    <row r="195" spans="1:25" ht="50.1" hidden="1" customHeight="1" x14ac:dyDescent="0.25">
      <c r="A195" s="568" t="e">
        <f>VLOOKUP(Data!A143,Data!$A:$P,1,FALSE)</f>
        <v>#N/A</v>
      </c>
      <c r="B195" s="579" t="e">
        <f>VLOOKUP(A195,Data!$A:$P,4,FALSE)</f>
        <v>#N/A</v>
      </c>
      <c r="C195" s="582" t="e">
        <f>VLOOKUP(A195,Data!$A:$AG,24,FALSE)</f>
        <v>#N/A</v>
      </c>
      <c r="D195" s="577" t="e">
        <f>VLOOKUP(A195,Data!$A:$AG,25,FALSE)</f>
        <v>#N/A</v>
      </c>
      <c r="E195" s="577" t="e">
        <f>VLOOKUP(A195,Data!$A:$AG,26,FALSE)</f>
        <v>#N/A</v>
      </c>
      <c r="F195" s="591" t="e">
        <f>VLOOKUP(A195,Data!$A:$AG,11,FALSE)</f>
        <v>#N/A</v>
      </c>
      <c r="G195" s="593" t="e">
        <f>VLOOKUP(A195,Data!$A:$AG,27,FALSE)</f>
        <v>#N/A</v>
      </c>
      <c r="H195" s="593" t="e">
        <f>VLOOKUP(A195,Data!$A:$AG,30,FALSE)</f>
        <v>#N/A</v>
      </c>
      <c r="I195" s="593" t="e">
        <f>VLOOKUP(A195,Data!$A:$AG,31,FALSE)</f>
        <v>#N/A</v>
      </c>
      <c r="J195" s="593" t="e">
        <f>VLOOKUP(A195,Data!$A:$AG,32,FALSE)</f>
        <v>#N/A</v>
      </c>
      <c r="K195" s="592" t="e">
        <f>VLOOKUP(A195,Data!$A:$AG,12,FALSE)</f>
        <v>#N/A</v>
      </c>
      <c r="L195" s="597" t="e">
        <f>VLOOKUP(A195,Data!$A:$AG,23,FALSE)</f>
        <v>#N/A</v>
      </c>
      <c r="M195" s="586" t="e">
        <f>VLOOKUP(A195,Data!$A:$AG,8,FALSE)</f>
        <v>#N/A</v>
      </c>
      <c r="N195" s="263" t="e">
        <f>VLOOKUP(A195,Data!$A:$AG,16,FALSE)</f>
        <v>#N/A</v>
      </c>
      <c r="O195" s="263" t="e">
        <f>VLOOKUP(A195,Data!$A:$AG,28,FALSE)</f>
        <v>#N/A</v>
      </c>
      <c r="P195" s="588" t="e">
        <f>VLOOKUP(A195,Data!$A:$AH,34,FALSE)</f>
        <v>#N/A</v>
      </c>
      <c r="Q195" s="588" t="e">
        <f>VLOOKUP($A195,Data!$A:AI,35,FALSE)</f>
        <v>#N/A</v>
      </c>
      <c r="R195" s="588" t="e">
        <f>VLOOKUP($A195,Data!$A:AJ,36,FALSE)</f>
        <v>#N/A</v>
      </c>
      <c r="S195" s="588" t="e">
        <f>VLOOKUP($A195,Data!$A:AK,37,FALSE)</f>
        <v>#N/A</v>
      </c>
      <c r="T195" s="588" t="e">
        <f>VLOOKUP($A195,Data!$A:AL,38,FALSE)</f>
        <v>#N/A</v>
      </c>
      <c r="U195" s="588" t="e">
        <f>VLOOKUP($A195,Data!$A:AM,39,FALSE)</f>
        <v>#N/A</v>
      </c>
      <c r="V195" s="588" t="e">
        <f>VLOOKUP($A195,Data!$A:AN,40,FALSE)</f>
        <v>#N/A</v>
      </c>
      <c r="W195" s="588" t="e">
        <f>VLOOKUP($A195,Data!$A:AO,41,FALSE)</f>
        <v>#N/A</v>
      </c>
      <c r="X195" s="588" t="e">
        <f>VLOOKUP($A195,Data!$A:AP,42,FALSE)</f>
        <v>#N/A</v>
      </c>
      <c r="Y195" s="588" t="e">
        <f>VLOOKUP($A195,Data!$A:AQ,43,FALSE)</f>
        <v>#N/A</v>
      </c>
    </row>
    <row r="196" spans="1:25" ht="50.1" hidden="1" customHeight="1" x14ac:dyDescent="0.25">
      <c r="A196" s="568" t="e">
        <f>VLOOKUP(Data!A142,Data!$A:$P,1,FALSE)</f>
        <v>#N/A</v>
      </c>
      <c r="B196" s="579" t="e">
        <f>VLOOKUP(A196,Data!$A:$P,4,FALSE)</f>
        <v>#N/A</v>
      </c>
      <c r="C196" s="582" t="e">
        <f>VLOOKUP(A196,Data!$A:$AG,24,FALSE)</f>
        <v>#N/A</v>
      </c>
      <c r="D196" s="577" t="e">
        <f>VLOOKUP(A196,Data!$A:$AG,25,FALSE)</f>
        <v>#N/A</v>
      </c>
      <c r="E196" s="577" t="e">
        <f>VLOOKUP(A196,Data!$A:$AG,26,FALSE)</f>
        <v>#N/A</v>
      </c>
      <c r="F196" s="591" t="e">
        <f>VLOOKUP(A196,Data!$A:$AG,11,FALSE)</f>
        <v>#N/A</v>
      </c>
      <c r="G196" s="593" t="e">
        <f>VLOOKUP(A196,Data!$A:$AG,27,FALSE)</f>
        <v>#N/A</v>
      </c>
      <c r="H196" s="593" t="e">
        <f>VLOOKUP(A196,Data!$A:$AG,30,FALSE)</f>
        <v>#N/A</v>
      </c>
      <c r="I196" s="593" t="e">
        <f>VLOOKUP(A196,Data!$A:$AG,31,FALSE)</f>
        <v>#N/A</v>
      </c>
      <c r="J196" s="593" t="e">
        <f>VLOOKUP(A196,Data!$A:$AG,32,FALSE)</f>
        <v>#N/A</v>
      </c>
      <c r="K196" s="593" t="e">
        <f>VLOOKUP(A196,Data!$A:$AG,12,FALSE)</f>
        <v>#N/A</v>
      </c>
      <c r="L196" s="597" t="e">
        <f>VLOOKUP(A196,Data!$A:$AG,23,FALSE)</f>
        <v>#N/A</v>
      </c>
      <c r="M196" s="586" t="e">
        <f>VLOOKUP(A196,Data!$A:$AG,8,FALSE)</f>
        <v>#N/A</v>
      </c>
      <c r="N196" s="263" t="e">
        <f>VLOOKUP(A196,Data!$A:$AG,16,FALSE)</f>
        <v>#N/A</v>
      </c>
      <c r="O196" s="263" t="e">
        <f>VLOOKUP(A196,Data!$A:$AG,28,FALSE)</f>
        <v>#N/A</v>
      </c>
      <c r="P196" s="588" t="e">
        <f>VLOOKUP(A196,Data!$A:$AH,34,FALSE)</f>
        <v>#N/A</v>
      </c>
      <c r="Q196" s="588" t="e">
        <f>VLOOKUP($A196,Data!$A:AI,35,FALSE)</f>
        <v>#N/A</v>
      </c>
      <c r="R196" s="588" t="e">
        <f>VLOOKUP($A196,Data!$A:AJ,36,FALSE)</f>
        <v>#N/A</v>
      </c>
      <c r="S196" s="588" t="e">
        <f>VLOOKUP($A196,Data!$A:AK,37,FALSE)</f>
        <v>#N/A</v>
      </c>
      <c r="T196" s="588" t="e">
        <f>VLOOKUP($A196,Data!$A:AL,38,FALSE)</f>
        <v>#N/A</v>
      </c>
      <c r="U196" s="588" t="e">
        <f>VLOOKUP($A196,Data!$A:AM,39,FALSE)</f>
        <v>#N/A</v>
      </c>
      <c r="V196" s="588" t="e">
        <f>VLOOKUP($A196,Data!$A:AN,40,FALSE)</f>
        <v>#N/A</v>
      </c>
      <c r="W196" s="588" t="e">
        <f>VLOOKUP($A196,Data!$A:AO,41,FALSE)</f>
        <v>#N/A</v>
      </c>
      <c r="X196" s="588" t="e">
        <f>VLOOKUP($A196,Data!$A:AP,42,FALSE)</f>
        <v>#N/A</v>
      </c>
      <c r="Y196" s="588" t="e">
        <f>VLOOKUP($A196,Data!$A:AQ,43,FALSE)</f>
        <v>#N/A</v>
      </c>
    </row>
    <row r="197" spans="1:25" ht="50.1" hidden="1" customHeight="1" x14ac:dyDescent="0.25">
      <c r="A197" s="568" t="e">
        <f>VLOOKUP(Data!A141,Data!$A:$P,1,FALSE)</f>
        <v>#N/A</v>
      </c>
      <c r="B197" s="579" t="e">
        <f>VLOOKUP(A197,Data!$A:$P,4,FALSE)</f>
        <v>#N/A</v>
      </c>
      <c r="C197" s="582" t="e">
        <f>VLOOKUP(A197,Data!$A:$AG,24,FALSE)</f>
        <v>#N/A</v>
      </c>
      <c r="D197" s="577" t="e">
        <f>VLOOKUP(A197,Data!$A:$AG,25,FALSE)</f>
        <v>#N/A</v>
      </c>
      <c r="E197" s="577" t="e">
        <f>VLOOKUP(A197,Data!$A:$AG,26,FALSE)</f>
        <v>#N/A</v>
      </c>
      <c r="F197" s="591" t="e">
        <f>VLOOKUP(A197,Data!$A:$AG,11,FALSE)</f>
        <v>#N/A</v>
      </c>
      <c r="G197" s="593" t="e">
        <f>VLOOKUP(A197,Data!$A:$AG,27,FALSE)</f>
        <v>#N/A</v>
      </c>
      <c r="H197" s="593" t="e">
        <f>VLOOKUP(A197,Data!$A:$AG,30,FALSE)</f>
        <v>#N/A</v>
      </c>
      <c r="I197" s="593" t="e">
        <f>VLOOKUP(A197,Data!$A:$AG,31,FALSE)</f>
        <v>#N/A</v>
      </c>
      <c r="J197" s="593" t="e">
        <f>VLOOKUP(A197,Data!$A:$AG,32,FALSE)</f>
        <v>#N/A</v>
      </c>
      <c r="K197" s="592" t="e">
        <f>VLOOKUP(A197,Data!$A:$AG,12,FALSE)</f>
        <v>#N/A</v>
      </c>
      <c r="L197" s="597" t="e">
        <f>VLOOKUP(A197,Data!$A:$AG,23,FALSE)</f>
        <v>#N/A</v>
      </c>
      <c r="M197" s="586" t="e">
        <f>VLOOKUP(A197,Data!$A:$AG,8,FALSE)</f>
        <v>#N/A</v>
      </c>
      <c r="N197" s="263" t="e">
        <f>VLOOKUP(A197,Data!$A:$AG,16,FALSE)</f>
        <v>#N/A</v>
      </c>
      <c r="O197" s="263" t="e">
        <f>VLOOKUP(A197,Data!$A:$AG,28,FALSE)</f>
        <v>#N/A</v>
      </c>
      <c r="P197" s="588" t="e">
        <f>VLOOKUP(A197,Data!$A:$AH,34,FALSE)</f>
        <v>#N/A</v>
      </c>
      <c r="Q197" s="588" t="e">
        <f>VLOOKUP($A197,Data!$A:AI,35,FALSE)</f>
        <v>#N/A</v>
      </c>
      <c r="R197" s="588" t="e">
        <f>VLOOKUP($A197,Data!$A:AJ,36,FALSE)</f>
        <v>#N/A</v>
      </c>
      <c r="S197" s="588" t="e">
        <f>VLOOKUP($A197,Data!$A:AK,37,FALSE)</f>
        <v>#N/A</v>
      </c>
      <c r="T197" s="588" t="e">
        <f>VLOOKUP($A197,Data!$A:AL,38,FALSE)</f>
        <v>#N/A</v>
      </c>
      <c r="U197" s="588" t="e">
        <f>VLOOKUP($A197,Data!$A:AM,39,FALSE)</f>
        <v>#N/A</v>
      </c>
      <c r="V197" s="588" t="e">
        <f>VLOOKUP($A197,Data!$A:AN,40,FALSE)</f>
        <v>#N/A</v>
      </c>
      <c r="W197" s="588" t="e">
        <f>VLOOKUP($A197,Data!$A:AO,41,FALSE)</f>
        <v>#N/A</v>
      </c>
      <c r="X197" s="588" t="e">
        <f>VLOOKUP($A197,Data!$A:AP,42,FALSE)</f>
        <v>#N/A</v>
      </c>
      <c r="Y197" s="588" t="e">
        <f>VLOOKUP($A197,Data!$A:AQ,43,FALSE)</f>
        <v>#N/A</v>
      </c>
    </row>
    <row r="198" spans="1:25" ht="50.1" customHeight="1" x14ac:dyDescent="0.25">
      <c r="A198" s="568" t="e">
        <f>VLOOKUP(Data!A140,Data!$A:$P,1,FALSE)</f>
        <v>#N/A</v>
      </c>
      <c r="B198" s="579" t="e">
        <f>VLOOKUP(A198,Data!$A:$P,4,FALSE)</f>
        <v>#N/A</v>
      </c>
      <c r="C198" s="582" t="e">
        <f>VLOOKUP(A198,Data!$A:$AG,24,FALSE)</f>
        <v>#N/A</v>
      </c>
      <c r="D198" s="577" t="e">
        <f>VLOOKUP(A198,Data!$A:$AG,25,FALSE)</f>
        <v>#N/A</v>
      </c>
      <c r="E198" s="577" t="e">
        <f>VLOOKUP(A198,Data!$A:$AG,26,FALSE)</f>
        <v>#N/A</v>
      </c>
      <c r="F198" s="591" t="e">
        <f>VLOOKUP(A198,Data!$A:$AG,11,FALSE)</f>
        <v>#N/A</v>
      </c>
      <c r="G198" s="603" t="e">
        <f>VLOOKUP(A198,Data!$A:$AG,27,FALSE)</f>
        <v>#N/A</v>
      </c>
      <c r="H198" s="593" t="e">
        <f>VLOOKUP(A198,Data!$A:$AG,30,FALSE)</f>
        <v>#N/A</v>
      </c>
      <c r="I198" s="593" t="e">
        <f>VLOOKUP(A198,Data!$A:$AG,31,FALSE)</f>
        <v>#N/A</v>
      </c>
      <c r="J198" s="593" t="e">
        <f>VLOOKUP(A198,Data!$A:$AG,32,FALSE)</f>
        <v>#N/A</v>
      </c>
      <c r="K198" s="593" t="e">
        <f>VLOOKUP(A198,Data!$A:$AG,12,FALSE)</f>
        <v>#N/A</v>
      </c>
      <c r="L198" s="599" t="e">
        <f>VLOOKUP(A198,Data!$A:$AG,23,FALSE)</f>
        <v>#N/A</v>
      </c>
      <c r="M198" s="586" t="e">
        <f>VLOOKUP(A198,Data!$A:$AG,8,FALSE)</f>
        <v>#N/A</v>
      </c>
      <c r="N198" s="263" t="e">
        <f>VLOOKUP(A198,Data!$A:$AG,16,FALSE)</f>
        <v>#N/A</v>
      </c>
      <c r="O198" s="263" t="e">
        <f>VLOOKUP(A198,Data!$A:$AG,28,FALSE)</f>
        <v>#N/A</v>
      </c>
      <c r="P198" s="588" t="e">
        <f>VLOOKUP(A198,Data!$A:$AH,34,FALSE)</f>
        <v>#N/A</v>
      </c>
      <c r="Q198" s="588" t="e">
        <f>VLOOKUP($A198,Data!$A:AI,35,FALSE)</f>
        <v>#N/A</v>
      </c>
      <c r="R198" s="588" t="e">
        <f>VLOOKUP($A198,Data!$A:AJ,36,FALSE)</f>
        <v>#N/A</v>
      </c>
      <c r="S198" s="588" t="e">
        <f>VLOOKUP($A198,Data!$A:AK,37,FALSE)</f>
        <v>#N/A</v>
      </c>
      <c r="T198" s="588" t="e">
        <f>VLOOKUP($A198,Data!$A:AL,38,FALSE)</f>
        <v>#N/A</v>
      </c>
      <c r="U198" s="588" t="e">
        <f>VLOOKUP($A198,Data!$A:AM,39,FALSE)</f>
        <v>#N/A</v>
      </c>
      <c r="V198" s="588" t="e">
        <f>VLOOKUP($A198,Data!$A:AN,40,FALSE)</f>
        <v>#N/A</v>
      </c>
      <c r="W198" s="588" t="e">
        <f>VLOOKUP($A198,Data!$A:AO,41,FALSE)</f>
        <v>#N/A</v>
      </c>
      <c r="X198" s="588" t="e">
        <f>VLOOKUP($A198,Data!$A:AP,42,FALSE)</f>
        <v>#N/A</v>
      </c>
      <c r="Y198" s="588" t="e">
        <f>VLOOKUP($A198,Data!$A:AQ,43,FALSE)</f>
        <v>#N/A</v>
      </c>
    </row>
    <row r="199" spans="1:25" ht="50.1" hidden="1" customHeight="1" x14ac:dyDescent="0.25">
      <c r="A199" s="568" t="e">
        <f>VLOOKUP(Data!A139,Data!$A:$P,1,FALSE)</f>
        <v>#N/A</v>
      </c>
      <c r="B199" s="579" t="e">
        <f>VLOOKUP(A199,Data!$A:$P,4,FALSE)</f>
        <v>#N/A</v>
      </c>
      <c r="C199" s="582" t="e">
        <f>VLOOKUP(A199,Data!$A:$AG,24,FALSE)</f>
        <v>#N/A</v>
      </c>
      <c r="D199" s="577" t="e">
        <f>VLOOKUP(A199,Data!$A:$AG,25,FALSE)</f>
        <v>#N/A</v>
      </c>
      <c r="E199" s="577" t="e">
        <f>VLOOKUP(A199,Data!$A:$AG,26,FALSE)</f>
        <v>#N/A</v>
      </c>
      <c r="F199" s="591" t="e">
        <f>VLOOKUP(A199,Data!$A:$AG,11,FALSE)</f>
        <v>#N/A</v>
      </c>
      <c r="G199" s="593" t="e">
        <f>VLOOKUP(A199,Data!$A:$AG,27,FALSE)</f>
        <v>#N/A</v>
      </c>
      <c r="H199" s="593" t="e">
        <f>VLOOKUP(A199,Data!$A:$AG,30,FALSE)</f>
        <v>#N/A</v>
      </c>
      <c r="I199" s="593" t="e">
        <f>VLOOKUP(A199,Data!$A:$AG,31,FALSE)</f>
        <v>#N/A</v>
      </c>
      <c r="J199" s="593" t="e">
        <f>VLOOKUP(A199,Data!$A:$AG,32,FALSE)</f>
        <v>#N/A</v>
      </c>
      <c r="K199" s="593" t="e">
        <f>VLOOKUP(A199,Data!$A:$AG,12,FALSE)</f>
        <v>#N/A</v>
      </c>
      <c r="L199" s="597" t="e">
        <f>VLOOKUP(A199,Data!$A:$AG,23,FALSE)</f>
        <v>#N/A</v>
      </c>
      <c r="M199" s="586" t="e">
        <f>VLOOKUP(A199,Data!$A:$AG,8,FALSE)</f>
        <v>#N/A</v>
      </c>
      <c r="N199" s="263" t="e">
        <f>VLOOKUP(A199,Data!$A:$AG,16,FALSE)</f>
        <v>#N/A</v>
      </c>
      <c r="O199" s="263" t="e">
        <f>VLOOKUP(A199,Data!$A:$AG,28,FALSE)</f>
        <v>#N/A</v>
      </c>
      <c r="P199" s="588" t="e">
        <f>VLOOKUP(A199,Data!$A:$AH,34,FALSE)</f>
        <v>#N/A</v>
      </c>
      <c r="Q199" s="588" t="e">
        <f>VLOOKUP($A199,Data!$A:AI,35,FALSE)</f>
        <v>#N/A</v>
      </c>
      <c r="R199" s="588" t="e">
        <f>VLOOKUP($A199,Data!$A:AJ,36,FALSE)</f>
        <v>#N/A</v>
      </c>
      <c r="S199" s="588" t="e">
        <f>VLOOKUP($A199,Data!$A:AK,37,FALSE)</f>
        <v>#N/A</v>
      </c>
      <c r="T199" s="588" t="e">
        <f>VLOOKUP($A199,Data!$A:AL,38,FALSE)</f>
        <v>#N/A</v>
      </c>
      <c r="U199" s="588" t="e">
        <f>VLOOKUP($A199,Data!$A:AM,39,FALSE)</f>
        <v>#N/A</v>
      </c>
      <c r="V199" s="588" t="e">
        <f>VLOOKUP($A199,Data!$A:AN,40,FALSE)</f>
        <v>#N/A</v>
      </c>
      <c r="W199" s="588" t="e">
        <f>VLOOKUP($A199,Data!$A:AO,41,FALSE)</f>
        <v>#N/A</v>
      </c>
      <c r="X199" s="588" t="e">
        <f>VLOOKUP($A199,Data!$A:AP,42,FALSE)</f>
        <v>#N/A</v>
      </c>
      <c r="Y199" s="588" t="e">
        <f>VLOOKUP($A199,Data!$A:AQ,43,FALSE)</f>
        <v>#N/A</v>
      </c>
    </row>
    <row r="200" spans="1:25" ht="50.1" hidden="1" customHeight="1" x14ac:dyDescent="0.25">
      <c r="A200" s="568" t="e">
        <f>VLOOKUP(Data!A138,Data!$A:$P,1,FALSE)</f>
        <v>#N/A</v>
      </c>
      <c r="B200" s="579" t="e">
        <f>VLOOKUP(A200,Data!$A:$P,4,FALSE)</f>
        <v>#N/A</v>
      </c>
      <c r="C200" s="582" t="e">
        <f>VLOOKUP(A200,Data!$A:$AG,24,FALSE)</f>
        <v>#N/A</v>
      </c>
      <c r="D200" s="577" t="e">
        <f>VLOOKUP(A200,Data!$A:$AG,25,FALSE)</f>
        <v>#N/A</v>
      </c>
      <c r="E200" s="577" t="e">
        <f>VLOOKUP(A200,Data!$A:$AG,26,FALSE)</f>
        <v>#N/A</v>
      </c>
      <c r="F200" s="591" t="e">
        <f>VLOOKUP(A200,Data!$A:$AG,11,FALSE)</f>
        <v>#N/A</v>
      </c>
      <c r="G200" s="593" t="e">
        <f>VLOOKUP(A200,Data!$A:$AG,27,FALSE)</f>
        <v>#N/A</v>
      </c>
      <c r="H200" s="593" t="e">
        <f>VLOOKUP(A200,Data!$A:$AG,30,FALSE)</f>
        <v>#N/A</v>
      </c>
      <c r="I200" s="593" t="e">
        <f>VLOOKUP(A200,Data!$A:$AG,31,FALSE)</f>
        <v>#N/A</v>
      </c>
      <c r="J200" s="593" t="e">
        <f>VLOOKUP(A200,Data!$A:$AG,32,FALSE)</f>
        <v>#N/A</v>
      </c>
      <c r="K200" s="592" t="e">
        <f>VLOOKUP(A200,Data!$A:$AG,12,FALSE)</f>
        <v>#N/A</v>
      </c>
      <c r="L200" s="597" t="e">
        <f>VLOOKUP(A200,Data!$A:$AG,23,FALSE)</f>
        <v>#N/A</v>
      </c>
      <c r="M200" s="586" t="e">
        <f>VLOOKUP(A200,Data!$A:$AG,8,FALSE)</f>
        <v>#N/A</v>
      </c>
      <c r="N200" s="263" t="e">
        <f>VLOOKUP(A200,Data!$A:$AG,16,FALSE)</f>
        <v>#N/A</v>
      </c>
      <c r="O200" s="263" t="e">
        <f>VLOOKUP(A200,Data!$A:$AG,28,FALSE)</f>
        <v>#N/A</v>
      </c>
      <c r="P200" s="588" t="e">
        <f>VLOOKUP(A200,Data!$A:$AH,34,FALSE)</f>
        <v>#N/A</v>
      </c>
      <c r="Q200" s="588" t="e">
        <f>VLOOKUP($A200,Data!$A:AI,35,FALSE)</f>
        <v>#N/A</v>
      </c>
      <c r="R200" s="588" t="e">
        <f>VLOOKUP($A200,Data!$A:AJ,36,FALSE)</f>
        <v>#N/A</v>
      </c>
      <c r="S200" s="588" t="e">
        <f>VLOOKUP($A200,Data!$A:AK,37,FALSE)</f>
        <v>#N/A</v>
      </c>
      <c r="T200" s="588" t="e">
        <f>VLOOKUP($A200,Data!$A:AL,38,FALSE)</f>
        <v>#N/A</v>
      </c>
      <c r="U200" s="588" t="e">
        <f>VLOOKUP($A200,Data!$A:AM,39,FALSE)</f>
        <v>#N/A</v>
      </c>
      <c r="V200" s="588" t="e">
        <f>VLOOKUP($A200,Data!$A:AN,40,FALSE)</f>
        <v>#N/A</v>
      </c>
      <c r="W200" s="588" t="e">
        <f>VLOOKUP($A200,Data!$A:AO,41,FALSE)</f>
        <v>#N/A</v>
      </c>
      <c r="X200" s="588" t="e">
        <f>VLOOKUP($A200,Data!$A:AP,42,FALSE)</f>
        <v>#N/A</v>
      </c>
      <c r="Y200" s="588" t="e">
        <f>VLOOKUP($A200,Data!$A:AQ,43,FALSE)</f>
        <v>#N/A</v>
      </c>
    </row>
    <row r="201" spans="1:25" ht="50.1" customHeight="1" x14ac:dyDescent="0.25">
      <c r="A201" s="568" t="e">
        <f>VLOOKUP(Data!A137,Data!$A:$P,1,FALSE)</f>
        <v>#N/A</v>
      </c>
      <c r="B201" s="579" t="e">
        <f>VLOOKUP(A201,Data!$A:$P,4,FALSE)</f>
        <v>#N/A</v>
      </c>
      <c r="C201" s="581" t="e">
        <f>VLOOKUP(A201,Data!$A:$AG,24,FALSE)</f>
        <v>#N/A</v>
      </c>
      <c r="D201" s="576" t="e">
        <f>VLOOKUP(A201,Data!$A:$AG,25,FALSE)</f>
        <v>#N/A</v>
      </c>
      <c r="E201" s="576" t="e">
        <f>VLOOKUP(A201,Data!$A:$AG,26,FALSE)</f>
        <v>#N/A</v>
      </c>
      <c r="F201" s="590" t="e">
        <f>VLOOKUP(A201,Data!$A:$AG,11,FALSE)</f>
        <v>#N/A</v>
      </c>
      <c r="G201" s="592" t="e">
        <f>VLOOKUP(A201,Data!$A:$AG,27,FALSE)</f>
        <v>#N/A</v>
      </c>
      <c r="H201" s="592" t="e">
        <f>VLOOKUP(A201,Data!$A:$AG,30,FALSE)</f>
        <v>#N/A</v>
      </c>
      <c r="I201" s="592" t="e">
        <f>VLOOKUP(A201,Data!$A:$AG,31,FALSE)</f>
        <v>#N/A</v>
      </c>
      <c r="J201" s="592" t="e">
        <f>VLOOKUP(A201,Data!$A:$AG,32,FALSE)</f>
        <v>#N/A</v>
      </c>
      <c r="K201" s="592" t="e">
        <f>VLOOKUP(A201,Data!$A:$AG,12,FALSE)</f>
        <v>#N/A</v>
      </c>
      <c r="L201" s="596" t="e">
        <f>VLOOKUP(A201,Data!$A:$AG,23,FALSE)</f>
        <v>#N/A</v>
      </c>
      <c r="M201" s="586" t="e">
        <f>VLOOKUP(A201,Data!$A:$AG,8,FALSE)</f>
        <v>#N/A</v>
      </c>
      <c r="N201" s="263" t="e">
        <f>VLOOKUP(A201,Data!$A:$AG,16,FALSE)</f>
        <v>#N/A</v>
      </c>
      <c r="O201" s="263" t="e">
        <f>VLOOKUP(A201,Data!$A:$AG,28,FALSE)</f>
        <v>#N/A</v>
      </c>
      <c r="P201" s="588" t="e">
        <f>VLOOKUP(A201,Data!$A:$AH,34,FALSE)</f>
        <v>#N/A</v>
      </c>
      <c r="Q201" s="588" t="e">
        <f>VLOOKUP($A201,Data!$A:AI,35,FALSE)</f>
        <v>#N/A</v>
      </c>
      <c r="R201" s="588" t="e">
        <f>VLOOKUP($A201,Data!$A:AJ,36,FALSE)</f>
        <v>#N/A</v>
      </c>
      <c r="S201" s="588" t="e">
        <f>VLOOKUP($A201,Data!$A:AK,37,FALSE)</f>
        <v>#N/A</v>
      </c>
      <c r="T201" s="588" t="e">
        <f>VLOOKUP($A201,Data!$A:AL,38,FALSE)</f>
        <v>#N/A</v>
      </c>
      <c r="U201" s="588" t="e">
        <f>VLOOKUP($A201,Data!$A:AM,39,FALSE)</f>
        <v>#N/A</v>
      </c>
      <c r="V201" s="588" t="e">
        <f>VLOOKUP($A201,Data!$A:AN,40,FALSE)</f>
        <v>#N/A</v>
      </c>
      <c r="W201" s="588" t="e">
        <f>VLOOKUP($A201,Data!$A:AO,41,FALSE)</f>
        <v>#N/A</v>
      </c>
      <c r="X201" s="588" t="e">
        <f>VLOOKUP($A201,Data!$A:AP,42,FALSE)</f>
        <v>#N/A</v>
      </c>
      <c r="Y201" s="588" t="e">
        <f>VLOOKUP($A201,Data!$A:AQ,43,FALSE)</f>
        <v>#N/A</v>
      </c>
    </row>
    <row r="202" spans="1:25" ht="50.1" hidden="1" customHeight="1" x14ac:dyDescent="0.25">
      <c r="A202" s="568" t="e">
        <f>VLOOKUP(Data!A136,Data!$A:$P,1,FALSE)</f>
        <v>#N/A</v>
      </c>
      <c r="B202" s="579" t="e">
        <f>VLOOKUP(A202,Data!$A:$P,4,FALSE)</f>
        <v>#N/A</v>
      </c>
      <c r="C202" s="582" t="e">
        <f>VLOOKUP(A202,Data!$A:$AG,24,FALSE)</f>
        <v>#N/A</v>
      </c>
      <c r="D202" s="577" t="e">
        <f>VLOOKUP(A202,Data!$A:$AG,25,FALSE)</f>
        <v>#N/A</v>
      </c>
      <c r="E202" s="577" t="e">
        <f>VLOOKUP(A202,Data!$A:$AG,26,FALSE)</f>
        <v>#N/A</v>
      </c>
      <c r="F202" s="591" t="e">
        <f>VLOOKUP(A202,Data!$A:$AG,11,FALSE)</f>
        <v>#N/A</v>
      </c>
      <c r="G202" s="593" t="e">
        <f>VLOOKUP(A202,Data!$A:$AG,27,FALSE)</f>
        <v>#N/A</v>
      </c>
      <c r="H202" s="593" t="e">
        <f>VLOOKUP(A202,Data!$A:$AG,30,FALSE)</f>
        <v>#N/A</v>
      </c>
      <c r="I202" s="593" t="e">
        <f>VLOOKUP(A202,Data!$A:$AG,31,FALSE)</f>
        <v>#N/A</v>
      </c>
      <c r="J202" s="593" t="e">
        <f>VLOOKUP(A202,Data!$A:$AG,32,FALSE)</f>
        <v>#N/A</v>
      </c>
      <c r="K202" s="593" t="e">
        <f>VLOOKUP(A202,Data!$A:$AG,12,FALSE)</f>
        <v>#N/A</v>
      </c>
      <c r="L202" s="597" t="e">
        <f>VLOOKUP(A202,Data!$A:$AG,23,FALSE)</f>
        <v>#N/A</v>
      </c>
      <c r="M202" s="586" t="e">
        <f>VLOOKUP(A202,Data!$A:$AG,8,FALSE)</f>
        <v>#N/A</v>
      </c>
      <c r="N202" s="263" t="e">
        <f>VLOOKUP(A202,Data!$A:$AG,16,FALSE)</f>
        <v>#N/A</v>
      </c>
      <c r="O202" s="263" t="e">
        <f>VLOOKUP(A202,Data!$A:$AG,28,FALSE)</f>
        <v>#N/A</v>
      </c>
      <c r="P202" s="588" t="e">
        <f>VLOOKUP(A202,Data!$A:$AH,34,FALSE)</f>
        <v>#N/A</v>
      </c>
      <c r="Q202" s="588" t="e">
        <f>VLOOKUP($A202,Data!$A:AI,35,FALSE)</f>
        <v>#N/A</v>
      </c>
      <c r="R202" s="588" t="e">
        <f>VLOOKUP($A202,Data!$A:AJ,36,FALSE)</f>
        <v>#N/A</v>
      </c>
      <c r="S202" s="588" t="e">
        <f>VLOOKUP($A202,Data!$A:AK,37,FALSE)</f>
        <v>#N/A</v>
      </c>
      <c r="T202" s="588" t="e">
        <f>VLOOKUP($A202,Data!$A:AL,38,FALSE)</f>
        <v>#N/A</v>
      </c>
      <c r="U202" s="588" t="e">
        <f>VLOOKUP($A202,Data!$A:AM,39,FALSE)</f>
        <v>#N/A</v>
      </c>
      <c r="V202" s="588" t="e">
        <f>VLOOKUP($A202,Data!$A:AN,40,FALSE)</f>
        <v>#N/A</v>
      </c>
      <c r="W202" s="588" t="e">
        <f>VLOOKUP($A202,Data!$A:AO,41,FALSE)</f>
        <v>#N/A</v>
      </c>
      <c r="X202" s="588" t="e">
        <f>VLOOKUP($A202,Data!$A:AP,42,FALSE)</f>
        <v>#N/A</v>
      </c>
      <c r="Y202" s="588" t="e">
        <f>VLOOKUP($A202,Data!$A:AQ,43,FALSE)</f>
        <v>#N/A</v>
      </c>
    </row>
    <row r="203" spans="1:25" ht="50.1" customHeight="1" x14ac:dyDescent="0.25">
      <c r="A203" s="568" t="e">
        <f>VLOOKUP(Data!A135,Data!$A:$P,1,FALSE)</f>
        <v>#N/A</v>
      </c>
      <c r="B203" s="579" t="e">
        <f>VLOOKUP(A203,Data!$A:$P,4,FALSE)</f>
        <v>#N/A</v>
      </c>
      <c r="C203" s="581" t="e">
        <f>VLOOKUP(A203,Data!$A:$AG,24,FALSE)</f>
        <v>#N/A</v>
      </c>
      <c r="D203" s="576" t="e">
        <f>VLOOKUP(A203,Data!$A:$AG,25,FALSE)</f>
        <v>#N/A</v>
      </c>
      <c r="E203" s="576" t="e">
        <f>VLOOKUP(A203,Data!$A:$AG,26,FALSE)</f>
        <v>#N/A</v>
      </c>
      <c r="F203" s="590" t="e">
        <f>VLOOKUP(A203,Data!$A:$AG,11,FALSE)</f>
        <v>#N/A</v>
      </c>
      <c r="G203" s="592" t="e">
        <f>VLOOKUP(A203,Data!$A:$AG,27,FALSE)</f>
        <v>#N/A</v>
      </c>
      <c r="H203" s="592" t="e">
        <f>VLOOKUP(A203,Data!$A:$AG,30,FALSE)</f>
        <v>#N/A</v>
      </c>
      <c r="I203" s="592" t="e">
        <f>VLOOKUP(A203,Data!$A:$AG,31,FALSE)</f>
        <v>#N/A</v>
      </c>
      <c r="J203" s="592" t="e">
        <f>VLOOKUP(A203,Data!$A:$AG,32,FALSE)</f>
        <v>#N/A</v>
      </c>
      <c r="K203" s="592" t="e">
        <f>VLOOKUP(A203,Data!$A:$AG,12,FALSE)</f>
        <v>#N/A</v>
      </c>
      <c r="L203" s="596" t="e">
        <f>VLOOKUP(A203,Data!$A:$AG,23,FALSE)</f>
        <v>#N/A</v>
      </c>
      <c r="M203" s="586" t="e">
        <f>VLOOKUP(A203,Data!$A:$AG,8,FALSE)</f>
        <v>#N/A</v>
      </c>
      <c r="N203" s="263" t="e">
        <f>VLOOKUP(A203,Data!$A:$AG,16,FALSE)</f>
        <v>#N/A</v>
      </c>
      <c r="O203" s="263" t="e">
        <f>VLOOKUP(A203,Data!$A:$AG,28,FALSE)</f>
        <v>#N/A</v>
      </c>
      <c r="P203" s="588" t="e">
        <f>VLOOKUP(A203,Data!$A:$AH,34,FALSE)</f>
        <v>#N/A</v>
      </c>
      <c r="Q203" s="588" t="e">
        <f>VLOOKUP($A203,Data!$A:AI,35,FALSE)</f>
        <v>#N/A</v>
      </c>
      <c r="R203" s="588" t="e">
        <f>VLOOKUP($A203,Data!$A:AJ,36,FALSE)</f>
        <v>#N/A</v>
      </c>
      <c r="S203" s="588" t="e">
        <f>VLOOKUP($A203,Data!$A:AK,37,FALSE)</f>
        <v>#N/A</v>
      </c>
      <c r="T203" s="588" t="e">
        <f>VLOOKUP($A203,Data!$A:AL,38,FALSE)</f>
        <v>#N/A</v>
      </c>
      <c r="U203" s="588" t="e">
        <f>VLOOKUP($A203,Data!$A:AM,39,FALSE)</f>
        <v>#N/A</v>
      </c>
      <c r="V203" s="588" t="e">
        <f>VLOOKUP($A203,Data!$A:AN,40,FALSE)</f>
        <v>#N/A</v>
      </c>
      <c r="W203" s="588" t="e">
        <f>VLOOKUP($A203,Data!$A:AO,41,FALSE)</f>
        <v>#N/A</v>
      </c>
      <c r="X203" s="588" t="e">
        <f>VLOOKUP($A203,Data!$A:AP,42,FALSE)</f>
        <v>#N/A</v>
      </c>
      <c r="Y203" s="588" t="e">
        <f>VLOOKUP($A203,Data!$A:AQ,43,FALSE)</f>
        <v>#N/A</v>
      </c>
    </row>
    <row r="204" spans="1:25" ht="50.1" hidden="1" customHeight="1" x14ac:dyDescent="0.25">
      <c r="A204" s="568" t="e">
        <f>VLOOKUP(Data!A134,Data!$A:$P,1,FALSE)</f>
        <v>#N/A</v>
      </c>
      <c r="B204" s="579" t="e">
        <f>VLOOKUP(A204,Data!$A:$P,4,FALSE)</f>
        <v>#N/A</v>
      </c>
      <c r="C204" s="582" t="e">
        <f>VLOOKUP(A204,Data!$A:$AG,24,FALSE)</f>
        <v>#N/A</v>
      </c>
      <c r="D204" s="577" t="e">
        <f>VLOOKUP(A204,Data!$A:$AG,25,FALSE)</f>
        <v>#N/A</v>
      </c>
      <c r="E204" s="577" t="e">
        <f>VLOOKUP(A204,Data!$A:$AG,26,FALSE)</f>
        <v>#N/A</v>
      </c>
      <c r="F204" s="591" t="e">
        <f>VLOOKUP(A204,Data!$A:$AG,11,FALSE)</f>
        <v>#N/A</v>
      </c>
      <c r="G204" s="593" t="e">
        <f>VLOOKUP(A204,Data!$A:$AG,27,FALSE)</f>
        <v>#N/A</v>
      </c>
      <c r="H204" s="593" t="e">
        <f>VLOOKUP(A204,Data!$A:$AG,30,FALSE)</f>
        <v>#N/A</v>
      </c>
      <c r="I204" s="593" t="e">
        <f>VLOOKUP(A204,Data!$A:$AG,31,FALSE)</f>
        <v>#N/A</v>
      </c>
      <c r="J204" s="593" t="e">
        <f>VLOOKUP(A204,Data!$A:$AG,32,FALSE)</f>
        <v>#N/A</v>
      </c>
      <c r="K204" s="592" t="e">
        <f>VLOOKUP(A204,Data!$A:$AG,12,FALSE)</f>
        <v>#N/A</v>
      </c>
      <c r="L204" s="597" t="e">
        <f>VLOOKUP(A204,Data!$A:$AG,23,FALSE)</f>
        <v>#N/A</v>
      </c>
      <c r="M204" s="586" t="e">
        <f>VLOOKUP(A204,Data!$A:$AG,8,FALSE)</f>
        <v>#N/A</v>
      </c>
      <c r="N204" s="263" t="e">
        <f>VLOOKUP(A204,Data!$A:$AG,16,FALSE)</f>
        <v>#N/A</v>
      </c>
      <c r="O204" s="263" t="e">
        <f>VLOOKUP(A204,Data!$A:$AG,28,FALSE)</f>
        <v>#N/A</v>
      </c>
      <c r="P204" s="588" t="e">
        <f>VLOOKUP(A204,Data!$A:$AH,34,FALSE)</f>
        <v>#N/A</v>
      </c>
      <c r="Q204" s="588" t="e">
        <f>VLOOKUP($A204,Data!$A:AI,35,FALSE)</f>
        <v>#N/A</v>
      </c>
      <c r="R204" s="588" t="e">
        <f>VLOOKUP($A204,Data!$A:AJ,36,FALSE)</f>
        <v>#N/A</v>
      </c>
      <c r="S204" s="588" t="e">
        <f>VLOOKUP($A204,Data!$A:AK,37,FALSE)</f>
        <v>#N/A</v>
      </c>
      <c r="T204" s="588" t="e">
        <f>VLOOKUP($A204,Data!$A:AL,38,FALSE)</f>
        <v>#N/A</v>
      </c>
      <c r="U204" s="588" t="e">
        <f>VLOOKUP($A204,Data!$A:AM,39,FALSE)</f>
        <v>#N/A</v>
      </c>
      <c r="V204" s="588" t="e">
        <f>VLOOKUP($A204,Data!$A:AN,40,FALSE)</f>
        <v>#N/A</v>
      </c>
      <c r="W204" s="588" t="e">
        <f>VLOOKUP($A204,Data!$A:AO,41,FALSE)</f>
        <v>#N/A</v>
      </c>
      <c r="X204" s="588" t="e">
        <f>VLOOKUP($A204,Data!$A:AP,42,FALSE)</f>
        <v>#N/A</v>
      </c>
      <c r="Y204" s="588" t="e">
        <f>VLOOKUP($A204,Data!$A:AQ,43,FALSE)</f>
        <v>#N/A</v>
      </c>
    </row>
    <row r="205" spans="1:25" ht="50.1" hidden="1" customHeight="1" x14ac:dyDescent="0.25">
      <c r="A205" s="568" t="e">
        <f>VLOOKUP(Data!A133,Data!$A:$P,1,FALSE)</f>
        <v>#N/A</v>
      </c>
      <c r="B205" s="579" t="e">
        <f>VLOOKUP(A205,Data!$A:$P,4,FALSE)</f>
        <v>#N/A</v>
      </c>
      <c r="C205" s="582" t="e">
        <f>VLOOKUP(A205,Data!$A:$AG,24,FALSE)</f>
        <v>#N/A</v>
      </c>
      <c r="D205" s="577" t="e">
        <f>VLOOKUP(A205,Data!$A:$AG,25,FALSE)</f>
        <v>#N/A</v>
      </c>
      <c r="E205" s="577" t="e">
        <f>VLOOKUP(A205,Data!$A:$AG,26,FALSE)</f>
        <v>#N/A</v>
      </c>
      <c r="F205" s="591" t="e">
        <f>VLOOKUP(A205,Data!$A:$AG,11,FALSE)</f>
        <v>#N/A</v>
      </c>
      <c r="G205" s="593" t="e">
        <f>VLOOKUP(A205,Data!$A:$AG,27,FALSE)</f>
        <v>#N/A</v>
      </c>
      <c r="H205" s="593" t="e">
        <f>VLOOKUP(A205,Data!$A:$AG,30,FALSE)</f>
        <v>#N/A</v>
      </c>
      <c r="I205" s="593" t="e">
        <f>VLOOKUP(A205,Data!$A:$AG,31,FALSE)</f>
        <v>#N/A</v>
      </c>
      <c r="J205" s="593" t="e">
        <f>VLOOKUP(A205,Data!$A:$AG,32,FALSE)</f>
        <v>#N/A</v>
      </c>
      <c r="K205" s="593" t="e">
        <f>VLOOKUP(A205,Data!$A:$AG,12,FALSE)</f>
        <v>#N/A</v>
      </c>
      <c r="L205" s="597" t="e">
        <f>VLOOKUP(A205,Data!$A:$AG,23,FALSE)</f>
        <v>#N/A</v>
      </c>
      <c r="M205" s="586" t="e">
        <f>VLOOKUP(A205,Data!$A:$AG,8,FALSE)</f>
        <v>#N/A</v>
      </c>
      <c r="N205" s="263" t="e">
        <f>VLOOKUP(A205,Data!$A:$AG,16,FALSE)</f>
        <v>#N/A</v>
      </c>
      <c r="O205" s="263" t="e">
        <f>VLOOKUP(A205,Data!$A:$AG,28,FALSE)</f>
        <v>#N/A</v>
      </c>
      <c r="P205" s="588" t="e">
        <f>VLOOKUP(A205,Data!$A:$AH,34,FALSE)</f>
        <v>#N/A</v>
      </c>
      <c r="Q205" s="588" t="e">
        <f>VLOOKUP($A205,Data!$A:AI,35,FALSE)</f>
        <v>#N/A</v>
      </c>
      <c r="R205" s="588" t="e">
        <f>VLOOKUP($A205,Data!$A:AJ,36,FALSE)</f>
        <v>#N/A</v>
      </c>
      <c r="S205" s="588" t="e">
        <f>VLOOKUP($A205,Data!$A:AK,37,FALSE)</f>
        <v>#N/A</v>
      </c>
      <c r="T205" s="588" t="e">
        <f>VLOOKUP($A205,Data!$A:AL,38,FALSE)</f>
        <v>#N/A</v>
      </c>
      <c r="U205" s="588" t="e">
        <f>VLOOKUP($A205,Data!$A:AM,39,FALSE)</f>
        <v>#N/A</v>
      </c>
      <c r="V205" s="588" t="e">
        <f>VLOOKUP($A205,Data!$A:AN,40,FALSE)</f>
        <v>#N/A</v>
      </c>
      <c r="W205" s="588" t="e">
        <f>VLOOKUP($A205,Data!$A:AO,41,FALSE)</f>
        <v>#N/A</v>
      </c>
      <c r="X205" s="588" t="e">
        <f>VLOOKUP($A205,Data!$A:AP,42,FALSE)</f>
        <v>#N/A</v>
      </c>
      <c r="Y205" s="588" t="e">
        <f>VLOOKUP($A205,Data!$A:AQ,43,FALSE)</f>
        <v>#N/A</v>
      </c>
    </row>
    <row r="206" spans="1:25" ht="50.1" hidden="1" customHeight="1" x14ac:dyDescent="0.25">
      <c r="A206" s="568" t="e">
        <f>VLOOKUP(Data!A132,Data!$A:$P,1,FALSE)</f>
        <v>#N/A</v>
      </c>
      <c r="B206" s="579" t="e">
        <f>VLOOKUP(A206,Data!$A:$P,4,FALSE)</f>
        <v>#N/A</v>
      </c>
      <c r="C206" s="582" t="e">
        <f>VLOOKUP(A206,Data!$A:$AG,24,FALSE)</f>
        <v>#N/A</v>
      </c>
      <c r="D206" s="577" t="e">
        <f>VLOOKUP(A206,Data!$A:$AG,25,FALSE)</f>
        <v>#N/A</v>
      </c>
      <c r="E206" s="577" t="e">
        <f>VLOOKUP(A206,Data!$A:$AG,26,FALSE)</f>
        <v>#N/A</v>
      </c>
      <c r="F206" s="591" t="e">
        <f>VLOOKUP(A206,Data!$A:$AG,11,FALSE)</f>
        <v>#N/A</v>
      </c>
      <c r="G206" s="593" t="e">
        <f>VLOOKUP(A206,Data!$A:$AG,27,FALSE)</f>
        <v>#N/A</v>
      </c>
      <c r="H206" s="593" t="e">
        <f>VLOOKUP(A206,Data!$A:$AG,30,FALSE)</f>
        <v>#N/A</v>
      </c>
      <c r="I206" s="593" t="e">
        <f>VLOOKUP(A206,Data!$A:$AG,31,FALSE)</f>
        <v>#N/A</v>
      </c>
      <c r="J206" s="593" t="e">
        <f>VLOOKUP(A206,Data!$A:$AG,32,FALSE)</f>
        <v>#N/A</v>
      </c>
      <c r="K206" s="593" t="e">
        <f>VLOOKUP(A206,Data!$A:$AG,12,FALSE)</f>
        <v>#N/A</v>
      </c>
      <c r="L206" s="597" t="e">
        <f>VLOOKUP(A206,Data!$A:$AG,23,FALSE)</f>
        <v>#N/A</v>
      </c>
      <c r="M206" s="586" t="e">
        <f>VLOOKUP(A206,Data!$A:$AG,8,FALSE)</f>
        <v>#N/A</v>
      </c>
      <c r="N206" s="263" t="e">
        <f>VLOOKUP(A206,Data!$A:$AG,16,FALSE)</f>
        <v>#N/A</v>
      </c>
      <c r="O206" s="263" t="e">
        <f>VLOOKUP(A206,Data!$A:$AG,28,FALSE)</f>
        <v>#N/A</v>
      </c>
      <c r="P206" s="588" t="e">
        <f>VLOOKUP(A206,Data!$A:$AH,34,FALSE)</f>
        <v>#N/A</v>
      </c>
      <c r="Q206" s="588" t="e">
        <f>VLOOKUP($A206,Data!$A:AI,35,FALSE)</f>
        <v>#N/A</v>
      </c>
      <c r="R206" s="588" t="e">
        <f>VLOOKUP($A206,Data!$A:AJ,36,FALSE)</f>
        <v>#N/A</v>
      </c>
      <c r="S206" s="588" t="e">
        <f>VLOOKUP($A206,Data!$A:AK,37,FALSE)</f>
        <v>#N/A</v>
      </c>
      <c r="T206" s="588" t="e">
        <f>VLOOKUP($A206,Data!$A:AL,38,FALSE)</f>
        <v>#N/A</v>
      </c>
      <c r="U206" s="588" t="e">
        <f>VLOOKUP($A206,Data!$A:AM,39,FALSE)</f>
        <v>#N/A</v>
      </c>
      <c r="V206" s="588" t="e">
        <f>VLOOKUP($A206,Data!$A:AN,40,FALSE)</f>
        <v>#N/A</v>
      </c>
      <c r="W206" s="588" t="e">
        <f>VLOOKUP($A206,Data!$A:AO,41,FALSE)</f>
        <v>#N/A</v>
      </c>
      <c r="X206" s="588" t="e">
        <f>VLOOKUP($A206,Data!$A:AP,42,FALSE)</f>
        <v>#N/A</v>
      </c>
      <c r="Y206" s="588" t="e">
        <f>VLOOKUP($A206,Data!$A:AQ,43,FALSE)</f>
        <v>#N/A</v>
      </c>
    </row>
    <row r="207" spans="1:25" ht="50.1" hidden="1" customHeight="1" x14ac:dyDescent="0.25">
      <c r="A207" s="568" t="e">
        <f>VLOOKUP(Data!A131,Data!$A:$P,1,FALSE)</f>
        <v>#N/A</v>
      </c>
      <c r="B207" s="579" t="e">
        <f>VLOOKUP(A207,Data!$A:$P,4,FALSE)</f>
        <v>#N/A</v>
      </c>
      <c r="C207" s="582" t="e">
        <f>VLOOKUP(A207,Data!$A:$AG,24,FALSE)</f>
        <v>#N/A</v>
      </c>
      <c r="D207" s="577" t="e">
        <f>VLOOKUP(A207,Data!$A:$AG,25,FALSE)</f>
        <v>#N/A</v>
      </c>
      <c r="E207" s="577" t="e">
        <f>VLOOKUP(A207,Data!$A:$AG,26,FALSE)</f>
        <v>#N/A</v>
      </c>
      <c r="F207" s="591" t="e">
        <f>VLOOKUP(A207,Data!$A:$AG,11,FALSE)</f>
        <v>#N/A</v>
      </c>
      <c r="G207" s="593" t="e">
        <f>VLOOKUP(A207,Data!$A:$AG,27,FALSE)</f>
        <v>#N/A</v>
      </c>
      <c r="H207" s="593" t="e">
        <f>VLOOKUP(A207,Data!$A:$AG,30,FALSE)</f>
        <v>#N/A</v>
      </c>
      <c r="I207" s="593" t="e">
        <f>VLOOKUP(A207,Data!$A:$AG,31,FALSE)</f>
        <v>#N/A</v>
      </c>
      <c r="J207" s="593" t="e">
        <f>VLOOKUP(A207,Data!$A:$AG,32,FALSE)</f>
        <v>#N/A</v>
      </c>
      <c r="K207" s="593" t="e">
        <f>VLOOKUP(A207,Data!$A:$AG,12,FALSE)</f>
        <v>#N/A</v>
      </c>
      <c r="L207" s="597" t="e">
        <f>VLOOKUP(A207,Data!$A:$AG,23,FALSE)</f>
        <v>#N/A</v>
      </c>
      <c r="M207" s="586" t="e">
        <f>VLOOKUP(A207,Data!$A:$AG,8,FALSE)</f>
        <v>#N/A</v>
      </c>
      <c r="N207" s="263" t="e">
        <f>VLOOKUP(A207,Data!$A:$AG,16,FALSE)</f>
        <v>#N/A</v>
      </c>
      <c r="O207" s="263" t="e">
        <f>VLOOKUP(A207,Data!$A:$AG,28,FALSE)</f>
        <v>#N/A</v>
      </c>
      <c r="P207" s="588" t="e">
        <f>VLOOKUP(A207,Data!$A:$AH,34,FALSE)</f>
        <v>#N/A</v>
      </c>
      <c r="Q207" s="588" t="e">
        <f>VLOOKUP($A207,Data!$A:AI,35,FALSE)</f>
        <v>#N/A</v>
      </c>
      <c r="R207" s="588" t="e">
        <f>VLOOKUP($A207,Data!$A:AJ,36,FALSE)</f>
        <v>#N/A</v>
      </c>
      <c r="S207" s="588" t="e">
        <f>VLOOKUP($A207,Data!$A:AK,37,FALSE)</f>
        <v>#N/A</v>
      </c>
      <c r="T207" s="588" t="e">
        <f>VLOOKUP($A207,Data!$A:AL,38,FALSE)</f>
        <v>#N/A</v>
      </c>
      <c r="U207" s="588" t="e">
        <f>VLOOKUP($A207,Data!$A:AM,39,FALSE)</f>
        <v>#N/A</v>
      </c>
      <c r="V207" s="588" t="e">
        <f>VLOOKUP($A207,Data!$A:AN,40,FALSE)</f>
        <v>#N/A</v>
      </c>
      <c r="W207" s="588" t="e">
        <f>VLOOKUP($A207,Data!$A:AO,41,FALSE)</f>
        <v>#N/A</v>
      </c>
      <c r="X207" s="588" t="e">
        <f>VLOOKUP($A207,Data!$A:AP,42,FALSE)</f>
        <v>#N/A</v>
      </c>
      <c r="Y207" s="588" t="e">
        <f>VLOOKUP($A207,Data!$A:AQ,43,FALSE)</f>
        <v>#N/A</v>
      </c>
    </row>
    <row r="208" spans="1:25" ht="50.1" hidden="1" customHeight="1" x14ac:dyDescent="0.25">
      <c r="A208" s="568" t="e">
        <f>VLOOKUP(Data!A130,Data!$A:$P,1,FALSE)</f>
        <v>#N/A</v>
      </c>
      <c r="B208" s="579" t="e">
        <f>VLOOKUP(A208,Data!$A:$P,4,FALSE)</f>
        <v>#N/A</v>
      </c>
      <c r="C208" s="582" t="e">
        <f>VLOOKUP(A208,Data!$A:$AG,24,FALSE)</f>
        <v>#N/A</v>
      </c>
      <c r="D208" s="577" t="e">
        <f>VLOOKUP(A208,Data!$A:$AG,25,FALSE)</f>
        <v>#N/A</v>
      </c>
      <c r="E208" s="577" t="e">
        <f>VLOOKUP(A208,Data!$A:$AG,26,FALSE)</f>
        <v>#N/A</v>
      </c>
      <c r="F208" s="591" t="e">
        <f>VLOOKUP(A208,Data!$A:$AG,11,FALSE)</f>
        <v>#N/A</v>
      </c>
      <c r="G208" s="593" t="e">
        <f>VLOOKUP(A208,Data!$A:$AG,27,FALSE)</f>
        <v>#N/A</v>
      </c>
      <c r="H208" s="593" t="e">
        <f>VLOOKUP(A208,Data!$A:$AG,30,FALSE)</f>
        <v>#N/A</v>
      </c>
      <c r="I208" s="593" t="e">
        <f>VLOOKUP(A208,Data!$A:$AG,31,FALSE)</f>
        <v>#N/A</v>
      </c>
      <c r="J208" s="593" t="e">
        <f>VLOOKUP(A208,Data!$A:$AG,32,FALSE)</f>
        <v>#N/A</v>
      </c>
      <c r="K208" s="593" t="e">
        <f>VLOOKUP(A208,Data!$A:$AG,12,FALSE)</f>
        <v>#N/A</v>
      </c>
      <c r="L208" s="597" t="e">
        <f>VLOOKUP(A208,Data!$A:$AG,23,FALSE)</f>
        <v>#N/A</v>
      </c>
      <c r="M208" s="586" t="e">
        <f>VLOOKUP(A208,Data!$A:$AG,8,FALSE)</f>
        <v>#N/A</v>
      </c>
      <c r="N208" s="263" t="e">
        <f>VLOOKUP(A208,Data!$A:$AG,16,FALSE)</f>
        <v>#N/A</v>
      </c>
      <c r="O208" s="263" t="e">
        <f>VLOOKUP(A208,Data!$A:$AG,28,FALSE)</f>
        <v>#N/A</v>
      </c>
      <c r="P208" s="588" t="e">
        <f>VLOOKUP(A208,Data!$A:$AH,34,FALSE)</f>
        <v>#N/A</v>
      </c>
      <c r="Q208" s="588" t="e">
        <f>VLOOKUP($A208,Data!$A:AI,35,FALSE)</f>
        <v>#N/A</v>
      </c>
      <c r="R208" s="588" t="e">
        <f>VLOOKUP($A208,Data!$A:AJ,36,FALSE)</f>
        <v>#N/A</v>
      </c>
      <c r="S208" s="588" t="e">
        <f>VLOOKUP($A208,Data!$A:AK,37,FALSE)</f>
        <v>#N/A</v>
      </c>
      <c r="T208" s="588" t="e">
        <f>VLOOKUP($A208,Data!$A:AL,38,FALSE)</f>
        <v>#N/A</v>
      </c>
      <c r="U208" s="588" t="e">
        <f>VLOOKUP($A208,Data!$A:AM,39,FALSE)</f>
        <v>#N/A</v>
      </c>
      <c r="V208" s="588" t="e">
        <f>VLOOKUP($A208,Data!$A:AN,40,FALSE)</f>
        <v>#N/A</v>
      </c>
      <c r="W208" s="588" t="e">
        <f>VLOOKUP($A208,Data!$A:AO,41,FALSE)</f>
        <v>#N/A</v>
      </c>
      <c r="X208" s="588" t="e">
        <f>VLOOKUP($A208,Data!$A:AP,42,FALSE)</f>
        <v>#N/A</v>
      </c>
      <c r="Y208" s="588" t="e">
        <f>VLOOKUP($A208,Data!$A:AQ,43,FALSE)</f>
        <v>#N/A</v>
      </c>
    </row>
    <row r="209" spans="1:25" ht="50.1" hidden="1" customHeight="1" x14ac:dyDescent="0.25">
      <c r="A209" s="568" t="e">
        <f>VLOOKUP(Data!A129,Data!$A:$P,1,FALSE)</f>
        <v>#N/A</v>
      </c>
      <c r="B209" s="579" t="e">
        <f>VLOOKUP(A209,Data!$A:$P,4,FALSE)</f>
        <v>#N/A</v>
      </c>
      <c r="C209" s="582" t="e">
        <f>VLOOKUP(A209,Data!$A:$AG,24,FALSE)</f>
        <v>#N/A</v>
      </c>
      <c r="D209" s="577" t="e">
        <f>VLOOKUP(A209,Data!$A:$AG,25,FALSE)</f>
        <v>#N/A</v>
      </c>
      <c r="E209" s="577" t="e">
        <f>VLOOKUP(A209,Data!$A:$AG,26,FALSE)</f>
        <v>#N/A</v>
      </c>
      <c r="F209" s="591" t="e">
        <f>VLOOKUP(A209,Data!$A:$AG,11,FALSE)</f>
        <v>#N/A</v>
      </c>
      <c r="G209" s="593" t="e">
        <f>VLOOKUP(A209,Data!$A:$AG,27,FALSE)</f>
        <v>#N/A</v>
      </c>
      <c r="H209" s="593" t="e">
        <f>VLOOKUP(A209,Data!$A:$AG,30,FALSE)</f>
        <v>#N/A</v>
      </c>
      <c r="I209" s="593" t="e">
        <f>VLOOKUP(A209,Data!$A:$AG,31,FALSE)</f>
        <v>#N/A</v>
      </c>
      <c r="J209" s="593" t="e">
        <f>VLOOKUP(A209,Data!$A:$AG,32,FALSE)</f>
        <v>#N/A</v>
      </c>
      <c r="K209" s="593" t="e">
        <f>VLOOKUP(A209,Data!$A:$AG,12,FALSE)</f>
        <v>#N/A</v>
      </c>
      <c r="L209" s="597" t="e">
        <f>VLOOKUP(A209,Data!$A:$AG,23,FALSE)</f>
        <v>#N/A</v>
      </c>
      <c r="M209" s="586" t="e">
        <f>VLOOKUP(A209,Data!$A:$AG,8,FALSE)</f>
        <v>#N/A</v>
      </c>
      <c r="N209" s="263" t="e">
        <f>VLOOKUP(A209,Data!$A:$AG,16,FALSE)</f>
        <v>#N/A</v>
      </c>
      <c r="O209" s="263" t="e">
        <f>VLOOKUP(A209,Data!$A:$AG,28,FALSE)</f>
        <v>#N/A</v>
      </c>
      <c r="P209" s="588" t="e">
        <f>VLOOKUP(A209,Data!$A:$AH,34,FALSE)</f>
        <v>#N/A</v>
      </c>
      <c r="Q209" s="588" t="e">
        <f>VLOOKUP($A209,Data!$A:AI,35,FALSE)</f>
        <v>#N/A</v>
      </c>
      <c r="R209" s="588" t="e">
        <f>VLOOKUP($A209,Data!$A:AJ,36,FALSE)</f>
        <v>#N/A</v>
      </c>
      <c r="S209" s="588" t="e">
        <f>VLOOKUP($A209,Data!$A:AK,37,FALSE)</f>
        <v>#N/A</v>
      </c>
      <c r="T209" s="588" t="e">
        <f>VLOOKUP($A209,Data!$A:AL,38,FALSE)</f>
        <v>#N/A</v>
      </c>
      <c r="U209" s="588" t="e">
        <f>VLOOKUP($A209,Data!$A:AM,39,FALSE)</f>
        <v>#N/A</v>
      </c>
      <c r="V209" s="588" t="e">
        <f>VLOOKUP($A209,Data!$A:AN,40,FALSE)</f>
        <v>#N/A</v>
      </c>
      <c r="W209" s="588" t="e">
        <f>VLOOKUP($A209,Data!$A:AO,41,FALSE)</f>
        <v>#N/A</v>
      </c>
      <c r="X209" s="588" t="e">
        <f>VLOOKUP($A209,Data!$A:AP,42,FALSE)</f>
        <v>#N/A</v>
      </c>
      <c r="Y209" s="588" t="e">
        <f>VLOOKUP($A209,Data!$A:AQ,43,FALSE)</f>
        <v>#N/A</v>
      </c>
    </row>
    <row r="210" spans="1:25" ht="50.1" hidden="1" customHeight="1" x14ac:dyDescent="0.25">
      <c r="A210" s="568" t="e">
        <f>VLOOKUP(Data!A128,Data!$A:$P,1,FALSE)</f>
        <v>#N/A</v>
      </c>
      <c r="B210" s="579" t="e">
        <f>VLOOKUP(A210,Data!$A:$P,4,FALSE)</f>
        <v>#N/A</v>
      </c>
      <c r="C210" s="582" t="e">
        <f>VLOOKUP(A210,Data!$A:$AG,24,FALSE)</f>
        <v>#N/A</v>
      </c>
      <c r="D210" s="577" t="e">
        <f>VLOOKUP(A210,Data!$A:$AG,25,FALSE)</f>
        <v>#N/A</v>
      </c>
      <c r="E210" s="577" t="e">
        <f>VLOOKUP(A210,Data!$A:$AG,26,FALSE)</f>
        <v>#N/A</v>
      </c>
      <c r="F210" s="591" t="e">
        <f>VLOOKUP(A210,Data!$A:$AG,11,FALSE)</f>
        <v>#N/A</v>
      </c>
      <c r="G210" s="593" t="e">
        <f>VLOOKUP(A210,Data!$A:$AG,27,FALSE)</f>
        <v>#N/A</v>
      </c>
      <c r="H210" s="593" t="e">
        <f>VLOOKUP(A210,Data!$A:$AG,30,FALSE)</f>
        <v>#N/A</v>
      </c>
      <c r="I210" s="593" t="e">
        <f>VLOOKUP(A210,Data!$A:$AG,31,FALSE)</f>
        <v>#N/A</v>
      </c>
      <c r="J210" s="593" t="e">
        <f>VLOOKUP(A210,Data!$A:$AG,32,FALSE)</f>
        <v>#N/A</v>
      </c>
      <c r="K210" s="593" t="e">
        <f>VLOOKUP(A210,Data!$A:$AG,12,FALSE)</f>
        <v>#N/A</v>
      </c>
      <c r="L210" s="597" t="e">
        <f>VLOOKUP(A210,Data!$A:$AG,23,FALSE)</f>
        <v>#N/A</v>
      </c>
      <c r="M210" s="586" t="e">
        <f>VLOOKUP(A210,Data!$A:$AG,8,FALSE)</f>
        <v>#N/A</v>
      </c>
      <c r="N210" s="263" t="e">
        <f>VLOOKUP(A210,Data!$A:$AG,16,FALSE)</f>
        <v>#N/A</v>
      </c>
      <c r="O210" s="263" t="e">
        <f>VLOOKUP(A210,Data!$A:$AG,28,FALSE)</f>
        <v>#N/A</v>
      </c>
      <c r="P210" s="588" t="e">
        <f>VLOOKUP(A210,Data!$A:$AH,34,FALSE)</f>
        <v>#N/A</v>
      </c>
      <c r="Q210" s="588" t="e">
        <f>VLOOKUP($A210,Data!$A:AI,35,FALSE)</f>
        <v>#N/A</v>
      </c>
      <c r="R210" s="588" t="e">
        <f>VLOOKUP($A210,Data!$A:AJ,36,FALSE)</f>
        <v>#N/A</v>
      </c>
      <c r="S210" s="588" t="e">
        <f>VLOOKUP($A210,Data!$A:AK,37,FALSE)</f>
        <v>#N/A</v>
      </c>
      <c r="T210" s="588" t="e">
        <f>VLOOKUP($A210,Data!$A:AL,38,FALSE)</f>
        <v>#N/A</v>
      </c>
      <c r="U210" s="588" t="e">
        <f>VLOOKUP($A210,Data!$A:AM,39,FALSE)</f>
        <v>#N/A</v>
      </c>
      <c r="V210" s="588" t="e">
        <f>VLOOKUP($A210,Data!$A:AN,40,FALSE)</f>
        <v>#N/A</v>
      </c>
      <c r="W210" s="588" t="e">
        <f>VLOOKUP($A210,Data!$A:AO,41,FALSE)</f>
        <v>#N/A</v>
      </c>
      <c r="X210" s="588" t="e">
        <f>VLOOKUP($A210,Data!$A:AP,42,FALSE)</f>
        <v>#N/A</v>
      </c>
      <c r="Y210" s="588" t="e">
        <f>VLOOKUP($A210,Data!$A:AQ,43,FALSE)</f>
        <v>#N/A</v>
      </c>
    </row>
    <row r="211" spans="1:25" ht="50.1" hidden="1" customHeight="1" x14ac:dyDescent="0.25">
      <c r="A211" s="568" t="e">
        <f>VLOOKUP(Data!A127,Data!$A:$P,1,FALSE)</f>
        <v>#N/A</v>
      </c>
      <c r="B211" s="579" t="e">
        <f>VLOOKUP(A211,Data!$A:$P,4,FALSE)</f>
        <v>#N/A</v>
      </c>
      <c r="C211" s="582" t="e">
        <f>VLOOKUP(A211,Data!$A:$AG,24,FALSE)</f>
        <v>#N/A</v>
      </c>
      <c r="D211" s="577" t="e">
        <f>VLOOKUP(A211,Data!$A:$AG,25,FALSE)</f>
        <v>#N/A</v>
      </c>
      <c r="E211" s="577" t="e">
        <f>VLOOKUP(A211,Data!$A:$AG,26,FALSE)</f>
        <v>#N/A</v>
      </c>
      <c r="F211" s="591" t="e">
        <f>VLOOKUP(A211,Data!$A:$AG,11,FALSE)</f>
        <v>#N/A</v>
      </c>
      <c r="G211" s="593" t="e">
        <f>VLOOKUP(A211,Data!$A:$AG,27,FALSE)</f>
        <v>#N/A</v>
      </c>
      <c r="H211" s="593" t="e">
        <f>VLOOKUP(A211,Data!$A:$AG,30,FALSE)</f>
        <v>#N/A</v>
      </c>
      <c r="I211" s="593" t="e">
        <f>VLOOKUP(A211,Data!$A:$AG,31,FALSE)</f>
        <v>#N/A</v>
      </c>
      <c r="J211" s="593" t="e">
        <f>VLOOKUP(A211,Data!$A:$AG,32,FALSE)</f>
        <v>#N/A</v>
      </c>
      <c r="K211" s="593" t="e">
        <f>VLOOKUP(A211,Data!$A:$AG,12,FALSE)</f>
        <v>#N/A</v>
      </c>
      <c r="L211" s="597" t="e">
        <f>VLOOKUP(A211,Data!$A:$AG,23,FALSE)</f>
        <v>#N/A</v>
      </c>
      <c r="M211" s="586" t="e">
        <f>VLOOKUP(A211,Data!$A:$AG,8,FALSE)</f>
        <v>#N/A</v>
      </c>
      <c r="N211" s="263" t="e">
        <f>VLOOKUP(A211,Data!$A:$AG,16,FALSE)</f>
        <v>#N/A</v>
      </c>
      <c r="O211" s="263" t="e">
        <f>VLOOKUP(A211,Data!$A:$AG,28,FALSE)</f>
        <v>#N/A</v>
      </c>
      <c r="P211" s="588" t="e">
        <f>VLOOKUP(A211,Data!$A:$AH,34,FALSE)</f>
        <v>#N/A</v>
      </c>
      <c r="Q211" s="588" t="e">
        <f>VLOOKUP($A211,Data!$A:AI,35,FALSE)</f>
        <v>#N/A</v>
      </c>
      <c r="R211" s="588" t="e">
        <f>VLOOKUP($A211,Data!$A:AJ,36,FALSE)</f>
        <v>#N/A</v>
      </c>
      <c r="S211" s="588" t="e">
        <f>VLOOKUP($A211,Data!$A:AK,37,FALSE)</f>
        <v>#N/A</v>
      </c>
      <c r="T211" s="588" t="e">
        <f>VLOOKUP($A211,Data!$A:AL,38,FALSE)</f>
        <v>#N/A</v>
      </c>
      <c r="U211" s="588" t="e">
        <f>VLOOKUP($A211,Data!$A:AM,39,FALSE)</f>
        <v>#N/A</v>
      </c>
      <c r="V211" s="588" t="e">
        <f>VLOOKUP($A211,Data!$A:AN,40,FALSE)</f>
        <v>#N/A</v>
      </c>
      <c r="W211" s="588" t="e">
        <f>VLOOKUP($A211,Data!$A:AO,41,FALSE)</f>
        <v>#N/A</v>
      </c>
      <c r="X211" s="588" t="e">
        <f>VLOOKUP($A211,Data!$A:AP,42,FALSE)</f>
        <v>#N/A</v>
      </c>
      <c r="Y211" s="588" t="e">
        <f>VLOOKUP($A211,Data!$A:AQ,43,FALSE)</f>
        <v>#N/A</v>
      </c>
    </row>
    <row r="212" spans="1:25" ht="50.1" hidden="1" customHeight="1" x14ac:dyDescent="0.25">
      <c r="A212" s="568" t="e">
        <f>VLOOKUP(Data!A126,Data!$A:$P,1,FALSE)</f>
        <v>#N/A</v>
      </c>
      <c r="B212" s="579" t="e">
        <f>VLOOKUP(A212,Data!$A:$P,4,FALSE)</f>
        <v>#N/A</v>
      </c>
      <c r="C212" s="582" t="e">
        <f>VLOOKUP(A212,Data!$A:$AG,24,FALSE)</f>
        <v>#N/A</v>
      </c>
      <c r="D212" s="577" t="e">
        <f>VLOOKUP(A212,Data!$A:$AG,25,FALSE)</f>
        <v>#N/A</v>
      </c>
      <c r="E212" s="577" t="e">
        <f>VLOOKUP(A212,Data!$A:$AG,26,FALSE)</f>
        <v>#N/A</v>
      </c>
      <c r="F212" s="591" t="e">
        <f>VLOOKUP(A212,Data!$A:$AG,11,FALSE)</f>
        <v>#N/A</v>
      </c>
      <c r="G212" s="593" t="e">
        <f>VLOOKUP(A212,Data!$A:$AG,27,FALSE)</f>
        <v>#N/A</v>
      </c>
      <c r="H212" s="593" t="e">
        <f>VLOOKUP(A212,Data!$A:$AG,30,FALSE)</f>
        <v>#N/A</v>
      </c>
      <c r="I212" s="593" t="e">
        <f>VLOOKUP(A212,Data!$A:$AG,31,FALSE)</f>
        <v>#N/A</v>
      </c>
      <c r="J212" s="593" t="e">
        <f>VLOOKUP(A212,Data!$A:$AG,32,FALSE)</f>
        <v>#N/A</v>
      </c>
      <c r="K212" s="593" t="e">
        <f>VLOOKUP(A212,Data!$A:$AG,12,FALSE)</f>
        <v>#N/A</v>
      </c>
      <c r="L212" s="597" t="e">
        <f>VLOOKUP(A212,Data!$A:$AG,23,FALSE)</f>
        <v>#N/A</v>
      </c>
      <c r="M212" s="586" t="e">
        <f>VLOOKUP(A212,Data!$A:$AG,8,FALSE)</f>
        <v>#N/A</v>
      </c>
      <c r="N212" s="263" t="e">
        <f>VLOOKUP(A212,Data!$A:$AG,16,FALSE)</f>
        <v>#N/A</v>
      </c>
      <c r="O212" s="263" t="e">
        <f>VLOOKUP(A212,Data!$A:$AG,28,FALSE)</f>
        <v>#N/A</v>
      </c>
      <c r="P212" s="588" t="e">
        <f>VLOOKUP(A212,Data!$A:$AH,34,FALSE)</f>
        <v>#N/A</v>
      </c>
      <c r="Q212" s="588" t="e">
        <f>VLOOKUP($A212,Data!$A:AI,35,FALSE)</f>
        <v>#N/A</v>
      </c>
      <c r="R212" s="588" t="e">
        <f>VLOOKUP($A212,Data!$A:AJ,36,FALSE)</f>
        <v>#N/A</v>
      </c>
      <c r="S212" s="588" t="e">
        <f>VLOOKUP($A212,Data!$A:AK,37,FALSE)</f>
        <v>#N/A</v>
      </c>
      <c r="T212" s="588" t="e">
        <f>VLOOKUP($A212,Data!$A:AL,38,FALSE)</f>
        <v>#N/A</v>
      </c>
      <c r="U212" s="588" t="e">
        <f>VLOOKUP($A212,Data!$A:AM,39,FALSE)</f>
        <v>#N/A</v>
      </c>
      <c r="V212" s="588" t="e">
        <f>VLOOKUP($A212,Data!$A:AN,40,FALSE)</f>
        <v>#N/A</v>
      </c>
      <c r="W212" s="588" t="e">
        <f>VLOOKUP($A212,Data!$A:AO,41,FALSE)</f>
        <v>#N/A</v>
      </c>
      <c r="X212" s="588" t="e">
        <f>VLOOKUP($A212,Data!$A:AP,42,FALSE)</f>
        <v>#N/A</v>
      </c>
      <c r="Y212" s="588" t="e">
        <f>VLOOKUP($A212,Data!$A:AQ,43,FALSE)</f>
        <v>#N/A</v>
      </c>
    </row>
    <row r="213" spans="1:25" ht="50.1" customHeight="1" x14ac:dyDescent="0.25">
      <c r="A213" s="568" t="e">
        <f>VLOOKUP(Data!A125,Data!$A:$P,1,FALSE)</f>
        <v>#N/A</v>
      </c>
      <c r="B213" s="579" t="e">
        <f>VLOOKUP(A213,Data!$A:$P,4,FALSE)</f>
        <v>#N/A</v>
      </c>
      <c r="C213" s="582" t="e">
        <f>VLOOKUP(A213,Data!$A:$AG,24,FALSE)</f>
        <v>#N/A</v>
      </c>
      <c r="D213" s="577" t="e">
        <f>VLOOKUP(A213,Data!$A:$AG,25,FALSE)</f>
        <v>#N/A</v>
      </c>
      <c r="E213" s="577" t="e">
        <f>VLOOKUP(A213,Data!$A:$AG,26,FALSE)</f>
        <v>#N/A</v>
      </c>
      <c r="F213" s="577" t="e">
        <f>VLOOKUP(A213,Data!$A:$AG,11,FALSE)</f>
        <v>#N/A</v>
      </c>
      <c r="G213" s="577" t="e">
        <f>VLOOKUP(A213,Data!$A:$AG,27,FALSE)</f>
        <v>#N/A</v>
      </c>
      <c r="H213" s="576" t="e">
        <f>VLOOKUP(A213,Data!$A:$AG,30,FALSE)</f>
        <v>#N/A</v>
      </c>
      <c r="I213" s="576" t="e">
        <f>VLOOKUP(A213,Data!$A:$AG,31,FALSE)</f>
        <v>#N/A</v>
      </c>
      <c r="J213" s="576" t="e">
        <f>VLOOKUP(A213,Data!$A:$AG,32,FALSE)</f>
        <v>#N/A</v>
      </c>
      <c r="K213" s="576" t="e">
        <f>VLOOKUP(A213,Data!$A:$AG,12,FALSE)</f>
        <v>#N/A</v>
      </c>
      <c r="L213" s="598" t="e">
        <f>VLOOKUP(A213,Data!$A:$AG,23,FALSE)</f>
        <v>#N/A</v>
      </c>
      <c r="M213" s="587" t="e">
        <f>VLOOKUP(A213,Data!$A:$AG,8,FALSE)</f>
        <v>#N/A</v>
      </c>
      <c r="N213" s="263" t="e">
        <f>VLOOKUP(A213,Data!$A:$AG,16,FALSE)</f>
        <v>#N/A</v>
      </c>
      <c r="O213" s="263" t="e">
        <f>VLOOKUP(A213,Data!$A:$AG,28,FALSE)</f>
        <v>#N/A</v>
      </c>
      <c r="P213" s="588" t="e">
        <f>VLOOKUP(A213,Data!$A:$AH,34,FALSE)</f>
        <v>#N/A</v>
      </c>
      <c r="Q213" s="588" t="e">
        <f>VLOOKUP($A213,Data!$A:AI,35,FALSE)</f>
        <v>#N/A</v>
      </c>
      <c r="R213" s="588" t="e">
        <f>VLOOKUP($A213,Data!$A:AJ,36,FALSE)</f>
        <v>#N/A</v>
      </c>
      <c r="S213" s="588" t="e">
        <f>VLOOKUP($A213,Data!$A:AK,37,FALSE)</f>
        <v>#N/A</v>
      </c>
      <c r="T213" s="588" t="e">
        <f>VLOOKUP($A213,Data!$A:AL,38,FALSE)</f>
        <v>#N/A</v>
      </c>
      <c r="U213" s="588" t="e">
        <f>VLOOKUP($A213,Data!$A:AM,39,FALSE)</f>
        <v>#N/A</v>
      </c>
      <c r="V213" s="588" t="e">
        <f>VLOOKUP($A213,Data!$A:AN,40,FALSE)</f>
        <v>#N/A</v>
      </c>
      <c r="W213" s="588" t="e">
        <f>VLOOKUP($A213,Data!$A:AO,41,FALSE)</f>
        <v>#N/A</v>
      </c>
      <c r="X213" s="588" t="e">
        <f>VLOOKUP($A213,Data!$A:AP,42,FALSE)</f>
        <v>#N/A</v>
      </c>
      <c r="Y213" s="588" t="e">
        <f>VLOOKUP($A213,Data!$A:AQ,43,FALSE)</f>
        <v>#N/A</v>
      </c>
    </row>
    <row r="214" spans="1:25" ht="50.1" hidden="1" customHeight="1" x14ac:dyDescent="0.25">
      <c r="A214" s="568" t="e">
        <f>VLOOKUP(Data!A124,Data!$A:$P,1,FALSE)</f>
        <v>#N/A</v>
      </c>
      <c r="B214" s="579" t="e">
        <f>VLOOKUP(A214,Data!$A:$P,4,FALSE)</f>
        <v>#N/A</v>
      </c>
      <c r="C214" s="582" t="e">
        <f>VLOOKUP(A214,Data!$A:$AG,24,FALSE)</f>
        <v>#N/A</v>
      </c>
      <c r="D214" s="577" t="e">
        <f>VLOOKUP(A214,Data!$A:$AG,25,FALSE)</f>
        <v>#N/A</v>
      </c>
      <c r="E214" s="577" t="e">
        <f>VLOOKUP(A214,Data!$A:$AG,26,FALSE)</f>
        <v>#N/A</v>
      </c>
      <c r="F214" s="591" t="e">
        <f>VLOOKUP(A214,Data!$A:$AG,11,FALSE)</f>
        <v>#N/A</v>
      </c>
      <c r="G214" s="593" t="e">
        <f>VLOOKUP(A214,Data!$A:$AG,27,FALSE)</f>
        <v>#N/A</v>
      </c>
      <c r="H214" s="593" t="e">
        <f>VLOOKUP(A214,Data!$A:$AG,30,FALSE)</f>
        <v>#N/A</v>
      </c>
      <c r="I214" s="593" t="e">
        <f>VLOOKUP(A214,Data!$A:$AG,31,FALSE)</f>
        <v>#N/A</v>
      </c>
      <c r="J214" s="593" t="e">
        <f>VLOOKUP(A214,Data!$A:$AG,32,FALSE)</f>
        <v>#N/A</v>
      </c>
      <c r="K214" s="593" t="e">
        <f>VLOOKUP(A214,Data!$A:$AG,12,FALSE)</f>
        <v>#N/A</v>
      </c>
      <c r="L214" s="597" t="e">
        <f>VLOOKUP(A214,Data!$A:$AG,23,FALSE)</f>
        <v>#N/A</v>
      </c>
      <c r="M214" s="586" t="e">
        <f>VLOOKUP(A214,Data!$A:$AG,8,FALSE)</f>
        <v>#N/A</v>
      </c>
      <c r="N214" s="263" t="e">
        <f>VLOOKUP(A214,Data!$A:$AG,16,FALSE)</f>
        <v>#N/A</v>
      </c>
      <c r="O214" s="263" t="e">
        <f>VLOOKUP(A214,Data!$A:$AG,28,FALSE)</f>
        <v>#N/A</v>
      </c>
      <c r="P214" s="588" t="e">
        <f>VLOOKUP(A214,Data!$A:$AH,34,FALSE)</f>
        <v>#N/A</v>
      </c>
      <c r="Q214" s="588" t="e">
        <f>VLOOKUP($A214,Data!$A:AI,35,FALSE)</f>
        <v>#N/A</v>
      </c>
      <c r="R214" s="588" t="e">
        <f>VLOOKUP($A214,Data!$A:AJ,36,FALSE)</f>
        <v>#N/A</v>
      </c>
      <c r="S214" s="588" t="e">
        <f>VLOOKUP($A214,Data!$A:AK,37,FALSE)</f>
        <v>#N/A</v>
      </c>
      <c r="T214" s="588" t="e">
        <f>VLOOKUP($A214,Data!$A:AL,38,FALSE)</f>
        <v>#N/A</v>
      </c>
      <c r="U214" s="588" t="e">
        <f>VLOOKUP($A214,Data!$A:AM,39,FALSE)</f>
        <v>#N/A</v>
      </c>
      <c r="V214" s="588" t="e">
        <f>VLOOKUP($A214,Data!$A:AN,40,FALSE)</f>
        <v>#N/A</v>
      </c>
      <c r="W214" s="588" t="e">
        <f>VLOOKUP($A214,Data!$A:AO,41,FALSE)</f>
        <v>#N/A</v>
      </c>
      <c r="X214" s="588" t="e">
        <f>VLOOKUP($A214,Data!$A:AP,42,FALSE)</f>
        <v>#N/A</v>
      </c>
      <c r="Y214" s="588" t="e">
        <f>VLOOKUP($A214,Data!$A:AQ,43,FALSE)</f>
        <v>#N/A</v>
      </c>
    </row>
    <row r="215" spans="1:25" ht="50.1" hidden="1" customHeight="1" x14ac:dyDescent="0.25">
      <c r="A215" s="568" t="e">
        <f>VLOOKUP(Data!A123,Data!$A:$P,1,FALSE)</f>
        <v>#N/A</v>
      </c>
      <c r="B215" s="579" t="e">
        <f>VLOOKUP(A215,Data!$A:$P,4,FALSE)</f>
        <v>#N/A</v>
      </c>
      <c r="C215" s="582" t="e">
        <f>VLOOKUP(A215,Data!$A:$AG,24,FALSE)</f>
        <v>#N/A</v>
      </c>
      <c r="D215" s="577" t="e">
        <f>VLOOKUP(A215,Data!$A:$AG,25,FALSE)</f>
        <v>#N/A</v>
      </c>
      <c r="E215" s="577" t="e">
        <f>VLOOKUP(A215,Data!$A:$AG,26,FALSE)</f>
        <v>#N/A</v>
      </c>
      <c r="F215" s="591" t="e">
        <f>VLOOKUP(A215,Data!$A:$AG,11,FALSE)</f>
        <v>#N/A</v>
      </c>
      <c r="G215" s="593" t="e">
        <f>VLOOKUP(A215,Data!$A:$AG,27,FALSE)</f>
        <v>#N/A</v>
      </c>
      <c r="H215" s="593" t="e">
        <f>VLOOKUP(A215,Data!$A:$AG,30,FALSE)</f>
        <v>#N/A</v>
      </c>
      <c r="I215" s="593" t="e">
        <f>VLOOKUP(A215,Data!$A:$AG,31,FALSE)</f>
        <v>#N/A</v>
      </c>
      <c r="J215" s="593" t="e">
        <f>VLOOKUP(A215,Data!$A:$AG,32,FALSE)</f>
        <v>#N/A</v>
      </c>
      <c r="K215" s="593" t="e">
        <f>VLOOKUP(A215,Data!$A:$AG,12,FALSE)</f>
        <v>#N/A</v>
      </c>
      <c r="L215" s="597" t="e">
        <f>VLOOKUP(A215,Data!$A:$AG,23,FALSE)</f>
        <v>#N/A</v>
      </c>
      <c r="M215" s="586" t="e">
        <f>VLOOKUP(A215,Data!$A:$AG,8,FALSE)</f>
        <v>#N/A</v>
      </c>
      <c r="N215" s="263" t="e">
        <f>VLOOKUP(A215,Data!$A:$AG,16,FALSE)</f>
        <v>#N/A</v>
      </c>
      <c r="O215" s="263" t="e">
        <f>VLOOKUP(A215,Data!$A:$AG,28,FALSE)</f>
        <v>#N/A</v>
      </c>
      <c r="P215" s="588" t="e">
        <f>VLOOKUP(A215,Data!$A:$AH,34,FALSE)</f>
        <v>#N/A</v>
      </c>
      <c r="Q215" s="588" t="e">
        <f>VLOOKUP($A215,Data!$A:AI,35,FALSE)</f>
        <v>#N/A</v>
      </c>
      <c r="R215" s="588" t="e">
        <f>VLOOKUP($A215,Data!$A:AJ,36,FALSE)</f>
        <v>#N/A</v>
      </c>
      <c r="S215" s="588" t="e">
        <f>VLOOKUP($A215,Data!$A:AK,37,FALSE)</f>
        <v>#N/A</v>
      </c>
      <c r="T215" s="588" t="e">
        <f>VLOOKUP($A215,Data!$A:AL,38,FALSE)</f>
        <v>#N/A</v>
      </c>
      <c r="U215" s="588" t="e">
        <f>VLOOKUP($A215,Data!$A:AM,39,FALSE)</f>
        <v>#N/A</v>
      </c>
      <c r="V215" s="588" t="e">
        <f>VLOOKUP($A215,Data!$A:AN,40,FALSE)</f>
        <v>#N/A</v>
      </c>
      <c r="W215" s="588" t="e">
        <f>VLOOKUP($A215,Data!$A:AO,41,FALSE)</f>
        <v>#N/A</v>
      </c>
      <c r="X215" s="588" t="e">
        <f>VLOOKUP($A215,Data!$A:AP,42,FALSE)</f>
        <v>#N/A</v>
      </c>
      <c r="Y215" s="588" t="e">
        <f>VLOOKUP($A215,Data!$A:AQ,43,FALSE)</f>
        <v>#N/A</v>
      </c>
    </row>
    <row r="216" spans="1:25" ht="50.1" hidden="1" customHeight="1" x14ac:dyDescent="0.25">
      <c r="A216" s="568" t="e">
        <f>VLOOKUP(Data!A122,Data!$A:$P,1,FALSE)</f>
        <v>#N/A</v>
      </c>
      <c r="B216" s="579" t="e">
        <f>VLOOKUP(A216,Data!$A:$P,4,FALSE)</f>
        <v>#N/A</v>
      </c>
      <c r="C216" s="582" t="e">
        <f>VLOOKUP(A216,Data!$A:$AG,24,FALSE)</f>
        <v>#N/A</v>
      </c>
      <c r="D216" s="577" t="e">
        <f>VLOOKUP(A216,Data!$A:$AG,25,FALSE)</f>
        <v>#N/A</v>
      </c>
      <c r="E216" s="577" t="e">
        <f>VLOOKUP(A216,Data!$A:$AG,26,FALSE)</f>
        <v>#N/A</v>
      </c>
      <c r="F216" s="591" t="e">
        <f>VLOOKUP(A216,Data!$A:$AG,11,FALSE)</f>
        <v>#N/A</v>
      </c>
      <c r="G216" s="593" t="e">
        <f>VLOOKUP(A216,Data!$A:$AG,27,FALSE)</f>
        <v>#N/A</v>
      </c>
      <c r="H216" s="593" t="e">
        <f>VLOOKUP(A216,Data!$A:$AG,30,FALSE)</f>
        <v>#N/A</v>
      </c>
      <c r="I216" s="593" t="e">
        <f>VLOOKUP(A216,Data!$A:$AG,31,FALSE)</f>
        <v>#N/A</v>
      </c>
      <c r="J216" s="593" t="e">
        <f>VLOOKUP(A216,Data!$A:$AG,32,FALSE)</f>
        <v>#N/A</v>
      </c>
      <c r="K216" s="593" t="e">
        <f>VLOOKUP(A216,Data!$A:$AG,12,FALSE)</f>
        <v>#N/A</v>
      </c>
      <c r="L216" s="597" t="e">
        <f>VLOOKUP(A216,Data!$A:$AG,23,FALSE)</f>
        <v>#N/A</v>
      </c>
      <c r="M216" s="586" t="e">
        <f>VLOOKUP(A216,Data!$A:$AG,8,FALSE)</f>
        <v>#N/A</v>
      </c>
      <c r="N216" s="263" t="e">
        <f>VLOOKUP(A216,Data!$A:$AG,16,FALSE)</f>
        <v>#N/A</v>
      </c>
      <c r="O216" s="263" t="e">
        <f>VLOOKUP(A216,Data!$A:$AG,28,FALSE)</f>
        <v>#N/A</v>
      </c>
      <c r="P216" s="588" t="e">
        <f>VLOOKUP(A216,Data!$A:$AH,34,FALSE)</f>
        <v>#N/A</v>
      </c>
      <c r="Q216" s="588" t="e">
        <f>VLOOKUP($A216,Data!$A:AI,35,FALSE)</f>
        <v>#N/A</v>
      </c>
      <c r="R216" s="588" t="e">
        <f>VLOOKUP($A216,Data!$A:AJ,36,FALSE)</f>
        <v>#N/A</v>
      </c>
      <c r="S216" s="588" t="e">
        <f>VLOOKUP($A216,Data!$A:AK,37,FALSE)</f>
        <v>#N/A</v>
      </c>
      <c r="T216" s="588" t="e">
        <f>VLOOKUP($A216,Data!$A:AL,38,FALSE)</f>
        <v>#N/A</v>
      </c>
      <c r="U216" s="588" t="e">
        <f>VLOOKUP($A216,Data!$A:AM,39,FALSE)</f>
        <v>#N/A</v>
      </c>
      <c r="V216" s="588" t="e">
        <f>VLOOKUP($A216,Data!$A:AN,40,FALSE)</f>
        <v>#N/A</v>
      </c>
      <c r="W216" s="588" t="e">
        <f>VLOOKUP($A216,Data!$A:AO,41,FALSE)</f>
        <v>#N/A</v>
      </c>
      <c r="X216" s="588" t="e">
        <f>VLOOKUP($A216,Data!$A:AP,42,FALSE)</f>
        <v>#N/A</v>
      </c>
      <c r="Y216" s="588" t="e">
        <f>VLOOKUP($A216,Data!$A:AQ,43,FALSE)</f>
        <v>#N/A</v>
      </c>
    </row>
    <row r="217" spans="1:25" ht="50.1" hidden="1" customHeight="1" x14ac:dyDescent="0.25">
      <c r="A217" s="568" t="e">
        <f>VLOOKUP(Data!A121,Data!$A:$P,1,FALSE)</f>
        <v>#N/A</v>
      </c>
      <c r="B217" s="579" t="e">
        <f>VLOOKUP(A217,Data!$A:$P,4,FALSE)</f>
        <v>#N/A</v>
      </c>
      <c r="C217" s="582" t="e">
        <f>VLOOKUP(A217,Data!$A:$AG,24,FALSE)</f>
        <v>#N/A</v>
      </c>
      <c r="D217" s="577" t="e">
        <f>VLOOKUP(A217,Data!$A:$AG,25,FALSE)</f>
        <v>#N/A</v>
      </c>
      <c r="E217" s="577" t="e">
        <f>VLOOKUP(A217,Data!$A:$AG,26,FALSE)</f>
        <v>#N/A</v>
      </c>
      <c r="F217" s="591" t="e">
        <f>VLOOKUP(A217,Data!$A:$AG,11,FALSE)</f>
        <v>#N/A</v>
      </c>
      <c r="G217" s="593" t="e">
        <f>VLOOKUP(A217,Data!$A:$AG,27,FALSE)</f>
        <v>#N/A</v>
      </c>
      <c r="H217" s="593" t="e">
        <f>VLOOKUP(A217,Data!$A:$AG,30,FALSE)</f>
        <v>#N/A</v>
      </c>
      <c r="I217" s="593" t="e">
        <f>VLOOKUP(A217,Data!$A:$AG,31,FALSE)</f>
        <v>#N/A</v>
      </c>
      <c r="J217" s="593" t="e">
        <f>VLOOKUP(A217,Data!$A:$AG,32,FALSE)</f>
        <v>#N/A</v>
      </c>
      <c r="K217" s="593" t="e">
        <f>VLOOKUP(A217,Data!$A:$AG,12,FALSE)</f>
        <v>#N/A</v>
      </c>
      <c r="L217" s="597" t="e">
        <f>VLOOKUP(A217,Data!$A:$AG,23,FALSE)</f>
        <v>#N/A</v>
      </c>
      <c r="M217" s="586" t="e">
        <f>VLOOKUP(A217,Data!$A:$AG,8,FALSE)</f>
        <v>#N/A</v>
      </c>
      <c r="N217" s="263" t="e">
        <f>VLOOKUP(A217,Data!$A:$AG,16,FALSE)</f>
        <v>#N/A</v>
      </c>
      <c r="O217" s="263" t="e">
        <f>VLOOKUP(A217,Data!$A:$AG,28,FALSE)</f>
        <v>#N/A</v>
      </c>
      <c r="P217" s="588" t="e">
        <f>VLOOKUP(A217,Data!$A:$AH,34,FALSE)</f>
        <v>#N/A</v>
      </c>
      <c r="Q217" s="588" t="e">
        <f>VLOOKUP($A217,Data!$A:AI,35,FALSE)</f>
        <v>#N/A</v>
      </c>
      <c r="R217" s="588" t="e">
        <f>VLOOKUP($A217,Data!$A:AJ,36,FALSE)</f>
        <v>#N/A</v>
      </c>
      <c r="S217" s="588" t="e">
        <f>VLOOKUP($A217,Data!$A:AK,37,FALSE)</f>
        <v>#N/A</v>
      </c>
      <c r="T217" s="588" t="e">
        <f>VLOOKUP($A217,Data!$A:AL,38,FALSE)</f>
        <v>#N/A</v>
      </c>
      <c r="U217" s="588" t="e">
        <f>VLOOKUP($A217,Data!$A:AM,39,FALSE)</f>
        <v>#N/A</v>
      </c>
      <c r="V217" s="588" t="e">
        <f>VLOOKUP($A217,Data!$A:AN,40,FALSE)</f>
        <v>#N/A</v>
      </c>
      <c r="W217" s="588" t="e">
        <f>VLOOKUP($A217,Data!$A:AO,41,FALSE)</f>
        <v>#N/A</v>
      </c>
      <c r="X217" s="588" t="e">
        <f>VLOOKUP($A217,Data!$A:AP,42,FALSE)</f>
        <v>#N/A</v>
      </c>
      <c r="Y217" s="588" t="e">
        <f>VLOOKUP($A217,Data!$A:AQ,43,FALSE)</f>
        <v>#N/A</v>
      </c>
    </row>
    <row r="218" spans="1:25" ht="50.1" hidden="1" customHeight="1" x14ac:dyDescent="0.25">
      <c r="A218" s="568" t="e">
        <f>VLOOKUP(Data!A120,Data!$A:$P,1,FALSE)</f>
        <v>#N/A</v>
      </c>
      <c r="B218" s="579" t="e">
        <f>VLOOKUP(A218,Data!$A:$P,4,FALSE)</f>
        <v>#N/A</v>
      </c>
      <c r="C218" s="582" t="e">
        <f>VLOOKUP(A218,Data!$A:$AG,24,FALSE)</f>
        <v>#N/A</v>
      </c>
      <c r="D218" s="577" t="e">
        <f>VLOOKUP(A218,Data!$A:$AG,25,FALSE)</f>
        <v>#N/A</v>
      </c>
      <c r="E218" s="577" t="e">
        <f>VLOOKUP(A218,Data!$A:$AG,26,FALSE)</f>
        <v>#N/A</v>
      </c>
      <c r="F218" s="591" t="e">
        <f>VLOOKUP(A218,Data!$A:$AG,11,FALSE)</f>
        <v>#N/A</v>
      </c>
      <c r="G218" s="593" t="e">
        <f>VLOOKUP(A218,Data!$A:$AG,27,FALSE)</f>
        <v>#N/A</v>
      </c>
      <c r="H218" s="593" t="e">
        <f>VLOOKUP(A218,Data!$A:$AG,30,FALSE)</f>
        <v>#N/A</v>
      </c>
      <c r="I218" s="593" t="e">
        <f>VLOOKUP(A218,Data!$A:$AG,31,FALSE)</f>
        <v>#N/A</v>
      </c>
      <c r="J218" s="593" t="e">
        <f>VLOOKUP(A218,Data!$A:$AG,32,FALSE)</f>
        <v>#N/A</v>
      </c>
      <c r="K218" s="593" t="e">
        <f>VLOOKUP(A218,Data!$A:$AG,12,FALSE)</f>
        <v>#N/A</v>
      </c>
      <c r="L218" s="597" t="e">
        <f>VLOOKUP(A218,Data!$A:$AG,23,FALSE)</f>
        <v>#N/A</v>
      </c>
      <c r="M218" s="586" t="e">
        <f>VLOOKUP(A218,Data!$A:$AG,8,FALSE)</f>
        <v>#N/A</v>
      </c>
      <c r="N218" s="263" t="e">
        <f>VLOOKUP(A218,Data!$A:$AG,16,FALSE)</f>
        <v>#N/A</v>
      </c>
      <c r="O218" s="263" t="e">
        <f>VLOOKUP(A218,Data!$A:$AG,28,FALSE)</f>
        <v>#N/A</v>
      </c>
      <c r="P218" s="588" t="e">
        <f>VLOOKUP(A218,Data!$A:$AH,34,FALSE)</f>
        <v>#N/A</v>
      </c>
      <c r="Q218" s="588" t="e">
        <f>VLOOKUP($A218,Data!$A:AI,35,FALSE)</f>
        <v>#N/A</v>
      </c>
      <c r="R218" s="588" t="e">
        <f>VLOOKUP($A218,Data!$A:AJ,36,FALSE)</f>
        <v>#N/A</v>
      </c>
      <c r="S218" s="588" t="e">
        <f>VLOOKUP($A218,Data!$A:AK,37,FALSE)</f>
        <v>#N/A</v>
      </c>
      <c r="T218" s="588" t="e">
        <f>VLOOKUP($A218,Data!$A:AL,38,FALSE)</f>
        <v>#N/A</v>
      </c>
      <c r="U218" s="588" t="e">
        <f>VLOOKUP($A218,Data!$A:AM,39,FALSE)</f>
        <v>#N/A</v>
      </c>
      <c r="V218" s="588" t="e">
        <f>VLOOKUP($A218,Data!$A:AN,40,FALSE)</f>
        <v>#N/A</v>
      </c>
      <c r="W218" s="588" t="e">
        <f>VLOOKUP($A218,Data!$A:AO,41,FALSE)</f>
        <v>#N/A</v>
      </c>
      <c r="X218" s="588" t="e">
        <f>VLOOKUP($A218,Data!$A:AP,42,FALSE)</f>
        <v>#N/A</v>
      </c>
      <c r="Y218" s="588" t="e">
        <f>VLOOKUP($A218,Data!$A:AQ,43,FALSE)</f>
        <v>#N/A</v>
      </c>
    </row>
    <row r="219" spans="1:25" ht="50.1" hidden="1" customHeight="1" x14ac:dyDescent="0.25">
      <c r="A219" s="568" t="e">
        <f>VLOOKUP(Data!A119,Data!$A:$P,1,FALSE)</f>
        <v>#N/A</v>
      </c>
      <c r="B219" s="579" t="e">
        <f>VLOOKUP(A219,Data!$A:$P,4,FALSE)</f>
        <v>#N/A</v>
      </c>
      <c r="C219" s="582" t="e">
        <f>VLOOKUP(A219,Data!$A:$AG,24,FALSE)</f>
        <v>#N/A</v>
      </c>
      <c r="D219" s="577" t="e">
        <f>VLOOKUP(A219,Data!$A:$AG,25,FALSE)</f>
        <v>#N/A</v>
      </c>
      <c r="E219" s="577" t="e">
        <f>VLOOKUP(A219,Data!$A:$AG,26,FALSE)</f>
        <v>#N/A</v>
      </c>
      <c r="F219" s="591" t="e">
        <f>VLOOKUP(A219,Data!$A:$AG,11,FALSE)</f>
        <v>#N/A</v>
      </c>
      <c r="G219" s="593" t="e">
        <f>VLOOKUP(A219,Data!$A:$AG,27,FALSE)</f>
        <v>#N/A</v>
      </c>
      <c r="H219" s="593" t="e">
        <f>VLOOKUP(A219,Data!$A:$AG,30,FALSE)</f>
        <v>#N/A</v>
      </c>
      <c r="I219" s="593" t="e">
        <f>VLOOKUP(A219,Data!$A:$AG,31,FALSE)</f>
        <v>#N/A</v>
      </c>
      <c r="J219" s="593" t="e">
        <f>VLOOKUP(A219,Data!$A:$AG,32,FALSE)</f>
        <v>#N/A</v>
      </c>
      <c r="K219" s="593" t="e">
        <f>VLOOKUP(A219,Data!$A:$AG,12,FALSE)</f>
        <v>#N/A</v>
      </c>
      <c r="L219" s="597" t="e">
        <f>VLOOKUP(A219,Data!$A:$AG,23,FALSE)</f>
        <v>#N/A</v>
      </c>
      <c r="M219" s="586" t="e">
        <f>VLOOKUP(A219,Data!$A:$AG,8,FALSE)</f>
        <v>#N/A</v>
      </c>
      <c r="N219" s="263" t="e">
        <f>VLOOKUP(A219,Data!$A:$AG,16,FALSE)</f>
        <v>#N/A</v>
      </c>
      <c r="O219" s="263" t="e">
        <f>VLOOKUP(A219,Data!$A:$AG,28,FALSE)</f>
        <v>#N/A</v>
      </c>
      <c r="P219" s="588" t="e">
        <f>VLOOKUP(A219,Data!$A:$AH,34,FALSE)</f>
        <v>#N/A</v>
      </c>
      <c r="Q219" s="588" t="e">
        <f>VLOOKUP($A219,Data!$A:AI,35,FALSE)</f>
        <v>#N/A</v>
      </c>
      <c r="R219" s="588" t="e">
        <f>VLOOKUP($A219,Data!$A:AJ,36,FALSE)</f>
        <v>#N/A</v>
      </c>
      <c r="S219" s="588" t="e">
        <f>VLOOKUP($A219,Data!$A:AK,37,FALSE)</f>
        <v>#N/A</v>
      </c>
      <c r="T219" s="588" t="e">
        <f>VLOOKUP($A219,Data!$A:AL,38,FALSE)</f>
        <v>#N/A</v>
      </c>
      <c r="U219" s="588" t="e">
        <f>VLOOKUP($A219,Data!$A:AM,39,FALSE)</f>
        <v>#N/A</v>
      </c>
      <c r="V219" s="588" t="e">
        <f>VLOOKUP($A219,Data!$A:AN,40,FALSE)</f>
        <v>#N/A</v>
      </c>
      <c r="W219" s="588" t="e">
        <f>VLOOKUP($A219,Data!$A:AO,41,FALSE)</f>
        <v>#N/A</v>
      </c>
      <c r="X219" s="588" t="e">
        <f>VLOOKUP($A219,Data!$A:AP,42,FALSE)</f>
        <v>#N/A</v>
      </c>
      <c r="Y219" s="588" t="e">
        <f>VLOOKUP($A219,Data!$A:AQ,43,FALSE)</f>
        <v>#N/A</v>
      </c>
    </row>
    <row r="220" spans="1:25" ht="50.1" hidden="1" customHeight="1" x14ac:dyDescent="0.25">
      <c r="A220" s="568" t="e">
        <f>VLOOKUP(Data!A118,Data!$A:$P,1,FALSE)</f>
        <v>#N/A</v>
      </c>
      <c r="B220" s="579" t="e">
        <f>VLOOKUP(A220,Data!$A:$P,4,FALSE)</f>
        <v>#N/A</v>
      </c>
      <c r="C220" s="582" t="e">
        <f>VLOOKUP(A220,Data!$A:$AG,24,FALSE)</f>
        <v>#N/A</v>
      </c>
      <c r="D220" s="577" t="e">
        <f>VLOOKUP(A220,Data!$A:$AG,25,FALSE)</f>
        <v>#N/A</v>
      </c>
      <c r="E220" s="577" t="e">
        <f>VLOOKUP(A220,Data!$A:$AG,26,FALSE)</f>
        <v>#N/A</v>
      </c>
      <c r="F220" s="591" t="e">
        <f>VLOOKUP(A220,Data!$A:$AG,11,FALSE)</f>
        <v>#N/A</v>
      </c>
      <c r="G220" s="593" t="e">
        <f>VLOOKUP(A220,Data!$A:$AG,27,FALSE)</f>
        <v>#N/A</v>
      </c>
      <c r="H220" s="593" t="e">
        <f>VLOOKUP(A220,Data!$A:$AG,30,FALSE)</f>
        <v>#N/A</v>
      </c>
      <c r="I220" s="593" t="e">
        <f>VLOOKUP(A220,Data!$A:$AG,31,FALSE)</f>
        <v>#N/A</v>
      </c>
      <c r="J220" s="593" t="e">
        <f>VLOOKUP(A220,Data!$A:$AG,32,FALSE)</f>
        <v>#N/A</v>
      </c>
      <c r="K220" s="592" t="e">
        <f>VLOOKUP(A220,Data!$A:$AG,12,FALSE)</f>
        <v>#N/A</v>
      </c>
      <c r="L220" s="597" t="e">
        <f>VLOOKUP(A220,Data!$A:$AG,23,FALSE)</f>
        <v>#N/A</v>
      </c>
      <c r="M220" s="586" t="e">
        <f>VLOOKUP(A220,Data!$A:$AG,8,FALSE)</f>
        <v>#N/A</v>
      </c>
      <c r="N220" s="263" t="e">
        <f>VLOOKUP(A220,Data!$A:$AG,16,FALSE)</f>
        <v>#N/A</v>
      </c>
      <c r="O220" s="263" t="e">
        <f>VLOOKUP(A220,Data!$A:$AG,28,FALSE)</f>
        <v>#N/A</v>
      </c>
      <c r="P220" s="588" t="e">
        <f>VLOOKUP(A220,Data!$A:$AH,34,FALSE)</f>
        <v>#N/A</v>
      </c>
      <c r="Q220" s="588" t="e">
        <f>VLOOKUP($A220,Data!$A:AI,35,FALSE)</f>
        <v>#N/A</v>
      </c>
      <c r="R220" s="588" t="e">
        <f>VLOOKUP($A220,Data!$A:AJ,36,FALSE)</f>
        <v>#N/A</v>
      </c>
      <c r="S220" s="588" t="e">
        <f>VLOOKUP($A220,Data!$A:AK,37,FALSE)</f>
        <v>#N/A</v>
      </c>
      <c r="T220" s="588" t="e">
        <f>VLOOKUP($A220,Data!$A:AL,38,FALSE)</f>
        <v>#N/A</v>
      </c>
      <c r="U220" s="588" t="e">
        <f>VLOOKUP($A220,Data!$A:AM,39,FALSE)</f>
        <v>#N/A</v>
      </c>
      <c r="V220" s="588" t="e">
        <f>VLOOKUP($A220,Data!$A:AN,40,FALSE)</f>
        <v>#N/A</v>
      </c>
      <c r="W220" s="588" t="e">
        <f>VLOOKUP($A220,Data!$A:AO,41,FALSE)</f>
        <v>#N/A</v>
      </c>
      <c r="X220" s="588" t="e">
        <f>VLOOKUP($A220,Data!$A:AP,42,FALSE)</f>
        <v>#N/A</v>
      </c>
      <c r="Y220" s="588" t="e">
        <f>VLOOKUP($A220,Data!$A:AQ,43,FALSE)</f>
        <v>#N/A</v>
      </c>
    </row>
    <row r="221" spans="1:25" ht="50.1" hidden="1" customHeight="1" x14ac:dyDescent="0.25">
      <c r="A221" s="568" t="e">
        <f>VLOOKUP(Data!A117,Data!$A:$P,1,FALSE)</f>
        <v>#N/A</v>
      </c>
      <c r="B221" s="579" t="e">
        <f>VLOOKUP(A221,Data!$A:$P,4,FALSE)</f>
        <v>#N/A</v>
      </c>
      <c r="C221" s="582" t="e">
        <f>VLOOKUP(A221,Data!$A:$AG,24,FALSE)</f>
        <v>#N/A</v>
      </c>
      <c r="D221" s="577" t="e">
        <f>VLOOKUP(A221,Data!$A:$AG,25,FALSE)</f>
        <v>#N/A</v>
      </c>
      <c r="E221" s="577" t="e">
        <f>VLOOKUP(A221,Data!$A:$AG,26,FALSE)</f>
        <v>#N/A</v>
      </c>
      <c r="F221" s="591" t="e">
        <f>VLOOKUP(A221,Data!$A:$AG,11,FALSE)</f>
        <v>#N/A</v>
      </c>
      <c r="G221" s="593" t="e">
        <f>VLOOKUP(A221,Data!$A:$AG,27,FALSE)</f>
        <v>#N/A</v>
      </c>
      <c r="H221" s="593" t="e">
        <f>VLOOKUP(A221,Data!$A:$AG,30,FALSE)</f>
        <v>#N/A</v>
      </c>
      <c r="I221" s="593" t="e">
        <f>VLOOKUP(A221,Data!$A:$AG,31,FALSE)</f>
        <v>#N/A</v>
      </c>
      <c r="J221" s="593" t="e">
        <f>VLOOKUP(A221,Data!$A:$AG,32,FALSE)</f>
        <v>#N/A</v>
      </c>
      <c r="K221" s="593" t="e">
        <f>VLOOKUP(A221,Data!$A:$AG,12,FALSE)</f>
        <v>#N/A</v>
      </c>
      <c r="L221" s="597" t="e">
        <f>VLOOKUP(A221,Data!$A:$AG,23,FALSE)</f>
        <v>#N/A</v>
      </c>
      <c r="M221" s="586" t="e">
        <f>VLOOKUP(A221,Data!$A:$AG,8,FALSE)</f>
        <v>#N/A</v>
      </c>
      <c r="N221" s="263" t="e">
        <f>VLOOKUP(A221,Data!$A:$AG,16,FALSE)</f>
        <v>#N/A</v>
      </c>
      <c r="O221" s="263" t="e">
        <f>VLOOKUP(A221,Data!$A:$AG,28,FALSE)</f>
        <v>#N/A</v>
      </c>
      <c r="P221" s="588" t="e">
        <f>VLOOKUP(A221,Data!$A:$AH,34,FALSE)</f>
        <v>#N/A</v>
      </c>
      <c r="Q221" s="588" t="e">
        <f>VLOOKUP($A221,Data!$A:AI,35,FALSE)</f>
        <v>#N/A</v>
      </c>
      <c r="R221" s="588" t="e">
        <f>VLOOKUP($A221,Data!$A:AJ,36,FALSE)</f>
        <v>#N/A</v>
      </c>
      <c r="S221" s="588" t="e">
        <f>VLOOKUP($A221,Data!$A:AK,37,FALSE)</f>
        <v>#N/A</v>
      </c>
      <c r="T221" s="588" t="e">
        <f>VLOOKUP($A221,Data!$A:AL,38,FALSE)</f>
        <v>#N/A</v>
      </c>
      <c r="U221" s="588" t="e">
        <f>VLOOKUP($A221,Data!$A:AM,39,FALSE)</f>
        <v>#N/A</v>
      </c>
      <c r="V221" s="588" t="e">
        <f>VLOOKUP($A221,Data!$A:AN,40,FALSE)</f>
        <v>#N/A</v>
      </c>
      <c r="W221" s="588" t="e">
        <f>VLOOKUP($A221,Data!$A:AO,41,FALSE)</f>
        <v>#N/A</v>
      </c>
      <c r="X221" s="588" t="e">
        <f>VLOOKUP($A221,Data!$A:AP,42,FALSE)</f>
        <v>#N/A</v>
      </c>
      <c r="Y221" s="588" t="e">
        <f>VLOOKUP($A221,Data!$A:AQ,43,FALSE)</f>
        <v>#N/A</v>
      </c>
    </row>
    <row r="222" spans="1:25" ht="50.1" hidden="1" customHeight="1" x14ac:dyDescent="0.25">
      <c r="A222" s="568" t="e">
        <f>VLOOKUP(Data!A116,Data!$A:$P,1,FALSE)</f>
        <v>#N/A</v>
      </c>
      <c r="B222" s="579" t="e">
        <f>VLOOKUP(A222,Data!$A:$P,4,FALSE)</f>
        <v>#N/A</v>
      </c>
      <c r="C222" s="582" t="e">
        <f>VLOOKUP(A222,Data!$A:$AG,24,FALSE)</f>
        <v>#N/A</v>
      </c>
      <c r="D222" s="577" t="e">
        <f>VLOOKUP(A222,Data!$A:$AG,25,FALSE)</f>
        <v>#N/A</v>
      </c>
      <c r="E222" s="577" t="e">
        <f>VLOOKUP(A222,Data!$A:$AG,26,FALSE)</f>
        <v>#N/A</v>
      </c>
      <c r="F222" s="591" t="e">
        <f>VLOOKUP(A222,Data!$A:$AG,11,FALSE)</f>
        <v>#N/A</v>
      </c>
      <c r="G222" s="593" t="e">
        <f>VLOOKUP(A222,Data!$A:$AG,27,FALSE)</f>
        <v>#N/A</v>
      </c>
      <c r="H222" s="593" t="e">
        <f>VLOOKUP(A222,Data!$A:$AG,30,FALSE)</f>
        <v>#N/A</v>
      </c>
      <c r="I222" s="593" t="e">
        <f>VLOOKUP(A222,Data!$A:$AG,31,FALSE)</f>
        <v>#N/A</v>
      </c>
      <c r="J222" s="593" t="e">
        <f>VLOOKUP(A222,Data!$A:$AG,32,FALSE)</f>
        <v>#N/A</v>
      </c>
      <c r="K222" s="592" t="e">
        <f>VLOOKUP(A222,Data!$A:$AG,12,FALSE)</f>
        <v>#N/A</v>
      </c>
      <c r="L222" s="597" t="e">
        <f>VLOOKUP(A222,Data!$A:$AG,23,FALSE)</f>
        <v>#N/A</v>
      </c>
      <c r="M222" s="586" t="e">
        <f>VLOOKUP(A222,Data!$A:$AG,8,FALSE)</f>
        <v>#N/A</v>
      </c>
      <c r="N222" s="263" t="e">
        <f>VLOOKUP(A222,Data!$A:$AG,16,FALSE)</f>
        <v>#N/A</v>
      </c>
      <c r="O222" s="263" t="e">
        <f>VLOOKUP(A222,Data!$A:$AG,28,FALSE)</f>
        <v>#N/A</v>
      </c>
      <c r="P222" s="588" t="e">
        <f>VLOOKUP(A222,Data!$A:$AH,34,FALSE)</f>
        <v>#N/A</v>
      </c>
      <c r="Q222" s="588" t="e">
        <f>VLOOKUP($A222,Data!$A:AI,35,FALSE)</f>
        <v>#N/A</v>
      </c>
      <c r="R222" s="588" t="e">
        <f>VLOOKUP($A222,Data!$A:AJ,36,FALSE)</f>
        <v>#N/A</v>
      </c>
      <c r="S222" s="588" t="e">
        <f>VLOOKUP($A222,Data!$A:AK,37,FALSE)</f>
        <v>#N/A</v>
      </c>
      <c r="T222" s="588" t="e">
        <f>VLOOKUP($A222,Data!$A:AL,38,FALSE)</f>
        <v>#N/A</v>
      </c>
      <c r="U222" s="588" t="e">
        <f>VLOOKUP($A222,Data!$A:AM,39,FALSE)</f>
        <v>#N/A</v>
      </c>
      <c r="V222" s="588" t="e">
        <f>VLOOKUP($A222,Data!$A:AN,40,FALSE)</f>
        <v>#N/A</v>
      </c>
      <c r="W222" s="588" t="e">
        <f>VLOOKUP($A222,Data!$A:AO,41,FALSE)</f>
        <v>#N/A</v>
      </c>
      <c r="X222" s="588" t="e">
        <f>VLOOKUP($A222,Data!$A:AP,42,FALSE)</f>
        <v>#N/A</v>
      </c>
      <c r="Y222" s="588" t="e">
        <f>VLOOKUP($A222,Data!$A:AQ,43,FALSE)</f>
        <v>#N/A</v>
      </c>
    </row>
    <row r="223" spans="1:25" ht="50.1" hidden="1" customHeight="1" x14ac:dyDescent="0.25">
      <c r="A223" s="568" t="e">
        <f>VLOOKUP(Data!A115,Data!$A:$P,1,FALSE)</f>
        <v>#N/A</v>
      </c>
      <c r="B223" s="579" t="e">
        <f>VLOOKUP(A223,Data!$A:$P,4,FALSE)</f>
        <v>#N/A</v>
      </c>
      <c r="C223" s="582" t="e">
        <f>VLOOKUP(A223,Data!$A:$AG,24,FALSE)</f>
        <v>#N/A</v>
      </c>
      <c r="D223" s="577" t="e">
        <f>VLOOKUP(A223,Data!$A:$AG,25,FALSE)</f>
        <v>#N/A</v>
      </c>
      <c r="E223" s="577" t="e">
        <f>VLOOKUP(A223,Data!$A:$AG,26,FALSE)</f>
        <v>#N/A</v>
      </c>
      <c r="F223" s="591" t="e">
        <f>VLOOKUP(A223,Data!$A:$AG,11,FALSE)</f>
        <v>#N/A</v>
      </c>
      <c r="G223" s="593" t="e">
        <f>VLOOKUP(A223,Data!$A:$AG,27,FALSE)</f>
        <v>#N/A</v>
      </c>
      <c r="H223" s="593" t="e">
        <f>VLOOKUP(A223,Data!$A:$AG,30,FALSE)</f>
        <v>#N/A</v>
      </c>
      <c r="I223" s="593" t="e">
        <f>VLOOKUP(A223,Data!$A:$AG,31,FALSE)</f>
        <v>#N/A</v>
      </c>
      <c r="J223" s="593" t="e">
        <f>VLOOKUP(A223,Data!$A:$AG,32,FALSE)</f>
        <v>#N/A</v>
      </c>
      <c r="K223" s="593" t="e">
        <f>VLOOKUP(A223,Data!$A:$AG,12,FALSE)</f>
        <v>#N/A</v>
      </c>
      <c r="L223" s="597" t="e">
        <f>VLOOKUP(A223,Data!$A:$AG,23,FALSE)</f>
        <v>#N/A</v>
      </c>
      <c r="M223" s="586" t="e">
        <f>VLOOKUP(A223,Data!$A:$AG,8,FALSE)</f>
        <v>#N/A</v>
      </c>
      <c r="N223" s="263" t="e">
        <f>VLOOKUP(A223,Data!$A:$AG,16,FALSE)</f>
        <v>#N/A</v>
      </c>
      <c r="O223" s="263" t="e">
        <f>VLOOKUP(A223,Data!$A:$AG,28,FALSE)</f>
        <v>#N/A</v>
      </c>
      <c r="P223" s="588" t="e">
        <f>VLOOKUP(A223,Data!$A:$AH,34,FALSE)</f>
        <v>#N/A</v>
      </c>
      <c r="Q223" s="588" t="e">
        <f>VLOOKUP($A223,Data!$A:AI,35,FALSE)</f>
        <v>#N/A</v>
      </c>
      <c r="R223" s="588" t="e">
        <f>VLOOKUP($A223,Data!$A:AJ,36,FALSE)</f>
        <v>#N/A</v>
      </c>
      <c r="S223" s="588" t="e">
        <f>VLOOKUP($A223,Data!$A:AK,37,FALSE)</f>
        <v>#N/A</v>
      </c>
      <c r="T223" s="588" t="e">
        <f>VLOOKUP($A223,Data!$A:AL,38,FALSE)</f>
        <v>#N/A</v>
      </c>
      <c r="U223" s="588" t="e">
        <f>VLOOKUP($A223,Data!$A:AM,39,FALSE)</f>
        <v>#N/A</v>
      </c>
      <c r="V223" s="588" t="e">
        <f>VLOOKUP($A223,Data!$A:AN,40,FALSE)</f>
        <v>#N/A</v>
      </c>
      <c r="W223" s="588" t="e">
        <f>VLOOKUP($A223,Data!$A:AO,41,FALSE)</f>
        <v>#N/A</v>
      </c>
      <c r="X223" s="588" t="e">
        <f>VLOOKUP($A223,Data!$A:AP,42,FALSE)</f>
        <v>#N/A</v>
      </c>
      <c r="Y223" s="588" t="e">
        <f>VLOOKUP($A223,Data!$A:AQ,43,FALSE)</f>
        <v>#N/A</v>
      </c>
    </row>
    <row r="224" spans="1:25" ht="50.1" hidden="1" customHeight="1" x14ac:dyDescent="0.25">
      <c r="A224" s="568" t="e">
        <f>VLOOKUP(Data!A114,Data!$A:$P,1,FALSE)</f>
        <v>#N/A</v>
      </c>
      <c r="B224" s="579" t="e">
        <f>VLOOKUP(A224,Data!$A:$P,4,FALSE)</f>
        <v>#N/A</v>
      </c>
      <c r="C224" s="582" t="e">
        <f>VLOOKUP(A224,Data!$A:$AG,24,FALSE)</f>
        <v>#N/A</v>
      </c>
      <c r="D224" s="577" t="e">
        <f>VLOOKUP(A224,Data!$A:$AG,25,FALSE)</f>
        <v>#N/A</v>
      </c>
      <c r="E224" s="577" t="e">
        <f>VLOOKUP(A224,Data!$A:$AG,26,FALSE)</f>
        <v>#N/A</v>
      </c>
      <c r="F224" s="591" t="e">
        <f>VLOOKUP(A224,Data!$A:$AG,11,FALSE)</f>
        <v>#N/A</v>
      </c>
      <c r="G224" s="593" t="e">
        <f>VLOOKUP(A224,Data!$A:$AG,27,FALSE)</f>
        <v>#N/A</v>
      </c>
      <c r="H224" s="593" t="e">
        <f>VLOOKUP(A224,Data!$A:$AG,30,FALSE)</f>
        <v>#N/A</v>
      </c>
      <c r="I224" s="593" t="e">
        <f>VLOOKUP(A224,Data!$A:$AG,31,FALSE)</f>
        <v>#N/A</v>
      </c>
      <c r="J224" s="593" t="e">
        <f>VLOOKUP(A224,Data!$A:$AG,32,FALSE)</f>
        <v>#N/A</v>
      </c>
      <c r="K224" s="593" t="e">
        <f>VLOOKUP(A224,Data!$A:$AG,12,FALSE)</f>
        <v>#N/A</v>
      </c>
      <c r="L224" s="597" t="e">
        <f>VLOOKUP(A224,Data!$A:$AG,23,FALSE)</f>
        <v>#N/A</v>
      </c>
      <c r="M224" s="586" t="e">
        <f>VLOOKUP(A224,Data!$A:$AG,8,FALSE)</f>
        <v>#N/A</v>
      </c>
      <c r="N224" s="263" t="e">
        <f>VLOOKUP(A224,Data!$A:$AG,16,FALSE)</f>
        <v>#N/A</v>
      </c>
      <c r="O224" s="263" t="e">
        <f>VLOOKUP(A224,Data!$A:$AG,28,FALSE)</f>
        <v>#N/A</v>
      </c>
      <c r="P224" s="588" t="e">
        <f>VLOOKUP(A224,Data!$A:$AH,34,FALSE)</f>
        <v>#N/A</v>
      </c>
      <c r="Q224" s="588" t="e">
        <f>VLOOKUP($A224,Data!$A:AI,35,FALSE)</f>
        <v>#N/A</v>
      </c>
      <c r="R224" s="588" t="e">
        <f>VLOOKUP($A224,Data!$A:AJ,36,FALSE)</f>
        <v>#N/A</v>
      </c>
      <c r="S224" s="588" t="e">
        <f>VLOOKUP($A224,Data!$A:AK,37,FALSE)</f>
        <v>#N/A</v>
      </c>
      <c r="T224" s="588" t="e">
        <f>VLOOKUP($A224,Data!$A:AL,38,FALSE)</f>
        <v>#N/A</v>
      </c>
      <c r="U224" s="588" t="e">
        <f>VLOOKUP($A224,Data!$A:AM,39,FALSE)</f>
        <v>#N/A</v>
      </c>
      <c r="V224" s="588" t="e">
        <f>VLOOKUP($A224,Data!$A:AN,40,FALSE)</f>
        <v>#N/A</v>
      </c>
      <c r="W224" s="588" t="e">
        <f>VLOOKUP($A224,Data!$A:AO,41,FALSE)</f>
        <v>#N/A</v>
      </c>
      <c r="X224" s="588" t="e">
        <f>VLOOKUP($A224,Data!$A:AP,42,FALSE)</f>
        <v>#N/A</v>
      </c>
      <c r="Y224" s="588" t="e">
        <f>VLOOKUP($A224,Data!$A:AQ,43,FALSE)</f>
        <v>#N/A</v>
      </c>
    </row>
    <row r="225" spans="1:25" ht="50.1" hidden="1" customHeight="1" x14ac:dyDescent="0.25">
      <c r="A225" s="568" t="e">
        <f>VLOOKUP(Data!A113,Data!$A:$P,1,FALSE)</f>
        <v>#N/A</v>
      </c>
      <c r="B225" s="579" t="e">
        <f>VLOOKUP(A225,Data!$A:$P,4,FALSE)</f>
        <v>#N/A</v>
      </c>
      <c r="C225" s="582" t="e">
        <f>VLOOKUP(A225,Data!$A:$AG,24,FALSE)</f>
        <v>#N/A</v>
      </c>
      <c r="D225" s="577" t="e">
        <f>VLOOKUP(A225,Data!$A:$AG,25,FALSE)</f>
        <v>#N/A</v>
      </c>
      <c r="E225" s="577" t="e">
        <f>VLOOKUP(A225,Data!$A:$AG,26,FALSE)</f>
        <v>#N/A</v>
      </c>
      <c r="F225" s="591" t="e">
        <f>VLOOKUP(A225,Data!$A:$AG,11,FALSE)</f>
        <v>#N/A</v>
      </c>
      <c r="G225" s="593" t="e">
        <f>VLOOKUP(A225,Data!$A:$AG,27,FALSE)</f>
        <v>#N/A</v>
      </c>
      <c r="H225" s="593" t="e">
        <f>VLOOKUP(A225,Data!$A:$AG,30,FALSE)</f>
        <v>#N/A</v>
      </c>
      <c r="I225" s="593" t="e">
        <f>VLOOKUP(A225,Data!$A:$AG,31,FALSE)</f>
        <v>#N/A</v>
      </c>
      <c r="J225" s="593" t="e">
        <f>VLOOKUP(A225,Data!$A:$AG,32,FALSE)</f>
        <v>#N/A</v>
      </c>
      <c r="K225" s="593" t="e">
        <f>VLOOKUP(A225,Data!$A:$AG,12,FALSE)</f>
        <v>#N/A</v>
      </c>
      <c r="L225" s="597" t="e">
        <f>VLOOKUP(A225,Data!$A:$AG,23,FALSE)</f>
        <v>#N/A</v>
      </c>
      <c r="M225" s="586" t="e">
        <f>VLOOKUP(A225,Data!$A:$AG,8,FALSE)</f>
        <v>#N/A</v>
      </c>
      <c r="N225" s="263" t="e">
        <f>VLOOKUP(A225,Data!$A:$AG,16,FALSE)</f>
        <v>#N/A</v>
      </c>
      <c r="O225" s="263" t="e">
        <f>VLOOKUP(A225,Data!$A:$AG,28,FALSE)</f>
        <v>#N/A</v>
      </c>
      <c r="P225" s="588" t="e">
        <f>VLOOKUP(A225,Data!$A:$AH,34,FALSE)</f>
        <v>#N/A</v>
      </c>
      <c r="Q225" s="588" t="e">
        <f>VLOOKUP($A225,Data!$A:AI,35,FALSE)</f>
        <v>#N/A</v>
      </c>
      <c r="R225" s="588" t="e">
        <f>VLOOKUP($A225,Data!$A:AJ,36,FALSE)</f>
        <v>#N/A</v>
      </c>
      <c r="S225" s="588" t="e">
        <f>VLOOKUP($A225,Data!$A:AK,37,FALSE)</f>
        <v>#N/A</v>
      </c>
      <c r="T225" s="588" t="e">
        <f>VLOOKUP($A225,Data!$A:AL,38,FALSE)</f>
        <v>#N/A</v>
      </c>
      <c r="U225" s="588" t="e">
        <f>VLOOKUP($A225,Data!$A:AM,39,FALSE)</f>
        <v>#N/A</v>
      </c>
      <c r="V225" s="588" t="e">
        <f>VLOOKUP($A225,Data!$A:AN,40,FALSE)</f>
        <v>#N/A</v>
      </c>
      <c r="W225" s="588" t="e">
        <f>VLOOKUP($A225,Data!$A:AO,41,FALSE)</f>
        <v>#N/A</v>
      </c>
      <c r="X225" s="588" t="e">
        <f>VLOOKUP($A225,Data!$A:AP,42,FALSE)</f>
        <v>#N/A</v>
      </c>
      <c r="Y225" s="588" t="e">
        <f>VLOOKUP($A225,Data!$A:AQ,43,FALSE)</f>
        <v>#N/A</v>
      </c>
    </row>
    <row r="226" spans="1:25" ht="50.1" hidden="1" customHeight="1" x14ac:dyDescent="0.25">
      <c r="A226" s="568" t="e">
        <f>VLOOKUP(Data!A112,Data!$A:$P,1,FALSE)</f>
        <v>#N/A</v>
      </c>
      <c r="B226" s="579" t="e">
        <f>VLOOKUP(A226,Data!$A:$P,4,FALSE)</f>
        <v>#N/A</v>
      </c>
      <c r="C226" s="582" t="e">
        <f>VLOOKUP(A226,Data!$A:$AG,24,FALSE)</f>
        <v>#N/A</v>
      </c>
      <c r="D226" s="577" t="e">
        <f>VLOOKUP(A226,Data!$A:$AG,25,FALSE)</f>
        <v>#N/A</v>
      </c>
      <c r="E226" s="577" t="e">
        <f>VLOOKUP(A226,Data!$A:$AG,26,FALSE)</f>
        <v>#N/A</v>
      </c>
      <c r="F226" s="591" t="e">
        <f>VLOOKUP(A226,Data!$A:$AG,11,FALSE)</f>
        <v>#N/A</v>
      </c>
      <c r="G226" s="593" t="e">
        <f>VLOOKUP(A226,Data!$A:$AG,27,FALSE)</f>
        <v>#N/A</v>
      </c>
      <c r="H226" s="593" t="e">
        <f>VLOOKUP(A226,Data!$A:$AG,30,FALSE)</f>
        <v>#N/A</v>
      </c>
      <c r="I226" s="593" t="e">
        <f>VLOOKUP(A226,Data!$A:$AG,31,FALSE)</f>
        <v>#N/A</v>
      </c>
      <c r="J226" s="593" t="e">
        <f>VLOOKUP(A226,Data!$A:$AG,32,FALSE)</f>
        <v>#N/A</v>
      </c>
      <c r="K226" s="593" t="e">
        <f>VLOOKUP(A226,Data!$A:$AG,12,FALSE)</f>
        <v>#N/A</v>
      </c>
      <c r="L226" s="597" t="e">
        <f>VLOOKUP(A226,Data!$A:$AG,23,FALSE)</f>
        <v>#N/A</v>
      </c>
      <c r="M226" s="586" t="e">
        <f>VLOOKUP(A226,Data!$A:$AG,8,FALSE)</f>
        <v>#N/A</v>
      </c>
      <c r="N226" s="263" t="e">
        <f>VLOOKUP(A226,Data!$A:$AG,16,FALSE)</f>
        <v>#N/A</v>
      </c>
      <c r="O226" s="263" t="e">
        <f>VLOOKUP(A226,Data!$A:$AG,28,FALSE)</f>
        <v>#N/A</v>
      </c>
      <c r="P226" s="588" t="e">
        <f>VLOOKUP(A226,Data!$A:$AH,34,FALSE)</f>
        <v>#N/A</v>
      </c>
      <c r="Q226" s="588" t="e">
        <f>VLOOKUP($A226,Data!$A:AI,35,FALSE)</f>
        <v>#N/A</v>
      </c>
      <c r="R226" s="588" t="e">
        <f>VLOOKUP($A226,Data!$A:AJ,36,FALSE)</f>
        <v>#N/A</v>
      </c>
      <c r="S226" s="588" t="e">
        <f>VLOOKUP($A226,Data!$A:AK,37,FALSE)</f>
        <v>#N/A</v>
      </c>
      <c r="T226" s="588" t="e">
        <f>VLOOKUP($A226,Data!$A:AL,38,FALSE)</f>
        <v>#N/A</v>
      </c>
      <c r="U226" s="588" t="e">
        <f>VLOOKUP($A226,Data!$A:AM,39,FALSE)</f>
        <v>#N/A</v>
      </c>
      <c r="V226" s="588" t="e">
        <f>VLOOKUP($A226,Data!$A:AN,40,FALSE)</f>
        <v>#N/A</v>
      </c>
      <c r="W226" s="588" t="e">
        <f>VLOOKUP($A226,Data!$A:AO,41,FALSE)</f>
        <v>#N/A</v>
      </c>
      <c r="X226" s="588" t="e">
        <f>VLOOKUP($A226,Data!$A:AP,42,FALSE)</f>
        <v>#N/A</v>
      </c>
      <c r="Y226" s="588" t="e">
        <f>VLOOKUP($A226,Data!$A:AQ,43,FALSE)</f>
        <v>#N/A</v>
      </c>
    </row>
    <row r="227" spans="1:25" ht="50.1" hidden="1" customHeight="1" x14ac:dyDescent="0.25">
      <c r="A227" s="568" t="e">
        <f>VLOOKUP(Data!A111,Data!$A:$P,1,FALSE)</f>
        <v>#N/A</v>
      </c>
      <c r="B227" s="579" t="e">
        <f>VLOOKUP(A227,Data!$A:$P,4,FALSE)</f>
        <v>#N/A</v>
      </c>
      <c r="C227" s="582" t="e">
        <f>VLOOKUP(A227,Data!$A:$AG,24,FALSE)</f>
        <v>#N/A</v>
      </c>
      <c r="D227" s="577" t="e">
        <f>VLOOKUP(A227,Data!$A:$AG,25,FALSE)</f>
        <v>#N/A</v>
      </c>
      <c r="E227" s="577" t="e">
        <f>VLOOKUP(A227,Data!$A:$AG,26,FALSE)</f>
        <v>#N/A</v>
      </c>
      <c r="F227" s="591" t="e">
        <f>VLOOKUP(A227,Data!$A:$AG,11,FALSE)</f>
        <v>#N/A</v>
      </c>
      <c r="G227" s="593" t="e">
        <f>VLOOKUP(A227,Data!$A:$AG,27,FALSE)</f>
        <v>#N/A</v>
      </c>
      <c r="H227" s="593" t="e">
        <f>VLOOKUP(A227,Data!$A:$AG,30,FALSE)</f>
        <v>#N/A</v>
      </c>
      <c r="I227" s="593" t="e">
        <f>VLOOKUP(A227,Data!$A:$AG,31,FALSE)</f>
        <v>#N/A</v>
      </c>
      <c r="J227" s="593" t="e">
        <f>VLOOKUP(A227,Data!$A:$AG,32,FALSE)</f>
        <v>#N/A</v>
      </c>
      <c r="K227" s="593" t="e">
        <f>VLOOKUP(A227,Data!$A:$AG,12,FALSE)</f>
        <v>#N/A</v>
      </c>
      <c r="L227" s="597" t="e">
        <f>VLOOKUP(A227,Data!$A:$AG,23,FALSE)</f>
        <v>#N/A</v>
      </c>
      <c r="M227" s="586" t="e">
        <f>VLOOKUP(A227,Data!$A:$AG,8,FALSE)</f>
        <v>#N/A</v>
      </c>
      <c r="N227" s="263" t="e">
        <f>VLOOKUP(A227,Data!$A:$AG,16,FALSE)</f>
        <v>#N/A</v>
      </c>
      <c r="O227" s="263" t="e">
        <f>VLOOKUP(A227,Data!$A:$AG,28,FALSE)</f>
        <v>#N/A</v>
      </c>
      <c r="P227" s="588" t="e">
        <f>VLOOKUP(A227,Data!$A:$AH,34,FALSE)</f>
        <v>#N/A</v>
      </c>
      <c r="Q227" s="588" t="e">
        <f>VLOOKUP($A227,Data!$A:AI,35,FALSE)</f>
        <v>#N/A</v>
      </c>
      <c r="R227" s="588" t="e">
        <f>VLOOKUP($A227,Data!$A:AJ,36,FALSE)</f>
        <v>#N/A</v>
      </c>
      <c r="S227" s="588" t="e">
        <f>VLOOKUP($A227,Data!$A:AK,37,FALSE)</f>
        <v>#N/A</v>
      </c>
      <c r="T227" s="588" t="e">
        <f>VLOOKUP($A227,Data!$A:AL,38,FALSE)</f>
        <v>#N/A</v>
      </c>
      <c r="U227" s="588" t="e">
        <f>VLOOKUP($A227,Data!$A:AM,39,FALSE)</f>
        <v>#N/A</v>
      </c>
      <c r="V227" s="588" t="e">
        <f>VLOOKUP($A227,Data!$A:AN,40,FALSE)</f>
        <v>#N/A</v>
      </c>
      <c r="W227" s="588" t="e">
        <f>VLOOKUP($A227,Data!$A:AO,41,FALSE)</f>
        <v>#N/A</v>
      </c>
      <c r="X227" s="588" t="e">
        <f>VLOOKUP($A227,Data!$A:AP,42,FALSE)</f>
        <v>#N/A</v>
      </c>
      <c r="Y227" s="588" t="e">
        <f>VLOOKUP($A227,Data!$A:AQ,43,FALSE)</f>
        <v>#N/A</v>
      </c>
    </row>
    <row r="228" spans="1:25" ht="50.1" hidden="1" customHeight="1" x14ac:dyDescent="0.25">
      <c r="A228" s="568" t="e">
        <f>VLOOKUP(Data!A110,Data!$A:$P,1,FALSE)</f>
        <v>#N/A</v>
      </c>
      <c r="B228" s="579" t="e">
        <f>VLOOKUP(A228,Data!$A:$P,4,FALSE)</f>
        <v>#N/A</v>
      </c>
      <c r="C228" s="582" t="e">
        <f>VLOOKUP(A228,Data!$A:$AG,24,FALSE)</f>
        <v>#N/A</v>
      </c>
      <c r="D228" s="577" t="e">
        <f>VLOOKUP(A228,Data!$A:$AG,25,FALSE)</f>
        <v>#N/A</v>
      </c>
      <c r="E228" s="577" t="e">
        <f>VLOOKUP(A228,Data!$A:$AG,26,FALSE)</f>
        <v>#N/A</v>
      </c>
      <c r="F228" s="591" t="e">
        <f>VLOOKUP(A228,Data!$A:$AG,11,FALSE)</f>
        <v>#N/A</v>
      </c>
      <c r="G228" s="593" t="e">
        <f>VLOOKUP(A228,Data!$A:$AG,27,FALSE)</f>
        <v>#N/A</v>
      </c>
      <c r="H228" s="593" t="e">
        <f>VLOOKUP(A228,Data!$A:$AG,30,FALSE)</f>
        <v>#N/A</v>
      </c>
      <c r="I228" s="593" t="e">
        <f>VLOOKUP(A228,Data!$A:$AG,31,FALSE)</f>
        <v>#N/A</v>
      </c>
      <c r="J228" s="593" t="e">
        <f>VLOOKUP(A228,Data!$A:$AG,32,FALSE)</f>
        <v>#N/A</v>
      </c>
      <c r="K228" s="593" t="e">
        <f>VLOOKUP(A228,Data!$A:$AG,12,FALSE)</f>
        <v>#N/A</v>
      </c>
      <c r="L228" s="597" t="e">
        <f>VLOOKUP(A228,Data!$A:$AG,23,FALSE)</f>
        <v>#N/A</v>
      </c>
      <c r="M228" s="586" t="e">
        <f>VLOOKUP(A228,Data!$A:$AG,8,FALSE)</f>
        <v>#N/A</v>
      </c>
      <c r="N228" s="263" t="e">
        <f>VLOOKUP(A228,Data!$A:$AG,16,FALSE)</f>
        <v>#N/A</v>
      </c>
      <c r="O228" s="263" t="e">
        <f>VLOOKUP(A228,Data!$A:$AG,28,FALSE)</f>
        <v>#N/A</v>
      </c>
      <c r="P228" s="588" t="e">
        <f>VLOOKUP(A228,Data!$A:$AH,34,FALSE)</f>
        <v>#N/A</v>
      </c>
      <c r="Q228" s="588" t="e">
        <f>VLOOKUP($A228,Data!$A:AI,35,FALSE)</f>
        <v>#N/A</v>
      </c>
      <c r="R228" s="588" t="e">
        <f>VLOOKUP($A228,Data!$A:AJ,36,FALSE)</f>
        <v>#N/A</v>
      </c>
      <c r="S228" s="588" t="e">
        <f>VLOOKUP($A228,Data!$A:AK,37,FALSE)</f>
        <v>#N/A</v>
      </c>
      <c r="T228" s="588" t="e">
        <f>VLOOKUP($A228,Data!$A:AL,38,FALSE)</f>
        <v>#N/A</v>
      </c>
      <c r="U228" s="588" t="e">
        <f>VLOOKUP($A228,Data!$A:AM,39,FALSE)</f>
        <v>#N/A</v>
      </c>
      <c r="V228" s="588" t="e">
        <f>VLOOKUP($A228,Data!$A:AN,40,FALSE)</f>
        <v>#N/A</v>
      </c>
      <c r="W228" s="588" t="e">
        <f>VLOOKUP($A228,Data!$A:AO,41,FALSE)</f>
        <v>#N/A</v>
      </c>
      <c r="X228" s="588" t="e">
        <f>VLOOKUP($A228,Data!$A:AP,42,FALSE)</f>
        <v>#N/A</v>
      </c>
      <c r="Y228" s="588" t="e">
        <f>VLOOKUP($A228,Data!$A:AQ,43,FALSE)</f>
        <v>#N/A</v>
      </c>
    </row>
    <row r="229" spans="1:25" ht="50.1" hidden="1" customHeight="1" x14ac:dyDescent="0.25">
      <c r="A229" s="568" t="e">
        <f>VLOOKUP(Data!A109,Data!$A:$P,1,FALSE)</f>
        <v>#N/A</v>
      </c>
      <c r="B229" s="579" t="e">
        <f>VLOOKUP(A229,Data!$A:$P,4,FALSE)</f>
        <v>#N/A</v>
      </c>
      <c r="C229" s="582" t="e">
        <f>VLOOKUP(A229,Data!$A:$AG,24,FALSE)</f>
        <v>#N/A</v>
      </c>
      <c r="D229" s="577" t="e">
        <f>VLOOKUP(A229,Data!$A:$AG,25,FALSE)</f>
        <v>#N/A</v>
      </c>
      <c r="E229" s="577" t="e">
        <f>VLOOKUP(A229,Data!$A:$AG,26,FALSE)</f>
        <v>#N/A</v>
      </c>
      <c r="F229" s="591" t="e">
        <f>VLOOKUP(A229,Data!$A:$AG,11,FALSE)</f>
        <v>#N/A</v>
      </c>
      <c r="G229" s="593" t="e">
        <f>VLOOKUP(A229,Data!$A:$AG,27,FALSE)</f>
        <v>#N/A</v>
      </c>
      <c r="H229" s="593" t="e">
        <f>VLOOKUP(A229,Data!$A:$AG,30,FALSE)</f>
        <v>#N/A</v>
      </c>
      <c r="I229" s="593" t="e">
        <f>VLOOKUP(A229,Data!$A:$AG,31,FALSE)</f>
        <v>#N/A</v>
      </c>
      <c r="J229" s="593" t="e">
        <f>VLOOKUP(A229,Data!$A:$AG,32,FALSE)</f>
        <v>#N/A</v>
      </c>
      <c r="K229" s="593" t="e">
        <f>VLOOKUP(A229,Data!$A:$AG,12,FALSE)</f>
        <v>#N/A</v>
      </c>
      <c r="L229" s="597" t="e">
        <f>VLOOKUP(A229,Data!$A:$AG,23,FALSE)</f>
        <v>#N/A</v>
      </c>
      <c r="M229" s="586" t="e">
        <f>VLOOKUP(A229,Data!$A:$AG,8,FALSE)</f>
        <v>#N/A</v>
      </c>
      <c r="N229" s="263" t="e">
        <f>VLOOKUP(A229,Data!$A:$AG,16,FALSE)</f>
        <v>#N/A</v>
      </c>
      <c r="O229" s="263" t="e">
        <f>VLOOKUP(A229,Data!$A:$AG,28,FALSE)</f>
        <v>#N/A</v>
      </c>
      <c r="P229" s="588" t="e">
        <f>VLOOKUP(A229,Data!$A:$AH,34,FALSE)</f>
        <v>#N/A</v>
      </c>
      <c r="Q229" s="588" t="e">
        <f>VLOOKUP($A229,Data!$A:AI,35,FALSE)</f>
        <v>#N/A</v>
      </c>
      <c r="R229" s="588" t="e">
        <f>VLOOKUP($A229,Data!$A:AJ,36,FALSE)</f>
        <v>#N/A</v>
      </c>
      <c r="S229" s="588" t="e">
        <f>VLOOKUP($A229,Data!$A:AK,37,FALSE)</f>
        <v>#N/A</v>
      </c>
      <c r="T229" s="588" t="e">
        <f>VLOOKUP($A229,Data!$A:AL,38,FALSE)</f>
        <v>#N/A</v>
      </c>
      <c r="U229" s="588" t="e">
        <f>VLOOKUP($A229,Data!$A:AM,39,FALSE)</f>
        <v>#N/A</v>
      </c>
      <c r="V229" s="588" t="e">
        <f>VLOOKUP($A229,Data!$A:AN,40,FALSE)</f>
        <v>#N/A</v>
      </c>
      <c r="W229" s="588" t="e">
        <f>VLOOKUP($A229,Data!$A:AO,41,FALSE)</f>
        <v>#N/A</v>
      </c>
      <c r="X229" s="588" t="e">
        <f>VLOOKUP($A229,Data!$A:AP,42,FALSE)</f>
        <v>#N/A</v>
      </c>
      <c r="Y229" s="588" t="e">
        <f>VLOOKUP($A229,Data!$A:AQ,43,FALSE)</f>
        <v>#N/A</v>
      </c>
    </row>
    <row r="230" spans="1:25" ht="50.1" hidden="1" customHeight="1" x14ac:dyDescent="0.25">
      <c r="A230" s="568" t="e">
        <f>VLOOKUP(Data!A108,Data!$A:$P,1,FALSE)</f>
        <v>#N/A</v>
      </c>
      <c r="B230" s="579" t="e">
        <f>VLOOKUP(A230,Data!$A:$P,4,FALSE)</f>
        <v>#N/A</v>
      </c>
      <c r="C230" s="582" t="e">
        <f>VLOOKUP(A230,Data!$A:$AG,24,FALSE)</f>
        <v>#N/A</v>
      </c>
      <c r="D230" s="577" t="e">
        <f>VLOOKUP(A230,Data!$A:$AG,25,FALSE)</f>
        <v>#N/A</v>
      </c>
      <c r="E230" s="577" t="e">
        <f>VLOOKUP(A230,Data!$A:$AG,26,FALSE)</f>
        <v>#N/A</v>
      </c>
      <c r="F230" s="591" t="e">
        <f>VLOOKUP(A230,Data!$A:$AG,11,FALSE)</f>
        <v>#N/A</v>
      </c>
      <c r="G230" s="593" t="e">
        <f>VLOOKUP(A230,Data!$A:$AG,27,FALSE)</f>
        <v>#N/A</v>
      </c>
      <c r="H230" s="593" t="e">
        <f>VLOOKUP(A230,Data!$A:$AG,30,FALSE)</f>
        <v>#N/A</v>
      </c>
      <c r="I230" s="593" t="e">
        <f>VLOOKUP(A230,Data!$A:$AG,31,FALSE)</f>
        <v>#N/A</v>
      </c>
      <c r="J230" s="593" t="e">
        <f>VLOOKUP(A230,Data!$A:$AG,32,FALSE)</f>
        <v>#N/A</v>
      </c>
      <c r="K230" s="593" t="e">
        <f>VLOOKUP(A230,Data!$A:$AG,12,FALSE)</f>
        <v>#N/A</v>
      </c>
      <c r="L230" s="597" t="e">
        <f>VLOOKUP(A230,Data!$A:$AG,23,FALSE)</f>
        <v>#N/A</v>
      </c>
      <c r="M230" s="586" t="e">
        <f>VLOOKUP(A230,Data!$A:$AG,8,FALSE)</f>
        <v>#N/A</v>
      </c>
      <c r="N230" s="263" t="e">
        <f>VLOOKUP(A230,Data!$A:$AG,16,FALSE)</f>
        <v>#N/A</v>
      </c>
      <c r="O230" s="263" t="e">
        <f>VLOOKUP(A230,Data!$A:$AG,28,FALSE)</f>
        <v>#N/A</v>
      </c>
      <c r="P230" s="588" t="e">
        <f>VLOOKUP(A230,Data!$A:$AH,34,FALSE)</f>
        <v>#N/A</v>
      </c>
      <c r="Q230" s="588" t="e">
        <f>VLOOKUP($A230,Data!$A:AI,35,FALSE)</f>
        <v>#N/A</v>
      </c>
      <c r="R230" s="588" t="e">
        <f>VLOOKUP($A230,Data!$A:AJ,36,FALSE)</f>
        <v>#N/A</v>
      </c>
      <c r="S230" s="588" t="e">
        <f>VLOOKUP($A230,Data!$A:AK,37,FALSE)</f>
        <v>#N/A</v>
      </c>
      <c r="T230" s="588" t="e">
        <f>VLOOKUP($A230,Data!$A:AL,38,FALSE)</f>
        <v>#N/A</v>
      </c>
      <c r="U230" s="588" t="e">
        <f>VLOOKUP($A230,Data!$A:AM,39,FALSE)</f>
        <v>#N/A</v>
      </c>
      <c r="V230" s="588" t="e">
        <f>VLOOKUP($A230,Data!$A:AN,40,FALSE)</f>
        <v>#N/A</v>
      </c>
      <c r="W230" s="588" t="e">
        <f>VLOOKUP($A230,Data!$A:AO,41,FALSE)</f>
        <v>#N/A</v>
      </c>
      <c r="X230" s="588" t="e">
        <f>VLOOKUP($A230,Data!$A:AP,42,FALSE)</f>
        <v>#N/A</v>
      </c>
      <c r="Y230" s="588" t="e">
        <f>VLOOKUP($A230,Data!$A:AQ,43,FALSE)</f>
        <v>#N/A</v>
      </c>
    </row>
    <row r="231" spans="1:25" ht="50.1" hidden="1" customHeight="1" x14ac:dyDescent="0.25">
      <c r="A231" s="568" t="e">
        <f>VLOOKUP(Data!A107,Data!$A:$P,1,FALSE)</f>
        <v>#N/A</v>
      </c>
      <c r="B231" s="579" t="e">
        <f>VLOOKUP(A231,Data!$A:$P,4,FALSE)</f>
        <v>#N/A</v>
      </c>
      <c r="C231" s="582" t="e">
        <f>VLOOKUP(A231,Data!$A:$AG,24,FALSE)</f>
        <v>#N/A</v>
      </c>
      <c r="D231" s="577" t="e">
        <f>VLOOKUP(A231,Data!$A:$AG,25,FALSE)</f>
        <v>#N/A</v>
      </c>
      <c r="E231" s="577" t="e">
        <f>VLOOKUP(A231,Data!$A:$AG,26,FALSE)</f>
        <v>#N/A</v>
      </c>
      <c r="F231" s="591" t="e">
        <f>VLOOKUP(A231,Data!$A:$AG,11,FALSE)</f>
        <v>#N/A</v>
      </c>
      <c r="G231" s="593" t="e">
        <f>VLOOKUP(A231,Data!$A:$AG,27,FALSE)</f>
        <v>#N/A</v>
      </c>
      <c r="H231" s="593" t="e">
        <f>VLOOKUP(A231,Data!$A:$AG,30,FALSE)</f>
        <v>#N/A</v>
      </c>
      <c r="I231" s="593" t="e">
        <f>VLOOKUP(A231,Data!$A:$AG,31,FALSE)</f>
        <v>#N/A</v>
      </c>
      <c r="J231" s="593" t="e">
        <f>VLOOKUP(A231,Data!$A:$AG,32,FALSE)</f>
        <v>#N/A</v>
      </c>
      <c r="K231" s="593" t="e">
        <f>VLOOKUP(A231,Data!$A:$AG,12,FALSE)</f>
        <v>#N/A</v>
      </c>
      <c r="L231" s="597" t="e">
        <f>VLOOKUP(A231,Data!$A:$AG,23,FALSE)</f>
        <v>#N/A</v>
      </c>
      <c r="M231" s="586" t="e">
        <f>VLOOKUP(A231,Data!$A:$AG,8,FALSE)</f>
        <v>#N/A</v>
      </c>
      <c r="N231" s="263" t="e">
        <f>VLOOKUP(A231,Data!$A:$AG,16,FALSE)</f>
        <v>#N/A</v>
      </c>
      <c r="O231" s="263" t="e">
        <f>VLOOKUP(A231,Data!$A:$AG,28,FALSE)</f>
        <v>#N/A</v>
      </c>
      <c r="P231" s="588" t="e">
        <f>VLOOKUP(A231,Data!$A:$AH,34,FALSE)</f>
        <v>#N/A</v>
      </c>
      <c r="Q231" s="588" t="e">
        <f>VLOOKUP($A231,Data!$A:AI,35,FALSE)</f>
        <v>#N/A</v>
      </c>
      <c r="R231" s="588" t="e">
        <f>VLOOKUP($A231,Data!$A:AJ,36,FALSE)</f>
        <v>#N/A</v>
      </c>
      <c r="S231" s="588" t="e">
        <f>VLOOKUP($A231,Data!$A:AK,37,FALSE)</f>
        <v>#N/A</v>
      </c>
      <c r="T231" s="588" t="e">
        <f>VLOOKUP($A231,Data!$A:AL,38,FALSE)</f>
        <v>#N/A</v>
      </c>
      <c r="U231" s="588" t="e">
        <f>VLOOKUP($A231,Data!$A:AM,39,FALSE)</f>
        <v>#N/A</v>
      </c>
      <c r="V231" s="588" t="e">
        <f>VLOOKUP($A231,Data!$A:AN,40,FALSE)</f>
        <v>#N/A</v>
      </c>
      <c r="W231" s="588" t="e">
        <f>VLOOKUP($A231,Data!$A:AO,41,FALSE)</f>
        <v>#N/A</v>
      </c>
      <c r="X231" s="588" t="e">
        <f>VLOOKUP($A231,Data!$A:AP,42,FALSE)</f>
        <v>#N/A</v>
      </c>
      <c r="Y231" s="588" t="e">
        <f>VLOOKUP($A231,Data!$A:AQ,43,FALSE)</f>
        <v>#N/A</v>
      </c>
    </row>
    <row r="232" spans="1:25" ht="50.1" hidden="1" customHeight="1" x14ac:dyDescent="0.25">
      <c r="A232" s="568" t="e">
        <f>VLOOKUP(Data!A106,Data!$A:$P,1,FALSE)</f>
        <v>#N/A</v>
      </c>
      <c r="B232" s="579" t="e">
        <f>VLOOKUP(A232,Data!$A:$P,4,FALSE)</f>
        <v>#N/A</v>
      </c>
      <c r="C232" s="582" t="e">
        <f>VLOOKUP(A232,Data!$A:$AG,24,FALSE)</f>
        <v>#N/A</v>
      </c>
      <c r="D232" s="577" t="e">
        <f>VLOOKUP(A232,Data!$A:$AG,25,FALSE)</f>
        <v>#N/A</v>
      </c>
      <c r="E232" s="577" t="e">
        <f>VLOOKUP(A232,Data!$A:$AG,26,FALSE)</f>
        <v>#N/A</v>
      </c>
      <c r="F232" s="591" t="e">
        <f>VLOOKUP(A232,Data!$A:$AG,11,FALSE)</f>
        <v>#N/A</v>
      </c>
      <c r="G232" s="593" t="e">
        <f>VLOOKUP(A232,Data!$A:$AG,27,FALSE)</f>
        <v>#N/A</v>
      </c>
      <c r="H232" s="593" t="e">
        <f>VLOOKUP(A232,Data!$A:$AG,30,FALSE)</f>
        <v>#N/A</v>
      </c>
      <c r="I232" s="593" t="e">
        <f>VLOOKUP(A232,Data!$A:$AG,31,FALSE)</f>
        <v>#N/A</v>
      </c>
      <c r="J232" s="593" t="e">
        <f>VLOOKUP(A232,Data!$A:$AG,32,FALSE)</f>
        <v>#N/A</v>
      </c>
      <c r="K232" s="593" t="e">
        <f>VLOOKUP(A232,Data!$A:$AG,12,FALSE)</f>
        <v>#N/A</v>
      </c>
      <c r="L232" s="597" t="e">
        <f>VLOOKUP(A232,Data!$A:$AG,23,FALSE)</f>
        <v>#N/A</v>
      </c>
      <c r="M232" s="586" t="e">
        <f>VLOOKUP(A232,Data!$A:$AG,8,FALSE)</f>
        <v>#N/A</v>
      </c>
      <c r="N232" s="263" t="e">
        <f>VLOOKUP(A232,Data!$A:$AG,16,FALSE)</f>
        <v>#N/A</v>
      </c>
      <c r="O232" s="263" t="e">
        <f>VLOOKUP(A232,Data!$A:$AG,28,FALSE)</f>
        <v>#N/A</v>
      </c>
      <c r="P232" s="588" t="e">
        <f>VLOOKUP(A232,Data!$A:$AH,34,FALSE)</f>
        <v>#N/A</v>
      </c>
      <c r="Q232" s="588" t="e">
        <f>VLOOKUP($A232,Data!$A:AI,35,FALSE)</f>
        <v>#N/A</v>
      </c>
      <c r="R232" s="588" t="e">
        <f>VLOOKUP($A232,Data!$A:AJ,36,FALSE)</f>
        <v>#N/A</v>
      </c>
      <c r="S232" s="588" t="e">
        <f>VLOOKUP($A232,Data!$A:AK,37,FALSE)</f>
        <v>#N/A</v>
      </c>
      <c r="T232" s="588" t="e">
        <f>VLOOKUP($A232,Data!$A:AL,38,FALSE)</f>
        <v>#N/A</v>
      </c>
      <c r="U232" s="588" t="e">
        <f>VLOOKUP($A232,Data!$A:AM,39,FALSE)</f>
        <v>#N/A</v>
      </c>
      <c r="V232" s="588" t="e">
        <f>VLOOKUP($A232,Data!$A:AN,40,FALSE)</f>
        <v>#N/A</v>
      </c>
      <c r="W232" s="588" t="e">
        <f>VLOOKUP($A232,Data!$A:AO,41,FALSE)</f>
        <v>#N/A</v>
      </c>
      <c r="X232" s="588" t="e">
        <f>VLOOKUP($A232,Data!$A:AP,42,FALSE)</f>
        <v>#N/A</v>
      </c>
      <c r="Y232" s="588" t="e">
        <f>VLOOKUP($A232,Data!$A:AQ,43,FALSE)</f>
        <v>#N/A</v>
      </c>
    </row>
    <row r="233" spans="1:25" ht="50.1" hidden="1" customHeight="1" x14ac:dyDescent="0.25">
      <c r="A233" s="568" t="e">
        <f>VLOOKUP(Data!A105,Data!$A:$P,1,FALSE)</f>
        <v>#N/A</v>
      </c>
      <c r="B233" s="579" t="e">
        <f>VLOOKUP(A233,Data!$A:$P,4,FALSE)</f>
        <v>#N/A</v>
      </c>
      <c r="C233" s="582" t="e">
        <f>VLOOKUP(A233,Data!$A:$AG,24,FALSE)</f>
        <v>#N/A</v>
      </c>
      <c r="D233" s="577" t="e">
        <f>VLOOKUP(A233,Data!$A:$AG,25,FALSE)</f>
        <v>#N/A</v>
      </c>
      <c r="E233" s="577" t="e">
        <f>VLOOKUP(A233,Data!$A:$AG,26,FALSE)</f>
        <v>#N/A</v>
      </c>
      <c r="F233" s="591" t="e">
        <f>VLOOKUP(A233,Data!$A:$AG,11,FALSE)</f>
        <v>#N/A</v>
      </c>
      <c r="G233" s="593" t="e">
        <f>VLOOKUP(A233,Data!$A:$AG,27,FALSE)</f>
        <v>#N/A</v>
      </c>
      <c r="H233" s="593" t="e">
        <f>VLOOKUP(A233,Data!$A:$AG,30,FALSE)</f>
        <v>#N/A</v>
      </c>
      <c r="I233" s="593" t="e">
        <f>VLOOKUP(A233,Data!$A:$AG,31,FALSE)</f>
        <v>#N/A</v>
      </c>
      <c r="J233" s="593" t="e">
        <f>VLOOKUP(A233,Data!$A:$AG,32,FALSE)</f>
        <v>#N/A</v>
      </c>
      <c r="K233" s="593" t="e">
        <f>VLOOKUP(A233,Data!$A:$AG,12,FALSE)</f>
        <v>#N/A</v>
      </c>
      <c r="L233" s="597" t="e">
        <f>VLOOKUP(A233,Data!$A:$AG,23,FALSE)</f>
        <v>#N/A</v>
      </c>
      <c r="M233" s="586" t="e">
        <f>VLOOKUP(A233,Data!$A:$AG,8,FALSE)</f>
        <v>#N/A</v>
      </c>
      <c r="N233" s="263" t="e">
        <f>VLOOKUP(A233,Data!$A:$AG,16,FALSE)</f>
        <v>#N/A</v>
      </c>
      <c r="O233" s="263" t="e">
        <f>VLOOKUP(A233,Data!$A:$AG,28,FALSE)</f>
        <v>#N/A</v>
      </c>
      <c r="P233" s="588" t="e">
        <f>VLOOKUP(A233,Data!$A:$AH,34,FALSE)</f>
        <v>#N/A</v>
      </c>
      <c r="Q233" s="588" t="e">
        <f>VLOOKUP($A233,Data!$A:AI,35,FALSE)</f>
        <v>#N/A</v>
      </c>
      <c r="R233" s="588" t="e">
        <f>VLOOKUP($A233,Data!$A:AJ,36,FALSE)</f>
        <v>#N/A</v>
      </c>
      <c r="S233" s="588" t="e">
        <f>VLOOKUP($A233,Data!$A:AK,37,FALSE)</f>
        <v>#N/A</v>
      </c>
      <c r="T233" s="588" t="e">
        <f>VLOOKUP($A233,Data!$A:AL,38,FALSE)</f>
        <v>#N/A</v>
      </c>
      <c r="U233" s="588" t="e">
        <f>VLOOKUP($A233,Data!$A:AM,39,FALSE)</f>
        <v>#N/A</v>
      </c>
      <c r="V233" s="588" t="e">
        <f>VLOOKUP($A233,Data!$A:AN,40,FALSE)</f>
        <v>#N/A</v>
      </c>
      <c r="W233" s="588" t="e">
        <f>VLOOKUP($A233,Data!$A:AO,41,FALSE)</f>
        <v>#N/A</v>
      </c>
      <c r="X233" s="588" t="e">
        <f>VLOOKUP($A233,Data!$A:AP,42,FALSE)</f>
        <v>#N/A</v>
      </c>
      <c r="Y233" s="588" t="e">
        <f>VLOOKUP($A233,Data!$A:AQ,43,FALSE)</f>
        <v>#N/A</v>
      </c>
    </row>
    <row r="234" spans="1:25" ht="50.1" hidden="1" customHeight="1" x14ac:dyDescent="0.25">
      <c r="A234" s="568" t="e">
        <f>VLOOKUP(Data!A104,Data!$A:$P,1,FALSE)</f>
        <v>#N/A</v>
      </c>
      <c r="B234" s="579" t="e">
        <f>VLOOKUP(A234,Data!$A:$P,4,FALSE)</f>
        <v>#N/A</v>
      </c>
      <c r="C234" s="582" t="e">
        <f>VLOOKUP(A234,Data!$A:$AG,24,FALSE)</f>
        <v>#N/A</v>
      </c>
      <c r="D234" s="577" t="e">
        <f>VLOOKUP(A234,Data!$A:$AG,25,FALSE)</f>
        <v>#N/A</v>
      </c>
      <c r="E234" s="577" t="e">
        <f>VLOOKUP(A234,Data!$A:$AG,26,FALSE)</f>
        <v>#N/A</v>
      </c>
      <c r="F234" s="591" t="e">
        <f>VLOOKUP(A234,Data!$A:$AG,11,FALSE)</f>
        <v>#N/A</v>
      </c>
      <c r="G234" s="593" t="e">
        <f>VLOOKUP(A234,Data!$A:$AG,27,FALSE)</f>
        <v>#N/A</v>
      </c>
      <c r="H234" s="593" t="e">
        <f>VLOOKUP(A234,Data!$A:$AG,30,FALSE)</f>
        <v>#N/A</v>
      </c>
      <c r="I234" s="593" t="e">
        <f>VLOOKUP(A234,Data!$A:$AG,31,FALSE)</f>
        <v>#N/A</v>
      </c>
      <c r="J234" s="593" t="e">
        <f>VLOOKUP(A234,Data!$A:$AG,32,FALSE)</f>
        <v>#N/A</v>
      </c>
      <c r="K234" s="592" t="e">
        <f>VLOOKUP(A234,Data!$A:$AG,12,FALSE)</f>
        <v>#N/A</v>
      </c>
      <c r="L234" s="597" t="e">
        <f>VLOOKUP(A234,Data!$A:$AG,23,FALSE)</f>
        <v>#N/A</v>
      </c>
      <c r="M234" s="586" t="e">
        <f>VLOOKUP(A234,Data!$A:$AG,8,FALSE)</f>
        <v>#N/A</v>
      </c>
      <c r="N234" s="263" t="e">
        <f>VLOOKUP(A234,Data!$A:$AG,16,FALSE)</f>
        <v>#N/A</v>
      </c>
      <c r="O234" s="263" t="e">
        <f>VLOOKUP(A234,Data!$A:$AG,28,FALSE)</f>
        <v>#N/A</v>
      </c>
      <c r="P234" s="588" t="e">
        <f>VLOOKUP(A234,Data!$A:$AH,34,FALSE)</f>
        <v>#N/A</v>
      </c>
      <c r="Q234" s="588" t="e">
        <f>VLOOKUP($A234,Data!$A:AI,35,FALSE)</f>
        <v>#N/A</v>
      </c>
      <c r="R234" s="588" t="e">
        <f>VLOOKUP($A234,Data!$A:AJ,36,FALSE)</f>
        <v>#N/A</v>
      </c>
      <c r="S234" s="588" t="e">
        <f>VLOOKUP($A234,Data!$A:AK,37,FALSE)</f>
        <v>#N/A</v>
      </c>
      <c r="T234" s="588" t="e">
        <f>VLOOKUP($A234,Data!$A:AL,38,FALSE)</f>
        <v>#N/A</v>
      </c>
      <c r="U234" s="588" t="e">
        <f>VLOOKUP($A234,Data!$A:AM,39,FALSE)</f>
        <v>#N/A</v>
      </c>
      <c r="V234" s="588" t="e">
        <f>VLOOKUP($A234,Data!$A:AN,40,FALSE)</f>
        <v>#N/A</v>
      </c>
      <c r="W234" s="588" t="e">
        <f>VLOOKUP($A234,Data!$A:AO,41,FALSE)</f>
        <v>#N/A</v>
      </c>
      <c r="X234" s="588" t="e">
        <f>VLOOKUP($A234,Data!$A:AP,42,FALSE)</f>
        <v>#N/A</v>
      </c>
      <c r="Y234" s="588" t="e">
        <f>VLOOKUP($A234,Data!$A:AQ,43,FALSE)</f>
        <v>#N/A</v>
      </c>
    </row>
    <row r="235" spans="1:25" ht="50.1" hidden="1" customHeight="1" x14ac:dyDescent="0.25">
      <c r="A235" s="568" t="e">
        <f>VLOOKUP(Data!A103,Data!$A:$P,1,FALSE)</f>
        <v>#N/A</v>
      </c>
      <c r="B235" s="579" t="e">
        <f>VLOOKUP(A235,Data!$A:$P,4,FALSE)</f>
        <v>#N/A</v>
      </c>
      <c r="C235" s="582" t="e">
        <f>VLOOKUP(A235,Data!$A:$AG,24,FALSE)</f>
        <v>#N/A</v>
      </c>
      <c r="D235" s="577" t="e">
        <f>VLOOKUP(A235,Data!$A:$AG,25,FALSE)</f>
        <v>#N/A</v>
      </c>
      <c r="E235" s="577" t="e">
        <f>VLOOKUP(A235,Data!$A:$AG,26,FALSE)</f>
        <v>#N/A</v>
      </c>
      <c r="F235" s="591" t="e">
        <f>VLOOKUP(A235,Data!$A:$AG,11,FALSE)</f>
        <v>#N/A</v>
      </c>
      <c r="G235" s="593" t="e">
        <f>VLOOKUP(A235,Data!$A:$AG,27,FALSE)</f>
        <v>#N/A</v>
      </c>
      <c r="H235" s="593" t="e">
        <f>VLOOKUP(A235,Data!$A:$AG,30,FALSE)</f>
        <v>#N/A</v>
      </c>
      <c r="I235" s="593" t="e">
        <f>VLOOKUP(A235,Data!$A:$AG,31,FALSE)</f>
        <v>#N/A</v>
      </c>
      <c r="J235" s="593" t="e">
        <f>VLOOKUP(A235,Data!$A:$AG,32,FALSE)</f>
        <v>#N/A</v>
      </c>
      <c r="K235" s="593" t="e">
        <f>VLOOKUP(A235,Data!$A:$AG,12,FALSE)</f>
        <v>#N/A</v>
      </c>
      <c r="L235" s="597" t="e">
        <f>VLOOKUP(A235,Data!$A:$AG,23,FALSE)</f>
        <v>#N/A</v>
      </c>
      <c r="M235" s="586" t="e">
        <f>VLOOKUP(A235,Data!$A:$AG,8,FALSE)</f>
        <v>#N/A</v>
      </c>
      <c r="N235" s="263" t="e">
        <f>VLOOKUP(A235,Data!$A:$AG,16,FALSE)</f>
        <v>#N/A</v>
      </c>
      <c r="O235" s="263" t="e">
        <f>VLOOKUP(A235,Data!$A:$AG,28,FALSE)</f>
        <v>#N/A</v>
      </c>
      <c r="P235" s="588" t="e">
        <f>VLOOKUP(A235,Data!$A:$AH,34,FALSE)</f>
        <v>#N/A</v>
      </c>
      <c r="Q235" s="588" t="e">
        <f>VLOOKUP($A235,Data!$A:AI,35,FALSE)</f>
        <v>#N/A</v>
      </c>
      <c r="R235" s="588" t="e">
        <f>VLOOKUP($A235,Data!$A:AJ,36,FALSE)</f>
        <v>#N/A</v>
      </c>
      <c r="S235" s="588" t="e">
        <f>VLOOKUP($A235,Data!$A:AK,37,FALSE)</f>
        <v>#N/A</v>
      </c>
      <c r="T235" s="588" t="e">
        <f>VLOOKUP($A235,Data!$A:AL,38,FALSE)</f>
        <v>#N/A</v>
      </c>
      <c r="U235" s="588" t="e">
        <f>VLOOKUP($A235,Data!$A:AM,39,FALSE)</f>
        <v>#N/A</v>
      </c>
      <c r="V235" s="588" t="e">
        <f>VLOOKUP($A235,Data!$A:AN,40,FALSE)</f>
        <v>#N/A</v>
      </c>
      <c r="W235" s="588" t="e">
        <f>VLOOKUP($A235,Data!$A:AO,41,FALSE)</f>
        <v>#N/A</v>
      </c>
      <c r="X235" s="588" t="e">
        <f>VLOOKUP($A235,Data!$A:AP,42,FALSE)</f>
        <v>#N/A</v>
      </c>
      <c r="Y235" s="588" t="e">
        <f>VLOOKUP($A235,Data!$A:AQ,43,FALSE)</f>
        <v>#N/A</v>
      </c>
    </row>
    <row r="236" spans="1:25" ht="50.1" hidden="1" customHeight="1" x14ac:dyDescent="0.25">
      <c r="A236" s="568" t="e">
        <f>VLOOKUP(Data!A102,Data!$A:$P,1,FALSE)</f>
        <v>#N/A</v>
      </c>
      <c r="B236" s="579" t="e">
        <f>VLOOKUP(A236,Data!$A:$P,4,FALSE)</f>
        <v>#N/A</v>
      </c>
      <c r="C236" s="582" t="e">
        <f>VLOOKUP(A236,Data!$A:$AG,24,FALSE)</f>
        <v>#N/A</v>
      </c>
      <c r="D236" s="577" t="e">
        <f>VLOOKUP(A236,Data!$A:$AG,25,FALSE)</f>
        <v>#N/A</v>
      </c>
      <c r="E236" s="577" t="e">
        <f>VLOOKUP(A236,Data!$A:$AG,26,FALSE)</f>
        <v>#N/A</v>
      </c>
      <c r="F236" s="591" t="e">
        <f>VLOOKUP(A236,Data!$A:$AG,11,FALSE)</f>
        <v>#N/A</v>
      </c>
      <c r="G236" s="593" t="e">
        <f>VLOOKUP(A236,Data!$A:$AG,27,FALSE)</f>
        <v>#N/A</v>
      </c>
      <c r="H236" s="593" t="e">
        <f>VLOOKUP(A236,Data!$A:$AG,30,FALSE)</f>
        <v>#N/A</v>
      </c>
      <c r="I236" s="593" t="e">
        <f>VLOOKUP(A236,Data!$A:$AG,31,FALSE)</f>
        <v>#N/A</v>
      </c>
      <c r="J236" s="593" t="e">
        <f>VLOOKUP(A236,Data!$A:$AG,32,FALSE)</f>
        <v>#N/A</v>
      </c>
      <c r="K236" s="593" t="e">
        <f>VLOOKUP(A236,Data!$A:$AG,12,FALSE)</f>
        <v>#N/A</v>
      </c>
      <c r="L236" s="597" t="e">
        <f>VLOOKUP(A236,Data!$A:$AG,23,FALSE)</f>
        <v>#N/A</v>
      </c>
      <c r="M236" s="586" t="e">
        <f>VLOOKUP(A236,Data!$A:$AG,8,FALSE)</f>
        <v>#N/A</v>
      </c>
      <c r="N236" s="263" t="e">
        <f>VLOOKUP(A236,Data!$A:$AG,16,FALSE)</f>
        <v>#N/A</v>
      </c>
      <c r="O236" s="263" t="e">
        <f>VLOOKUP(A236,Data!$A:$AG,28,FALSE)</f>
        <v>#N/A</v>
      </c>
      <c r="P236" s="588" t="e">
        <f>VLOOKUP(A236,Data!$A:$AH,34,FALSE)</f>
        <v>#N/A</v>
      </c>
      <c r="Q236" s="588" t="e">
        <f>VLOOKUP($A236,Data!$A:AI,35,FALSE)</f>
        <v>#N/A</v>
      </c>
      <c r="R236" s="588" t="e">
        <f>VLOOKUP($A236,Data!$A:AJ,36,FALSE)</f>
        <v>#N/A</v>
      </c>
      <c r="S236" s="588" t="e">
        <f>VLOOKUP($A236,Data!$A:AK,37,FALSE)</f>
        <v>#N/A</v>
      </c>
      <c r="T236" s="588" t="e">
        <f>VLOOKUP($A236,Data!$A:AL,38,FALSE)</f>
        <v>#N/A</v>
      </c>
      <c r="U236" s="588" t="e">
        <f>VLOOKUP($A236,Data!$A:AM,39,FALSE)</f>
        <v>#N/A</v>
      </c>
      <c r="V236" s="588" t="e">
        <f>VLOOKUP($A236,Data!$A:AN,40,FALSE)</f>
        <v>#N/A</v>
      </c>
      <c r="W236" s="588" t="e">
        <f>VLOOKUP($A236,Data!$A:AO,41,FALSE)</f>
        <v>#N/A</v>
      </c>
      <c r="X236" s="588" t="e">
        <f>VLOOKUP($A236,Data!$A:AP,42,FALSE)</f>
        <v>#N/A</v>
      </c>
      <c r="Y236" s="588" t="e">
        <f>VLOOKUP($A236,Data!$A:AQ,43,FALSE)</f>
        <v>#N/A</v>
      </c>
    </row>
    <row r="237" spans="1:25" ht="50.1" hidden="1" customHeight="1" x14ac:dyDescent="0.25">
      <c r="A237" s="568" t="e">
        <f>VLOOKUP(Data!A101,Data!$A:$P,1,FALSE)</f>
        <v>#N/A</v>
      </c>
      <c r="B237" s="579" t="e">
        <f>VLOOKUP(A237,Data!$A:$P,4,FALSE)</f>
        <v>#N/A</v>
      </c>
      <c r="C237" s="582" t="e">
        <f>VLOOKUP(A237,Data!$A:$AG,24,FALSE)</f>
        <v>#N/A</v>
      </c>
      <c r="D237" s="577" t="e">
        <f>VLOOKUP(A237,Data!$A:$AG,25,FALSE)</f>
        <v>#N/A</v>
      </c>
      <c r="E237" s="577" t="e">
        <f>VLOOKUP(A237,Data!$A:$AG,26,FALSE)</f>
        <v>#N/A</v>
      </c>
      <c r="F237" s="591" t="e">
        <f>VLOOKUP(A237,Data!$A:$AG,11,FALSE)</f>
        <v>#N/A</v>
      </c>
      <c r="G237" s="593" t="e">
        <f>VLOOKUP(A237,Data!$A:$AG,27,FALSE)</f>
        <v>#N/A</v>
      </c>
      <c r="H237" s="593" t="e">
        <f>VLOOKUP(A237,Data!$A:$AG,30,FALSE)</f>
        <v>#N/A</v>
      </c>
      <c r="I237" s="593" t="e">
        <f>VLOOKUP(A237,Data!$A:$AG,31,FALSE)</f>
        <v>#N/A</v>
      </c>
      <c r="J237" s="593" t="e">
        <f>VLOOKUP(A237,Data!$A:$AG,32,FALSE)</f>
        <v>#N/A</v>
      </c>
      <c r="K237" s="593" t="e">
        <f>VLOOKUP(A237,Data!$A:$AG,12,FALSE)</f>
        <v>#N/A</v>
      </c>
      <c r="L237" s="597" t="e">
        <f>VLOOKUP(A237,Data!$A:$AG,23,FALSE)</f>
        <v>#N/A</v>
      </c>
      <c r="M237" s="586" t="e">
        <f>VLOOKUP(A237,Data!$A:$AG,8,FALSE)</f>
        <v>#N/A</v>
      </c>
      <c r="N237" s="263" t="e">
        <f>VLOOKUP(A237,Data!$A:$AG,16,FALSE)</f>
        <v>#N/A</v>
      </c>
      <c r="O237" s="263" t="e">
        <f>VLOOKUP(A237,Data!$A:$AG,28,FALSE)</f>
        <v>#N/A</v>
      </c>
      <c r="P237" s="588" t="e">
        <f>VLOOKUP(A237,Data!$A:$AH,34,FALSE)</f>
        <v>#N/A</v>
      </c>
      <c r="Q237" s="588" t="e">
        <f>VLOOKUP($A237,Data!$A:AI,35,FALSE)</f>
        <v>#N/A</v>
      </c>
      <c r="R237" s="588" t="e">
        <f>VLOOKUP($A237,Data!$A:AJ,36,FALSE)</f>
        <v>#N/A</v>
      </c>
      <c r="S237" s="588" t="e">
        <f>VLOOKUP($A237,Data!$A:AK,37,FALSE)</f>
        <v>#N/A</v>
      </c>
      <c r="T237" s="588" t="e">
        <f>VLOOKUP($A237,Data!$A:AL,38,FALSE)</f>
        <v>#N/A</v>
      </c>
      <c r="U237" s="588" t="e">
        <f>VLOOKUP($A237,Data!$A:AM,39,FALSE)</f>
        <v>#N/A</v>
      </c>
      <c r="V237" s="588" t="e">
        <f>VLOOKUP($A237,Data!$A:AN,40,FALSE)</f>
        <v>#N/A</v>
      </c>
      <c r="W237" s="588" t="e">
        <f>VLOOKUP($A237,Data!$A:AO,41,FALSE)</f>
        <v>#N/A</v>
      </c>
      <c r="X237" s="588" t="e">
        <f>VLOOKUP($A237,Data!$A:AP,42,FALSE)</f>
        <v>#N/A</v>
      </c>
      <c r="Y237" s="588" t="e">
        <f>VLOOKUP($A237,Data!$A:AQ,43,FALSE)</f>
        <v>#N/A</v>
      </c>
    </row>
    <row r="238" spans="1:25" ht="50.1" hidden="1" customHeight="1" x14ac:dyDescent="0.25">
      <c r="A238" s="568" t="e">
        <f>VLOOKUP(Data!A100,Data!$A:$P,1,FALSE)</f>
        <v>#N/A</v>
      </c>
      <c r="B238" s="579" t="e">
        <f>VLOOKUP(A238,Data!$A:$P,4,FALSE)</f>
        <v>#N/A</v>
      </c>
      <c r="C238" s="582" t="e">
        <f>VLOOKUP(A238,Data!$A:$AG,24,FALSE)</f>
        <v>#N/A</v>
      </c>
      <c r="D238" s="577" t="e">
        <f>VLOOKUP(A238,Data!$A:$AG,25,FALSE)</f>
        <v>#N/A</v>
      </c>
      <c r="E238" s="577" t="e">
        <f>VLOOKUP(A238,Data!$A:$AG,26,FALSE)</f>
        <v>#N/A</v>
      </c>
      <c r="F238" s="591" t="e">
        <f>VLOOKUP(A238,Data!$A:$AG,11,FALSE)</f>
        <v>#N/A</v>
      </c>
      <c r="G238" s="593" t="e">
        <f>VLOOKUP(A238,Data!$A:$AG,27,FALSE)</f>
        <v>#N/A</v>
      </c>
      <c r="H238" s="593" t="e">
        <f>VLOOKUP(A238,Data!$A:$AG,30,FALSE)</f>
        <v>#N/A</v>
      </c>
      <c r="I238" s="593" t="e">
        <f>VLOOKUP(A238,Data!$A:$AG,31,FALSE)</f>
        <v>#N/A</v>
      </c>
      <c r="J238" s="593" t="e">
        <f>VLOOKUP(A238,Data!$A:$AG,32,FALSE)</f>
        <v>#N/A</v>
      </c>
      <c r="K238" s="593" t="e">
        <f>VLOOKUP(A238,Data!$A:$AG,12,FALSE)</f>
        <v>#N/A</v>
      </c>
      <c r="L238" s="597" t="e">
        <f>VLOOKUP(A238,Data!$A:$AG,23,FALSE)</f>
        <v>#N/A</v>
      </c>
      <c r="M238" s="586" t="e">
        <f>VLOOKUP(A238,Data!$A:$AG,8,FALSE)</f>
        <v>#N/A</v>
      </c>
      <c r="N238" s="263" t="e">
        <f>VLOOKUP(A238,Data!$A:$AG,16,FALSE)</f>
        <v>#N/A</v>
      </c>
      <c r="O238" s="263" t="e">
        <f>VLOOKUP(A238,Data!$A:$AG,28,FALSE)</f>
        <v>#N/A</v>
      </c>
      <c r="P238" s="588" t="e">
        <f>VLOOKUP(A238,Data!$A:$AH,34,FALSE)</f>
        <v>#N/A</v>
      </c>
      <c r="Q238" s="588" t="e">
        <f>VLOOKUP($A238,Data!$A:AI,35,FALSE)</f>
        <v>#N/A</v>
      </c>
      <c r="R238" s="588" t="e">
        <f>VLOOKUP($A238,Data!$A:AJ,36,FALSE)</f>
        <v>#N/A</v>
      </c>
      <c r="S238" s="588" t="e">
        <f>VLOOKUP($A238,Data!$A:AK,37,FALSE)</f>
        <v>#N/A</v>
      </c>
      <c r="T238" s="588" t="e">
        <f>VLOOKUP($A238,Data!$A:AL,38,FALSE)</f>
        <v>#N/A</v>
      </c>
      <c r="U238" s="588" t="e">
        <f>VLOOKUP($A238,Data!$A:AM,39,FALSE)</f>
        <v>#N/A</v>
      </c>
      <c r="V238" s="588" t="e">
        <f>VLOOKUP($A238,Data!$A:AN,40,FALSE)</f>
        <v>#N/A</v>
      </c>
      <c r="W238" s="588" t="e">
        <f>VLOOKUP($A238,Data!$A:AO,41,FALSE)</f>
        <v>#N/A</v>
      </c>
      <c r="X238" s="588" t="e">
        <f>VLOOKUP($A238,Data!$A:AP,42,FALSE)</f>
        <v>#N/A</v>
      </c>
      <c r="Y238" s="588" t="e">
        <f>VLOOKUP($A238,Data!$A:AQ,43,FALSE)</f>
        <v>#N/A</v>
      </c>
    </row>
    <row r="239" spans="1:25" ht="50.1" hidden="1" customHeight="1" x14ac:dyDescent="0.25">
      <c r="A239" s="568" t="e">
        <f>VLOOKUP(Data!A99,Data!$A:$P,1,FALSE)</f>
        <v>#N/A</v>
      </c>
      <c r="B239" s="579" t="e">
        <f>VLOOKUP(A239,Data!$A:$P,4,FALSE)</f>
        <v>#N/A</v>
      </c>
      <c r="C239" s="582" t="e">
        <f>VLOOKUP(A239,Data!$A:$AG,24,FALSE)</f>
        <v>#N/A</v>
      </c>
      <c r="D239" s="577" t="e">
        <f>VLOOKUP(A239,Data!$A:$AG,25,FALSE)</f>
        <v>#N/A</v>
      </c>
      <c r="E239" s="577" t="e">
        <f>VLOOKUP(A239,Data!$A:$AG,26,FALSE)</f>
        <v>#N/A</v>
      </c>
      <c r="F239" s="591" t="e">
        <f>VLOOKUP(A239,Data!$A:$AG,11,FALSE)</f>
        <v>#N/A</v>
      </c>
      <c r="G239" s="593" t="e">
        <f>VLOOKUP(A239,Data!$A:$AG,27,FALSE)</f>
        <v>#N/A</v>
      </c>
      <c r="H239" s="593" t="e">
        <f>VLOOKUP(A239,Data!$A:$AG,30,FALSE)</f>
        <v>#N/A</v>
      </c>
      <c r="I239" s="593" t="e">
        <f>VLOOKUP(A239,Data!$A:$AG,31,FALSE)</f>
        <v>#N/A</v>
      </c>
      <c r="J239" s="593" t="e">
        <f>VLOOKUP(A239,Data!$A:$AG,32,FALSE)</f>
        <v>#N/A</v>
      </c>
      <c r="K239" s="593" t="e">
        <f>VLOOKUP(A239,Data!$A:$AG,12,FALSE)</f>
        <v>#N/A</v>
      </c>
      <c r="L239" s="597" t="e">
        <f>VLOOKUP(A239,Data!$A:$AG,23,FALSE)</f>
        <v>#N/A</v>
      </c>
      <c r="M239" s="586" t="e">
        <f>VLOOKUP(A239,Data!$A:$AG,8,FALSE)</f>
        <v>#N/A</v>
      </c>
      <c r="N239" s="263" t="e">
        <f>VLOOKUP(A239,Data!$A:$AG,16,FALSE)</f>
        <v>#N/A</v>
      </c>
      <c r="O239" s="263" t="e">
        <f>VLOOKUP(A239,Data!$A:$AG,28,FALSE)</f>
        <v>#N/A</v>
      </c>
      <c r="P239" s="588" t="e">
        <f>VLOOKUP(A239,Data!$A:$AH,34,FALSE)</f>
        <v>#N/A</v>
      </c>
      <c r="Q239" s="588" t="e">
        <f>VLOOKUP($A239,Data!$A:AI,35,FALSE)</f>
        <v>#N/A</v>
      </c>
      <c r="R239" s="588" t="e">
        <f>VLOOKUP($A239,Data!$A:AJ,36,FALSE)</f>
        <v>#N/A</v>
      </c>
      <c r="S239" s="588" t="e">
        <f>VLOOKUP($A239,Data!$A:AK,37,FALSE)</f>
        <v>#N/A</v>
      </c>
      <c r="T239" s="588" t="e">
        <f>VLOOKUP($A239,Data!$A:AL,38,FALSE)</f>
        <v>#N/A</v>
      </c>
      <c r="U239" s="588" t="e">
        <f>VLOOKUP($A239,Data!$A:AM,39,FALSE)</f>
        <v>#N/A</v>
      </c>
      <c r="V239" s="588" t="e">
        <f>VLOOKUP($A239,Data!$A:AN,40,FALSE)</f>
        <v>#N/A</v>
      </c>
      <c r="W239" s="588" t="e">
        <f>VLOOKUP($A239,Data!$A:AO,41,FALSE)</f>
        <v>#N/A</v>
      </c>
      <c r="X239" s="588" t="e">
        <f>VLOOKUP($A239,Data!$A:AP,42,FALSE)</f>
        <v>#N/A</v>
      </c>
      <c r="Y239" s="588" t="e">
        <f>VLOOKUP($A239,Data!$A:AQ,43,FALSE)</f>
        <v>#N/A</v>
      </c>
    </row>
    <row r="240" spans="1:25" ht="50.1" customHeight="1" x14ac:dyDescent="0.25">
      <c r="A240" s="568" t="e">
        <f>VLOOKUP(Data!A98,Data!$A:$P,1,FALSE)</f>
        <v>#N/A</v>
      </c>
      <c r="B240" s="579" t="e">
        <f>VLOOKUP(A240,Data!$A:$P,4,FALSE)</f>
        <v>#N/A</v>
      </c>
      <c r="C240" s="581" t="e">
        <f>VLOOKUP(A240,Data!$A:$AG,24,FALSE)</f>
        <v>#N/A</v>
      </c>
      <c r="D240" s="576" t="e">
        <f>VLOOKUP(A240,Data!$A:$AG,25,FALSE)</f>
        <v>#N/A</v>
      </c>
      <c r="E240" s="576" t="e">
        <f>VLOOKUP(A240,Data!$A:$AG,26,FALSE)</f>
        <v>#N/A</v>
      </c>
      <c r="F240" s="590" t="e">
        <f>VLOOKUP(A240,Data!$A:$AG,11,FALSE)</f>
        <v>#N/A</v>
      </c>
      <c r="G240" s="592" t="e">
        <f>VLOOKUP(A240,Data!$A:$AG,27,FALSE)</f>
        <v>#N/A</v>
      </c>
      <c r="H240" s="592" t="e">
        <f>VLOOKUP(A240,Data!$A:$AG,30,FALSE)</f>
        <v>#N/A</v>
      </c>
      <c r="I240" s="592" t="e">
        <f>VLOOKUP(A240,Data!$A:$AG,31,FALSE)</f>
        <v>#N/A</v>
      </c>
      <c r="J240" s="592" t="e">
        <f>VLOOKUP(A240,Data!$A:$AG,32,FALSE)</f>
        <v>#N/A</v>
      </c>
      <c r="K240" s="592" t="e">
        <f>VLOOKUP(A240,Data!$A:$AG,12,FALSE)</f>
        <v>#N/A</v>
      </c>
      <c r="L240" s="596" t="e">
        <f>VLOOKUP(A240,Data!$A:$AG,23,FALSE)</f>
        <v>#N/A</v>
      </c>
      <c r="M240" s="586" t="e">
        <f>VLOOKUP(A240,Data!$A:$AG,8,FALSE)</f>
        <v>#N/A</v>
      </c>
      <c r="N240" s="263" t="e">
        <f>VLOOKUP(A240,Data!$A:$AG,16,FALSE)</f>
        <v>#N/A</v>
      </c>
      <c r="O240" s="263" t="e">
        <f>VLOOKUP(A240,Data!$A:$AG,28,FALSE)</f>
        <v>#N/A</v>
      </c>
      <c r="P240" s="588" t="e">
        <f>VLOOKUP(A240,Data!$A:$AH,34,FALSE)</f>
        <v>#N/A</v>
      </c>
      <c r="Q240" s="588" t="e">
        <f>VLOOKUP($A240,Data!$A:AI,35,FALSE)</f>
        <v>#N/A</v>
      </c>
      <c r="R240" s="588" t="e">
        <f>VLOOKUP($A240,Data!$A:AJ,36,FALSE)</f>
        <v>#N/A</v>
      </c>
      <c r="S240" s="588" t="e">
        <f>VLOOKUP($A240,Data!$A:AK,37,FALSE)</f>
        <v>#N/A</v>
      </c>
      <c r="T240" s="588" t="e">
        <f>VLOOKUP($A240,Data!$A:AL,38,FALSE)</f>
        <v>#N/A</v>
      </c>
      <c r="U240" s="588" t="e">
        <f>VLOOKUP($A240,Data!$A:AM,39,FALSE)</f>
        <v>#N/A</v>
      </c>
      <c r="V240" s="588" t="e">
        <f>VLOOKUP($A240,Data!$A:AN,40,FALSE)</f>
        <v>#N/A</v>
      </c>
      <c r="W240" s="588" t="e">
        <f>VLOOKUP($A240,Data!$A:AO,41,FALSE)</f>
        <v>#N/A</v>
      </c>
      <c r="X240" s="588" t="e">
        <f>VLOOKUP($A240,Data!$A:AP,42,FALSE)</f>
        <v>#N/A</v>
      </c>
      <c r="Y240" s="588" t="e">
        <f>VLOOKUP($A240,Data!$A:AQ,43,FALSE)</f>
        <v>#N/A</v>
      </c>
    </row>
    <row r="241" spans="1:25" ht="50.1" hidden="1" customHeight="1" x14ac:dyDescent="0.25">
      <c r="A241" s="568" t="e">
        <f>VLOOKUP(Data!A97,Data!$A:$P,1,FALSE)</f>
        <v>#N/A</v>
      </c>
      <c r="B241" s="579" t="e">
        <f>VLOOKUP(A241,Data!$A:$P,4,FALSE)</f>
        <v>#N/A</v>
      </c>
      <c r="C241" s="582" t="e">
        <f>VLOOKUP(A241,Data!$A:$AG,24,FALSE)</f>
        <v>#N/A</v>
      </c>
      <c r="D241" s="577" t="e">
        <f>VLOOKUP(A241,Data!$A:$AG,25,FALSE)</f>
        <v>#N/A</v>
      </c>
      <c r="E241" s="577" t="e">
        <f>VLOOKUP(A241,Data!$A:$AG,26,FALSE)</f>
        <v>#N/A</v>
      </c>
      <c r="F241" s="591" t="e">
        <f>VLOOKUP(A241,Data!$A:$AG,11,FALSE)</f>
        <v>#N/A</v>
      </c>
      <c r="G241" s="593" t="e">
        <f>VLOOKUP(A241,Data!$A:$AG,27,FALSE)</f>
        <v>#N/A</v>
      </c>
      <c r="H241" s="593" t="e">
        <f>VLOOKUP(A241,Data!$A:$AG,30,FALSE)</f>
        <v>#N/A</v>
      </c>
      <c r="I241" s="593" t="e">
        <f>VLOOKUP(A241,Data!$A:$AG,31,FALSE)</f>
        <v>#N/A</v>
      </c>
      <c r="J241" s="593" t="e">
        <f>VLOOKUP(A241,Data!$A:$AG,32,FALSE)</f>
        <v>#N/A</v>
      </c>
      <c r="K241" s="593" t="e">
        <f>VLOOKUP(A241,Data!$A:$AG,12,FALSE)</f>
        <v>#N/A</v>
      </c>
      <c r="L241" s="597" t="e">
        <f>VLOOKUP(A241,Data!$A:$AG,23,FALSE)</f>
        <v>#N/A</v>
      </c>
      <c r="M241" s="586" t="e">
        <f>VLOOKUP(A241,Data!$A:$AG,8,FALSE)</f>
        <v>#N/A</v>
      </c>
      <c r="N241" s="263" t="e">
        <f>VLOOKUP(A241,Data!$A:$AG,16,FALSE)</f>
        <v>#N/A</v>
      </c>
      <c r="O241" s="263" t="e">
        <f>VLOOKUP(A241,Data!$A:$AG,28,FALSE)</f>
        <v>#N/A</v>
      </c>
      <c r="P241" s="588" t="e">
        <f>VLOOKUP(A241,Data!$A:$AH,34,FALSE)</f>
        <v>#N/A</v>
      </c>
      <c r="Q241" s="588" t="e">
        <f>VLOOKUP($A241,Data!$A:AI,35,FALSE)</f>
        <v>#N/A</v>
      </c>
      <c r="R241" s="588" t="e">
        <f>VLOOKUP($A241,Data!$A:AJ,36,FALSE)</f>
        <v>#N/A</v>
      </c>
      <c r="S241" s="588" t="e">
        <f>VLOOKUP($A241,Data!$A:AK,37,FALSE)</f>
        <v>#N/A</v>
      </c>
      <c r="T241" s="588" t="e">
        <f>VLOOKUP($A241,Data!$A:AL,38,FALSE)</f>
        <v>#N/A</v>
      </c>
      <c r="U241" s="588" t="e">
        <f>VLOOKUP($A241,Data!$A:AM,39,FALSE)</f>
        <v>#N/A</v>
      </c>
      <c r="V241" s="588" t="e">
        <f>VLOOKUP($A241,Data!$A:AN,40,FALSE)</f>
        <v>#N/A</v>
      </c>
      <c r="W241" s="588" t="e">
        <f>VLOOKUP($A241,Data!$A:AO,41,FALSE)</f>
        <v>#N/A</v>
      </c>
      <c r="X241" s="588" t="e">
        <f>VLOOKUP($A241,Data!$A:AP,42,FALSE)</f>
        <v>#N/A</v>
      </c>
      <c r="Y241" s="588" t="e">
        <f>VLOOKUP($A241,Data!$A:AQ,43,FALSE)</f>
        <v>#N/A</v>
      </c>
    </row>
    <row r="242" spans="1:25" ht="50.1" hidden="1" customHeight="1" x14ac:dyDescent="0.25">
      <c r="A242" s="568" t="e">
        <f>VLOOKUP(Data!A96,Data!$A:$P,1,FALSE)</f>
        <v>#N/A</v>
      </c>
      <c r="B242" s="579" t="e">
        <f>VLOOKUP(A242,Data!$A:$P,4,FALSE)</f>
        <v>#N/A</v>
      </c>
      <c r="C242" s="582" t="e">
        <f>VLOOKUP(A242,Data!$A:$AG,24,FALSE)</f>
        <v>#N/A</v>
      </c>
      <c r="D242" s="577" t="e">
        <f>VLOOKUP(A242,Data!$A:$AG,25,FALSE)</f>
        <v>#N/A</v>
      </c>
      <c r="E242" s="577" t="e">
        <f>VLOOKUP(A242,Data!$A:$AG,26,FALSE)</f>
        <v>#N/A</v>
      </c>
      <c r="F242" s="591" t="e">
        <f>VLOOKUP(A242,Data!$A:$AG,11,FALSE)</f>
        <v>#N/A</v>
      </c>
      <c r="G242" s="593" t="e">
        <f>VLOOKUP(A242,Data!$A:$AG,27,FALSE)</f>
        <v>#N/A</v>
      </c>
      <c r="H242" s="593" t="e">
        <f>VLOOKUP(A242,Data!$A:$AG,30,FALSE)</f>
        <v>#N/A</v>
      </c>
      <c r="I242" s="593" t="e">
        <f>VLOOKUP(A242,Data!$A:$AG,31,FALSE)</f>
        <v>#N/A</v>
      </c>
      <c r="J242" s="593" t="e">
        <f>VLOOKUP(A242,Data!$A:$AG,32,FALSE)</f>
        <v>#N/A</v>
      </c>
      <c r="K242" s="593" t="e">
        <f>VLOOKUP(A242,Data!$A:$AG,12,FALSE)</f>
        <v>#N/A</v>
      </c>
      <c r="L242" s="597" t="e">
        <f>VLOOKUP(A242,Data!$A:$AG,23,FALSE)</f>
        <v>#N/A</v>
      </c>
      <c r="M242" s="586" t="e">
        <f>VLOOKUP(A242,Data!$A:$AG,8,FALSE)</f>
        <v>#N/A</v>
      </c>
      <c r="N242" s="263" t="e">
        <f>VLOOKUP(A242,Data!$A:$AG,16,FALSE)</f>
        <v>#N/A</v>
      </c>
      <c r="O242" s="263" t="e">
        <f>VLOOKUP(A242,Data!$A:$AG,28,FALSE)</f>
        <v>#N/A</v>
      </c>
      <c r="P242" s="588" t="e">
        <f>VLOOKUP(A242,Data!$A:$AH,34,FALSE)</f>
        <v>#N/A</v>
      </c>
      <c r="Q242" s="588" t="e">
        <f>VLOOKUP($A242,Data!$A:AI,35,FALSE)</f>
        <v>#N/A</v>
      </c>
      <c r="R242" s="588" t="e">
        <f>VLOOKUP($A242,Data!$A:AJ,36,FALSE)</f>
        <v>#N/A</v>
      </c>
      <c r="S242" s="588" t="e">
        <f>VLOOKUP($A242,Data!$A:AK,37,FALSE)</f>
        <v>#N/A</v>
      </c>
      <c r="T242" s="588" t="e">
        <f>VLOOKUP($A242,Data!$A:AL,38,FALSE)</f>
        <v>#N/A</v>
      </c>
      <c r="U242" s="588" t="e">
        <f>VLOOKUP($A242,Data!$A:AM,39,FALSE)</f>
        <v>#N/A</v>
      </c>
      <c r="V242" s="588" t="e">
        <f>VLOOKUP($A242,Data!$A:AN,40,FALSE)</f>
        <v>#N/A</v>
      </c>
      <c r="W242" s="588" t="e">
        <f>VLOOKUP($A242,Data!$A:AO,41,FALSE)</f>
        <v>#N/A</v>
      </c>
      <c r="X242" s="588" t="e">
        <f>VLOOKUP($A242,Data!$A:AP,42,FALSE)</f>
        <v>#N/A</v>
      </c>
      <c r="Y242" s="588" t="e">
        <f>VLOOKUP($A242,Data!$A:AQ,43,FALSE)</f>
        <v>#N/A</v>
      </c>
    </row>
    <row r="243" spans="1:25" ht="50.1" hidden="1" customHeight="1" x14ac:dyDescent="0.25">
      <c r="A243" s="568" t="e">
        <f>VLOOKUP(Data!A95,Data!$A:$P,1,FALSE)</f>
        <v>#N/A</v>
      </c>
      <c r="B243" s="579" t="e">
        <f>VLOOKUP(A243,Data!$A:$P,4,FALSE)</f>
        <v>#N/A</v>
      </c>
      <c r="C243" s="582" t="e">
        <f>VLOOKUP(A243,Data!$A:$AG,24,FALSE)</f>
        <v>#N/A</v>
      </c>
      <c r="D243" s="577" t="e">
        <f>VLOOKUP(A243,Data!$A:$AG,25,FALSE)</f>
        <v>#N/A</v>
      </c>
      <c r="E243" s="577" t="e">
        <f>VLOOKUP(A243,Data!$A:$AG,26,FALSE)</f>
        <v>#N/A</v>
      </c>
      <c r="F243" s="591" t="e">
        <f>VLOOKUP(A243,Data!$A:$AG,11,FALSE)</f>
        <v>#N/A</v>
      </c>
      <c r="G243" s="593" t="e">
        <f>VLOOKUP(A243,Data!$A:$AG,27,FALSE)</f>
        <v>#N/A</v>
      </c>
      <c r="H243" s="593" t="e">
        <f>VLOOKUP(A243,Data!$A:$AG,30,FALSE)</f>
        <v>#N/A</v>
      </c>
      <c r="I243" s="593" t="e">
        <f>VLOOKUP(A243,Data!$A:$AG,31,FALSE)</f>
        <v>#N/A</v>
      </c>
      <c r="J243" s="593" t="e">
        <f>VLOOKUP(A243,Data!$A:$AG,32,FALSE)</f>
        <v>#N/A</v>
      </c>
      <c r="K243" s="592" t="e">
        <f>VLOOKUP(A243,Data!$A:$AG,12,FALSE)</f>
        <v>#N/A</v>
      </c>
      <c r="L243" s="597" t="e">
        <f>VLOOKUP(A243,Data!$A:$AG,23,FALSE)</f>
        <v>#N/A</v>
      </c>
      <c r="M243" s="586" t="e">
        <f>VLOOKUP(A243,Data!$A:$AG,8,FALSE)</f>
        <v>#N/A</v>
      </c>
      <c r="N243" s="263" t="e">
        <f>VLOOKUP(A243,Data!$A:$AG,16,FALSE)</f>
        <v>#N/A</v>
      </c>
      <c r="O243" s="263" t="e">
        <f>VLOOKUP(A243,Data!$A:$AG,28,FALSE)</f>
        <v>#N/A</v>
      </c>
      <c r="P243" s="588" t="e">
        <f>VLOOKUP(A243,Data!$A:$AH,34,FALSE)</f>
        <v>#N/A</v>
      </c>
      <c r="Q243" s="588" t="e">
        <f>VLOOKUP($A243,Data!$A:AI,35,FALSE)</f>
        <v>#N/A</v>
      </c>
      <c r="R243" s="588" t="e">
        <f>VLOOKUP($A243,Data!$A:AJ,36,FALSE)</f>
        <v>#N/A</v>
      </c>
      <c r="S243" s="588" t="e">
        <f>VLOOKUP($A243,Data!$A:AK,37,FALSE)</f>
        <v>#N/A</v>
      </c>
      <c r="T243" s="588" t="e">
        <f>VLOOKUP($A243,Data!$A:AL,38,FALSE)</f>
        <v>#N/A</v>
      </c>
      <c r="U243" s="588" t="e">
        <f>VLOOKUP($A243,Data!$A:AM,39,FALSE)</f>
        <v>#N/A</v>
      </c>
      <c r="V243" s="588" t="e">
        <f>VLOOKUP($A243,Data!$A:AN,40,FALSE)</f>
        <v>#N/A</v>
      </c>
      <c r="W243" s="588" t="e">
        <f>VLOOKUP($A243,Data!$A:AO,41,FALSE)</f>
        <v>#N/A</v>
      </c>
      <c r="X243" s="588" t="e">
        <f>VLOOKUP($A243,Data!$A:AP,42,FALSE)</f>
        <v>#N/A</v>
      </c>
      <c r="Y243" s="588" t="e">
        <f>VLOOKUP($A243,Data!$A:AQ,43,FALSE)</f>
        <v>#N/A</v>
      </c>
    </row>
    <row r="244" spans="1:25" ht="50.1" customHeight="1" x14ac:dyDescent="0.25">
      <c r="A244" s="568" t="e">
        <f>VLOOKUP(Data!A94,Data!$A:$P,1,FALSE)</f>
        <v>#N/A</v>
      </c>
      <c r="B244" s="579" t="e">
        <f>VLOOKUP(A244,Data!$A:$P,4,FALSE)</f>
        <v>#N/A</v>
      </c>
      <c r="C244" s="582" t="e">
        <f>VLOOKUP(A244,Data!$A:$AG,24,FALSE)</f>
        <v>#N/A</v>
      </c>
      <c r="D244" s="577" t="e">
        <f>VLOOKUP(A244,Data!$A:$AG,25,FALSE)</f>
        <v>#N/A</v>
      </c>
      <c r="E244" s="577" t="e">
        <f>VLOOKUP(A244,Data!$A:$AG,26,FALSE)</f>
        <v>#N/A</v>
      </c>
      <c r="F244" s="591" t="e">
        <f>VLOOKUP(A244,Data!$A:$AG,11,FALSE)</f>
        <v>#N/A</v>
      </c>
      <c r="G244" s="593" t="e">
        <f>VLOOKUP(A244,Data!$A:$AG,27,FALSE)</f>
        <v>#N/A</v>
      </c>
      <c r="H244" s="592" t="e">
        <f>VLOOKUP(A244,Data!$A:$AG,30,FALSE)</f>
        <v>#N/A</v>
      </c>
      <c r="I244" s="592" t="e">
        <f>VLOOKUP(A244,Data!$A:$AG,31,FALSE)</f>
        <v>#N/A</v>
      </c>
      <c r="J244" s="592" t="e">
        <f>VLOOKUP(A244,Data!$A:$AG,32,FALSE)</f>
        <v>#N/A</v>
      </c>
      <c r="K244" s="592" t="e">
        <f>VLOOKUP(A244,Data!$A:$AG,12,FALSE)</f>
        <v>#N/A</v>
      </c>
      <c r="L244" s="596" t="e">
        <f>VLOOKUP(A244,Data!$A:$AG,23,FALSE)</f>
        <v>#N/A</v>
      </c>
      <c r="M244" s="586" t="e">
        <f>VLOOKUP(A244,Data!$A:$AG,8,FALSE)</f>
        <v>#N/A</v>
      </c>
      <c r="N244" s="263" t="e">
        <f>VLOOKUP(A244,Data!$A:$AG,16,FALSE)</f>
        <v>#N/A</v>
      </c>
      <c r="O244" s="263" t="e">
        <f>VLOOKUP(A244,Data!$A:$AG,28,FALSE)</f>
        <v>#N/A</v>
      </c>
      <c r="P244" s="588" t="e">
        <f>VLOOKUP(A244,Data!$A:$AH,34,FALSE)</f>
        <v>#N/A</v>
      </c>
      <c r="Q244" s="588" t="e">
        <f>VLOOKUP($A244,Data!$A:AI,35,FALSE)</f>
        <v>#N/A</v>
      </c>
      <c r="R244" s="588" t="e">
        <f>VLOOKUP($A244,Data!$A:AJ,36,FALSE)</f>
        <v>#N/A</v>
      </c>
      <c r="S244" s="588" t="e">
        <f>VLOOKUP($A244,Data!$A:AK,37,FALSE)</f>
        <v>#N/A</v>
      </c>
      <c r="T244" s="588" t="e">
        <f>VLOOKUP($A244,Data!$A:AL,38,FALSE)</f>
        <v>#N/A</v>
      </c>
      <c r="U244" s="588" t="e">
        <f>VLOOKUP($A244,Data!$A:AM,39,FALSE)</f>
        <v>#N/A</v>
      </c>
      <c r="V244" s="588" t="e">
        <f>VLOOKUP($A244,Data!$A:AN,40,FALSE)</f>
        <v>#N/A</v>
      </c>
      <c r="W244" s="588" t="e">
        <f>VLOOKUP($A244,Data!$A:AO,41,FALSE)</f>
        <v>#N/A</v>
      </c>
      <c r="X244" s="588" t="e">
        <f>VLOOKUP($A244,Data!$A:AP,42,FALSE)</f>
        <v>#N/A</v>
      </c>
      <c r="Y244" s="588" t="e">
        <f>VLOOKUP($A244,Data!$A:AQ,43,FALSE)</f>
        <v>#N/A</v>
      </c>
    </row>
    <row r="245" spans="1:25" ht="50.1" hidden="1" customHeight="1" x14ac:dyDescent="0.25">
      <c r="A245" s="568" t="e">
        <f>VLOOKUP(Data!A93,Data!$A:$P,1,FALSE)</f>
        <v>#N/A</v>
      </c>
      <c r="B245" s="579" t="e">
        <f>VLOOKUP(A245,Data!$A:$P,4,FALSE)</f>
        <v>#N/A</v>
      </c>
      <c r="C245" s="582" t="e">
        <f>VLOOKUP(A245,Data!$A:$AG,24,FALSE)</f>
        <v>#N/A</v>
      </c>
      <c r="D245" s="577" t="e">
        <f>VLOOKUP(A245,Data!$A:$AG,25,FALSE)</f>
        <v>#N/A</v>
      </c>
      <c r="E245" s="577" t="e">
        <f>VLOOKUP(A245,Data!$A:$AG,26,FALSE)</f>
        <v>#N/A</v>
      </c>
      <c r="F245" s="591" t="e">
        <f>VLOOKUP(A245,Data!$A:$AG,11,FALSE)</f>
        <v>#N/A</v>
      </c>
      <c r="G245" s="593" t="e">
        <f>VLOOKUP(A245,Data!$A:$AG,27,FALSE)</f>
        <v>#N/A</v>
      </c>
      <c r="H245" s="593" t="e">
        <f>VLOOKUP(A245,Data!$A:$AG,30,FALSE)</f>
        <v>#N/A</v>
      </c>
      <c r="I245" s="593" t="e">
        <f>VLOOKUP(A245,Data!$A:$AG,31,FALSE)</f>
        <v>#N/A</v>
      </c>
      <c r="J245" s="593" t="e">
        <f>VLOOKUP(A245,Data!$A:$AG,32,FALSE)</f>
        <v>#N/A</v>
      </c>
      <c r="K245" s="593" t="e">
        <f>VLOOKUP(A245,Data!$A:$AG,12,FALSE)</f>
        <v>#N/A</v>
      </c>
      <c r="L245" s="597" t="e">
        <f>VLOOKUP(A245,Data!$A:$AG,23,FALSE)</f>
        <v>#N/A</v>
      </c>
      <c r="M245" s="586" t="e">
        <f>VLOOKUP(A245,Data!$A:$AG,8,FALSE)</f>
        <v>#N/A</v>
      </c>
      <c r="N245" s="263" t="e">
        <f>VLOOKUP(A245,Data!$A:$AG,16,FALSE)</f>
        <v>#N/A</v>
      </c>
      <c r="O245" s="263" t="e">
        <f>VLOOKUP(A245,Data!$A:$AG,28,FALSE)</f>
        <v>#N/A</v>
      </c>
      <c r="P245" s="588" t="e">
        <f>VLOOKUP(A245,Data!$A:$AH,34,FALSE)</f>
        <v>#N/A</v>
      </c>
      <c r="Q245" s="588" t="e">
        <f>VLOOKUP($A245,Data!$A:AI,35,FALSE)</f>
        <v>#N/A</v>
      </c>
      <c r="R245" s="588" t="e">
        <f>VLOOKUP($A245,Data!$A:AJ,36,FALSE)</f>
        <v>#N/A</v>
      </c>
      <c r="S245" s="588" t="e">
        <f>VLOOKUP($A245,Data!$A:AK,37,FALSE)</f>
        <v>#N/A</v>
      </c>
      <c r="T245" s="588" t="e">
        <f>VLOOKUP($A245,Data!$A:AL,38,FALSE)</f>
        <v>#N/A</v>
      </c>
      <c r="U245" s="588" t="e">
        <f>VLOOKUP($A245,Data!$A:AM,39,FALSE)</f>
        <v>#N/A</v>
      </c>
      <c r="V245" s="588" t="e">
        <f>VLOOKUP($A245,Data!$A:AN,40,FALSE)</f>
        <v>#N/A</v>
      </c>
      <c r="W245" s="588" t="e">
        <f>VLOOKUP($A245,Data!$A:AO,41,FALSE)</f>
        <v>#N/A</v>
      </c>
      <c r="X245" s="588" t="e">
        <f>VLOOKUP($A245,Data!$A:AP,42,FALSE)</f>
        <v>#N/A</v>
      </c>
      <c r="Y245" s="588" t="e">
        <f>VLOOKUP($A245,Data!$A:AQ,43,FALSE)</f>
        <v>#N/A</v>
      </c>
    </row>
    <row r="246" spans="1:25" ht="50.1" customHeight="1" x14ac:dyDescent="0.25">
      <c r="A246" s="568" t="e">
        <f>VLOOKUP(Data!A92,Data!$A:$P,1,FALSE)</f>
        <v>#N/A</v>
      </c>
      <c r="B246" s="579" t="e">
        <f>VLOOKUP(A246,Data!$A:$P,4,FALSE)</f>
        <v>#N/A</v>
      </c>
      <c r="C246" s="582" t="e">
        <f>VLOOKUP(A246,Data!$A:$AG,24,FALSE)</f>
        <v>#N/A</v>
      </c>
      <c r="D246" s="577" t="e">
        <f>VLOOKUP(A246,Data!$A:$AG,25,FALSE)</f>
        <v>#N/A</v>
      </c>
      <c r="E246" s="576" t="e">
        <f>VLOOKUP(A246,Data!$A:$AG,26,FALSE)</f>
        <v>#N/A</v>
      </c>
      <c r="F246" s="590" t="e">
        <f>VLOOKUP(A246,Data!$A:$AG,11,FALSE)</f>
        <v>#N/A</v>
      </c>
      <c r="G246" s="592" t="e">
        <f>VLOOKUP(A246,Data!$A:$AG,27,FALSE)</f>
        <v>#N/A</v>
      </c>
      <c r="H246" s="592" t="e">
        <f>VLOOKUP(A246,Data!$A:$AG,30,FALSE)</f>
        <v>#N/A</v>
      </c>
      <c r="I246" s="592" t="e">
        <f>VLOOKUP(A246,Data!$A:$AG,31,FALSE)</f>
        <v>#N/A</v>
      </c>
      <c r="J246" s="592" t="e">
        <f>VLOOKUP(A246,Data!$A:$AG,32,FALSE)</f>
        <v>#N/A</v>
      </c>
      <c r="K246" s="592" t="e">
        <f>VLOOKUP(A246,Data!$A:$AG,12,FALSE)</f>
        <v>#N/A</v>
      </c>
      <c r="L246" s="596" t="e">
        <f>VLOOKUP(A246,Data!$A:$AG,23,FALSE)</f>
        <v>#N/A</v>
      </c>
      <c r="M246" s="586" t="e">
        <f>VLOOKUP(A246,Data!$A:$AG,8,FALSE)</f>
        <v>#N/A</v>
      </c>
      <c r="N246" s="263" t="e">
        <f>VLOOKUP(A246,Data!$A:$AG,16,FALSE)</f>
        <v>#N/A</v>
      </c>
      <c r="O246" s="263" t="e">
        <f>VLOOKUP(A246,Data!$A:$AG,28,FALSE)</f>
        <v>#N/A</v>
      </c>
      <c r="P246" s="588" t="e">
        <f>VLOOKUP(A246,Data!$A:$AH,34,FALSE)</f>
        <v>#N/A</v>
      </c>
      <c r="Q246" s="588" t="e">
        <f>VLOOKUP($A246,Data!$A:AI,35,FALSE)</f>
        <v>#N/A</v>
      </c>
      <c r="R246" s="588" t="e">
        <f>VLOOKUP($A246,Data!$A:AJ,36,FALSE)</f>
        <v>#N/A</v>
      </c>
      <c r="S246" s="588" t="e">
        <f>VLOOKUP($A246,Data!$A:AK,37,FALSE)</f>
        <v>#N/A</v>
      </c>
      <c r="T246" s="588" t="e">
        <f>VLOOKUP($A246,Data!$A:AL,38,FALSE)</f>
        <v>#N/A</v>
      </c>
      <c r="U246" s="588" t="e">
        <f>VLOOKUP($A246,Data!$A:AM,39,FALSE)</f>
        <v>#N/A</v>
      </c>
      <c r="V246" s="588" t="e">
        <f>VLOOKUP($A246,Data!$A:AN,40,FALSE)</f>
        <v>#N/A</v>
      </c>
      <c r="W246" s="588" t="e">
        <f>VLOOKUP($A246,Data!$A:AO,41,FALSE)</f>
        <v>#N/A</v>
      </c>
      <c r="X246" s="588" t="e">
        <f>VLOOKUP($A246,Data!$A:AP,42,FALSE)</f>
        <v>#N/A</v>
      </c>
      <c r="Y246" s="588" t="e">
        <f>VLOOKUP($A246,Data!$A:AQ,43,FALSE)</f>
        <v>#N/A</v>
      </c>
    </row>
    <row r="247" spans="1:25" ht="50.1" hidden="1" customHeight="1" x14ac:dyDescent="0.25">
      <c r="A247" s="568" t="e">
        <f>VLOOKUP(Data!A91,Data!$A:$P,1,FALSE)</f>
        <v>#N/A</v>
      </c>
      <c r="B247" s="579" t="e">
        <f>VLOOKUP(A247,Data!$A:$P,4,FALSE)</f>
        <v>#N/A</v>
      </c>
      <c r="C247" s="582" t="e">
        <f>VLOOKUP(A247,Data!$A:$AG,24,FALSE)</f>
        <v>#N/A</v>
      </c>
      <c r="D247" s="577" t="e">
        <f>VLOOKUP(A247,Data!$A:$AG,25,FALSE)</f>
        <v>#N/A</v>
      </c>
      <c r="E247" s="577" t="e">
        <f>VLOOKUP(A247,Data!$A:$AG,26,FALSE)</f>
        <v>#N/A</v>
      </c>
      <c r="F247" s="591" t="e">
        <f>VLOOKUP(A247,Data!$A:$AG,11,FALSE)</f>
        <v>#N/A</v>
      </c>
      <c r="G247" s="593" t="e">
        <f>VLOOKUP(A247,Data!$A:$AG,27,FALSE)</f>
        <v>#N/A</v>
      </c>
      <c r="H247" s="593" t="e">
        <f>VLOOKUP(A247,Data!$A:$AG,30,FALSE)</f>
        <v>#N/A</v>
      </c>
      <c r="I247" s="593" t="e">
        <f>VLOOKUP(A247,Data!$A:$AG,31,FALSE)</f>
        <v>#N/A</v>
      </c>
      <c r="J247" s="593" t="e">
        <f>VLOOKUP(A247,Data!$A:$AG,32,FALSE)</f>
        <v>#N/A</v>
      </c>
      <c r="K247" s="593" t="e">
        <f>VLOOKUP(A247,Data!$A:$AG,12,FALSE)</f>
        <v>#N/A</v>
      </c>
      <c r="L247" s="597" t="e">
        <f>VLOOKUP(A247,Data!$A:$AG,23,FALSE)</f>
        <v>#N/A</v>
      </c>
      <c r="M247" s="586" t="e">
        <f>VLOOKUP(A247,Data!$A:$AG,8,FALSE)</f>
        <v>#N/A</v>
      </c>
      <c r="N247" s="263" t="e">
        <f>VLOOKUP(A247,Data!$A:$AG,16,FALSE)</f>
        <v>#N/A</v>
      </c>
      <c r="O247" s="263" t="e">
        <f>VLOOKUP(A247,Data!$A:$AG,28,FALSE)</f>
        <v>#N/A</v>
      </c>
      <c r="P247" s="588" t="e">
        <f>VLOOKUP(A247,Data!$A:$AH,34,FALSE)</f>
        <v>#N/A</v>
      </c>
      <c r="Q247" s="588" t="e">
        <f>VLOOKUP($A247,Data!$A:AI,35,FALSE)</f>
        <v>#N/A</v>
      </c>
      <c r="R247" s="588" t="e">
        <f>VLOOKUP($A247,Data!$A:AJ,36,FALSE)</f>
        <v>#N/A</v>
      </c>
      <c r="S247" s="588" t="e">
        <f>VLOOKUP($A247,Data!$A:AK,37,FALSE)</f>
        <v>#N/A</v>
      </c>
      <c r="T247" s="588" t="e">
        <f>VLOOKUP($A247,Data!$A:AL,38,FALSE)</f>
        <v>#N/A</v>
      </c>
      <c r="U247" s="588" t="e">
        <f>VLOOKUP($A247,Data!$A:AM,39,FALSE)</f>
        <v>#N/A</v>
      </c>
      <c r="V247" s="588" t="e">
        <f>VLOOKUP($A247,Data!$A:AN,40,FALSE)</f>
        <v>#N/A</v>
      </c>
      <c r="W247" s="588" t="e">
        <f>VLOOKUP($A247,Data!$A:AO,41,FALSE)</f>
        <v>#N/A</v>
      </c>
      <c r="X247" s="588" t="e">
        <f>VLOOKUP($A247,Data!$A:AP,42,FALSE)</f>
        <v>#N/A</v>
      </c>
      <c r="Y247" s="588" t="e">
        <f>VLOOKUP($A247,Data!$A:AQ,43,FALSE)</f>
        <v>#N/A</v>
      </c>
    </row>
    <row r="248" spans="1:25" ht="50.1" customHeight="1" x14ac:dyDescent="0.25">
      <c r="A248" s="568" t="e">
        <f>VLOOKUP(Data!A90,Data!$A:$P,1,FALSE)</f>
        <v>#N/A</v>
      </c>
      <c r="B248" s="579" t="e">
        <f>VLOOKUP(A248,Data!$A:$P,4,FALSE)</f>
        <v>#N/A</v>
      </c>
      <c r="C248" s="582" t="e">
        <f>VLOOKUP(A248,Data!$A:$AG,24,FALSE)</f>
        <v>#N/A</v>
      </c>
      <c r="D248" s="577" t="e">
        <f>VLOOKUP(A248,Data!$A:$AG,25,FALSE)</f>
        <v>#N/A</v>
      </c>
      <c r="E248" s="577" t="e">
        <f>VLOOKUP(A248,Data!$A:$AG,26,FALSE)</f>
        <v>#N/A</v>
      </c>
      <c r="F248" s="591" t="e">
        <f>VLOOKUP(A248,Data!$A:$AG,11,FALSE)</f>
        <v>#N/A</v>
      </c>
      <c r="G248" s="593" t="e">
        <f>VLOOKUP(A248,Data!$A:$AG,27,FALSE)</f>
        <v>#N/A</v>
      </c>
      <c r="H248" s="593" t="e">
        <f>VLOOKUP(A248,Data!$A:$AG,30,FALSE)</f>
        <v>#N/A</v>
      </c>
      <c r="I248" s="593" t="e">
        <f>VLOOKUP(A248,Data!$A:$AG,31,FALSE)</f>
        <v>#N/A</v>
      </c>
      <c r="J248" s="593" t="e">
        <f>VLOOKUP(A248,Data!$A:$AG,32,FALSE)</f>
        <v>#N/A</v>
      </c>
      <c r="K248" s="593" t="e">
        <f>VLOOKUP(A248,Data!$A:$AG,12,FALSE)</f>
        <v>#N/A</v>
      </c>
      <c r="L248" s="599" t="e">
        <f>VLOOKUP(A248,Data!$A:$AG,23,FALSE)</f>
        <v>#N/A</v>
      </c>
      <c r="M248" s="586" t="e">
        <f>VLOOKUP(A248,Data!$A:$AG,8,FALSE)</f>
        <v>#N/A</v>
      </c>
      <c r="N248" s="263" t="e">
        <f>VLOOKUP(A248,Data!$A:$AG,16,FALSE)</f>
        <v>#N/A</v>
      </c>
      <c r="O248" s="263" t="e">
        <f>VLOOKUP(A248,Data!$A:$AG,28,FALSE)</f>
        <v>#N/A</v>
      </c>
      <c r="P248" s="588" t="e">
        <f>VLOOKUP(A248,Data!$A:$AH,34,FALSE)</f>
        <v>#N/A</v>
      </c>
      <c r="Q248" s="588" t="e">
        <f>VLOOKUP($A248,Data!$A:AI,35,FALSE)</f>
        <v>#N/A</v>
      </c>
      <c r="R248" s="588" t="e">
        <f>VLOOKUP($A248,Data!$A:AJ,36,FALSE)</f>
        <v>#N/A</v>
      </c>
      <c r="S248" s="588" t="e">
        <f>VLOOKUP($A248,Data!$A:AK,37,FALSE)</f>
        <v>#N/A</v>
      </c>
      <c r="T248" s="588" t="e">
        <f>VLOOKUP($A248,Data!$A:AL,38,FALSE)</f>
        <v>#N/A</v>
      </c>
      <c r="U248" s="588" t="e">
        <f>VLOOKUP($A248,Data!$A:AM,39,FALSE)</f>
        <v>#N/A</v>
      </c>
      <c r="V248" s="588" t="e">
        <f>VLOOKUP($A248,Data!$A:AN,40,FALSE)</f>
        <v>#N/A</v>
      </c>
      <c r="W248" s="588" t="e">
        <f>VLOOKUP($A248,Data!$A:AO,41,FALSE)</f>
        <v>#N/A</v>
      </c>
      <c r="X248" s="588" t="e">
        <f>VLOOKUP($A248,Data!$A:AP,42,FALSE)</f>
        <v>#N/A</v>
      </c>
      <c r="Y248" s="588" t="e">
        <f>VLOOKUP($A248,Data!$A:AQ,43,FALSE)</f>
        <v>#N/A</v>
      </c>
    </row>
    <row r="249" spans="1:25" ht="50.1" hidden="1" customHeight="1" x14ac:dyDescent="0.25">
      <c r="A249" s="568" t="e">
        <f>VLOOKUP(Data!A89,Data!$A:$P,1,FALSE)</f>
        <v>#N/A</v>
      </c>
      <c r="B249" s="579" t="e">
        <f>VLOOKUP(A249,Data!$A:$P,4,FALSE)</f>
        <v>#N/A</v>
      </c>
      <c r="C249" s="582" t="e">
        <f>VLOOKUP(A249,Data!$A:$AG,24,FALSE)</f>
        <v>#N/A</v>
      </c>
      <c r="D249" s="577" t="e">
        <f>VLOOKUP(A249,Data!$A:$AG,25,FALSE)</f>
        <v>#N/A</v>
      </c>
      <c r="E249" s="577" t="e">
        <f>VLOOKUP(A249,Data!$A:$AG,26,FALSE)</f>
        <v>#N/A</v>
      </c>
      <c r="F249" s="591" t="e">
        <f>VLOOKUP(A249,Data!$A:$AG,11,FALSE)</f>
        <v>#N/A</v>
      </c>
      <c r="G249" s="593" t="e">
        <f>VLOOKUP(A249,Data!$A:$AG,27,FALSE)</f>
        <v>#N/A</v>
      </c>
      <c r="H249" s="593" t="e">
        <f>VLOOKUP(A249,Data!$A:$AG,30,FALSE)</f>
        <v>#N/A</v>
      </c>
      <c r="I249" s="593" t="e">
        <f>VLOOKUP(A249,Data!$A:$AG,31,FALSE)</f>
        <v>#N/A</v>
      </c>
      <c r="J249" s="593" t="e">
        <f>VLOOKUP(A249,Data!$A:$AG,32,FALSE)</f>
        <v>#N/A</v>
      </c>
      <c r="K249" s="593" t="e">
        <f>VLOOKUP(A249,Data!$A:$AG,12,FALSE)</f>
        <v>#N/A</v>
      </c>
      <c r="L249" s="597" t="e">
        <f>VLOOKUP(A249,Data!$A:$AG,23,FALSE)</f>
        <v>#N/A</v>
      </c>
      <c r="M249" s="586" t="e">
        <f>VLOOKUP(A249,Data!$A:$AG,8,FALSE)</f>
        <v>#N/A</v>
      </c>
      <c r="N249" s="263" t="e">
        <f>VLOOKUP(A249,Data!$A:$AG,16,FALSE)</f>
        <v>#N/A</v>
      </c>
      <c r="O249" s="263" t="e">
        <f>VLOOKUP(A249,Data!$A:$AG,28,FALSE)</f>
        <v>#N/A</v>
      </c>
      <c r="P249" s="588" t="e">
        <f>VLOOKUP(A249,Data!$A:$AH,34,FALSE)</f>
        <v>#N/A</v>
      </c>
      <c r="Q249" s="588" t="e">
        <f>VLOOKUP($A249,Data!$A:AI,35,FALSE)</f>
        <v>#N/A</v>
      </c>
      <c r="R249" s="588" t="e">
        <f>VLOOKUP($A249,Data!$A:AJ,36,FALSE)</f>
        <v>#N/A</v>
      </c>
      <c r="S249" s="588" t="e">
        <f>VLOOKUP($A249,Data!$A:AK,37,FALSE)</f>
        <v>#N/A</v>
      </c>
      <c r="T249" s="588" t="e">
        <f>VLOOKUP($A249,Data!$A:AL,38,FALSE)</f>
        <v>#N/A</v>
      </c>
      <c r="U249" s="588" t="e">
        <f>VLOOKUP($A249,Data!$A:AM,39,FALSE)</f>
        <v>#N/A</v>
      </c>
      <c r="V249" s="588" t="e">
        <f>VLOOKUP($A249,Data!$A:AN,40,FALSE)</f>
        <v>#N/A</v>
      </c>
      <c r="W249" s="588" t="e">
        <f>VLOOKUP($A249,Data!$A:AO,41,FALSE)</f>
        <v>#N/A</v>
      </c>
      <c r="X249" s="588" t="e">
        <f>VLOOKUP($A249,Data!$A:AP,42,FALSE)</f>
        <v>#N/A</v>
      </c>
      <c r="Y249" s="588" t="e">
        <f>VLOOKUP($A249,Data!$A:AQ,43,FALSE)</f>
        <v>#N/A</v>
      </c>
    </row>
    <row r="250" spans="1:25" ht="50.1" hidden="1" customHeight="1" x14ac:dyDescent="0.25">
      <c r="A250" s="568" t="e">
        <f>VLOOKUP(Data!A88,Data!$A:$P,1,FALSE)</f>
        <v>#N/A</v>
      </c>
      <c r="B250" s="579" t="e">
        <f>VLOOKUP(A250,Data!$A:$P,4,FALSE)</f>
        <v>#N/A</v>
      </c>
      <c r="C250" s="582" t="e">
        <f>VLOOKUP(A250,Data!$A:$AG,24,FALSE)</f>
        <v>#N/A</v>
      </c>
      <c r="D250" s="577" t="e">
        <f>VLOOKUP(A250,Data!$A:$AG,25,FALSE)</f>
        <v>#N/A</v>
      </c>
      <c r="E250" s="577" t="e">
        <f>VLOOKUP(A250,Data!$A:$AG,26,FALSE)</f>
        <v>#N/A</v>
      </c>
      <c r="F250" s="591" t="e">
        <f>VLOOKUP(A250,Data!$A:$AG,11,FALSE)</f>
        <v>#N/A</v>
      </c>
      <c r="G250" s="593" t="e">
        <f>VLOOKUP(A250,Data!$A:$AG,27,FALSE)</f>
        <v>#N/A</v>
      </c>
      <c r="H250" s="593" t="e">
        <f>VLOOKUP(A250,Data!$A:$AG,30,FALSE)</f>
        <v>#N/A</v>
      </c>
      <c r="I250" s="593" t="e">
        <f>VLOOKUP(A250,Data!$A:$AG,31,FALSE)</f>
        <v>#N/A</v>
      </c>
      <c r="J250" s="593" t="e">
        <f>VLOOKUP(A250,Data!$A:$AG,32,FALSE)</f>
        <v>#N/A</v>
      </c>
      <c r="K250" s="593" t="e">
        <f>VLOOKUP(A250,Data!$A:$AG,12,FALSE)</f>
        <v>#N/A</v>
      </c>
      <c r="L250" s="597" t="e">
        <f>VLOOKUP(A250,Data!$A:$AG,23,FALSE)</f>
        <v>#N/A</v>
      </c>
      <c r="M250" s="586" t="e">
        <f>VLOOKUP(A250,Data!$A:$AG,8,FALSE)</f>
        <v>#N/A</v>
      </c>
      <c r="N250" s="263" t="e">
        <f>VLOOKUP(A250,Data!$A:$AG,16,FALSE)</f>
        <v>#N/A</v>
      </c>
      <c r="O250" s="263" t="e">
        <f>VLOOKUP(A250,Data!$A:$AG,28,FALSE)</f>
        <v>#N/A</v>
      </c>
      <c r="P250" s="588" t="e">
        <f>VLOOKUP(A250,Data!$A:$AH,34,FALSE)</f>
        <v>#N/A</v>
      </c>
      <c r="Q250" s="588" t="e">
        <f>VLOOKUP($A250,Data!$A:AI,35,FALSE)</f>
        <v>#N/A</v>
      </c>
      <c r="R250" s="588" t="e">
        <f>VLOOKUP($A250,Data!$A:AJ,36,FALSE)</f>
        <v>#N/A</v>
      </c>
      <c r="S250" s="588" t="e">
        <f>VLOOKUP($A250,Data!$A:AK,37,FALSE)</f>
        <v>#N/A</v>
      </c>
      <c r="T250" s="588" t="e">
        <f>VLOOKUP($A250,Data!$A:AL,38,FALSE)</f>
        <v>#N/A</v>
      </c>
      <c r="U250" s="588" t="e">
        <f>VLOOKUP($A250,Data!$A:AM,39,FALSE)</f>
        <v>#N/A</v>
      </c>
      <c r="V250" s="588" t="e">
        <f>VLOOKUP($A250,Data!$A:AN,40,FALSE)</f>
        <v>#N/A</v>
      </c>
      <c r="W250" s="588" t="e">
        <f>VLOOKUP($A250,Data!$A:AO,41,FALSE)</f>
        <v>#N/A</v>
      </c>
      <c r="X250" s="588" t="e">
        <f>VLOOKUP($A250,Data!$A:AP,42,FALSE)</f>
        <v>#N/A</v>
      </c>
      <c r="Y250" s="588" t="e">
        <f>VLOOKUP($A250,Data!$A:AQ,43,FALSE)</f>
        <v>#N/A</v>
      </c>
    </row>
    <row r="251" spans="1:25" ht="50.1" hidden="1" customHeight="1" x14ac:dyDescent="0.25">
      <c r="A251" s="568" t="e">
        <f>VLOOKUP(Data!A87,Data!$A:$P,1,FALSE)</f>
        <v>#N/A</v>
      </c>
      <c r="B251" s="579" t="e">
        <f>VLOOKUP(A251,Data!$A:$P,4,FALSE)</f>
        <v>#N/A</v>
      </c>
      <c r="C251" s="582" t="e">
        <f>VLOOKUP(A251,Data!$A:$AG,24,FALSE)</f>
        <v>#N/A</v>
      </c>
      <c r="D251" s="577" t="e">
        <f>VLOOKUP(A251,Data!$A:$AG,25,FALSE)</f>
        <v>#N/A</v>
      </c>
      <c r="E251" s="577" t="e">
        <f>VLOOKUP(A251,Data!$A:$AG,26,FALSE)</f>
        <v>#N/A</v>
      </c>
      <c r="F251" s="591" t="e">
        <f>VLOOKUP(A251,Data!$A:$AG,11,FALSE)</f>
        <v>#N/A</v>
      </c>
      <c r="G251" s="593" t="e">
        <f>VLOOKUP(A251,Data!$A:$AG,27,FALSE)</f>
        <v>#N/A</v>
      </c>
      <c r="H251" s="593" t="e">
        <f>VLOOKUP(A251,Data!$A:$AG,30,FALSE)</f>
        <v>#N/A</v>
      </c>
      <c r="I251" s="593" t="e">
        <f>VLOOKUP(A251,Data!$A:$AG,31,FALSE)</f>
        <v>#N/A</v>
      </c>
      <c r="J251" s="593" t="e">
        <f>VLOOKUP(A251,Data!$A:$AG,32,FALSE)</f>
        <v>#N/A</v>
      </c>
      <c r="K251" s="593" t="e">
        <f>VLOOKUP(A251,Data!$A:$AG,12,FALSE)</f>
        <v>#N/A</v>
      </c>
      <c r="L251" s="597" t="e">
        <f>VLOOKUP(A251,Data!$A:$AG,23,FALSE)</f>
        <v>#N/A</v>
      </c>
      <c r="M251" s="586" t="e">
        <f>VLOOKUP(A251,Data!$A:$AG,8,FALSE)</f>
        <v>#N/A</v>
      </c>
      <c r="N251" s="263" t="e">
        <f>VLOOKUP(A251,Data!$A:$AG,16,FALSE)</f>
        <v>#N/A</v>
      </c>
      <c r="O251" s="263" t="e">
        <f>VLOOKUP(A251,Data!$A:$AG,28,FALSE)</f>
        <v>#N/A</v>
      </c>
      <c r="P251" s="588" t="e">
        <f>VLOOKUP(A251,Data!$A:$AH,34,FALSE)</f>
        <v>#N/A</v>
      </c>
      <c r="Q251" s="588" t="e">
        <f>VLOOKUP($A251,Data!$A:AI,35,FALSE)</f>
        <v>#N/A</v>
      </c>
      <c r="R251" s="588" t="e">
        <f>VLOOKUP($A251,Data!$A:AJ,36,FALSE)</f>
        <v>#N/A</v>
      </c>
      <c r="S251" s="588" t="e">
        <f>VLOOKUP($A251,Data!$A:AK,37,FALSE)</f>
        <v>#N/A</v>
      </c>
      <c r="T251" s="588" t="e">
        <f>VLOOKUP($A251,Data!$A:AL,38,FALSE)</f>
        <v>#N/A</v>
      </c>
      <c r="U251" s="588" t="e">
        <f>VLOOKUP($A251,Data!$A:AM,39,FALSE)</f>
        <v>#N/A</v>
      </c>
      <c r="V251" s="588" t="e">
        <f>VLOOKUP($A251,Data!$A:AN,40,FALSE)</f>
        <v>#N/A</v>
      </c>
      <c r="W251" s="588" t="e">
        <f>VLOOKUP($A251,Data!$A:AO,41,FALSE)</f>
        <v>#N/A</v>
      </c>
      <c r="X251" s="588" t="e">
        <f>VLOOKUP($A251,Data!$A:AP,42,FALSE)</f>
        <v>#N/A</v>
      </c>
      <c r="Y251" s="588" t="e">
        <f>VLOOKUP($A251,Data!$A:AQ,43,FALSE)</f>
        <v>#N/A</v>
      </c>
    </row>
    <row r="252" spans="1:25" ht="50.1" hidden="1" customHeight="1" x14ac:dyDescent="0.25">
      <c r="A252" s="568" t="e">
        <f>VLOOKUP(Data!A86,Data!$A:$P,1,FALSE)</f>
        <v>#N/A</v>
      </c>
      <c r="B252" s="579" t="e">
        <f>VLOOKUP(A252,Data!$A:$P,4,FALSE)</f>
        <v>#N/A</v>
      </c>
      <c r="C252" s="582" t="e">
        <f>VLOOKUP(A252,Data!$A:$AG,24,FALSE)</f>
        <v>#N/A</v>
      </c>
      <c r="D252" s="577" t="e">
        <f>VLOOKUP(A252,Data!$A:$AG,25,FALSE)</f>
        <v>#N/A</v>
      </c>
      <c r="E252" s="577" t="e">
        <f>VLOOKUP(A252,Data!$A:$AG,26,FALSE)</f>
        <v>#N/A</v>
      </c>
      <c r="F252" s="591" t="e">
        <f>VLOOKUP(A252,Data!$A:$AG,11,FALSE)</f>
        <v>#N/A</v>
      </c>
      <c r="G252" s="593" t="e">
        <f>VLOOKUP(A252,Data!$A:$AG,27,FALSE)</f>
        <v>#N/A</v>
      </c>
      <c r="H252" s="593" t="e">
        <f>VLOOKUP(A252,Data!$A:$AG,30,FALSE)</f>
        <v>#N/A</v>
      </c>
      <c r="I252" s="593" t="e">
        <f>VLOOKUP(A252,Data!$A:$AG,31,FALSE)</f>
        <v>#N/A</v>
      </c>
      <c r="J252" s="593" t="e">
        <f>VLOOKUP(A252,Data!$A:$AG,32,FALSE)</f>
        <v>#N/A</v>
      </c>
      <c r="K252" s="593" t="e">
        <f>VLOOKUP(A252,Data!$A:$AG,12,FALSE)</f>
        <v>#N/A</v>
      </c>
      <c r="L252" s="597" t="e">
        <f>VLOOKUP(A252,Data!$A:$AG,23,FALSE)</f>
        <v>#N/A</v>
      </c>
      <c r="M252" s="586" t="e">
        <f>VLOOKUP(A252,Data!$A:$AG,8,FALSE)</f>
        <v>#N/A</v>
      </c>
      <c r="N252" s="263" t="e">
        <f>VLOOKUP(A252,Data!$A:$AG,16,FALSE)</f>
        <v>#N/A</v>
      </c>
      <c r="O252" s="263" t="e">
        <f>VLOOKUP(A252,Data!$A:$AG,28,FALSE)</f>
        <v>#N/A</v>
      </c>
      <c r="P252" s="588" t="e">
        <f>VLOOKUP(A252,Data!$A:$AH,34,FALSE)</f>
        <v>#N/A</v>
      </c>
      <c r="Q252" s="588" t="e">
        <f>VLOOKUP($A252,Data!$A:AI,35,FALSE)</f>
        <v>#N/A</v>
      </c>
      <c r="R252" s="588" t="e">
        <f>VLOOKUP($A252,Data!$A:AJ,36,FALSE)</f>
        <v>#N/A</v>
      </c>
      <c r="S252" s="588" t="e">
        <f>VLOOKUP($A252,Data!$A:AK,37,FALSE)</f>
        <v>#N/A</v>
      </c>
      <c r="T252" s="588" t="e">
        <f>VLOOKUP($A252,Data!$A:AL,38,FALSE)</f>
        <v>#N/A</v>
      </c>
      <c r="U252" s="588" t="e">
        <f>VLOOKUP($A252,Data!$A:AM,39,FALSE)</f>
        <v>#N/A</v>
      </c>
      <c r="V252" s="588" t="e">
        <f>VLOOKUP($A252,Data!$A:AN,40,FALSE)</f>
        <v>#N/A</v>
      </c>
      <c r="W252" s="588" t="e">
        <f>VLOOKUP($A252,Data!$A:AO,41,FALSE)</f>
        <v>#N/A</v>
      </c>
      <c r="X252" s="588" t="e">
        <f>VLOOKUP($A252,Data!$A:AP,42,FALSE)</f>
        <v>#N/A</v>
      </c>
      <c r="Y252" s="588" t="e">
        <f>VLOOKUP($A252,Data!$A:AQ,43,FALSE)</f>
        <v>#N/A</v>
      </c>
    </row>
    <row r="253" spans="1:25" ht="50.1" hidden="1" customHeight="1" x14ac:dyDescent="0.25">
      <c r="A253" s="568" t="e">
        <f>VLOOKUP(Data!A85,Data!$A:$P,1,FALSE)</f>
        <v>#N/A</v>
      </c>
      <c r="B253" s="579" t="e">
        <f>VLOOKUP(A253,Data!$A:$P,4,FALSE)</f>
        <v>#N/A</v>
      </c>
      <c r="C253" s="582" t="e">
        <f>VLOOKUP(A253,Data!$A:$AG,24,FALSE)</f>
        <v>#N/A</v>
      </c>
      <c r="D253" s="577" t="e">
        <f>VLOOKUP(A253,Data!$A:$AG,25,FALSE)</f>
        <v>#N/A</v>
      </c>
      <c r="E253" s="577" t="e">
        <f>VLOOKUP(A253,Data!$A:$AG,26,FALSE)</f>
        <v>#N/A</v>
      </c>
      <c r="F253" s="591" t="e">
        <f>VLOOKUP(A253,Data!$A:$AG,11,FALSE)</f>
        <v>#N/A</v>
      </c>
      <c r="G253" s="593" t="e">
        <f>VLOOKUP(A253,Data!$A:$AG,27,FALSE)</f>
        <v>#N/A</v>
      </c>
      <c r="H253" s="593" t="e">
        <f>VLOOKUP(A253,Data!$A:$AG,30,FALSE)</f>
        <v>#N/A</v>
      </c>
      <c r="I253" s="593" t="e">
        <f>VLOOKUP(A253,Data!$A:$AG,31,FALSE)</f>
        <v>#N/A</v>
      </c>
      <c r="J253" s="593" t="e">
        <f>VLOOKUP(A253,Data!$A:$AG,32,FALSE)</f>
        <v>#N/A</v>
      </c>
      <c r="K253" s="593" t="e">
        <f>VLOOKUP(A253,Data!$A:$AG,12,FALSE)</f>
        <v>#N/A</v>
      </c>
      <c r="L253" s="597" t="e">
        <f>VLOOKUP(A253,Data!$A:$AG,23,FALSE)</f>
        <v>#N/A</v>
      </c>
      <c r="M253" s="586" t="e">
        <f>VLOOKUP(A253,Data!$A:$AG,8,FALSE)</f>
        <v>#N/A</v>
      </c>
      <c r="N253" s="263" t="e">
        <f>VLOOKUP(A253,Data!$A:$AG,16,FALSE)</f>
        <v>#N/A</v>
      </c>
      <c r="O253" s="263" t="e">
        <f>VLOOKUP(A253,Data!$A:$AG,28,FALSE)</f>
        <v>#N/A</v>
      </c>
      <c r="P253" s="588" t="e">
        <f>VLOOKUP(A253,Data!$A:$AH,34,FALSE)</f>
        <v>#N/A</v>
      </c>
      <c r="Q253" s="588" t="e">
        <f>VLOOKUP($A253,Data!$A:AI,35,FALSE)</f>
        <v>#N/A</v>
      </c>
      <c r="R253" s="588" t="e">
        <f>VLOOKUP($A253,Data!$A:AJ,36,FALSE)</f>
        <v>#N/A</v>
      </c>
      <c r="S253" s="588" t="e">
        <f>VLOOKUP($A253,Data!$A:AK,37,FALSE)</f>
        <v>#N/A</v>
      </c>
      <c r="T253" s="588" t="e">
        <f>VLOOKUP($A253,Data!$A:AL,38,FALSE)</f>
        <v>#N/A</v>
      </c>
      <c r="U253" s="588" t="e">
        <f>VLOOKUP($A253,Data!$A:AM,39,FALSE)</f>
        <v>#N/A</v>
      </c>
      <c r="V253" s="588" t="e">
        <f>VLOOKUP($A253,Data!$A:AN,40,FALSE)</f>
        <v>#N/A</v>
      </c>
      <c r="W253" s="588" t="e">
        <f>VLOOKUP($A253,Data!$A:AO,41,FALSE)</f>
        <v>#N/A</v>
      </c>
      <c r="X253" s="588" t="e">
        <f>VLOOKUP($A253,Data!$A:AP,42,FALSE)</f>
        <v>#N/A</v>
      </c>
      <c r="Y253" s="588" t="e">
        <f>VLOOKUP($A253,Data!$A:AQ,43,FALSE)</f>
        <v>#N/A</v>
      </c>
    </row>
    <row r="254" spans="1:25" ht="50.1" hidden="1" customHeight="1" x14ac:dyDescent="0.25">
      <c r="A254" s="568" t="e">
        <f>VLOOKUP(Data!A84,Data!$A:$P,1,FALSE)</f>
        <v>#N/A</v>
      </c>
      <c r="B254" s="579" t="e">
        <f>VLOOKUP(A254,Data!$A:$P,4,FALSE)</f>
        <v>#N/A</v>
      </c>
      <c r="C254" s="582" t="e">
        <f>VLOOKUP(A254,Data!$A:$AG,24,FALSE)</f>
        <v>#N/A</v>
      </c>
      <c r="D254" s="577" t="e">
        <f>VLOOKUP(A254,Data!$A:$AG,25,FALSE)</f>
        <v>#N/A</v>
      </c>
      <c r="E254" s="577" t="e">
        <f>VLOOKUP(A254,Data!$A:$AG,26,FALSE)</f>
        <v>#N/A</v>
      </c>
      <c r="F254" s="591" t="e">
        <f>VLOOKUP(A254,Data!$A:$AG,11,FALSE)</f>
        <v>#N/A</v>
      </c>
      <c r="G254" s="593" t="e">
        <f>VLOOKUP(A254,Data!$A:$AG,27,FALSE)</f>
        <v>#N/A</v>
      </c>
      <c r="H254" s="593" t="e">
        <f>VLOOKUP(A254,Data!$A:$AG,30,FALSE)</f>
        <v>#N/A</v>
      </c>
      <c r="I254" s="593" t="e">
        <f>VLOOKUP(A254,Data!$A:$AG,31,FALSE)</f>
        <v>#N/A</v>
      </c>
      <c r="J254" s="593" t="e">
        <f>VLOOKUP(A254,Data!$A:$AG,32,FALSE)</f>
        <v>#N/A</v>
      </c>
      <c r="K254" s="593" t="e">
        <f>VLOOKUP(A254,Data!$A:$AG,12,FALSE)</f>
        <v>#N/A</v>
      </c>
      <c r="L254" s="597" t="e">
        <f>VLOOKUP(A254,Data!$A:$AG,23,FALSE)</f>
        <v>#N/A</v>
      </c>
      <c r="M254" s="586" t="e">
        <f>VLOOKUP(A254,Data!$A:$AG,8,FALSE)</f>
        <v>#N/A</v>
      </c>
      <c r="N254" s="263" t="e">
        <f>VLOOKUP(A254,Data!$A:$AG,16,FALSE)</f>
        <v>#N/A</v>
      </c>
      <c r="O254" s="263" t="e">
        <f>VLOOKUP(A254,Data!$A:$AG,28,FALSE)</f>
        <v>#N/A</v>
      </c>
      <c r="P254" s="588" t="e">
        <f>VLOOKUP(A254,Data!$A:$AH,34,FALSE)</f>
        <v>#N/A</v>
      </c>
      <c r="Q254" s="588" t="e">
        <f>VLOOKUP($A254,Data!$A:AI,35,FALSE)</f>
        <v>#N/A</v>
      </c>
      <c r="R254" s="588" t="e">
        <f>VLOOKUP($A254,Data!$A:AJ,36,FALSE)</f>
        <v>#N/A</v>
      </c>
      <c r="S254" s="588" t="e">
        <f>VLOOKUP($A254,Data!$A:AK,37,FALSE)</f>
        <v>#N/A</v>
      </c>
      <c r="T254" s="588" t="e">
        <f>VLOOKUP($A254,Data!$A:AL,38,FALSE)</f>
        <v>#N/A</v>
      </c>
      <c r="U254" s="588" t="e">
        <f>VLOOKUP($A254,Data!$A:AM,39,FALSE)</f>
        <v>#N/A</v>
      </c>
      <c r="V254" s="588" t="e">
        <f>VLOOKUP($A254,Data!$A:AN,40,FALSE)</f>
        <v>#N/A</v>
      </c>
      <c r="W254" s="588" t="e">
        <f>VLOOKUP($A254,Data!$A:AO,41,FALSE)</f>
        <v>#N/A</v>
      </c>
      <c r="X254" s="588" t="e">
        <f>VLOOKUP($A254,Data!$A:AP,42,FALSE)</f>
        <v>#N/A</v>
      </c>
      <c r="Y254" s="588" t="e">
        <f>VLOOKUP($A254,Data!$A:AQ,43,FALSE)</f>
        <v>#N/A</v>
      </c>
    </row>
    <row r="255" spans="1:25" ht="50.1" hidden="1" customHeight="1" x14ac:dyDescent="0.25">
      <c r="A255" s="568" t="e">
        <f>VLOOKUP(Data!A83,Data!$A:$P,1,FALSE)</f>
        <v>#N/A</v>
      </c>
      <c r="B255" s="579" t="e">
        <f>VLOOKUP(A255,Data!$A:$P,4,FALSE)</f>
        <v>#N/A</v>
      </c>
      <c r="C255" s="582" t="e">
        <f>VLOOKUP(A255,Data!$A:$AG,24,FALSE)</f>
        <v>#N/A</v>
      </c>
      <c r="D255" s="577" t="e">
        <f>VLOOKUP(A255,Data!$A:$AG,25,FALSE)</f>
        <v>#N/A</v>
      </c>
      <c r="E255" s="577" t="e">
        <f>VLOOKUP(A255,Data!$A:$AG,26,FALSE)</f>
        <v>#N/A</v>
      </c>
      <c r="F255" s="591" t="e">
        <f>VLOOKUP(A255,Data!$A:$AG,11,FALSE)</f>
        <v>#N/A</v>
      </c>
      <c r="G255" s="593" t="e">
        <f>VLOOKUP(A255,Data!$A:$AG,27,FALSE)</f>
        <v>#N/A</v>
      </c>
      <c r="H255" s="593" t="e">
        <f>VLOOKUP(A255,Data!$A:$AG,30,FALSE)</f>
        <v>#N/A</v>
      </c>
      <c r="I255" s="593" t="e">
        <f>VLOOKUP(A255,Data!$A:$AG,31,FALSE)</f>
        <v>#N/A</v>
      </c>
      <c r="J255" s="593" t="e">
        <f>VLOOKUP(A255,Data!$A:$AG,32,FALSE)</f>
        <v>#N/A</v>
      </c>
      <c r="K255" s="593" t="e">
        <f>VLOOKUP(A255,Data!$A:$AG,12,FALSE)</f>
        <v>#N/A</v>
      </c>
      <c r="L255" s="597" t="e">
        <f>VLOOKUP(A255,Data!$A:$AG,23,FALSE)</f>
        <v>#N/A</v>
      </c>
      <c r="M255" s="586" t="e">
        <f>VLOOKUP(A255,Data!$A:$AG,8,FALSE)</f>
        <v>#N/A</v>
      </c>
      <c r="N255" s="263" t="e">
        <f>VLOOKUP(A255,Data!$A:$AG,16,FALSE)</f>
        <v>#N/A</v>
      </c>
      <c r="O255" s="263" t="e">
        <f>VLOOKUP(A255,Data!$A:$AG,28,FALSE)</f>
        <v>#N/A</v>
      </c>
      <c r="P255" s="588" t="e">
        <f>VLOOKUP(A255,Data!$A:$AH,34,FALSE)</f>
        <v>#N/A</v>
      </c>
      <c r="Q255" s="588" t="e">
        <f>VLOOKUP($A255,Data!$A:AI,35,FALSE)</f>
        <v>#N/A</v>
      </c>
      <c r="R255" s="588" t="e">
        <f>VLOOKUP($A255,Data!$A:AJ,36,FALSE)</f>
        <v>#N/A</v>
      </c>
      <c r="S255" s="588" t="e">
        <f>VLOOKUP($A255,Data!$A:AK,37,FALSE)</f>
        <v>#N/A</v>
      </c>
      <c r="T255" s="588" t="e">
        <f>VLOOKUP($A255,Data!$A:AL,38,FALSE)</f>
        <v>#N/A</v>
      </c>
      <c r="U255" s="588" t="e">
        <f>VLOOKUP($A255,Data!$A:AM,39,FALSE)</f>
        <v>#N/A</v>
      </c>
      <c r="V255" s="588" t="e">
        <f>VLOOKUP($A255,Data!$A:AN,40,FALSE)</f>
        <v>#N/A</v>
      </c>
      <c r="W255" s="588" t="e">
        <f>VLOOKUP($A255,Data!$A:AO,41,FALSE)</f>
        <v>#N/A</v>
      </c>
      <c r="X255" s="588" t="e">
        <f>VLOOKUP($A255,Data!$A:AP,42,FALSE)</f>
        <v>#N/A</v>
      </c>
      <c r="Y255" s="588" t="e">
        <f>VLOOKUP($A255,Data!$A:AQ,43,FALSE)</f>
        <v>#N/A</v>
      </c>
    </row>
    <row r="256" spans="1:25" ht="50.1" hidden="1" customHeight="1" x14ac:dyDescent="0.25">
      <c r="A256" s="568" t="e">
        <f>VLOOKUP(Data!A82,Data!$A:$P,1,FALSE)</f>
        <v>#N/A</v>
      </c>
      <c r="B256" s="579" t="e">
        <f>VLOOKUP(A256,Data!$A:$P,4,FALSE)</f>
        <v>#N/A</v>
      </c>
      <c r="C256" s="582" t="e">
        <f>VLOOKUP(A256,Data!$A:$AG,24,FALSE)</f>
        <v>#N/A</v>
      </c>
      <c r="D256" s="577" t="e">
        <f>VLOOKUP(A256,Data!$A:$AG,25,FALSE)</f>
        <v>#N/A</v>
      </c>
      <c r="E256" s="577" t="e">
        <f>VLOOKUP(A256,Data!$A:$AG,26,FALSE)</f>
        <v>#N/A</v>
      </c>
      <c r="F256" s="591" t="e">
        <f>VLOOKUP(A256,Data!$A:$AG,11,FALSE)</f>
        <v>#N/A</v>
      </c>
      <c r="G256" s="593" t="e">
        <f>VLOOKUP(A256,Data!$A:$AG,27,FALSE)</f>
        <v>#N/A</v>
      </c>
      <c r="H256" s="593" t="e">
        <f>VLOOKUP(A256,Data!$A:$AG,30,FALSE)</f>
        <v>#N/A</v>
      </c>
      <c r="I256" s="593" t="e">
        <f>VLOOKUP(A256,Data!$A:$AG,31,FALSE)</f>
        <v>#N/A</v>
      </c>
      <c r="J256" s="593" t="e">
        <f>VLOOKUP(A256,Data!$A:$AG,32,FALSE)</f>
        <v>#N/A</v>
      </c>
      <c r="K256" s="593" t="e">
        <f>VLOOKUP(A256,Data!$A:$AG,12,FALSE)</f>
        <v>#N/A</v>
      </c>
      <c r="L256" s="597" t="e">
        <f>VLOOKUP(A256,Data!$A:$AG,23,FALSE)</f>
        <v>#N/A</v>
      </c>
      <c r="M256" s="586" t="e">
        <f>VLOOKUP(A256,Data!$A:$AG,8,FALSE)</f>
        <v>#N/A</v>
      </c>
      <c r="N256" s="263" t="e">
        <f>VLOOKUP(A256,Data!$A:$AG,16,FALSE)</f>
        <v>#N/A</v>
      </c>
      <c r="O256" s="263" t="e">
        <f>VLOOKUP(A256,Data!$A:$AG,28,FALSE)</f>
        <v>#N/A</v>
      </c>
      <c r="P256" s="588" t="e">
        <f>VLOOKUP(A256,Data!$A:$AH,34,FALSE)</f>
        <v>#N/A</v>
      </c>
      <c r="Q256" s="588" t="e">
        <f>VLOOKUP($A256,Data!$A:AI,35,FALSE)</f>
        <v>#N/A</v>
      </c>
      <c r="R256" s="588" t="e">
        <f>VLOOKUP($A256,Data!$A:AJ,36,FALSE)</f>
        <v>#N/A</v>
      </c>
      <c r="S256" s="588" t="e">
        <f>VLOOKUP($A256,Data!$A:AK,37,FALSE)</f>
        <v>#N/A</v>
      </c>
      <c r="T256" s="588" t="e">
        <f>VLOOKUP($A256,Data!$A:AL,38,FALSE)</f>
        <v>#N/A</v>
      </c>
      <c r="U256" s="588" t="e">
        <f>VLOOKUP($A256,Data!$A:AM,39,FALSE)</f>
        <v>#N/A</v>
      </c>
      <c r="V256" s="588" t="e">
        <f>VLOOKUP($A256,Data!$A:AN,40,FALSE)</f>
        <v>#N/A</v>
      </c>
      <c r="W256" s="588" t="e">
        <f>VLOOKUP($A256,Data!$A:AO,41,FALSE)</f>
        <v>#N/A</v>
      </c>
      <c r="X256" s="588" t="e">
        <f>VLOOKUP($A256,Data!$A:AP,42,FALSE)</f>
        <v>#N/A</v>
      </c>
      <c r="Y256" s="588" t="e">
        <f>VLOOKUP($A256,Data!$A:AQ,43,FALSE)</f>
        <v>#N/A</v>
      </c>
    </row>
    <row r="257" spans="1:25" ht="50.1" hidden="1" customHeight="1" x14ac:dyDescent="0.25">
      <c r="A257" s="568" t="e">
        <f>VLOOKUP(Data!A81,Data!$A:$P,1,FALSE)</f>
        <v>#N/A</v>
      </c>
      <c r="B257" s="579" t="e">
        <f>VLOOKUP(A257,Data!$A:$P,4,FALSE)</f>
        <v>#N/A</v>
      </c>
      <c r="C257" s="582" t="e">
        <f>VLOOKUP(A257,Data!$A:$AG,24,FALSE)</f>
        <v>#N/A</v>
      </c>
      <c r="D257" s="577" t="e">
        <f>VLOOKUP(A257,Data!$A:$AG,25,FALSE)</f>
        <v>#N/A</v>
      </c>
      <c r="E257" s="577" t="e">
        <f>VLOOKUP(A257,Data!$A:$AG,26,FALSE)</f>
        <v>#N/A</v>
      </c>
      <c r="F257" s="591" t="e">
        <f>VLOOKUP(A257,Data!$A:$AG,11,FALSE)</f>
        <v>#N/A</v>
      </c>
      <c r="G257" s="593" t="e">
        <f>VLOOKUP(A257,Data!$A:$AG,27,FALSE)</f>
        <v>#N/A</v>
      </c>
      <c r="H257" s="593" t="e">
        <f>VLOOKUP(A257,Data!$A:$AG,30,FALSE)</f>
        <v>#N/A</v>
      </c>
      <c r="I257" s="593" t="e">
        <f>VLOOKUP(A257,Data!$A:$AG,31,FALSE)</f>
        <v>#N/A</v>
      </c>
      <c r="J257" s="593" t="e">
        <f>VLOOKUP(A257,Data!$A:$AG,32,FALSE)</f>
        <v>#N/A</v>
      </c>
      <c r="K257" s="593" t="e">
        <f>VLOOKUP(A257,Data!$A:$AG,12,FALSE)</f>
        <v>#N/A</v>
      </c>
      <c r="L257" s="597" t="e">
        <f>VLOOKUP(A257,Data!$A:$AG,23,FALSE)</f>
        <v>#N/A</v>
      </c>
      <c r="M257" s="586" t="e">
        <f>VLOOKUP(A257,Data!$A:$AG,8,FALSE)</f>
        <v>#N/A</v>
      </c>
      <c r="N257" s="263" t="e">
        <f>VLOOKUP(A257,Data!$A:$AG,16,FALSE)</f>
        <v>#N/A</v>
      </c>
      <c r="O257" s="263" t="e">
        <f>VLOOKUP(A257,Data!$A:$AG,28,FALSE)</f>
        <v>#N/A</v>
      </c>
      <c r="P257" s="588" t="e">
        <f>VLOOKUP(A257,Data!$A:$AH,34,FALSE)</f>
        <v>#N/A</v>
      </c>
      <c r="Q257" s="588" t="e">
        <f>VLOOKUP($A257,Data!$A:AI,35,FALSE)</f>
        <v>#N/A</v>
      </c>
      <c r="R257" s="588" t="e">
        <f>VLOOKUP($A257,Data!$A:AJ,36,FALSE)</f>
        <v>#N/A</v>
      </c>
      <c r="S257" s="588" t="e">
        <f>VLOOKUP($A257,Data!$A:AK,37,FALSE)</f>
        <v>#N/A</v>
      </c>
      <c r="T257" s="588" t="e">
        <f>VLOOKUP($A257,Data!$A:AL,38,FALSE)</f>
        <v>#N/A</v>
      </c>
      <c r="U257" s="588" t="e">
        <f>VLOOKUP($A257,Data!$A:AM,39,FALSE)</f>
        <v>#N/A</v>
      </c>
      <c r="V257" s="588" t="e">
        <f>VLOOKUP($A257,Data!$A:AN,40,FALSE)</f>
        <v>#N/A</v>
      </c>
      <c r="W257" s="588" t="e">
        <f>VLOOKUP($A257,Data!$A:AO,41,FALSE)</f>
        <v>#N/A</v>
      </c>
      <c r="X257" s="588" t="e">
        <f>VLOOKUP($A257,Data!$A:AP,42,FALSE)</f>
        <v>#N/A</v>
      </c>
      <c r="Y257" s="588" t="e">
        <f>VLOOKUP($A257,Data!$A:AQ,43,FALSE)</f>
        <v>#N/A</v>
      </c>
    </row>
    <row r="258" spans="1:25" ht="50.1" hidden="1" customHeight="1" x14ac:dyDescent="0.25">
      <c r="A258" s="568" t="e">
        <f>VLOOKUP(Data!A80,Data!$A:$P,1,FALSE)</f>
        <v>#N/A</v>
      </c>
      <c r="B258" s="579" t="e">
        <f>VLOOKUP(A258,Data!$A:$P,4,FALSE)</f>
        <v>#N/A</v>
      </c>
      <c r="C258" s="582" t="e">
        <f>VLOOKUP(A258,Data!$A:$AG,24,FALSE)</f>
        <v>#N/A</v>
      </c>
      <c r="D258" s="577" t="e">
        <f>VLOOKUP(A258,Data!$A:$AG,25,FALSE)</f>
        <v>#N/A</v>
      </c>
      <c r="E258" s="577" t="e">
        <f>VLOOKUP(A258,Data!$A:$AG,26,FALSE)</f>
        <v>#N/A</v>
      </c>
      <c r="F258" s="591" t="e">
        <f>VLOOKUP(A258,Data!$A:$AG,11,FALSE)</f>
        <v>#N/A</v>
      </c>
      <c r="G258" s="593" t="e">
        <f>VLOOKUP(A258,Data!$A:$AG,27,FALSE)</f>
        <v>#N/A</v>
      </c>
      <c r="H258" s="593" t="e">
        <f>VLOOKUP(A258,Data!$A:$AG,30,FALSE)</f>
        <v>#N/A</v>
      </c>
      <c r="I258" s="593" t="e">
        <f>VLOOKUP(A258,Data!$A:$AG,31,FALSE)</f>
        <v>#N/A</v>
      </c>
      <c r="J258" s="593" t="e">
        <f>VLOOKUP(A258,Data!$A:$AG,32,FALSE)</f>
        <v>#N/A</v>
      </c>
      <c r="K258" s="592" t="e">
        <f>VLOOKUP(A258,Data!$A:$AG,12,FALSE)</f>
        <v>#N/A</v>
      </c>
      <c r="L258" s="597" t="e">
        <f>VLOOKUP(A258,Data!$A:$AG,23,FALSE)</f>
        <v>#N/A</v>
      </c>
      <c r="M258" s="586" t="e">
        <f>VLOOKUP(A258,Data!$A:$AG,8,FALSE)</f>
        <v>#N/A</v>
      </c>
      <c r="N258" s="263" t="e">
        <f>VLOOKUP(A258,Data!$A:$AG,16,FALSE)</f>
        <v>#N/A</v>
      </c>
      <c r="O258" s="263" t="e">
        <f>VLOOKUP(A258,Data!$A:$AG,28,FALSE)</f>
        <v>#N/A</v>
      </c>
      <c r="P258" s="588" t="e">
        <f>VLOOKUP(A258,Data!$A:$AH,34,FALSE)</f>
        <v>#N/A</v>
      </c>
      <c r="Q258" s="588" t="e">
        <f>VLOOKUP($A258,Data!$A:AI,35,FALSE)</f>
        <v>#N/A</v>
      </c>
      <c r="R258" s="588" t="e">
        <f>VLOOKUP($A258,Data!$A:AJ,36,FALSE)</f>
        <v>#N/A</v>
      </c>
      <c r="S258" s="588" t="e">
        <f>VLOOKUP($A258,Data!$A:AK,37,FALSE)</f>
        <v>#N/A</v>
      </c>
      <c r="T258" s="588" t="e">
        <f>VLOOKUP($A258,Data!$A:AL,38,FALSE)</f>
        <v>#N/A</v>
      </c>
      <c r="U258" s="588" t="e">
        <f>VLOOKUP($A258,Data!$A:AM,39,FALSE)</f>
        <v>#N/A</v>
      </c>
      <c r="V258" s="588" t="e">
        <f>VLOOKUP($A258,Data!$A:AN,40,FALSE)</f>
        <v>#N/A</v>
      </c>
      <c r="W258" s="588" t="e">
        <f>VLOOKUP($A258,Data!$A:AO,41,FALSE)</f>
        <v>#N/A</v>
      </c>
      <c r="X258" s="588" t="e">
        <f>VLOOKUP($A258,Data!$A:AP,42,FALSE)</f>
        <v>#N/A</v>
      </c>
      <c r="Y258" s="588" t="e">
        <f>VLOOKUP($A258,Data!$A:AQ,43,FALSE)</f>
        <v>#N/A</v>
      </c>
    </row>
    <row r="259" spans="1:25" ht="50.1" customHeight="1" x14ac:dyDescent="0.25">
      <c r="A259" s="568" t="e">
        <f>VLOOKUP(Data!A79,Data!$A:$P,1,FALSE)</f>
        <v>#N/A</v>
      </c>
      <c r="B259" s="579" t="e">
        <f>VLOOKUP(A259,Data!$A:$P,4,FALSE)</f>
        <v>#N/A</v>
      </c>
      <c r="C259" s="584" t="e">
        <f>VLOOKUP(A259,Data!$A:$AG,24,FALSE)</f>
        <v>#N/A</v>
      </c>
      <c r="D259" s="585" t="e">
        <f>VLOOKUP(A259,Data!$A:$AG,25,FALSE)</f>
        <v>#N/A</v>
      </c>
      <c r="E259" s="576" t="e">
        <f>VLOOKUP(A259,Data!$A:$AG,26,FALSE)</f>
        <v>#N/A</v>
      </c>
      <c r="F259" s="590" t="e">
        <f>VLOOKUP(A259,Data!$A:$AG,11,FALSE)</f>
        <v>#N/A</v>
      </c>
      <c r="G259" s="592" t="e">
        <f>VLOOKUP(A259,Data!$A:$AG,27,FALSE)</f>
        <v>#N/A</v>
      </c>
      <c r="H259" s="592" t="e">
        <f>VLOOKUP(A259,Data!$A:$AG,30,FALSE)</f>
        <v>#N/A</v>
      </c>
      <c r="I259" s="592" t="e">
        <f>VLOOKUP(A259,Data!$A:$AG,31,FALSE)</f>
        <v>#N/A</v>
      </c>
      <c r="J259" s="592" t="e">
        <f>VLOOKUP(A259,Data!$A:$AG,32,FALSE)</f>
        <v>#N/A</v>
      </c>
      <c r="K259" s="592" t="e">
        <f>VLOOKUP(A259,Data!$A:$AG,12,FALSE)</f>
        <v>#N/A</v>
      </c>
      <c r="L259" s="596" t="e">
        <f>VLOOKUP(A259,Data!$A:$AG,23,FALSE)</f>
        <v>#N/A</v>
      </c>
      <c r="M259" s="586" t="e">
        <f>VLOOKUP(A259,Data!$A:$AG,8,FALSE)</f>
        <v>#N/A</v>
      </c>
      <c r="N259" s="606" t="e">
        <f>VLOOKUP(A259,Data!$A:$AG,16,FALSE)</f>
        <v>#N/A</v>
      </c>
      <c r="O259" s="263" t="e">
        <f>VLOOKUP(A259,Data!$A:$AG,28,FALSE)</f>
        <v>#N/A</v>
      </c>
      <c r="P259" s="588" t="e">
        <f>VLOOKUP(A259,Data!$A:$AH,34,FALSE)</f>
        <v>#N/A</v>
      </c>
      <c r="Q259" s="588" t="e">
        <f>VLOOKUP($A259,Data!$A:AI,35,FALSE)</f>
        <v>#N/A</v>
      </c>
      <c r="R259" s="588" t="e">
        <f>VLOOKUP($A259,Data!$A:AJ,36,FALSE)</f>
        <v>#N/A</v>
      </c>
      <c r="S259" s="588" t="e">
        <f>VLOOKUP($A259,Data!$A:AK,37,FALSE)</f>
        <v>#N/A</v>
      </c>
      <c r="T259" s="588" t="e">
        <f>VLOOKUP($A259,Data!$A:AL,38,FALSE)</f>
        <v>#N/A</v>
      </c>
      <c r="U259" s="588" t="e">
        <f>VLOOKUP($A259,Data!$A:AM,39,FALSE)</f>
        <v>#N/A</v>
      </c>
      <c r="V259" s="588" t="e">
        <f>VLOOKUP($A259,Data!$A:AN,40,FALSE)</f>
        <v>#N/A</v>
      </c>
      <c r="W259" s="588" t="e">
        <f>VLOOKUP($A259,Data!$A:AO,41,FALSE)</f>
        <v>#N/A</v>
      </c>
      <c r="X259" s="588" t="e">
        <f>VLOOKUP($A259,Data!$A:AP,42,FALSE)</f>
        <v>#N/A</v>
      </c>
      <c r="Y259" s="588" t="e">
        <f>VLOOKUP($A259,Data!$A:AQ,43,FALSE)</f>
        <v>#N/A</v>
      </c>
    </row>
    <row r="260" spans="1:25" ht="50.1" hidden="1" customHeight="1" x14ac:dyDescent="0.25">
      <c r="A260" s="568" t="e">
        <f>VLOOKUP(Data!A78,Data!$A:$P,1,FALSE)</f>
        <v>#N/A</v>
      </c>
      <c r="B260" s="579" t="e">
        <f>VLOOKUP(A260,Data!$A:$P,4,FALSE)</f>
        <v>#N/A</v>
      </c>
      <c r="C260" s="582" t="e">
        <f>VLOOKUP(A260,Data!$A:$AG,24,FALSE)</f>
        <v>#N/A</v>
      </c>
      <c r="D260" s="577" t="e">
        <f>VLOOKUP(A260,Data!$A:$AG,25,FALSE)</f>
        <v>#N/A</v>
      </c>
      <c r="E260" s="577" t="e">
        <f>VLOOKUP(A260,Data!$A:$AG,26,FALSE)</f>
        <v>#N/A</v>
      </c>
      <c r="F260" s="577" t="e">
        <f>VLOOKUP(A260,Data!$A:$AG,11,FALSE)</f>
        <v>#N/A</v>
      </c>
      <c r="G260" s="577" t="e">
        <f>VLOOKUP(A260,Data!$A:$AG,27,FALSE)</f>
        <v>#N/A</v>
      </c>
      <c r="H260" s="576" t="e">
        <f>VLOOKUP(A260,Data!$A:$AG,30,FALSE)</f>
        <v>#N/A</v>
      </c>
      <c r="I260" s="576" t="e">
        <f>VLOOKUP(A260,Data!$A:$AG,31,FALSE)</f>
        <v>#N/A</v>
      </c>
      <c r="J260" s="576" t="e">
        <f>VLOOKUP(A260,Data!$A:$AG,32,FALSE)</f>
        <v>#N/A</v>
      </c>
      <c r="K260" s="576" t="e">
        <f>VLOOKUP(A260,Data!$A:$AG,12,FALSE)</f>
        <v>#N/A</v>
      </c>
      <c r="L260" s="598" t="e">
        <f>VLOOKUP(A260,Data!$A:$AG,23,FALSE)</f>
        <v>#N/A</v>
      </c>
      <c r="M260" s="587" t="e">
        <f>VLOOKUP(A260,Data!$A:$AG,8,FALSE)</f>
        <v>#N/A</v>
      </c>
      <c r="N260" s="263" t="e">
        <f>VLOOKUP(A260,Data!$A:$AG,16,FALSE)</f>
        <v>#N/A</v>
      </c>
      <c r="O260" s="263" t="e">
        <f>VLOOKUP(A260,Data!$A:$AG,28,FALSE)</f>
        <v>#N/A</v>
      </c>
      <c r="P260" s="588" t="e">
        <f>VLOOKUP(A260,Data!$A:$AH,34,FALSE)</f>
        <v>#N/A</v>
      </c>
      <c r="Q260" s="588" t="e">
        <f>VLOOKUP($A260,Data!$A:AI,35,FALSE)</f>
        <v>#N/A</v>
      </c>
      <c r="R260" s="588" t="e">
        <f>VLOOKUP($A260,Data!$A:AJ,36,FALSE)</f>
        <v>#N/A</v>
      </c>
      <c r="S260" s="588" t="e">
        <f>VLOOKUP($A260,Data!$A:AK,37,FALSE)</f>
        <v>#N/A</v>
      </c>
      <c r="T260" s="588" t="e">
        <f>VLOOKUP($A260,Data!$A:AL,38,FALSE)</f>
        <v>#N/A</v>
      </c>
      <c r="U260" s="588" t="e">
        <f>VLOOKUP($A260,Data!$A:AM,39,FALSE)</f>
        <v>#N/A</v>
      </c>
      <c r="V260" s="588" t="e">
        <f>VLOOKUP($A260,Data!$A:AN,40,FALSE)</f>
        <v>#N/A</v>
      </c>
      <c r="W260" s="588" t="e">
        <f>VLOOKUP($A260,Data!$A:AO,41,FALSE)</f>
        <v>#N/A</v>
      </c>
      <c r="X260" s="588" t="e">
        <f>VLOOKUP($A260,Data!$A:AP,42,FALSE)</f>
        <v>#N/A</v>
      </c>
      <c r="Y260" s="588" t="e">
        <f>VLOOKUP($A260,Data!$A:AQ,43,FALSE)</f>
        <v>#N/A</v>
      </c>
    </row>
    <row r="261" spans="1:25" ht="50.1" customHeight="1" x14ac:dyDescent="0.25">
      <c r="A261" s="568" t="e">
        <f>VLOOKUP(Data!A77,Data!$A:$P,1,FALSE)</f>
        <v>#N/A</v>
      </c>
      <c r="B261" s="579" t="e">
        <f>VLOOKUP(A261,Data!$A:$P,4,FALSE)</f>
        <v>#N/A</v>
      </c>
      <c r="C261" s="582" t="e">
        <f>VLOOKUP(A261,Data!$A:$AG,24,FALSE)</f>
        <v>#N/A</v>
      </c>
      <c r="D261" s="577" t="e">
        <f>VLOOKUP(A261,Data!$A:$AG,25,FALSE)</f>
        <v>#N/A</v>
      </c>
      <c r="E261" s="577" t="e">
        <f>VLOOKUP(A261,Data!$A:$AG,26,FALSE)</f>
        <v>#N/A</v>
      </c>
      <c r="F261" s="591" t="e">
        <f>VLOOKUP(A261,Data!$A:$AG,11,FALSE)</f>
        <v>#N/A</v>
      </c>
      <c r="G261" s="593" t="e">
        <f>VLOOKUP(A261,Data!$A:$AG,27,FALSE)</f>
        <v>#N/A</v>
      </c>
      <c r="H261" s="593" t="e">
        <f>VLOOKUP(A261,Data!$A:$AG,30,FALSE)</f>
        <v>#N/A</v>
      </c>
      <c r="I261" s="593" t="e">
        <f>VLOOKUP(A261,Data!$A:$AG,31,FALSE)</f>
        <v>#N/A</v>
      </c>
      <c r="J261" s="593" t="e">
        <f>VLOOKUP(A261,Data!$A:$AG,32,FALSE)</f>
        <v>#N/A</v>
      </c>
      <c r="K261" s="593" t="e">
        <f>VLOOKUP(A261,Data!$A:$AG,12,FALSE)</f>
        <v>#N/A</v>
      </c>
      <c r="L261" s="596" t="e">
        <f>VLOOKUP(A261,Data!$A:$AG,23,FALSE)</f>
        <v>#N/A</v>
      </c>
      <c r="M261" s="586" t="e">
        <f>VLOOKUP(A261,Data!$A:$AG,8,FALSE)</f>
        <v>#N/A</v>
      </c>
      <c r="N261" s="263" t="e">
        <f>VLOOKUP(A261,Data!$A:$AG,16,FALSE)</f>
        <v>#N/A</v>
      </c>
      <c r="O261" s="263" t="e">
        <f>VLOOKUP(A261,Data!$A:$AG,28,FALSE)</f>
        <v>#N/A</v>
      </c>
      <c r="P261" s="588" t="e">
        <f>VLOOKUP(A261,Data!$A:$AH,34,FALSE)</f>
        <v>#N/A</v>
      </c>
      <c r="Q261" s="588" t="e">
        <f>VLOOKUP($A261,Data!$A:AI,35,FALSE)</f>
        <v>#N/A</v>
      </c>
      <c r="R261" s="588" t="e">
        <f>VLOOKUP($A261,Data!$A:AJ,36,FALSE)</f>
        <v>#N/A</v>
      </c>
      <c r="S261" s="588" t="e">
        <f>VLOOKUP($A261,Data!$A:AK,37,FALSE)</f>
        <v>#N/A</v>
      </c>
      <c r="T261" s="588" t="e">
        <f>VLOOKUP($A261,Data!$A:AL,38,FALSE)</f>
        <v>#N/A</v>
      </c>
      <c r="U261" s="588" t="e">
        <f>VLOOKUP($A261,Data!$A:AM,39,FALSE)</f>
        <v>#N/A</v>
      </c>
      <c r="V261" s="588" t="e">
        <f>VLOOKUP($A261,Data!$A:AN,40,FALSE)</f>
        <v>#N/A</v>
      </c>
      <c r="W261" s="588" t="e">
        <f>VLOOKUP($A261,Data!$A:AO,41,FALSE)</f>
        <v>#N/A</v>
      </c>
      <c r="X261" s="588" t="e">
        <f>VLOOKUP($A261,Data!$A:AP,42,FALSE)</f>
        <v>#N/A</v>
      </c>
      <c r="Y261" s="588" t="e">
        <f>VLOOKUP($A261,Data!$A:AQ,43,FALSE)</f>
        <v>#N/A</v>
      </c>
    </row>
    <row r="262" spans="1:25" ht="50.1" hidden="1" customHeight="1" x14ac:dyDescent="0.25">
      <c r="A262" s="568" t="e">
        <f>VLOOKUP(Data!A76,Data!$A:$P,1,FALSE)</f>
        <v>#N/A</v>
      </c>
      <c r="B262" s="579" t="e">
        <f>VLOOKUP(A262,Data!$A:$P,4,FALSE)</f>
        <v>#N/A</v>
      </c>
      <c r="C262" s="582" t="e">
        <f>VLOOKUP(A262,Data!$A:$AG,24,FALSE)</f>
        <v>#N/A</v>
      </c>
      <c r="D262" s="577" t="e">
        <f>VLOOKUP(A262,Data!$A:$AG,25,FALSE)</f>
        <v>#N/A</v>
      </c>
      <c r="E262" s="577" t="e">
        <f>VLOOKUP(A262,Data!$A:$AG,26,FALSE)</f>
        <v>#N/A</v>
      </c>
      <c r="F262" s="577" t="e">
        <f>VLOOKUP(A262,Data!$A:$AG,11,FALSE)</f>
        <v>#N/A</v>
      </c>
      <c r="G262" s="577" t="e">
        <f>VLOOKUP(A262,Data!$A:$AG,27,FALSE)</f>
        <v>#N/A</v>
      </c>
      <c r="H262" s="577" t="e">
        <f>VLOOKUP(A262,Data!$A:$AG,30,FALSE)</f>
        <v>#N/A</v>
      </c>
      <c r="I262" s="577" t="e">
        <f>VLOOKUP(A262,Data!$A:$AG,31,FALSE)</f>
        <v>#N/A</v>
      </c>
      <c r="J262" s="577" t="e">
        <f>VLOOKUP(A262,Data!$A:$AG,32,FALSE)</f>
        <v>#N/A</v>
      </c>
      <c r="K262" s="577" t="e">
        <f>VLOOKUP(A262,Data!$A:$AG,12,FALSE)</f>
        <v>#N/A</v>
      </c>
      <c r="L262" s="600" t="e">
        <f>VLOOKUP(A262,Data!$A:$AG,23,FALSE)</f>
        <v>#N/A</v>
      </c>
      <c r="M262" s="587" t="e">
        <f>VLOOKUP(A262,Data!$A:$AG,8,FALSE)</f>
        <v>#N/A</v>
      </c>
      <c r="N262" s="263" t="e">
        <f>VLOOKUP(A262,Data!$A:$AG,16,FALSE)</f>
        <v>#N/A</v>
      </c>
      <c r="O262" s="263" t="e">
        <f>VLOOKUP(A262,Data!$A:$AG,28,FALSE)</f>
        <v>#N/A</v>
      </c>
      <c r="P262" s="588" t="e">
        <f>VLOOKUP(A262,Data!$A:$AH,34,FALSE)</f>
        <v>#N/A</v>
      </c>
      <c r="Q262" s="588" t="e">
        <f>VLOOKUP($A262,Data!$A:AI,35,FALSE)</f>
        <v>#N/A</v>
      </c>
      <c r="R262" s="588" t="e">
        <f>VLOOKUP($A262,Data!$A:AJ,36,FALSE)</f>
        <v>#N/A</v>
      </c>
      <c r="S262" s="588" t="e">
        <f>VLOOKUP($A262,Data!$A:AK,37,FALSE)</f>
        <v>#N/A</v>
      </c>
      <c r="T262" s="588" t="e">
        <f>VLOOKUP($A262,Data!$A:AL,38,FALSE)</f>
        <v>#N/A</v>
      </c>
      <c r="U262" s="588" t="e">
        <f>VLOOKUP($A262,Data!$A:AM,39,FALSE)</f>
        <v>#N/A</v>
      </c>
      <c r="V262" s="588" t="e">
        <f>VLOOKUP($A262,Data!$A:AN,40,FALSE)</f>
        <v>#N/A</v>
      </c>
      <c r="W262" s="588" t="e">
        <f>VLOOKUP($A262,Data!$A:AO,41,FALSE)</f>
        <v>#N/A</v>
      </c>
      <c r="X262" s="588" t="e">
        <f>VLOOKUP($A262,Data!$A:AP,42,FALSE)</f>
        <v>#N/A</v>
      </c>
      <c r="Y262" s="588" t="e">
        <f>VLOOKUP($A262,Data!$A:AQ,43,FALSE)</f>
        <v>#N/A</v>
      </c>
    </row>
    <row r="263" spans="1:25" ht="50.1" hidden="1" customHeight="1" x14ac:dyDescent="0.25">
      <c r="A263" s="568" t="e">
        <f>VLOOKUP(Data!A75,Data!$A:$P,1,FALSE)</f>
        <v>#N/A</v>
      </c>
      <c r="B263" s="579" t="e">
        <f>VLOOKUP(A263,Data!$A:$P,4,FALSE)</f>
        <v>#N/A</v>
      </c>
      <c r="C263" s="582" t="e">
        <f>VLOOKUP(A263,Data!$A:$AG,24,FALSE)</f>
        <v>#N/A</v>
      </c>
      <c r="D263" s="577" t="e">
        <f>VLOOKUP(A263,Data!$A:$AG,25,FALSE)</f>
        <v>#N/A</v>
      </c>
      <c r="E263" s="577" t="e">
        <f>VLOOKUP(A263,Data!$A:$AG,26,FALSE)</f>
        <v>#N/A</v>
      </c>
      <c r="F263" s="577" t="e">
        <f>VLOOKUP(A263,Data!$A:$AG,11,FALSE)</f>
        <v>#N/A</v>
      </c>
      <c r="G263" s="577" t="e">
        <f>VLOOKUP(A263,Data!$A:$AG,27,FALSE)</f>
        <v>#N/A</v>
      </c>
      <c r="H263" s="577" t="e">
        <f>VLOOKUP(A263,Data!$A:$AG,30,FALSE)</f>
        <v>#N/A</v>
      </c>
      <c r="I263" s="577" t="e">
        <f>VLOOKUP(A263,Data!$A:$AG,31,FALSE)</f>
        <v>#N/A</v>
      </c>
      <c r="J263" s="577" t="e">
        <f>VLOOKUP(A263,Data!$A:$AG,32,FALSE)</f>
        <v>#N/A</v>
      </c>
      <c r="K263" s="577" t="e">
        <f>VLOOKUP(A263,Data!$A:$AG,12,FALSE)</f>
        <v>#N/A</v>
      </c>
      <c r="L263" s="600" t="e">
        <f>VLOOKUP(A263,Data!$A:$AG,23,FALSE)</f>
        <v>#N/A</v>
      </c>
      <c r="M263" s="587" t="e">
        <f>VLOOKUP(A263,Data!$A:$AG,8,FALSE)</f>
        <v>#N/A</v>
      </c>
      <c r="N263" s="263" t="e">
        <f>VLOOKUP(A263,Data!$A:$AG,16,FALSE)</f>
        <v>#N/A</v>
      </c>
      <c r="O263" s="263" t="e">
        <f>VLOOKUP(A263,Data!$A:$AG,28,FALSE)</f>
        <v>#N/A</v>
      </c>
      <c r="P263" s="588" t="e">
        <f>VLOOKUP(A263,Data!$A:$AH,34,FALSE)</f>
        <v>#N/A</v>
      </c>
      <c r="Q263" s="588" t="e">
        <f>VLOOKUP($A263,Data!$A:AI,35,FALSE)</f>
        <v>#N/A</v>
      </c>
      <c r="R263" s="588" t="e">
        <f>VLOOKUP($A263,Data!$A:AJ,36,FALSE)</f>
        <v>#N/A</v>
      </c>
      <c r="S263" s="588" t="e">
        <f>VLOOKUP($A263,Data!$A:AK,37,FALSE)</f>
        <v>#N/A</v>
      </c>
      <c r="T263" s="588" t="e">
        <f>VLOOKUP($A263,Data!$A:AL,38,FALSE)</f>
        <v>#N/A</v>
      </c>
      <c r="U263" s="588" t="e">
        <f>VLOOKUP($A263,Data!$A:AM,39,FALSE)</f>
        <v>#N/A</v>
      </c>
      <c r="V263" s="588" t="e">
        <f>VLOOKUP($A263,Data!$A:AN,40,FALSE)</f>
        <v>#N/A</v>
      </c>
      <c r="W263" s="588" t="e">
        <f>VLOOKUP($A263,Data!$A:AO,41,FALSE)</f>
        <v>#N/A</v>
      </c>
      <c r="X263" s="588" t="e">
        <f>VLOOKUP($A263,Data!$A:AP,42,FALSE)</f>
        <v>#N/A</v>
      </c>
      <c r="Y263" s="588" t="e">
        <f>VLOOKUP($A263,Data!$A:AQ,43,FALSE)</f>
        <v>#N/A</v>
      </c>
    </row>
    <row r="264" spans="1:25" ht="50.1" hidden="1" customHeight="1" x14ac:dyDescent="0.25">
      <c r="A264" s="568" t="e">
        <f>VLOOKUP(Data!A74,Data!$A:$P,1,FALSE)</f>
        <v>#N/A</v>
      </c>
      <c r="B264" s="579" t="e">
        <f>VLOOKUP(A264,Data!$A:$P,4,FALSE)</f>
        <v>#N/A</v>
      </c>
      <c r="C264" s="582" t="e">
        <f>VLOOKUP(A264,Data!$A:$AG,24,FALSE)</f>
        <v>#N/A</v>
      </c>
      <c r="D264" s="577" t="e">
        <f>VLOOKUP(A264,Data!$A:$AG,25,FALSE)</f>
        <v>#N/A</v>
      </c>
      <c r="E264" s="577" t="e">
        <f>VLOOKUP(A264,Data!$A:$AG,26,FALSE)</f>
        <v>#N/A</v>
      </c>
      <c r="F264" s="577" t="e">
        <f>VLOOKUP(A264,Data!$A:$AG,11,FALSE)</f>
        <v>#N/A</v>
      </c>
      <c r="G264" s="577" t="e">
        <f>VLOOKUP(A264,Data!$A:$AG,27,FALSE)</f>
        <v>#N/A</v>
      </c>
      <c r="H264" s="577" t="e">
        <f>VLOOKUP(A264,Data!$A:$AG,30,FALSE)</f>
        <v>#N/A</v>
      </c>
      <c r="I264" s="577" t="e">
        <f>VLOOKUP(A264,Data!$A:$AG,31,FALSE)</f>
        <v>#N/A</v>
      </c>
      <c r="J264" s="577" t="e">
        <f>VLOOKUP(A264,Data!$A:$AG,32,FALSE)</f>
        <v>#N/A</v>
      </c>
      <c r="K264" s="577" t="e">
        <f>VLOOKUP(A264,Data!$A:$AG,12,FALSE)</f>
        <v>#N/A</v>
      </c>
      <c r="L264" s="600" t="e">
        <f>VLOOKUP(A264,Data!$A:$AG,23,FALSE)</f>
        <v>#N/A</v>
      </c>
      <c r="M264" s="587" t="e">
        <f>VLOOKUP(A264,Data!$A:$AG,8,FALSE)</f>
        <v>#N/A</v>
      </c>
      <c r="N264" s="263" t="e">
        <f>VLOOKUP(A264,Data!$A:$AG,16,FALSE)</f>
        <v>#N/A</v>
      </c>
      <c r="O264" s="263" t="e">
        <f>VLOOKUP(A264,Data!$A:$AG,28,FALSE)</f>
        <v>#N/A</v>
      </c>
      <c r="P264" s="588" t="e">
        <f>VLOOKUP(A264,Data!$A:$AH,34,FALSE)</f>
        <v>#N/A</v>
      </c>
      <c r="Q264" s="588" t="e">
        <f>VLOOKUP($A264,Data!$A:AI,35,FALSE)</f>
        <v>#N/A</v>
      </c>
      <c r="R264" s="588" t="e">
        <f>VLOOKUP($A264,Data!$A:AJ,36,FALSE)</f>
        <v>#N/A</v>
      </c>
      <c r="S264" s="588" t="e">
        <f>VLOOKUP($A264,Data!$A:AK,37,FALSE)</f>
        <v>#N/A</v>
      </c>
      <c r="T264" s="588" t="e">
        <f>VLOOKUP($A264,Data!$A:AL,38,FALSE)</f>
        <v>#N/A</v>
      </c>
      <c r="U264" s="588" t="e">
        <f>VLOOKUP($A264,Data!$A:AM,39,FALSE)</f>
        <v>#N/A</v>
      </c>
      <c r="V264" s="588" t="e">
        <f>VLOOKUP($A264,Data!$A:AN,40,FALSE)</f>
        <v>#N/A</v>
      </c>
      <c r="W264" s="588" t="e">
        <f>VLOOKUP($A264,Data!$A:AO,41,FALSE)</f>
        <v>#N/A</v>
      </c>
      <c r="X264" s="588" t="e">
        <f>VLOOKUP($A264,Data!$A:AP,42,FALSE)</f>
        <v>#N/A</v>
      </c>
      <c r="Y264" s="588" t="e">
        <f>VLOOKUP($A264,Data!$A:AQ,43,FALSE)</f>
        <v>#N/A</v>
      </c>
    </row>
    <row r="265" spans="1:25" ht="50.1" hidden="1" customHeight="1" x14ac:dyDescent="0.25">
      <c r="A265" s="568" t="e">
        <f>VLOOKUP(Data!A73,Data!$A:$P,1,FALSE)</f>
        <v>#N/A</v>
      </c>
      <c r="B265" s="579" t="e">
        <f>VLOOKUP(A265,Data!$A:$P,4,FALSE)</f>
        <v>#N/A</v>
      </c>
      <c r="C265" s="582" t="e">
        <f>VLOOKUP(A265,Data!$A:$AG,24,FALSE)</f>
        <v>#N/A</v>
      </c>
      <c r="D265" s="577" t="e">
        <f>VLOOKUP(A265,Data!$A:$AG,25,FALSE)</f>
        <v>#N/A</v>
      </c>
      <c r="E265" s="577" t="e">
        <f>VLOOKUP(A265,Data!$A:$AG,26,FALSE)</f>
        <v>#N/A</v>
      </c>
      <c r="F265" s="577" t="e">
        <f>VLOOKUP(A265,Data!$A:$AG,11,FALSE)</f>
        <v>#N/A</v>
      </c>
      <c r="G265" s="577" t="e">
        <f>VLOOKUP(A265,Data!$A:$AG,27,FALSE)</f>
        <v>#N/A</v>
      </c>
      <c r="H265" s="577" t="e">
        <f>VLOOKUP(A265,Data!$A:$AG,30,FALSE)</f>
        <v>#N/A</v>
      </c>
      <c r="I265" s="577" t="e">
        <f>VLOOKUP(A265,Data!$A:$AG,31,FALSE)</f>
        <v>#N/A</v>
      </c>
      <c r="J265" s="577" t="e">
        <f>VLOOKUP(A265,Data!$A:$AG,32,FALSE)</f>
        <v>#N/A</v>
      </c>
      <c r="K265" s="577" t="e">
        <f>VLOOKUP(A265,Data!$A:$AG,12,FALSE)</f>
        <v>#N/A</v>
      </c>
      <c r="L265" s="600" t="e">
        <f>VLOOKUP(A265,Data!$A:$AG,23,FALSE)</f>
        <v>#N/A</v>
      </c>
      <c r="M265" s="587" t="e">
        <f>VLOOKUP(A265,Data!$A:$AG,8,FALSE)</f>
        <v>#N/A</v>
      </c>
      <c r="N265" s="263" t="e">
        <f>VLOOKUP(A265,Data!$A:$AG,16,FALSE)</f>
        <v>#N/A</v>
      </c>
      <c r="O265" s="263" t="e">
        <f>VLOOKUP(A265,Data!$A:$AG,28,FALSE)</f>
        <v>#N/A</v>
      </c>
      <c r="P265" s="588" t="e">
        <f>VLOOKUP(A265,Data!$A:$AH,34,FALSE)</f>
        <v>#N/A</v>
      </c>
      <c r="Q265" s="588" t="e">
        <f>VLOOKUP($A265,Data!$A:AI,35,FALSE)</f>
        <v>#N/A</v>
      </c>
      <c r="R265" s="588" t="e">
        <f>VLOOKUP($A265,Data!$A:AJ,36,FALSE)</f>
        <v>#N/A</v>
      </c>
      <c r="S265" s="588" t="e">
        <f>VLOOKUP($A265,Data!$A:AK,37,FALSE)</f>
        <v>#N/A</v>
      </c>
      <c r="T265" s="588" t="e">
        <f>VLOOKUP($A265,Data!$A:AL,38,FALSE)</f>
        <v>#N/A</v>
      </c>
      <c r="U265" s="588" t="e">
        <f>VLOOKUP($A265,Data!$A:AM,39,FALSE)</f>
        <v>#N/A</v>
      </c>
      <c r="V265" s="588" t="e">
        <f>VLOOKUP($A265,Data!$A:AN,40,FALSE)</f>
        <v>#N/A</v>
      </c>
      <c r="W265" s="588" t="e">
        <f>VLOOKUP($A265,Data!$A:AO,41,FALSE)</f>
        <v>#N/A</v>
      </c>
      <c r="X265" s="588" t="e">
        <f>VLOOKUP($A265,Data!$A:AP,42,FALSE)</f>
        <v>#N/A</v>
      </c>
      <c r="Y265" s="588" t="e">
        <f>VLOOKUP($A265,Data!$A:AQ,43,FALSE)</f>
        <v>#N/A</v>
      </c>
    </row>
    <row r="266" spans="1:25" ht="50.1" hidden="1" customHeight="1" x14ac:dyDescent="0.25">
      <c r="A266" s="568" t="e">
        <f>VLOOKUP(Data!A72,Data!$A:$P,1,FALSE)</f>
        <v>#N/A</v>
      </c>
      <c r="B266" s="579" t="e">
        <f>VLOOKUP(A266,Data!$A:$P,4,FALSE)</f>
        <v>#N/A</v>
      </c>
      <c r="C266" s="582" t="e">
        <f>VLOOKUP(A266,Data!$A:$AG,24,FALSE)</f>
        <v>#N/A</v>
      </c>
      <c r="D266" s="577" t="e">
        <f>VLOOKUP(A266,Data!$A:$AG,25,FALSE)</f>
        <v>#N/A</v>
      </c>
      <c r="E266" s="577" t="e">
        <f>VLOOKUP(A266,Data!$A:$AG,26,FALSE)</f>
        <v>#N/A</v>
      </c>
      <c r="F266" s="577" t="e">
        <f>VLOOKUP(A266,Data!$A:$AG,11,FALSE)</f>
        <v>#N/A</v>
      </c>
      <c r="G266" s="577" t="e">
        <f>VLOOKUP(A266,Data!$A:$AG,27,FALSE)</f>
        <v>#N/A</v>
      </c>
      <c r="H266" s="577" t="e">
        <f>VLOOKUP(A266,Data!$A:$AG,30,FALSE)</f>
        <v>#N/A</v>
      </c>
      <c r="I266" s="577" t="e">
        <f>VLOOKUP(A266,Data!$A:$AG,31,FALSE)</f>
        <v>#N/A</v>
      </c>
      <c r="J266" s="577" t="e">
        <f>VLOOKUP(A266,Data!$A:$AG,32,FALSE)</f>
        <v>#N/A</v>
      </c>
      <c r="K266" s="577" t="e">
        <f>VLOOKUP(A266,Data!$A:$AG,12,FALSE)</f>
        <v>#N/A</v>
      </c>
      <c r="L266" s="600" t="e">
        <f>VLOOKUP(A266,Data!$A:$AG,23,FALSE)</f>
        <v>#N/A</v>
      </c>
      <c r="M266" s="587" t="e">
        <f>VLOOKUP(A266,Data!$A:$AG,8,FALSE)</f>
        <v>#N/A</v>
      </c>
      <c r="N266" s="263" t="e">
        <f>VLOOKUP(A266,Data!$A:$AG,16,FALSE)</f>
        <v>#N/A</v>
      </c>
      <c r="O266" s="263" t="e">
        <f>VLOOKUP(A266,Data!$A:$AG,28,FALSE)</f>
        <v>#N/A</v>
      </c>
      <c r="P266" s="588" t="e">
        <f>VLOOKUP(A266,Data!$A:$AH,34,FALSE)</f>
        <v>#N/A</v>
      </c>
      <c r="Q266" s="588" t="e">
        <f>VLOOKUP($A266,Data!$A:AI,35,FALSE)</f>
        <v>#N/A</v>
      </c>
      <c r="R266" s="588" t="e">
        <f>VLOOKUP($A266,Data!$A:AJ,36,FALSE)</f>
        <v>#N/A</v>
      </c>
      <c r="S266" s="588" t="e">
        <f>VLOOKUP($A266,Data!$A:AK,37,FALSE)</f>
        <v>#N/A</v>
      </c>
      <c r="T266" s="588" t="e">
        <f>VLOOKUP($A266,Data!$A:AL,38,FALSE)</f>
        <v>#N/A</v>
      </c>
      <c r="U266" s="588" t="e">
        <f>VLOOKUP($A266,Data!$A:AM,39,FALSE)</f>
        <v>#N/A</v>
      </c>
      <c r="V266" s="588" t="e">
        <f>VLOOKUP($A266,Data!$A:AN,40,FALSE)</f>
        <v>#N/A</v>
      </c>
      <c r="W266" s="588" t="e">
        <f>VLOOKUP($A266,Data!$A:AO,41,FALSE)</f>
        <v>#N/A</v>
      </c>
      <c r="X266" s="588" t="e">
        <f>VLOOKUP($A266,Data!$A:AP,42,FALSE)</f>
        <v>#N/A</v>
      </c>
      <c r="Y266" s="588" t="e">
        <f>VLOOKUP($A266,Data!$A:AQ,43,FALSE)</f>
        <v>#N/A</v>
      </c>
    </row>
    <row r="267" spans="1:25" ht="50.1" hidden="1" customHeight="1" x14ac:dyDescent="0.25">
      <c r="A267" s="568" t="e">
        <f>VLOOKUP(Data!A71,Data!$A:$P,1,FALSE)</f>
        <v>#N/A</v>
      </c>
      <c r="B267" s="579" t="e">
        <f>VLOOKUP(A267,Data!$A:$P,4,FALSE)</f>
        <v>#N/A</v>
      </c>
      <c r="C267" s="582" t="e">
        <f>VLOOKUP(A267,Data!$A:$AG,24,FALSE)</f>
        <v>#N/A</v>
      </c>
      <c r="D267" s="577" t="e">
        <f>VLOOKUP(A267,Data!$A:$AG,25,FALSE)</f>
        <v>#N/A</v>
      </c>
      <c r="E267" s="577" t="e">
        <f>VLOOKUP(A267,Data!$A:$AG,26,FALSE)</f>
        <v>#N/A</v>
      </c>
      <c r="F267" s="577" t="e">
        <f>VLOOKUP(A267,Data!$A:$AG,11,FALSE)</f>
        <v>#N/A</v>
      </c>
      <c r="G267" s="577" t="e">
        <f>VLOOKUP(A267,Data!$A:$AG,27,FALSE)</f>
        <v>#N/A</v>
      </c>
      <c r="H267" s="577" t="e">
        <f>VLOOKUP(A267,Data!$A:$AG,30,FALSE)</f>
        <v>#N/A</v>
      </c>
      <c r="I267" s="577" t="e">
        <f>VLOOKUP(A267,Data!$A:$AG,31,FALSE)</f>
        <v>#N/A</v>
      </c>
      <c r="J267" s="577" t="e">
        <f>VLOOKUP(A267,Data!$A:$AG,32,FALSE)</f>
        <v>#N/A</v>
      </c>
      <c r="K267" s="577" t="e">
        <f>VLOOKUP(A267,Data!$A:$AG,12,FALSE)</f>
        <v>#N/A</v>
      </c>
      <c r="L267" s="600" t="e">
        <f>VLOOKUP(A267,Data!$A:$AG,23,FALSE)</f>
        <v>#N/A</v>
      </c>
      <c r="M267" s="587" t="e">
        <f>VLOOKUP(A267,Data!$A:$AG,8,FALSE)</f>
        <v>#N/A</v>
      </c>
      <c r="N267" s="263" t="e">
        <f>VLOOKUP(A267,Data!$A:$AG,16,FALSE)</f>
        <v>#N/A</v>
      </c>
      <c r="O267" s="263" t="e">
        <f>VLOOKUP(A267,Data!$A:$AG,28,FALSE)</f>
        <v>#N/A</v>
      </c>
      <c r="P267" s="588" t="e">
        <f>VLOOKUP(A267,Data!$A:$AH,34,FALSE)</f>
        <v>#N/A</v>
      </c>
      <c r="Q267" s="588" t="e">
        <f>VLOOKUP($A267,Data!$A:AI,35,FALSE)</f>
        <v>#N/A</v>
      </c>
      <c r="R267" s="588" t="e">
        <f>VLOOKUP($A267,Data!$A:AJ,36,FALSE)</f>
        <v>#N/A</v>
      </c>
      <c r="S267" s="588" t="e">
        <f>VLOOKUP($A267,Data!$A:AK,37,FALSE)</f>
        <v>#N/A</v>
      </c>
      <c r="T267" s="588" t="e">
        <f>VLOOKUP($A267,Data!$A:AL,38,FALSE)</f>
        <v>#N/A</v>
      </c>
      <c r="U267" s="588" t="e">
        <f>VLOOKUP($A267,Data!$A:AM,39,FALSE)</f>
        <v>#N/A</v>
      </c>
      <c r="V267" s="588" t="e">
        <f>VLOOKUP($A267,Data!$A:AN,40,FALSE)</f>
        <v>#N/A</v>
      </c>
      <c r="W267" s="588" t="e">
        <f>VLOOKUP($A267,Data!$A:AO,41,FALSE)</f>
        <v>#N/A</v>
      </c>
      <c r="X267" s="588" t="e">
        <f>VLOOKUP($A267,Data!$A:AP,42,FALSE)</f>
        <v>#N/A</v>
      </c>
      <c r="Y267" s="588" t="e">
        <f>VLOOKUP($A267,Data!$A:AQ,43,FALSE)</f>
        <v>#N/A</v>
      </c>
    </row>
    <row r="268" spans="1:25" ht="50.1" hidden="1" customHeight="1" x14ac:dyDescent="0.25">
      <c r="A268" s="568" t="e">
        <f>VLOOKUP(Data!A70,Data!$A:$P,1,FALSE)</f>
        <v>#N/A</v>
      </c>
      <c r="B268" s="579" t="e">
        <f>VLOOKUP(A268,Data!$A:$P,4,FALSE)</f>
        <v>#N/A</v>
      </c>
      <c r="C268" s="582" t="e">
        <f>VLOOKUP(A268,Data!$A:$AG,24,FALSE)</f>
        <v>#N/A</v>
      </c>
      <c r="D268" s="577" t="e">
        <f>VLOOKUP(A268,Data!$A:$AG,25,FALSE)</f>
        <v>#N/A</v>
      </c>
      <c r="E268" s="577" t="e">
        <f>VLOOKUP(A268,Data!$A:$AG,26,FALSE)</f>
        <v>#N/A</v>
      </c>
      <c r="F268" s="577" t="e">
        <f>VLOOKUP(A268,Data!$A:$AG,11,FALSE)</f>
        <v>#N/A</v>
      </c>
      <c r="G268" s="577" t="e">
        <f>VLOOKUP(A268,Data!$A:$AG,27,FALSE)</f>
        <v>#N/A</v>
      </c>
      <c r="H268" s="577" t="e">
        <f>VLOOKUP(A268,Data!$A:$AG,30,FALSE)</f>
        <v>#N/A</v>
      </c>
      <c r="I268" s="577" t="e">
        <f>VLOOKUP(A268,Data!$A:$AG,31,FALSE)</f>
        <v>#N/A</v>
      </c>
      <c r="J268" s="577" t="e">
        <f>VLOOKUP(A268,Data!$A:$AG,32,FALSE)</f>
        <v>#N/A</v>
      </c>
      <c r="K268" s="577" t="e">
        <f>VLOOKUP(A268,Data!$A:$AG,12,FALSE)</f>
        <v>#N/A</v>
      </c>
      <c r="L268" s="600" t="e">
        <f>VLOOKUP(A268,Data!$A:$AG,23,FALSE)</f>
        <v>#N/A</v>
      </c>
      <c r="M268" s="587" t="e">
        <f>VLOOKUP(A268,Data!$A:$AG,8,FALSE)</f>
        <v>#N/A</v>
      </c>
      <c r="N268" s="263" t="e">
        <f>VLOOKUP(A268,Data!$A:$AG,16,FALSE)</f>
        <v>#N/A</v>
      </c>
      <c r="O268" s="263" t="e">
        <f>VLOOKUP(A268,Data!$A:$AG,28,FALSE)</f>
        <v>#N/A</v>
      </c>
      <c r="P268" s="588" t="e">
        <f>VLOOKUP(A268,Data!$A:$AH,34,FALSE)</f>
        <v>#N/A</v>
      </c>
      <c r="Q268" s="588" t="e">
        <f>VLOOKUP($A268,Data!$A:AI,35,FALSE)</f>
        <v>#N/A</v>
      </c>
      <c r="R268" s="588" t="e">
        <f>VLOOKUP($A268,Data!$A:AJ,36,FALSE)</f>
        <v>#N/A</v>
      </c>
      <c r="S268" s="588" t="e">
        <f>VLOOKUP($A268,Data!$A:AK,37,FALSE)</f>
        <v>#N/A</v>
      </c>
      <c r="T268" s="588" t="e">
        <f>VLOOKUP($A268,Data!$A:AL,38,FALSE)</f>
        <v>#N/A</v>
      </c>
      <c r="U268" s="588" t="e">
        <f>VLOOKUP($A268,Data!$A:AM,39,FALSE)</f>
        <v>#N/A</v>
      </c>
      <c r="V268" s="588" t="e">
        <f>VLOOKUP($A268,Data!$A:AN,40,FALSE)</f>
        <v>#N/A</v>
      </c>
      <c r="W268" s="588" t="e">
        <f>VLOOKUP($A268,Data!$A:AO,41,FALSE)</f>
        <v>#N/A</v>
      </c>
      <c r="X268" s="588" t="e">
        <f>VLOOKUP($A268,Data!$A:AP,42,FALSE)</f>
        <v>#N/A</v>
      </c>
      <c r="Y268" s="588" t="e">
        <f>VLOOKUP($A268,Data!$A:AQ,43,FALSE)</f>
        <v>#N/A</v>
      </c>
    </row>
    <row r="269" spans="1:25" ht="50.1" hidden="1" customHeight="1" x14ac:dyDescent="0.25">
      <c r="A269" s="568" t="e">
        <f>VLOOKUP(Data!A69,Data!$A:$P,1,FALSE)</f>
        <v>#N/A</v>
      </c>
      <c r="B269" s="579" t="e">
        <f>VLOOKUP(A269,Data!$A:$P,4,FALSE)</f>
        <v>#N/A</v>
      </c>
      <c r="C269" s="582" t="e">
        <f>VLOOKUP(A269,Data!$A:$AG,24,FALSE)</f>
        <v>#N/A</v>
      </c>
      <c r="D269" s="577" t="e">
        <f>VLOOKUP(A269,Data!$A:$AG,25,FALSE)</f>
        <v>#N/A</v>
      </c>
      <c r="E269" s="577" t="e">
        <f>VLOOKUP(A269,Data!$A:$AG,26,FALSE)</f>
        <v>#N/A</v>
      </c>
      <c r="F269" s="577" t="e">
        <f>VLOOKUP(A269,Data!$A:$AG,11,FALSE)</f>
        <v>#N/A</v>
      </c>
      <c r="G269" s="577" t="e">
        <f>VLOOKUP(A269,Data!$A:$AG,27,FALSE)</f>
        <v>#N/A</v>
      </c>
      <c r="H269" s="577" t="e">
        <f>VLOOKUP(A269,Data!$A:$AG,30,FALSE)</f>
        <v>#N/A</v>
      </c>
      <c r="I269" s="577" t="e">
        <f>VLOOKUP(A269,Data!$A:$AG,31,FALSE)</f>
        <v>#N/A</v>
      </c>
      <c r="J269" s="577" t="e">
        <f>VLOOKUP(A269,Data!$A:$AG,32,FALSE)</f>
        <v>#N/A</v>
      </c>
      <c r="K269" s="577" t="e">
        <f>VLOOKUP(A269,Data!$A:$AG,12,FALSE)</f>
        <v>#N/A</v>
      </c>
      <c r="L269" s="600" t="e">
        <f>VLOOKUP(A269,Data!$A:$AG,23,FALSE)</f>
        <v>#N/A</v>
      </c>
      <c r="M269" s="587" t="e">
        <f>VLOOKUP(A269,Data!$A:$AG,8,FALSE)</f>
        <v>#N/A</v>
      </c>
      <c r="N269" s="263" t="e">
        <f>VLOOKUP(A269,Data!$A:$AG,16,FALSE)</f>
        <v>#N/A</v>
      </c>
      <c r="O269" s="263" t="e">
        <f>VLOOKUP(A269,Data!$A:$AG,28,FALSE)</f>
        <v>#N/A</v>
      </c>
      <c r="P269" s="588" t="e">
        <f>VLOOKUP(A269,Data!$A:$AH,34,FALSE)</f>
        <v>#N/A</v>
      </c>
      <c r="Q269" s="588" t="e">
        <f>VLOOKUP($A269,Data!$A:AI,35,FALSE)</f>
        <v>#N/A</v>
      </c>
      <c r="R269" s="588" t="e">
        <f>VLOOKUP($A269,Data!$A:AJ,36,FALSE)</f>
        <v>#N/A</v>
      </c>
      <c r="S269" s="588" t="e">
        <f>VLOOKUP($A269,Data!$A:AK,37,FALSE)</f>
        <v>#N/A</v>
      </c>
      <c r="T269" s="588" t="e">
        <f>VLOOKUP($A269,Data!$A:AL,38,FALSE)</f>
        <v>#N/A</v>
      </c>
      <c r="U269" s="588" t="e">
        <f>VLOOKUP($A269,Data!$A:AM,39,FALSE)</f>
        <v>#N/A</v>
      </c>
      <c r="V269" s="588" t="e">
        <f>VLOOKUP($A269,Data!$A:AN,40,FALSE)</f>
        <v>#N/A</v>
      </c>
      <c r="W269" s="588" t="e">
        <f>VLOOKUP($A269,Data!$A:AO,41,FALSE)</f>
        <v>#N/A</v>
      </c>
      <c r="X269" s="588" t="e">
        <f>VLOOKUP($A269,Data!$A:AP,42,FALSE)</f>
        <v>#N/A</v>
      </c>
      <c r="Y269" s="588" t="e">
        <f>VLOOKUP($A269,Data!$A:AQ,43,FALSE)</f>
        <v>#N/A</v>
      </c>
    </row>
    <row r="270" spans="1:25" ht="50.1" customHeight="1" x14ac:dyDescent="0.25">
      <c r="A270" s="568" t="e">
        <f>VLOOKUP(Data!A68,Data!$A:$P,1,FALSE)</f>
        <v>#N/A</v>
      </c>
      <c r="B270" s="579" t="e">
        <f>VLOOKUP(A270,Data!$A:$P,4,FALSE)</f>
        <v>#N/A</v>
      </c>
      <c r="C270" s="581" t="e">
        <f>VLOOKUP(A270,Data!$A:$AG,24,FALSE)</f>
        <v>#N/A</v>
      </c>
      <c r="D270" s="576" t="e">
        <f>VLOOKUP(A270,Data!$A:$AG,25,FALSE)</f>
        <v>#N/A</v>
      </c>
      <c r="E270" s="576" t="e">
        <f>VLOOKUP(A270,Data!$A:$AG,26,FALSE)</f>
        <v>#N/A</v>
      </c>
      <c r="F270" s="590" t="e">
        <f>VLOOKUP(A270,Data!$A:$AG,11,FALSE)</f>
        <v>#N/A</v>
      </c>
      <c r="G270" s="592" t="e">
        <f>VLOOKUP(A270,Data!$A:$AG,27,FALSE)</f>
        <v>#N/A</v>
      </c>
      <c r="H270" s="592" t="e">
        <f>VLOOKUP(A270,Data!$A:$AG,30,FALSE)</f>
        <v>#N/A</v>
      </c>
      <c r="I270" s="592" t="e">
        <f>VLOOKUP(A270,Data!$A:$AG,31,FALSE)</f>
        <v>#N/A</v>
      </c>
      <c r="J270" s="592" t="e">
        <f>VLOOKUP(A270,Data!$A:$AG,32,FALSE)</f>
        <v>#N/A</v>
      </c>
      <c r="K270" s="592" t="e">
        <f>VLOOKUP(A270,Data!$A:$AG,12,FALSE)</f>
        <v>#N/A</v>
      </c>
      <c r="L270" s="596" t="e">
        <f>VLOOKUP(A270,Data!$A:$AG,23,FALSE)</f>
        <v>#N/A</v>
      </c>
      <c r="M270" s="586" t="e">
        <f>VLOOKUP(A270,Data!$A:$AG,8,FALSE)</f>
        <v>#N/A</v>
      </c>
      <c r="N270" s="263" t="e">
        <f>VLOOKUP(A270,Data!$A:$AG,16,FALSE)</f>
        <v>#N/A</v>
      </c>
      <c r="O270" s="263" t="e">
        <f>VLOOKUP(A270,Data!$A:$AG,28,FALSE)</f>
        <v>#N/A</v>
      </c>
      <c r="P270" s="588" t="e">
        <f>VLOOKUP(A270,Data!$A:$AH,34,FALSE)</f>
        <v>#N/A</v>
      </c>
      <c r="Q270" s="588" t="e">
        <f>VLOOKUP($A270,Data!$A:AI,35,FALSE)</f>
        <v>#N/A</v>
      </c>
      <c r="R270" s="588" t="e">
        <f>VLOOKUP($A270,Data!$A:AJ,36,FALSE)</f>
        <v>#N/A</v>
      </c>
      <c r="S270" s="588" t="e">
        <f>VLOOKUP($A270,Data!$A:AK,37,FALSE)</f>
        <v>#N/A</v>
      </c>
      <c r="T270" s="588" t="e">
        <f>VLOOKUP($A270,Data!$A:AL,38,FALSE)</f>
        <v>#N/A</v>
      </c>
      <c r="U270" s="588" t="e">
        <f>VLOOKUP($A270,Data!$A:AM,39,FALSE)</f>
        <v>#N/A</v>
      </c>
      <c r="V270" s="588" t="e">
        <f>VLOOKUP($A270,Data!$A:AN,40,FALSE)</f>
        <v>#N/A</v>
      </c>
      <c r="W270" s="588" t="e">
        <f>VLOOKUP($A270,Data!$A:AO,41,FALSE)</f>
        <v>#N/A</v>
      </c>
      <c r="X270" s="588" t="e">
        <f>VLOOKUP($A270,Data!$A:AP,42,FALSE)</f>
        <v>#N/A</v>
      </c>
      <c r="Y270" s="588" t="e">
        <f>VLOOKUP($A270,Data!$A:AQ,43,FALSE)</f>
        <v>#N/A</v>
      </c>
    </row>
    <row r="271" spans="1:25" ht="50.1" customHeight="1" x14ac:dyDescent="0.25">
      <c r="A271" s="568" t="e">
        <f>VLOOKUP(Data!A67,Data!$A:$P,1,FALSE)</f>
        <v>#N/A</v>
      </c>
      <c r="B271" s="579" t="e">
        <f>VLOOKUP(A271,Data!$A:$P,4,FALSE)</f>
        <v>#N/A</v>
      </c>
      <c r="C271" s="581" t="e">
        <f>VLOOKUP(A271,Data!$A:$AG,24,FALSE)</f>
        <v>#N/A</v>
      </c>
      <c r="D271" s="576" t="e">
        <f>VLOOKUP(A271,Data!$A:$AG,25,FALSE)</f>
        <v>#N/A</v>
      </c>
      <c r="E271" s="576" t="e">
        <f>VLOOKUP(A271,Data!$A:$AG,26,FALSE)</f>
        <v>#N/A</v>
      </c>
      <c r="F271" s="590" t="e">
        <f>VLOOKUP(A271,Data!$A:$AG,11,FALSE)</f>
        <v>#N/A</v>
      </c>
      <c r="G271" s="592" t="e">
        <f>VLOOKUP(A271,Data!$A:$AG,27,FALSE)</f>
        <v>#N/A</v>
      </c>
      <c r="H271" s="592" t="e">
        <f>VLOOKUP(A271,Data!$A:$AG,30,FALSE)</f>
        <v>#N/A</v>
      </c>
      <c r="I271" s="592" t="e">
        <f>VLOOKUP(A271,Data!$A:$AG,31,FALSE)</f>
        <v>#N/A</v>
      </c>
      <c r="J271" s="592" t="e">
        <f>VLOOKUP(A271,Data!$A:$AG,32,FALSE)</f>
        <v>#N/A</v>
      </c>
      <c r="K271" s="592" t="e">
        <f>VLOOKUP(A271,Data!$A:$AG,12,FALSE)</f>
        <v>#N/A</v>
      </c>
      <c r="L271" s="596" t="e">
        <f>VLOOKUP(A271,Data!$A:$AG,23,FALSE)</f>
        <v>#N/A</v>
      </c>
      <c r="M271" s="586" t="e">
        <f>VLOOKUP(A271,Data!$A:$AG,8,FALSE)</f>
        <v>#N/A</v>
      </c>
      <c r="N271" s="263" t="e">
        <f>VLOOKUP(A271,Data!$A:$AG,16,FALSE)</f>
        <v>#N/A</v>
      </c>
      <c r="O271" s="263" t="e">
        <f>VLOOKUP(A271,Data!$A:$AG,28,FALSE)</f>
        <v>#N/A</v>
      </c>
      <c r="P271" s="588" t="e">
        <f>VLOOKUP(A271,Data!$A:$AH,34,FALSE)</f>
        <v>#N/A</v>
      </c>
      <c r="Q271" s="588" t="e">
        <f>VLOOKUP($A271,Data!$A:AI,35,FALSE)</f>
        <v>#N/A</v>
      </c>
      <c r="R271" s="588" t="e">
        <f>VLOOKUP($A271,Data!$A:AJ,36,FALSE)</f>
        <v>#N/A</v>
      </c>
      <c r="S271" s="588" t="e">
        <f>VLOOKUP($A271,Data!$A:AK,37,FALSE)</f>
        <v>#N/A</v>
      </c>
      <c r="T271" s="588" t="e">
        <f>VLOOKUP($A271,Data!$A:AL,38,FALSE)</f>
        <v>#N/A</v>
      </c>
      <c r="U271" s="588" t="e">
        <f>VLOOKUP($A271,Data!$A:AM,39,FALSE)</f>
        <v>#N/A</v>
      </c>
      <c r="V271" s="588" t="e">
        <f>VLOOKUP($A271,Data!$A:AN,40,FALSE)</f>
        <v>#N/A</v>
      </c>
      <c r="W271" s="588" t="e">
        <f>VLOOKUP($A271,Data!$A:AO,41,FALSE)</f>
        <v>#N/A</v>
      </c>
      <c r="X271" s="588" t="e">
        <f>VLOOKUP($A271,Data!$A:AP,42,FALSE)</f>
        <v>#N/A</v>
      </c>
      <c r="Y271" s="588" t="e">
        <f>VLOOKUP($A271,Data!$A:AQ,43,FALSE)</f>
        <v>#N/A</v>
      </c>
    </row>
    <row r="272" spans="1:25" ht="50.1" customHeight="1" x14ac:dyDescent="0.25">
      <c r="A272" s="568" t="e">
        <f>VLOOKUP(Data!A66,Data!$A:$P,1,FALSE)</f>
        <v>#N/A</v>
      </c>
      <c r="B272" s="579" t="e">
        <f>VLOOKUP(A272,Data!$A:$P,4,FALSE)</f>
        <v>#N/A</v>
      </c>
      <c r="C272" s="581" t="e">
        <f>VLOOKUP(A272,Data!$A:$AG,24,FALSE)</f>
        <v>#N/A</v>
      </c>
      <c r="D272" s="576" t="e">
        <f>VLOOKUP(A272,Data!$A:$AG,25,FALSE)</f>
        <v>#N/A</v>
      </c>
      <c r="E272" s="576" t="e">
        <f>VLOOKUP(A272,Data!$A:$AG,26,FALSE)</f>
        <v>#N/A</v>
      </c>
      <c r="F272" s="590" t="e">
        <f>VLOOKUP(A272,Data!$A:$AG,11,FALSE)</f>
        <v>#N/A</v>
      </c>
      <c r="G272" s="592" t="e">
        <f>VLOOKUP(A272,Data!$A:$AG,27,FALSE)</f>
        <v>#N/A</v>
      </c>
      <c r="H272" s="592" t="e">
        <f>VLOOKUP(A272,Data!$A:$AG,30,FALSE)</f>
        <v>#N/A</v>
      </c>
      <c r="I272" s="592" t="e">
        <f>VLOOKUP(A272,Data!$A:$AG,31,FALSE)</f>
        <v>#N/A</v>
      </c>
      <c r="J272" s="592" t="e">
        <f>VLOOKUP(A272,Data!$A:$AG,32,FALSE)</f>
        <v>#N/A</v>
      </c>
      <c r="K272" s="592" t="e">
        <f>VLOOKUP(A272,Data!$A:$AG,12,FALSE)</f>
        <v>#N/A</v>
      </c>
      <c r="L272" s="596" t="e">
        <f>VLOOKUP(A272,Data!$A:$AG,23,FALSE)</f>
        <v>#N/A</v>
      </c>
      <c r="M272" s="586" t="e">
        <f>VLOOKUP(A272,Data!$A:$AG,8,FALSE)</f>
        <v>#N/A</v>
      </c>
      <c r="N272" s="263" t="e">
        <f>VLOOKUP(A272,Data!$A:$AG,16,FALSE)</f>
        <v>#N/A</v>
      </c>
      <c r="O272" s="263" t="e">
        <f>VLOOKUP(A272,Data!$A:$AG,28,FALSE)</f>
        <v>#N/A</v>
      </c>
      <c r="P272" s="588" t="e">
        <f>VLOOKUP(A272,Data!$A:$AH,34,FALSE)</f>
        <v>#N/A</v>
      </c>
      <c r="Q272" s="588" t="e">
        <f>VLOOKUP($A272,Data!$A:AI,35,FALSE)</f>
        <v>#N/A</v>
      </c>
      <c r="R272" s="588" t="e">
        <f>VLOOKUP($A272,Data!$A:AJ,36,FALSE)</f>
        <v>#N/A</v>
      </c>
      <c r="S272" s="588" t="e">
        <f>VLOOKUP($A272,Data!$A:AK,37,FALSE)</f>
        <v>#N/A</v>
      </c>
      <c r="T272" s="588" t="e">
        <f>VLOOKUP($A272,Data!$A:AL,38,FALSE)</f>
        <v>#N/A</v>
      </c>
      <c r="U272" s="588" t="e">
        <f>VLOOKUP($A272,Data!$A:AM,39,FALSE)</f>
        <v>#N/A</v>
      </c>
      <c r="V272" s="588" t="e">
        <f>VLOOKUP($A272,Data!$A:AN,40,FALSE)</f>
        <v>#N/A</v>
      </c>
      <c r="W272" s="588" t="e">
        <f>VLOOKUP($A272,Data!$A:AO,41,FALSE)</f>
        <v>#N/A</v>
      </c>
      <c r="X272" s="588" t="e">
        <f>VLOOKUP($A272,Data!$A:AP,42,FALSE)</f>
        <v>#N/A</v>
      </c>
      <c r="Y272" s="588" t="e">
        <f>VLOOKUP($A272,Data!$A:AQ,43,FALSE)</f>
        <v>#N/A</v>
      </c>
    </row>
    <row r="273" spans="1:25" ht="50.1" hidden="1" customHeight="1" x14ac:dyDescent="0.25">
      <c r="A273" s="568" t="e">
        <f>VLOOKUP(Data!A65,Data!$A:$P,1,FALSE)</f>
        <v>#N/A</v>
      </c>
      <c r="B273" s="579" t="e">
        <f>VLOOKUP(A273,Data!$A:$P,4,FALSE)</f>
        <v>#N/A</v>
      </c>
      <c r="C273" s="582" t="e">
        <f>VLOOKUP(A273,Data!$A:$AG,24,FALSE)</f>
        <v>#N/A</v>
      </c>
      <c r="D273" s="577" t="e">
        <f>VLOOKUP(A273,Data!$A:$AG,25,FALSE)</f>
        <v>#N/A</v>
      </c>
      <c r="E273" s="577" t="e">
        <f>VLOOKUP(A273,Data!$A:$AG,26,FALSE)</f>
        <v>#N/A</v>
      </c>
      <c r="F273" s="577" t="e">
        <f>VLOOKUP(A273,Data!$A:$AG,11,FALSE)</f>
        <v>#N/A</v>
      </c>
      <c r="G273" s="577" t="e">
        <f>VLOOKUP(A273,Data!$A:$AG,27,FALSE)</f>
        <v>#N/A</v>
      </c>
      <c r="H273" s="577" t="e">
        <f>VLOOKUP(A273,Data!$A:$AG,30,FALSE)</f>
        <v>#N/A</v>
      </c>
      <c r="I273" s="577" t="e">
        <f>VLOOKUP(A273,Data!$A:$AG,31,FALSE)</f>
        <v>#N/A</v>
      </c>
      <c r="J273" s="577" t="e">
        <f>VLOOKUP(A273,Data!$A:$AG,32,FALSE)</f>
        <v>#N/A</v>
      </c>
      <c r="K273" s="577" t="e">
        <f>VLOOKUP(A273,Data!$A:$AG,12,FALSE)</f>
        <v>#N/A</v>
      </c>
      <c r="L273" s="600" t="e">
        <f>VLOOKUP(A273,Data!$A:$AG,23,FALSE)</f>
        <v>#N/A</v>
      </c>
      <c r="M273" s="587" t="e">
        <f>VLOOKUP(A273,Data!$A:$AG,8,FALSE)</f>
        <v>#N/A</v>
      </c>
      <c r="N273" s="263" t="e">
        <f>VLOOKUP(A273,Data!$A:$AG,16,FALSE)</f>
        <v>#N/A</v>
      </c>
      <c r="O273" s="263" t="e">
        <f>VLOOKUP(A273,Data!$A:$AG,28,FALSE)</f>
        <v>#N/A</v>
      </c>
      <c r="P273" s="588" t="e">
        <f>VLOOKUP(A273,Data!$A:$AH,34,FALSE)</f>
        <v>#N/A</v>
      </c>
      <c r="Q273" s="588" t="e">
        <f>VLOOKUP($A273,Data!$A:AI,35,FALSE)</f>
        <v>#N/A</v>
      </c>
      <c r="R273" s="588" t="e">
        <f>VLOOKUP($A273,Data!$A:AJ,36,FALSE)</f>
        <v>#N/A</v>
      </c>
      <c r="S273" s="588" t="e">
        <f>VLOOKUP($A273,Data!$A:AK,37,FALSE)</f>
        <v>#N/A</v>
      </c>
      <c r="T273" s="588" t="e">
        <f>VLOOKUP($A273,Data!$A:AL,38,FALSE)</f>
        <v>#N/A</v>
      </c>
      <c r="U273" s="588" t="e">
        <f>VLOOKUP($A273,Data!$A:AM,39,FALSE)</f>
        <v>#N/A</v>
      </c>
      <c r="V273" s="588" t="e">
        <f>VLOOKUP($A273,Data!$A:AN,40,FALSE)</f>
        <v>#N/A</v>
      </c>
      <c r="W273" s="588" t="e">
        <f>VLOOKUP($A273,Data!$A:AO,41,FALSE)</f>
        <v>#N/A</v>
      </c>
      <c r="X273" s="588" t="e">
        <f>VLOOKUP($A273,Data!$A:AP,42,FALSE)</f>
        <v>#N/A</v>
      </c>
      <c r="Y273" s="588" t="e">
        <f>VLOOKUP($A273,Data!$A:AQ,43,FALSE)</f>
        <v>#N/A</v>
      </c>
    </row>
    <row r="274" spans="1:25" ht="50.1" hidden="1" customHeight="1" x14ac:dyDescent="0.25">
      <c r="A274" s="568" t="e">
        <f>VLOOKUP(Data!A64,Data!$A:$P,1,FALSE)</f>
        <v>#N/A</v>
      </c>
      <c r="B274" s="579" t="e">
        <f>VLOOKUP(A274,Data!$A:$P,4,FALSE)</f>
        <v>#N/A</v>
      </c>
      <c r="C274" s="582" t="e">
        <f>VLOOKUP(A274,Data!$A:$AG,24,FALSE)</f>
        <v>#N/A</v>
      </c>
      <c r="D274" s="577" t="e">
        <f>VLOOKUP(A274,Data!$A:$AG,25,FALSE)</f>
        <v>#N/A</v>
      </c>
      <c r="E274" s="577" t="e">
        <f>VLOOKUP(A274,Data!$A:$AG,26,FALSE)</f>
        <v>#N/A</v>
      </c>
      <c r="F274" s="577" t="e">
        <f>VLOOKUP(A274,Data!$A:$AG,11,FALSE)</f>
        <v>#N/A</v>
      </c>
      <c r="G274" s="577" t="e">
        <f>VLOOKUP(A274,Data!$A:$AG,27,FALSE)</f>
        <v>#N/A</v>
      </c>
      <c r="H274" s="577" t="e">
        <f>VLOOKUP(A274,Data!$A:$AG,30,FALSE)</f>
        <v>#N/A</v>
      </c>
      <c r="I274" s="577" t="e">
        <f>VLOOKUP(A274,Data!$A:$AG,31,FALSE)</f>
        <v>#N/A</v>
      </c>
      <c r="J274" s="577" t="e">
        <f>VLOOKUP(A274,Data!$A:$AG,32,FALSE)</f>
        <v>#N/A</v>
      </c>
      <c r="K274" s="576" t="e">
        <f>VLOOKUP(A274,Data!$A:$AG,12,FALSE)</f>
        <v>#N/A</v>
      </c>
      <c r="L274" s="600" t="e">
        <f>VLOOKUP(A274,Data!$A:$AG,23,FALSE)</f>
        <v>#N/A</v>
      </c>
      <c r="M274" s="587" t="e">
        <f>VLOOKUP(A274,Data!$A:$AG,8,FALSE)</f>
        <v>#N/A</v>
      </c>
      <c r="N274" s="263" t="e">
        <f>VLOOKUP(A274,Data!$A:$AG,16,FALSE)</f>
        <v>#N/A</v>
      </c>
      <c r="O274" s="263" t="e">
        <f>VLOOKUP(A274,Data!$A:$AG,28,FALSE)</f>
        <v>#N/A</v>
      </c>
      <c r="P274" s="588" t="e">
        <f>VLOOKUP(A274,Data!$A:$AH,34,FALSE)</f>
        <v>#N/A</v>
      </c>
      <c r="Q274" s="588" t="e">
        <f>VLOOKUP($A274,Data!$A:AI,35,FALSE)</f>
        <v>#N/A</v>
      </c>
      <c r="R274" s="588" t="e">
        <f>VLOOKUP($A274,Data!$A:AJ,36,FALSE)</f>
        <v>#N/A</v>
      </c>
      <c r="S274" s="588" t="e">
        <f>VLOOKUP($A274,Data!$A:AK,37,FALSE)</f>
        <v>#N/A</v>
      </c>
      <c r="T274" s="588" t="e">
        <f>VLOOKUP($A274,Data!$A:AL,38,FALSE)</f>
        <v>#N/A</v>
      </c>
      <c r="U274" s="588" t="e">
        <f>VLOOKUP($A274,Data!$A:AM,39,FALSE)</f>
        <v>#N/A</v>
      </c>
      <c r="V274" s="588" t="e">
        <f>VLOOKUP($A274,Data!$A:AN,40,FALSE)</f>
        <v>#N/A</v>
      </c>
      <c r="W274" s="588" t="e">
        <f>VLOOKUP($A274,Data!$A:AO,41,FALSE)</f>
        <v>#N/A</v>
      </c>
      <c r="X274" s="588" t="e">
        <f>VLOOKUP($A274,Data!$A:AP,42,FALSE)</f>
        <v>#N/A</v>
      </c>
      <c r="Y274" s="588" t="e">
        <f>VLOOKUP($A274,Data!$A:AQ,43,FALSE)</f>
        <v>#N/A</v>
      </c>
    </row>
    <row r="275" spans="1:25" ht="50.1" customHeight="1" x14ac:dyDescent="0.25">
      <c r="A275" s="568" t="e">
        <f>VLOOKUP(Data!A63,Data!$A:$P,1,FALSE)</f>
        <v>#N/A</v>
      </c>
      <c r="B275" s="579" t="e">
        <f>VLOOKUP(A275,Data!$A:$P,4,FALSE)</f>
        <v>#N/A</v>
      </c>
      <c r="C275" s="581" t="e">
        <f>VLOOKUP(A275,Data!$A:$AG,24,FALSE)</f>
        <v>#N/A</v>
      </c>
      <c r="D275" s="576" t="e">
        <f>VLOOKUP(A275,Data!$A:$AG,25,FALSE)</f>
        <v>#N/A</v>
      </c>
      <c r="E275" s="576" t="e">
        <f>VLOOKUP(A275,Data!$A:$AG,26,FALSE)</f>
        <v>#N/A</v>
      </c>
      <c r="F275" s="576" t="e">
        <f>VLOOKUP(A275,Data!$A:$AG,11,FALSE)</f>
        <v>#N/A</v>
      </c>
      <c r="G275" s="576" t="e">
        <f>VLOOKUP(A275,Data!$A:$AG,27,FALSE)</f>
        <v>#N/A</v>
      </c>
      <c r="H275" s="576" t="e">
        <f>VLOOKUP(A275,Data!$A:$AG,30,FALSE)</f>
        <v>#N/A</v>
      </c>
      <c r="I275" s="576" t="e">
        <f>VLOOKUP(A275,Data!$A:$AG,31,FALSE)</f>
        <v>#N/A</v>
      </c>
      <c r="J275" s="576" t="e">
        <f>VLOOKUP(A275,Data!$A:$AG,32,FALSE)</f>
        <v>#N/A</v>
      </c>
      <c r="K275" s="576" t="e">
        <f>VLOOKUP(A275,Data!$A:$AG,12,FALSE)</f>
        <v>#N/A</v>
      </c>
      <c r="L275" s="598" t="e">
        <f>VLOOKUP(A275,Data!$A:$AG,23,FALSE)</f>
        <v>#N/A</v>
      </c>
      <c r="M275" s="587" t="e">
        <f>VLOOKUP(A275,Data!$A:$AG,8,FALSE)</f>
        <v>#N/A</v>
      </c>
      <c r="N275" s="263" t="e">
        <f>VLOOKUP(A275,Data!$A:$AG,16,FALSE)</f>
        <v>#N/A</v>
      </c>
      <c r="O275" s="263" t="e">
        <f>VLOOKUP(A275,Data!$A:$AG,28,FALSE)</f>
        <v>#N/A</v>
      </c>
      <c r="P275" s="588" t="e">
        <f>VLOOKUP(A275,Data!$A:$AH,34,FALSE)</f>
        <v>#N/A</v>
      </c>
      <c r="Q275" s="588" t="e">
        <f>VLOOKUP($A275,Data!$A:AI,35,FALSE)</f>
        <v>#N/A</v>
      </c>
      <c r="R275" s="588" t="e">
        <f>VLOOKUP($A275,Data!$A:AJ,36,FALSE)</f>
        <v>#N/A</v>
      </c>
      <c r="S275" s="588" t="e">
        <f>VLOOKUP($A275,Data!$A:AK,37,FALSE)</f>
        <v>#N/A</v>
      </c>
      <c r="T275" s="588" t="e">
        <f>VLOOKUP($A275,Data!$A:AL,38,FALSE)</f>
        <v>#N/A</v>
      </c>
      <c r="U275" s="588" t="e">
        <f>VLOOKUP($A275,Data!$A:AM,39,FALSE)</f>
        <v>#N/A</v>
      </c>
      <c r="V275" s="588" t="e">
        <f>VLOOKUP($A275,Data!$A:AN,40,FALSE)</f>
        <v>#N/A</v>
      </c>
      <c r="W275" s="588" t="e">
        <f>VLOOKUP($A275,Data!$A:AO,41,FALSE)</f>
        <v>#N/A</v>
      </c>
      <c r="X275" s="588" t="e">
        <f>VLOOKUP($A275,Data!$A:AP,42,FALSE)</f>
        <v>#N/A</v>
      </c>
      <c r="Y275" s="588" t="e">
        <f>VLOOKUP($A275,Data!$A:AQ,43,FALSE)</f>
        <v>#N/A</v>
      </c>
    </row>
    <row r="276" spans="1:25" ht="50.1" hidden="1" customHeight="1" x14ac:dyDescent="0.25">
      <c r="A276" s="568" t="e">
        <f>VLOOKUP(Data!A62,Data!$A:$P,1,FALSE)</f>
        <v>#N/A</v>
      </c>
      <c r="B276" s="579" t="e">
        <f>VLOOKUP(A276,Data!$A:$P,4,FALSE)</f>
        <v>#N/A</v>
      </c>
      <c r="C276" s="582" t="e">
        <f>VLOOKUP(A276,Data!$A:$AG,24,FALSE)</f>
        <v>#N/A</v>
      </c>
      <c r="D276" s="577" t="e">
        <f>VLOOKUP(A276,Data!$A:$AG,25,FALSE)</f>
        <v>#N/A</v>
      </c>
      <c r="E276" s="577" t="e">
        <f>VLOOKUP(A276,Data!$A:$AG,26,FALSE)</f>
        <v>#N/A</v>
      </c>
      <c r="F276" s="577" t="e">
        <f>VLOOKUP(A276,Data!$A:$AG,11,FALSE)</f>
        <v>#N/A</v>
      </c>
      <c r="G276" s="577" t="e">
        <f>VLOOKUP(A276,Data!$A:$AG,27,FALSE)</f>
        <v>#N/A</v>
      </c>
      <c r="H276" s="577" t="e">
        <f>VLOOKUP(A276,Data!$A:$AG,30,FALSE)</f>
        <v>#N/A</v>
      </c>
      <c r="I276" s="577" t="e">
        <f>VLOOKUP(A276,Data!$A:$AG,31,FALSE)</f>
        <v>#N/A</v>
      </c>
      <c r="J276" s="577" t="e">
        <f>VLOOKUP(A276,Data!$A:$AG,32,FALSE)</f>
        <v>#N/A</v>
      </c>
      <c r="K276" s="577" t="e">
        <f>VLOOKUP(A276,Data!$A:$AG,12,FALSE)</f>
        <v>#N/A</v>
      </c>
      <c r="L276" s="600" t="e">
        <f>VLOOKUP(A276,Data!$A:$AG,23,FALSE)</f>
        <v>#N/A</v>
      </c>
      <c r="M276" s="587" t="e">
        <f>VLOOKUP(A276,Data!$A:$AG,8,FALSE)</f>
        <v>#N/A</v>
      </c>
      <c r="N276" s="263" t="e">
        <f>VLOOKUP(A276,Data!$A:$AG,16,FALSE)</f>
        <v>#N/A</v>
      </c>
      <c r="O276" s="263" t="e">
        <f>VLOOKUP(A276,Data!$A:$AG,28,FALSE)</f>
        <v>#N/A</v>
      </c>
      <c r="P276" s="588" t="e">
        <f>VLOOKUP(A276,Data!$A:$AH,34,FALSE)</f>
        <v>#N/A</v>
      </c>
      <c r="Q276" s="588" t="e">
        <f>VLOOKUP($A276,Data!$A:AI,35,FALSE)</f>
        <v>#N/A</v>
      </c>
      <c r="R276" s="588" t="e">
        <f>VLOOKUP($A276,Data!$A:AJ,36,FALSE)</f>
        <v>#N/A</v>
      </c>
      <c r="S276" s="588" t="e">
        <f>VLOOKUP($A276,Data!$A:AK,37,FALSE)</f>
        <v>#N/A</v>
      </c>
      <c r="T276" s="588" t="e">
        <f>VLOOKUP($A276,Data!$A:AL,38,FALSE)</f>
        <v>#N/A</v>
      </c>
      <c r="U276" s="588" t="e">
        <f>VLOOKUP($A276,Data!$A:AM,39,FALSE)</f>
        <v>#N/A</v>
      </c>
      <c r="V276" s="588" t="e">
        <f>VLOOKUP($A276,Data!$A:AN,40,FALSE)</f>
        <v>#N/A</v>
      </c>
      <c r="W276" s="588" t="e">
        <f>VLOOKUP($A276,Data!$A:AO,41,FALSE)</f>
        <v>#N/A</v>
      </c>
      <c r="X276" s="588" t="e">
        <f>VLOOKUP($A276,Data!$A:AP,42,FALSE)</f>
        <v>#N/A</v>
      </c>
      <c r="Y276" s="588" t="e">
        <f>VLOOKUP($A276,Data!$A:AQ,43,FALSE)</f>
        <v>#N/A</v>
      </c>
    </row>
    <row r="277" spans="1:25" ht="50.1" customHeight="1" x14ac:dyDescent="0.25">
      <c r="A277" s="568" t="e">
        <f>VLOOKUP(Data!A61,Data!$A:$P,1,FALSE)</f>
        <v>#N/A</v>
      </c>
      <c r="B277" s="579" t="e">
        <f>VLOOKUP(A277,Data!$A:$P,4,FALSE)</f>
        <v>#N/A</v>
      </c>
      <c r="C277" s="581" t="e">
        <f>VLOOKUP(A277,Data!$A:$AG,24,FALSE)</f>
        <v>#N/A</v>
      </c>
      <c r="D277" s="576" t="e">
        <f>VLOOKUP(A277,Data!$A:$AG,25,FALSE)</f>
        <v>#N/A</v>
      </c>
      <c r="E277" s="576" t="e">
        <f>VLOOKUP(A277,Data!$A:$AG,26,FALSE)</f>
        <v>#N/A</v>
      </c>
      <c r="F277" s="590" t="e">
        <f>VLOOKUP(A277,Data!$A:$AG,11,FALSE)</f>
        <v>#N/A</v>
      </c>
      <c r="G277" s="592" t="e">
        <f>VLOOKUP(A277,Data!$A:$AG,27,FALSE)</f>
        <v>#N/A</v>
      </c>
      <c r="H277" s="592" t="e">
        <f>VLOOKUP(A277,Data!$A:$AG,30,FALSE)</f>
        <v>#N/A</v>
      </c>
      <c r="I277" s="592" t="e">
        <f>VLOOKUP(A277,Data!$A:$AG,31,FALSE)</f>
        <v>#N/A</v>
      </c>
      <c r="J277" s="592" t="e">
        <f>VLOOKUP(A277,Data!$A:$AG,32,FALSE)</f>
        <v>#N/A</v>
      </c>
      <c r="K277" s="592" t="e">
        <f>VLOOKUP(A277,Data!$A:$AG,12,FALSE)</f>
        <v>#N/A</v>
      </c>
      <c r="L277" s="596" t="e">
        <f>VLOOKUP(A277,Data!$A:$AG,23,FALSE)</f>
        <v>#N/A</v>
      </c>
      <c r="M277" s="586" t="e">
        <f>VLOOKUP(A277,Data!$A:$AG,8,FALSE)</f>
        <v>#N/A</v>
      </c>
      <c r="N277" s="263" t="e">
        <f>VLOOKUP(A277,Data!$A:$AG,16,FALSE)</f>
        <v>#N/A</v>
      </c>
      <c r="O277" s="263" t="e">
        <f>VLOOKUP(A277,Data!$A:$AG,28,FALSE)</f>
        <v>#N/A</v>
      </c>
      <c r="P277" s="588" t="e">
        <f>VLOOKUP(A277,Data!$A:$AH,34,FALSE)</f>
        <v>#N/A</v>
      </c>
      <c r="Q277" s="588" t="e">
        <f>VLOOKUP($A277,Data!$A:AI,35,FALSE)</f>
        <v>#N/A</v>
      </c>
      <c r="R277" s="588" t="e">
        <f>VLOOKUP($A277,Data!$A:AJ,36,FALSE)</f>
        <v>#N/A</v>
      </c>
      <c r="S277" s="588" t="e">
        <f>VLOOKUP($A277,Data!$A:AK,37,FALSE)</f>
        <v>#N/A</v>
      </c>
      <c r="T277" s="588" t="e">
        <f>VLOOKUP($A277,Data!$A:AL,38,FALSE)</f>
        <v>#N/A</v>
      </c>
      <c r="U277" s="588" t="e">
        <f>VLOOKUP($A277,Data!$A:AM,39,FALSE)</f>
        <v>#N/A</v>
      </c>
      <c r="V277" s="588" t="e">
        <f>VLOOKUP($A277,Data!$A:AN,40,FALSE)</f>
        <v>#N/A</v>
      </c>
      <c r="W277" s="588" t="e">
        <f>VLOOKUP($A277,Data!$A:AO,41,FALSE)</f>
        <v>#N/A</v>
      </c>
      <c r="X277" s="588" t="e">
        <f>VLOOKUP($A277,Data!$A:AP,42,FALSE)</f>
        <v>#N/A</v>
      </c>
      <c r="Y277" s="588" t="e">
        <f>VLOOKUP($A277,Data!$A:AQ,43,FALSE)</f>
        <v>#N/A</v>
      </c>
    </row>
    <row r="278" spans="1:25" ht="50.1" customHeight="1" x14ac:dyDescent="0.25">
      <c r="A278" s="568" t="e">
        <f>VLOOKUP(Data!A60,Data!$A:$P,1,FALSE)</f>
        <v>#N/A</v>
      </c>
      <c r="B278" s="579" t="e">
        <f>VLOOKUP(A278,Data!$A:$P,4,FALSE)</f>
        <v>#N/A</v>
      </c>
      <c r="C278" s="581" t="e">
        <f>VLOOKUP(A278,Data!$A:$AG,24,FALSE)</f>
        <v>#N/A</v>
      </c>
      <c r="D278" s="576" t="e">
        <f>VLOOKUP(A278,Data!$A:$AG,25,FALSE)</f>
        <v>#N/A</v>
      </c>
      <c r="E278" s="576" t="e">
        <f>VLOOKUP(A278,Data!$A:$AG,26,FALSE)</f>
        <v>#N/A</v>
      </c>
      <c r="F278" s="590" t="e">
        <f>VLOOKUP(A278,Data!$A:$AG,11,FALSE)</f>
        <v>#N/A</v>
      </c>
      <c r="G278" s="592" t="e">
        <f>VLOOKUP(A278,Data!$A:$AG,27,FALSE)</f>
        <v>#N/A</v>
      </c>
      <c r="H278" s="592" t="e">
        <f>VLOOKUP(A278,Data!$A:$AG,30,FALSE)</f>
        <v>#N/A</v>
      </c>
      <c r="I278" s="592" t="e">
        <f>VLOOKUP(A278,Data!$A:$AG,31,FALSE)</f>
        <v>#N/A</v>
      </c>
      <c r="J278" s="592" t="e">
        <f>VLOOKUP(A278,Data!$A:$AG,32,FALSE)</f>
        <v>#N/A</v>
      </c>
      <c r="K278" s="592" t="e">
        <f>VLOOKUP(A278,Data!$A:$AG,12,FALSE)</f>
        <v>#N/A</v>
      </c>
      <c r="L278" s="596" t="e">
        <f>VLOOKUP(A278,Data!$A:$AG,23,FALSE)</f>
        <v>#N/A</v>
      </c>
      <c r="M278" s="586" t="e">
        <f>VLOOKUP(A278,Data!$A:$AG,8,FALSE)</f>
        <v>#N/A</v>
      </c>
      <c r="N278" s="263" t="e">
        <f>VLOOKUP(A278,Data!$A:$AG,16,FALSE)</f>
        <v>#N/A</v>
      </c>
      <c r="O278" s="263" t="e">
        <f>VLOOKUP(A278,Data!$A:$AG,28,FALSE)</f>
        <v>#N/A</v>
      </c>
      <c r="P278" s="588" t="e">
        <f>VLOOKUP(A278,Data!$A:$AH,34,FALSE)</f>
        <v>#N/A</v>
      </c>
      <c r="Q278" s="588" t="e">
        <f>VLOOKUP($A278,Data!$A:AI,35,FALSE)</f>
        <v>#N/A</v>
      </c>
      <c r="R278" s="588" t="e">
        <f>VLOOKUP($A278,Data!$A:AJ,36,FALSE)</f>
        <v>#N/A</v>
      </c>
      <c r="S278" s="588" t="e">
        <f>VLOOKUP($A278,Data!$A:AK,37,FALSE)</f>
        <v>#N/A</v>
      </c>
      <c r="T278" s="588" t="e">
        <f>VLOOKUP($A278,Data!$A:AL,38,FALSE)</f>
        <v>#N/A</v>
      </c>
      <c r="U278" s="588" t="e">
        <f>VLOOKUP($A278,Data!$A:AM,39,FALSE)</f>
        <v>#N/A</v>
      </c>
      <c r="V278" s="588" t="e">
        <f>VLOOKUP($A278,Data!$A:AN,40,FALSE)</f>
        <v>#N/A</v>
      </c>
      <c r="W278" s="588" t="e">
        <f>VLOOKUP($A278,Data!$A:AO,41,FALSE)</f>
        <v>#N/A</v>
      </c>
      <c r="X278" s="588" t="e">
        <f>VLOOKUP($A278,Data!$A:AP,42,FALSE)</f>
        <v>#N/A</v>
      </c>
      <c r="Y278" s="588" t="e">
        <f>VLOOKUP($A278,Data!$A:AQ,43,FALSE)</f>
        <v>#N/A</v>
      </c>
    </row>
    <row r="279" spans="1:25" ht="50.1" hidden="1" customHeight="1" x14ac:dyDescent="0.25">
      <c r="A279" s="568" t="e">
        <f>VLOOKUP(Data!A59,Data!$A:$P,1,FALSE)</f>
        <v>#N/A</v>
      </c>
      <c r="B279" s="579" t="e">
        <f>VLOOKUP(A279,Data!$A:$P,4,FALSE)</f>
        <v>#N/A</v>
      </c>
      <c r="C279" s="582" t="e">
        <f>VLOOKUP(A279,Data!$A:$AG,24,FALSE)</f>
        <v>#N/A</v>
      </c>
      <c r="D279" s="577" t="e">
        <f>VLOOKUP(A279,Data!$A:$AG,25,FALSE)</f>
        <v>#N/A</v>
      </c>
      <c r="E279" s="577" t="e">
        <f>VLOOKUP(A279,Data!$A:$AG,26,FALSE)</f>
        <v>#N/A</v>
      </c>
      <c r="F279" s="577" t="e">
        <f>VLOOKUP(A279,Data!$A:$AG,11,FALSE)</f>
        <v>#N/A</v>
      </c>
      <c r="G279" s="577" t="e">
        <f>VLOOKUP(A279,Data!$A:$AG,27,FALSE)</f>
        <v>#N/A</v>
      </c>
      <c r="H279" s="577" t="e">
        <f>VLOOKUP(A279,Data!$A:$AG,30,FALSE)</f>
        <v>#N/A</v>
      </c>
      <c r="I279" s="577" t="e">
        <f>VLOOKUP(A279,Data!$A:$AG,31,FALSE)</f>
        <v>#N/A</v>
      </c>
      <c r="J279" s="577" t="e">
        <f>VLOOKUP(A279,Data!$A:$AG,32,FALSE)</f>
        <v>#N/A</v>
      </c>
      <c r="K279" s="577" t="e">
        <f>VLOOKUP(A279,Data!$A:$AG,12,FALSE)</f>
        <v>#N/A</v>
      </c>
      <c r="L279" s="600" t="e">
        <f>VLOOKUP(A279,Data!$A:$AG,23,FALSE)</f>
        <v>#N/A</v>
      </c>
      <c r="M279" s="587" t="e">
        <f>VLOOKUP(A279,Data!$A:$AG,8,FALSE)</f>
        <v>#N/A</v>
      </c>
      <c r="N279" s="263" t="e">
        <f>VLOOKUP(A279,Data!$A:$AG,16,FALSE)</f>
        <v>#N/A</v>
      </c>
      <c r="O279" s="263" t="e">
        <f>VLOOKUP(A279,Data!$A:$AG,28,FALSE)</f>
        <v>#N/A</v>
      </c>
      <c r="P279" s="588" t="e">
        <f>VLOOKUP(A279,Data!$A:$AH,34,FALSE)</f>
        <v>#N/A</v>
      </c>
      <c r="Q279" s="588" t="e">
        <f>VLOOKUP($A279,Data!$A:AI,35,FALSE)</f>
        <v>#N/A</v>
      </c>
      <c r="R279" s="588" t="e">
        <f>VLOOKUP($A279,Data!$A:AJ,36,FALSE)</f>
        <v>#N/A</v>
      </c>
      <c r="S279" s="588" t="e">
        <f>VLOOKUP($A279,Data!$A:AK,37,FALSE)</f>
        <v>#N/A</v>
      </c>
      <c r="T279" s="588" t="e">
        <f>VLOOKUP($A279,Data!$A:AL,38,FALSE)</f>
        <v>#N/A</v>
      </c>
      <c r="U279" s="588" t="e">
        <f>VLOOKUP($A279,Data!$A:AM,39,FALSE)</f>
        <v>#N/A</v>
      </c>
      <c r="V279" s="588" t="e">
        <f>VLOOKUP($A279,Data!$A:AN,40,FALSE)</f>
        <v>#N/A</v>
      </c>
      <c r="W279" s="588" t="e">
        <f>VLOOKUP($A279,Data!$A:AO,41,FALSE)</f>
        <v>#N/A</v>
      </c>
      <c r="X279" s="588" t="e">
        <f>VLOOKUP($A279,Data!$A:AP,42,FALSE)</f>
        <v>#N/A</v>
      </c>
      <c r="Y279" s="588" t="e">
        <f>VLOOKUP($A279,Data!$A:AQ,43,FALSE)</f>
        <v>#N/A</v>
      </c>
    </row>
    <row r="280" spans="1:25" ht="50.1" customHeight="1" x14ac:dyDescent="0.25">
      <c r="A280" s="568" t="e">
        <f>VLOOKUP(Data!A58,Data!$A:$P,1,FALSE)</f>
        <v>#N/A</v>
      </c>
      <c r="B280" s="579" t="e">
        <f>VLOOKUP(A280,Data!$A:$P,4,FALSE)</f>
        <v>#N/A</v>
      </c>
      <c r="C280" s="581" t="e">
        <f>VLOOKUP(A280,Data!$A:$AG,24,FALSE)</f>
        <v>#N/A</v>
      </c>
      <c r="D280" s="576" t="e">
        <f>VLOOKUP(A280,Data!$A:$AG,25,FALSE)</f>
        <v>#N/A</v>
      </c>
      <c r="E280" s="576" t="e">
        <f>VLOOKUP(A280,Data!$A:$AG,26,FALSE)</f>
        <v>#N/A</v>
      </c>
      <c r="F280" s="590" t="e">
        <f>VLOOKUP(A280,Data!$A:$AG,11,FALSE)</f>
        <v>#N/A</v>
      </c>
      <c r="G280" s="592" t="e">
        <f>VLOOKUP(A280,Data!$A:$AG,27,FALSE)</f>
        <v>#N/A</v>
      </c>
      <c r="H280" s="592" t="e">
        <f>VLOOKUP(A280,Data!$A:$AG,30,FALSE)</f>
        <v>#N/A</v>
      </c>
      <c r="I280" s="592" t="e">
        <f>VLOOKUP(A280,Data!$A:$AG,31,FALSE)</f>
        <v>#N/A</v>
      </c>
      <c r="J280" s="592" t="e">
        <f>VLOOKUP(A280,Data!$A:$AG,32,FALSE)</f>
        <v>#N/A</v>
      </c>
      <c r="K280" s="592" t="e">
        <f>VLOOKUP(A280,Data!$A:$AG,12,FALSE)</f>
        <v>#N/A</v>
      </c>
      <c r="L280" s="596" t="e">
        <f>VLOOKUP(A280,Data!$A:$AG,23,FALSE)</f>
        <v>#N/A</v>
      </c>
      <c r="M280" s="586" t="e">
        <f>VLOOKUP(A280,Data!$A:$AG,8,FALSE)</f>
        <v>#N/A</v>
      </c>
      <c r="N280" s="263" t="e">
        <f>VLOOKUP(A280,Data!$A:$AG,16,FALSE)</f>
        <v>#N/A</v>
      </c>
      <c r="O280" s="263" t="e">
        <f>VLOOKUP(A280,Data!$A:$AG,28,FALSE)</f>
        <v>#N/A</v>
      </c>
      <c r="P280" s="588" t="e">
        <f>VLOOKUP(A280,Data!$A:$AH,34,FALSE)</f>
        <v>#N/A</v>
      </c>
      <c r="Q280" s="588" t="e">
        <f>VLOOKUP($A280,Data!$A:AI,35,FALSE)</f>
        <v>#N/A</v>
      </c>
      <c r="R280" s="588" t="e">
        <f>VLOOKUP($A280,Data!$A:AJ,36,FALSE)</f>
        <v>#N/A</v>
      </c>
      <c r="S280" s="588" t="e">
        <f>VLOOKUP($A280,Data!$A:AK,37,FALSE)</f>
        <v>#N/A</v>
      </c>
      <c r="T280" s="588" t="e">
        <f>VLOOKUP($A280,Data!$A:AL,38,FALSE)</f>
        <v>#N/A</v>
      </c>
      <c r="U280" s="588" t="e">
        <f>VLOOKUP($A280,Data!$A:AM,39,FALSE)</f>
        <v>#N/A</v>
      </c>
      <c r="V280" s="588" t="e">
        <f>VLOOKUP($A280,Data!$A:AN,40,FALSE)</f>
        <v>#N/A</v>
      </c>
      <c r="W280" s="588" t="e">
        <f>VLOOKUP($A280,Data!$A:AO,41,FALSE)</f>
        <v>#N/A</v>
      </c>
      <c r="X280" s="588" t="e">
        <f>VLOOKUP($A280,Data!$A:AP,42,FALSE)</f>
        <v>#N/A</v>
      </c>
      <c r="Y280" s="588" t="e">
        <f>VLOOKUP($A280,Data!$A:AQ,43,FALSE)</f>
        <v>#N/A</v>
      </c>
    </row>
    <row r="281" spans="1:25" ht="50.1" hidden="1" customHeight="1" x14ac:dyDescent="0.25">
      <c r="A281" s="568" t="e">
        <f>VLOOKUP(Data!A57,Data!$A:$P,1,FALSE)</f>
        <v>#N/A</v>
      </c>
      <c r="B281" s="579" t="e">
        <f>VLOOKUP(A281,Data!$A:$P,4,FALSE)</f>
        <v>#N/A</v>
      </c>
      <c r="C281" s="582" t="e">
        <f>VLOOKUP(A281,Data!$A:$AG,24,FALSE)</f>
        <v>#N/A</v>
      </c>
      <c r="D281" s="577" t="e">
        <f>VLOOKUP(A281,Data!$A:$AG,25,FALSE)</f>
        <v>#N/A</v>
      </c>
      <c r="E281" s="577" t="e">
        <f>VLOOKUP(A281,Data!$A:$AG,26,FALSE)</f>
        <v>#N/A</v>
      </c>
      <c r="F281" s="577" t="e">
        <f>VLOOKUP(A281,Data!$A:$AG,11,FALSE)</f>
        <v>#N/A</v>
      </c>
      <c r="G281" s="577" t="e">
        <f>VLOOKUP(A281,Data!$A:$AG,27,FALSE)</f>
        <v>#N/A</v>
      </c>
      <c r="H281" s="577" t="e">
        <f>VLOOKUP(A281,Data!$A:$AG,30,FALSE)</f>
        <v>#N/A</v>
      </c>
      <c r="I281" s="577" t="e">
        <f>VLOOKUP(A281,Data!$A:$AG,31,FALSE)</f>
        <v>#N/A</v>
      </c>
      <c r="J281" s="577" t="e">
        <f>VLOOKUP(A281,Data!$A:$AG,32,FALSE)</f>
        <v>#N/A</v>
      </c>
      <c r="K281" s="577" t="e">
        <f>VLOOKUP(A281,Data!$A:$AG,12,FALSE)</f>
        <v>#N/A</v>
      </c>
      <c r="L281" s="600" t="e">
        <f>VLOOKUP(A281,Data!$A:$AG,23,FALSE)</f>
        <v>#N/A</v>
      </c>
      <c r="M281" s="587" t="e">
        <f>VLOOKUP(A281,Data!$A:$AG,8,FALSE)</f>
        <v>#N/A</v>
      </c>
      <c r="N281" s="263" t="e">
        <f>VLOOKUP(A281,Data!$A:$AG,16,FALSE)</f>
        <v>#N/A</v>
      </c>
      <c r="O281" s="263" t="e">
        <f>VLOOKUP(A281,Data!$A:$AG,28,FALSE)</f>
        <v>#N/A</v>
      </c>
      <c r="P281" s="588" t="e">
        <f>VLOOKUP(A281,Data!$A:$AH,34,FALSE)</f>
        <v>#N/A</v>
      </c>
      <c r="Q281" s="588" t="e">
        <f>VLOOKUP($A281,Data!$A:AI,35,FALSE)</f>
        <v>#N/A</v>
      </c>
      <c r="R281" s="588" t="e">
        <f>VLOOKUP($A281,Data!$A:AJ,36,FALSE)</f>
        <v>#N/A</v>
      </c>
      <c r="S281" s="588" t="e">
        <f>VLOOKUP($A281,Data!$A:AK,37,FALSE)</f>
        <v>#N/A</v>
      </c>
      <c r="T281" s="588" t="e">
        <f>VLOOKUP($A281,Data!$A:AL,38,FALSE)</f>
        <v>#N/A</v>
      </c>
      <c r="U281" s="588" t="e">
        <f>VLOOKUP($A281,Data!$A:AM,39,FALSE)</f>
        <v>#N/A</v>
      </c>
      <c r="V281" s="588" t="e">
        <f>VLOOKUP($A281,Data!$A:AN,40,FALSE)</f>
        <v>#N/A</v>
      </c>
      <c r="W281" s="588" t="e">
        <f>VLOOKUP($A281,Data!$A:AO,41,FALSE)</f>
        <v>#N/A</v>
      </c>
      <c r="X281" s="588" t="e">
        <f>VLOOKUP($A281,Data!$A:AP,42,FALSE)</f>
        <v>#N/A</v>
      </c>
      <c r="Y281" s="588" t="e">
        <f>VLOOKUP($A281,Data!$A:AQ,43,FALSE)</f>
        <v>#N/A</v>
      </c>
    </row>
    <row r="282" spans="1:25" ht="50.1" customHeight="1" x14ac:dyDescent="0.25">
      <c r="A282" s="568" t="e">
        <f>VLOOKUP(Data!A56,Data!$A:$P,1,FALSE)</f>
        <v>#N/A</v>
      </c>
      <c r="B282" s="579" t="e">
        <f>VLOOKUP(A282,Data!$A:$P,4,FALSE)</f>
        <v>#N/A</v>
      </c>
      <c r="C282" s="581" t="e">
        <f>VLOOKUP(A282,Data!$A:$AG,24,FALSE)</f>
        <v>#N/A</v>
      </c>
      <c r="D282" s="576" t="e">
        <f>VLOOKUP(A282,Data!$A:$AG,25,FALSE)</f>
        <v>#N/A</v>
      </c>
      <c r="E282" s="576" t="e">
        <f>VLOOKUP(A282,Data!$A:$AG,26,FALSE)</f>
        <v>#N/A</v>
      </c>
      <c r="F282" s="576" t="e">
        <f>VLOOKUP(A282,Data!$A:$AG,11,FALSE)</f>
        <v>#N/A</v>
      </c>
      <c r="G282" s="576" t="e">
        <f>VLOOKUP(A282,Data!$A:$AG,27,FALSE)</f>
        <v>#N/A</v>
      </c>
      <c r="H282" s="576" t="e">
        <f>VLOOKUP(A282,Data!$A:$AG,30,FALSE)</f>
        <v>#N/A</v>
      </c>
      <c r="I282" s="576" t="e">
        <f>VLOOKUP(A282,Data!$A:$AG,31,FALSE)</f>
        <v>#N/A</v>
      </c>
      <c r="J282" s="576" t="e">
        <f>VLOOKUP(A282,Data!$A:$AG,32,FALSE)</f>
        <v>#N/A</v>
      </c>
      <c r="K282" s="576" t="e">
        <f>VLOOKUP(A282,Data!$A:$AG,12,FALSE)</f>
        <v>#N/A</v>
      </c>
      <c r="L282" s="598" t="e">
        <f>VLOOKUP(A282,Data!$A:$AG,23,FALSE)</f>
        <v>#N/A</v>
      </c>
      <c r="M282" s="587" t="e">
        <f>VLOOKUP(A282,Data!$A:$AG,8,FALSE)</f>
        <v>#N/A</v>
      </c>
      <c r="N282" s="263" t="e">
        <f>VLOOKUP(A282,Data!$A:$AG,16,FALSE)</f>
        <v>#N/A</v>
      </c>
      <c r="O282" s="263" t="e">
        <f>VLOOKUP(A282,Data!$A:$AG,28,FALSE)</f>
        <v>#N/A</v>
      </c>
      <c r="P282" s="588" t="e">
        <f>VLOOKUP(A282,Data!$A:$AH,34,FALSE)</f>
        <v>#N/A</v>
      </c>
      <c r="Q282" s="588" t="e">
        <f>VLOOKUP($A282,Data!$A:AI,35,FALSE)</f>
        <v>#N/A</v>
      </c>
      <c r="R282" s="588" t="e">
        <f>VLOOKUP($A282,Data!$A:AJ,36,FALSE)</f>
        <v>#N/A</v>
      </c>
      <c r="S282" s="588" t="e">
        <f>VLOOKUP($A282,Data!$A:AK,37,FALSE)</f>
        <v>#N/A</v>
      </c>
      <c r="T282" s="588" t="e">
        <f>VLOOKUP($A282,Data!$A:AL,38,FALSE)</f>
        <v>#N/A</v>
      </c>
      <c r="U282" s="588" t="e">
        <f>VLOOKUP($A282,Data!$A:AM,39,FALSE)</f>
        <v>#N/A</v>
      </c>
      <c r="V282" s="588" t="e">
        <f>VLOOKUP($A282,Data!$A:AN,40,FALSE)</f>
        <v>#N/A</v>
      </c>
      <c r="W282" s="588" t="e">
        <f>VLOOKUP($A282,Data!$A:AO,41,FALSE)</f>
        <v>#N/A</v>
      </c>
      <c r="X282" s="588" t="e">
        <f>VLOOKUP($A282,Data!$A:AP,42,FALSE)</f>
        <v>#N/A</v>
      </c>
      <c r="Y282" s="588" t="e">
        <f>VLOOKUP($A282,Data!$A:AQ,43,FALSE)</f>
        <v>#N/A</v>
      </c>
    </row>
    <row r="283" spans="1:25" ht="50.1" customHeight="1" x14ac:dyDescent="0.25">
      <c r="A283" s="568" t="e">
        <f>VLOOKUP(Data!A55,Data!$A:$P,1,FALSE)</f>
        <v>#N/A</v>
      </c>
      <c r="B283" s="579" t="e">
        <f>VLOOKUP(A283,Data!$A:$P,4,FALSE)</f>
        <v>#N/A</v>
      </c>
      <c r="C283" s="581" t="e">
        <f>VLOOKUP(A283,Data!$A:$AG,24,FALSE)</f>
        <v>#N/A</v>
      </c>
      <c r="D283" s="576" t="e">
        <f>VLOOKUP(A283,Data!$A:$AG,25,FALSE)</f>
        <v>#N/A</v>
      </c>
      <c r="E283" s="576" t="e">
        <f>VLOOKUP(A283,Data!$A:$AG,26,FALSE)</f>
        <v>#N/A</v>
      </c>
      <c r="F283" s="576" t="e">
        <f>VLOOKUP(A283,Data!$A:$AG,11,FALSE)</f>
        <v>#N/A</v>
      </c>
      <c r="G283" s="576" t="e">
        <f>VLOOKUP(A283,Data!$A:$AG,27,FALSE)</f>
        <v>#N/A</v>
      </c>
      <c r="H283" s="576" t="e">
        <f>VLOOKUP(A283,Data!$A:$AG,30,FALSE)</f>
        <v>#N/A</v>
      </c>
      <c r="I283" s="576" t="e">
        <f>VLOOKUP(A283,Data!$A:$AG,31,FALSE)</f>
        <v>#N/A</v>
      </c>
      <c r="J283" s="576" t="e">
        <f>VLOOKUP(A283,Data!$A:$AG,32,FALSE)</f>
        <v>#N/A</v>
      </c>
      <c r="K283" s="576" t="e">
        <f>VLOOKUP(A283,Data!$A:$AG,12,FALSE)</f>
        <v>#N/A</v>
      </c>
      <c r="L283" s="598" t="e">
        <f>VLOOKUP(A283,Data!$A:$AG,23,FALSE)</f>
        <v>#N/A</v>
      </c>
      <c r="M283" s="587" t="e">
        <f>VLOOKUP(A283,Data!$A:$AG,8,FALSE)</f>
        <v>#N/A</v>
      </c>
      <c r="N283" s="263" t="e">
        <f>VLOOKUP(A283,Data!$A:$AG,16,FALSE)</f>
        <v>#N/A</v>
      </c>
      <c r="O283" s="263" t="e">
        <f>VLOOKUP(A283,Data!$A:$AG,28,FALSE)</f>
        <v>#N/A</v>
      </c>
      <c r="P283" s="588" t="e">
        <f>VLOOKUP(A283,Data!$A:$AH,34,FALSE)</f>
        <v>#N/A</v>
      </c>
      <c r="Q283" s="588" t="e">
        <f>VLOOKUP($A283,Data!$A:AI,35,FALSE)</f>
        <v>#N/A</v>
      </c>
      <c r="R283" s="588" t="e">
        <f>VLOOKUP($A283,Data!$A:AJ,36,FALSE)</f>
        <v>#N/A</v>
      </c>
      <c r="S283" s="588" t="e">
        <f>VLOOKUP($A283,Data!$A:AK,37,FALSE)</f>
        <v>#N/A</v>
      </c>
      <c r="T283" s="588" t="e">
        <f>VLOOKUP($A283,Data!$A:AL,38,FALSE)</f>
        <v>#N/A</v>
      </c>
      <c r="U283" s="588" t="e">
        <f>VLOOKUP($A283,Data!$A:AM,39,FALSE)</f>
        <v>#N/A</v>
      </c>
      <c r="V283" s="588" t="e">
        <f>VLOOKUP($A283,Data!$A:AN,40,FALSE)</f>
        <v>#N/A</v>
      </c>
      <c r="W283" s="588" t="e">
        <f>VLOOKUP($A283,Data!$A:AO,41,FALSE)</f>
        <v>#N/A</v>
      </c>
      <c r="X283" s="588" t="e">
        <f>VLOOKUP($A283,Data!$A:AP,42,FALSE)</f>
        <v>#N/A</v>
      </c>
      <c r="Y283" s="588" t="e">
        <f>VLOOKUP($A283,Data!$A:AQ,43,FALSE)</f>
        <v>#N/A</v>
      </c>
    </row>
    <row r="284" spans="1:25" ht="50.1" customHeight="1" x14ac:dyDescent="0.25">
      <c r="A284" s="568" t="e">
        <f>VLOOKUP(Data!A54,Data!$A:$P,1,FALSE)</f>
        <v>#N/A</v>
      </c>
      <c r="B284" s="579" t="e">
        <f>VLOOKUP(A284,Data!$A:$P,4,FALSE)</f>
        <v>#N/A</v>
      </c>
      <c r="C284" s="581" t="e">
        <f>VLOOKUP(A284,Data!$A:$AG,24,FALSE)</f>
        <v>#N/A</v>
      </c>
      <c r="D284" s="576" t="e">
        <f>VLOOKUP(A284,Data!$A:$AG,25,FALSE)</f>
        <v>#N/A</v>
      </c>
      <c r="E284" s="576" t="e">
        <f>VLOOKUP(A284,Data!$A:$AG,26,FALSE)</f>
        <v>#N/A</v>
      </c>
      <c r="F284" s="576" t="e">
        <f>VLOOKUP(A284,Data!$A:$AG,11,FALSE)</f>
        <v>#N/A</v>
      </c>
      <c r="G284" s="576" t="e">
        <f>VLOOKUP(A284,Data!$A:$AG,27,FALSE)</f>
        <v>#N/A</v>
      </c>
      <c r="H284" s="576" t="e">
        <f>VLOOKUP(A284,Data!$A:$AG,30,FALSE)</f>
        <v>#N/A</v>
      </c>
      <c r="I284" s="576" t="e">
        <f>VLOOKUP(A284,Data!$A:$AG,31,FALSE)</f>
        <v>#N/A</v>
      </c>
      <c r="J284" s="576" t="e">
        <f>VLOOKUP(A284,Data!$A:$AG,32,FALSE)</f>
        <v>#N/A</v>
      </c>
      <c r="K284" s="576" t="e">
        <f>VLOOKUP(A284,Data!$A:$AG,12,FALSE)</f>
        <v>#N/A</v>
      </c>
      <c r="L284" s="598" t="e">
        <f>VLOOKUP(A284,Data!$A:$AG,23,FALSE)</f>
        <v>#N/A</v>
      </c>
      <c r="M284" s="587" t="e">
        <f>VLOOKUP(A284,Data!$A:$AG,8,FALSE)</f>
        <v>#N/A</v>
      </c>
      <c r="N284" s="263" t="e">
        <f>VLOOKUP(A284,Data!$A:$AG,16,FALSE)</f>
        <v>#N/A</v>
      </c>
      <c r="O284" s="263" t="e">
        <f>VLOOKUP(A284,Data!$A:$AG,28,FALSE)</f>
        <v>#N/A</v>
      </c>
      <c r="P284" s="588" t="e">
        <f>VLOOKUP(A284,Data!$A:$AH,34,FALSE)</f>
        <v>#N/A</v>
      </c>
      <c r="Q284" s="588" t="e">
        <f>VLOOKUP($A284,Data!$A:AI,35,FALSE)</f>
        <v>#N/A</v>
      </c>
      <c r="R284" s="588" t="e">
        <f>VLOOKUP($A284,Data!$A:AJ,36,FALSE)</f>
        <v>#N/A</v>
      </c>
      <c r="S284" s="588" t="e">
        <f>VLOOKUP($A284,Data!$A:AK,37,FALSE)</f>
        <v>#N/A</v>
      </c>
      <c r="T284" s="588" t="e">
        <f>VLOOKUP($A284,Data!$A:AL,38,FALSE)</f>
        <v>#N/A</v>
      </c>
      <c r="U284" s="588" t="e">
        <f>VLOOKUP($A284,Data!$A:AM,39,FALSE)</f>
        <v>#N/A</v>
      </c>
      <c r="V284" s="588" t="e">
        <f>VLOOKUP($A284,Data!$A:AN,40,FALSE)</f>
        <v>#N/A</v>
      </c>
      <c r="W284" s="588" t="e">
        <f>VLOOKUP($A284,Data!$A:AO,41,FALSE)</f>
        <v>#N/A</v>
      </c>
      <c r="X284" s="588" t="e">
        <f>VLOOKUP($A284,Data!$A:AP,42,FALSE)</f>
        <v>#N/A</v>
      </c>
      <c r="Y284" s="588" t="e">
        <f>VLOOKUP($A284,Data!$A:AQ,43,FALSE)</f>
        <v>#N/A</v>
      </c>
    </row>
    <row r="285" spans="1:25" ht="50.1" hidden="1" customHeight="1" x14ac:dyDescent="0.25">
      <c r="A285" s="568" t="e">
        <f>VLOOKUP(Data!A53,Data!$A:$P,1,FALSE)</f>
        <v>#N/A</v>
      </c>
      <c r="B285" s="579" t="e">
        <f>VLOOKUP(A285,Data!$A:$P,4,FALSE)</f>
        <v>#N/A</v>
      </c>
      <c r="C285" s="582" t="e">
        <f>VLOOKUP(A285,Data!$A:$AG,24,FALSE)</f>
        <v>#N/A</v>
      </c>
      <c r="D285" s="577" t="e">
        <f>VLOOKUP(A285,Data!$A:$AG,25,FALSE)</f>
        <v>#N/A</v>
      </c>
      <c r="E285" s="577" t="e">
        <f>VLOOKUP(A285,Data!$A:$AG,26,FALSE)</f>
        <v>#N/A</v>
      </c>
      <c r="F285" s="577" t="e">
        <f>VLOOKUP(A285,Data!$A:$AG,11,FALSE)</f>
        <v>#N/A</v>
      </c>
      <c r="G285" s="577" t="e">
        <f>VLOOKUP(A285,Data!$A:$AG,27,FALSE)</f>
        <v>#N/A</v>
      </c>
      <c r="H285" s="577" t="e">
        <f>VLOOKUP(A285,Data!$A:$AG,30,FALSE)</f>
        <v>#N/A</v>
      </c>
      <c r="I285" s="577" t="e">
        <f>VLOOKUP(A285,Data!$A:$AG,31,FALSE)</f>
        <v>#N/A</v>
      </c>
      <c r="J285" s="577" t="e">
        <f>VLOOKUP(A285,Data!$A:$AG,32,FALSE)</f>
        <v>#N/A</v>
      </c>
      <c r="K285" s="577" t="e">
        <f>VLOOKUP(A285,Data!$A:$AG,12,FALSE)</f>
        <v>#N/A</v>
      </c>
      <c r="L285" s="600" t="e">
        <f>VLOOKUP(A285,Data!$A:$AG,23,FALSE)</f>
        <v>#N/A</v>
      </c>
      <c r="M285" s="587" t="e">
        <f>VLOOKUP(A285,Data!$A:$AG,8,FALSE)</f>
        <v>#N/A</v>
      </c>
      <c r="N285" s="263" t="e">
        <f>VLOOKUP(A285,Data!$A:$AG,16,FALSE)</f>
        <v>#N/A</v>
      </c>
      <c r="O285" s="263" t="e">
        <f>VLOOKUP(A285,Data!$A:$AG,28,FALSE)</f>
        <v>#N/A</v>
      </c>
      <c r="P285" s="588" t="e">
        <f>VLOOKUP(A285,Data!$A:$AH,34,FALSE)</f>
        <v>#N/A</v>
      </c>
      <c r="Q285" s="588" t="e">
        <f>VLOOKUP($A285,Data!$A:AI,35,FALSE)</f>
        <v>#N/A</v>
      </c>
      <c r="R285" s="588" t="e">
        <f>VLOOKUP($A285,Data!$A:AJ,36,FALSE)</f>
        <v>#N/A</v>
      </c>
      <c r="S285" s="588" t="e">
        <f>VLOOKUP($A285,Data!$A:AK,37,FALSE)</f>
        <v>#N/A</v>
      </c>
      <c r="T285" s="588" t="e">
        <f>VLOOKUP($A285,Data!$A:AL,38,FALSE)</f>
        <v>#N/A</v>
      </c>
      <c r="U285" s="588" t="e">
        <f>VLOOKUP($A285,Data!$A:AM,39,FALSE)</f>
        <v>#N/A</v>
      </c>
      <c r="V285" s="588" t="e">
        <f>VLOOKUP($A285,Data!$A:AN,40,FALSE)</f>
        <v>#N/A</v>
      </c>
      <c r="W285" s="588" t="e">
        <f>VLOOKUP($A285,Data!$A:AO,41,FALSE)</f>
        <v>#N/A</v>
      </c>
      <c r="X285" s="588" t="e">
        <f>VLOOKUP($A285,Data!$A:AP,42,FALSE)</f>
        <v>#N/A</v>
      </c>
      <c r="Y285" s="588" t="e">
        <f>VLOOKUP($A285,Data!$A:AQ,43,FALSE)</f>
        <v>#N/A</v>
      </c>
    </row>
    <row r="286" spans="1:25" ht="50.1" hidden="1" customHeight="1" x14ac:dyDescent="0.25">
      <c r="A286" s="568" t="e">
        <f>VLOOKUP(Data!A52,Data!$A:$P,1,FALSE)</f>
        <v>#N/A</v>
      </c>
      <c r="B286" s="579" t="e">
        <f>VLOOKUP(A286,Data!$A:$P,4,FALSE)</f>
        <v>#N/A</v>
      </c>
      <c r="C286" s="582" t="e">
        <f>VLOOKUP(A286,Data!$A:$AG,24,FALSE)</f>
        <v>#N/A</v>
      </c>
      <c r="D286" s="577" t="e">
        <f>VLOOKUP(A286,Data!$A:$AG,25,FALSE)</f>
        <v>#N/A</v>
      </c>
      <c r="E286" s="577" t="e">
        <f>VLOOKUP(A286,Data!$A:$AG,26,FALSE)</f>
        <v>#N/A</v>
      </c>
      <c r="F286" s="577" t="e">
        <f>VLOOKUP(A286,Data!$A:$AG,11,FALSE)</f>
        <v>#N/A</v>
      </c>
      <c r="G286" s="577" t="e">
        <f>VLOOKUP(A286,Data!$A:$AG,27,FALSE)</f>
        <v>#N/A</v>
      </c>
      <c r="H286" s="577" t="e">
        <f>VLOOKUP(A286,Data!$A:$AG,30,FALSE)</f>
        <v>#N/A</v>
      </c>
      <c r="I286" s="577" t="e">
        <f>VLOOKUP(A286,Data!$A:$AG,31,FALSE)</f>
        <v>#N/A</v>
      </c>
      <c r="J286" s="577" t="e">
        <f>VLOOKUP(A286,Data!$A:$AG,32,FALSE)</f>
        <v>#N/A</v>
      </c>
      <c r="K286" s="577" t="e">
        <f>VLOOKUP(A286,Data!$A:$AG,12,FALSE)</f>
        <v>#N/A</v>
      </c>
      <c r="L286" s="600" t="e">
        <f>VLOOKUP(A286,Data!$A:$AG,23,FALSE)</f>
        <v>#N/A</v>
      </c>
      <c r="M286" s="587" t="e">
        <f>VLOOKUP(A286,Data!$A:$AG,8,FALSE)</f>
        <v>#N/A</v>
      </c>
      <c r="N286" s="263" t="e">
        <f>VLOOKUP(A286,Data!$A:$AG,16,FALSE)</f>
        <v>#N/A</v>
      </c>
      <c r="O286" s="263" t="e">
        <f>VLOOKUP(A286,Data!$A:$AG,28,FALSE)</f>
        <v>#N/A</v>
      </c>
      <c r="P286" s="588" t="e">
        <f>VLOOKUP(A286,Data!$A:$AH,34,FALSE)</f>
        <v>#N/A</v>
      </c>
      <c r="Q286" s="588" t="e">
        <f>VLOOKUP($A286,Data!$A:AI,35,FALSE)</f>
        <v>#N/A</v>
      </c>
      <c r="R286" s="588" t="e">
        <f>VLOOKUP($A286,Data!$A:AJ,36,FALSE)</f>
        <v>#N/A</v>
      </c>
      <c r="S286" s="588" t="e">
        <f>VLOOKUP($A286,Data!$A:AK,37,FALSE)</f>
        <v>#N/A</v>
      </c>
      <c r="T286" s="588" t="e">
        <f>VLOOKUP($A286,Data!$A:AL,38,FALSE)</f>
        <v>#N/A</v>
      </c>
      <c r="U286" s="588" t="e">
        <f>VLOOKUP($A286,Data!$A:AM,39,FALSE)</f>
        <v>#N/A</v>
      </c>
      <c r="V286" s="588" t="e">
        <f>VLOOKUP($A286,Data!$A:AN,40,FALSE)</f>
        <v>#N/A</v>
      </c>
      <c r="W286" s="588" t="e">
        <f>VLOOKUP($A286,Data!$A:AO,41,FALSE)</f>
        <v>#N/A</v>
      </c>
      <c r="X286" s="588" t="e">
        <f>VLOOKUP($A286,Data!$A:AP,42,FALSE)</f>
        <v>#N/A</v>
      </c>
      <c r="Y286" s="588" t="e">
        <f>VLOOKUP($A286,Data!$A:AQ,43,FALSE)</f>
        <v>#N/A</v>
      </c>
    </row>
    <row r="287" spans="1:25" ht="50.1" hidden="1" customHeight="1" x14ac:dyDescent="0.25">
      <c r="A287" s="568" t="e">
        <f>VLOOKUP(Data!A51,Data!$A:$P,1,FALSE)</f>
        <v>#N/A</v>
      </c>
      <c r="B287" s="579" t="e">
        <f>VLOOKUP(A287,Data!$A:$P,4,FALSE)</f>
        <v>#N/A</v>
      </c>
      <c r="C287" s="582" t="e">
        <f>VLOOKUP(A287,Data!$A:$AG,24,FALSE)</f>
        <v>#N/A</v>
      </c>
      <c r="D287" s="577" t="e">
        <f>VLOOKUP(A287,Data!$A:$AG,25,FALSE)</f>
        <v>#N/A</v>
      </c>
      <c r="E287" s="577" t="e">
        <f>VLOOKUP(A287,Data!$A:$AG,26,FALSE)</f>
        <v>#N/A</v>
      </c>
      <c r="F287" s="577" t="e">
        <f>VLOOKUP(A287,Data!$A:$AG,11,FALSE)</f>
        <v>#N/A</v>
      </c>
      <c r="G287" s="577" t="e">
        <f>VLOOKUP(A287,Data!$A:$AG,27,FALSE)</f>
        <v>#N/A</v>
      </c>
      <c r="H287" s="577" t="e">
        <f>VLOOKUP(A287,Data!$A:$AG,30,FALSE)</f>
        <v>#N/A</v>
      </c>
      <c r="I287" s="577" t="e">
        <f>VLOOKUP(A287,Data!$A:$AG,31,FALSE)</f>
        <v>#N/A</v>
      </c>
      <c r="J287" s="577" t="e">
        <f>VLOOKUP(A287,Data!$A:$AG,32,FALSE)</f>
        <v>#N/A</v>
      </c>
      <c r="K287" s="577" t="e">
        <f>VLOOKUP(A287,Data!$A:$AG,12,FALSE)</f>
        <v>#N/A</v>
      </c>
      <c r="L287" s="600" t="e">
        <f>VLOOKUP(A287,Data!$A:$AG,23,FALSE)</f>
        <v>#N/A</v>
      </c>
      <c r="M287" s="587" t="e">
        <f>VLOOKUP(A287,Data!$A:$AG,8,FALSE)</f>
        <v>#N/A</v>
      </c>
      <c r="N287" s="263" t="e">
        <f>VLOOKUP(A287,Data!$A:$AG,16,FALSE)</f>
        <v>#N/A</v>
      </c>
      <c r="O287" s="263" t="e">
        <f>VLOOKUP(A287,Data!$A:$AG,28,FALSE)</f>
        <v>#N/A</v>
      </c>
      <c r="P287" s="588" t="e">
        <f>VLOOKUP(A287,Data!$A:$AH,34,FALSE)</f>
        <v>#N/A</v>
      </c>
      <c r="Q287" s="588" t="e">
        <f>VLOOKUP($A287,Data!$A:AI,35,FALSE)</f>
        <v>#N/A</v>
      </c>
      <c r="R287" s="588" t="e">
        <f>VLOOKUP($A287,Data!$A:AJ,36,FALSE)</f>
        <v>#N/A</v>
      </c>
      <c r="S287" s="588" t="e">
        <f>VLOOKUP($A287,Data!$A:AK,37,FALSE)</f>
        <v>#N/A</v>
      </c>
      <c r="T287" s="588" t="e">
        <f>VLOOKUP($A287,Data!$A:AL,38,FALSE)</f>
        <v>#N/A</v>
      </c>
      <c r="U287" s="588" t="e">
        <f>VLOOKUP($A287,Data!$A:AM,39,FALSE)</f>
        <v>#N/A</v>
      </c>
      <c r="V287" s="588" t="e">
        <f>VLOOKUP($A287,Data!$A:AN,40,FALSE)</f>
        <v>#N/A</v>
      </c>
      <c r="W287" s="588" t="e">
        <f>VLOOKUP($A287,Data!$A:AO,41,FALSE)</f>
        <v>#N/A</v>
      </c>
      <c r="X287" s="588" t="e">
        <f>VLOOKUP($A287,Data!$A:AP,42,FALSE)</f>
        <v>#N/A</v>
      </c>
      <c r="Y287" s="588" t="e">
        <f>VLOOKUP($A287,Data!$A:AQ,43,FALSE)</f>
        <v>#N/A</v>
      </c>
    </row>
    <row r="288" spans="1:25" ht="50.1" customHeight="1" x14ac:dyDescent="0.25">
      <c r="A288" s="568" t="e">
        <f>VLOOKUP(Data!A50,Data!$A:$P,1,FALSE)</f>
        <v>#N/A</v>
      </c>
      <c r="B288" s="579" t="e">
        <f>VLOOKUP(A288,Data!$A:$P,4,FALSE)</f>
        <v>#N/A</v>
      </c>
      <c r="C288" s="582" t="e">
        <f>VLOOKUP(A288,Data!$A:$AG,24,FALSE)</f>
        <v>#N/A</v>
      </c>
      <c r="D288" s="577" t="e">
        <f>VLOOKUP(A288,Data!$A:$AG,25,FALSE)</f>
        <v>#N/A</v>
      </c>
      <c r="E288" s="577" t="e">
        <f>VLOOKUP(A288,Data!$A:$AG,26,FALSE)</f>
        <v>#N/A</v>
      </c>
      <c r="F288" s="577" t="e">
        <f>VLOOKUP(A288,Data!$A:$AG,11,FALSE)</f>
        <v>#N/A</v>
      </c>
      <c r="G288" s="577" t="e">
        <f>VLOOKUP(A288,Data!$A:$AG,27,FALSE)</f>
        <v>#N/A</v>
      </c>
      <c r="H288" s="576" t="e">
        <f>VLOOKUP(A288,Data!$A:$AG,30,FALSE)</f>
        <v>#N/A</v>
      </c>
      <c r="I288" s="576" t="e">
        <f>VLOOKUP(A288,Data!$A:$AG,31,FALSE)</f>
        <v>#N/A</v>
      </c>
      <c r="J288" s="576" t="e">
        <f>VLOOKUP(A288,Data!$A:$AG,32,FALSE)</f>
        <v>#N/A</v>
      </c>
      <c r="K288" s="576" t="e">
        <f>VLOOKUP(A288,Data!$A:$AG,12,FALSE)</f>
        <v>#N/A</v>
      </c>
      <c r="L288" s="598" t="e">
        <f>VLOOKUP(A288,Data!$A:$AG,23,FALSE)</f>
        <v>#N/A</v>
      </c>
      <c r="M288" s="587" t="e">
        <f>VLOOKUP(A288,Data!$A:$AG,8,FALSE)</f>
        <v>#N/A</v>
      </c>
      <c r="N288" s="263" t="e">
        <f>VLOOKUP(A288,Data!$A:$AG,16,FALSE)</f>
        <v>#N/A</v>
      </c>
      <c r="O288" s="263" t="e">
        <f>VLOOKUP(A288,Data!$A:$AG,28,FALSE)</f>
        <v>#N/A</v>
      </c>
      <c r="P288" s="588" t="e">
        <f>VLOOKUP(A288,Data!$A:$AH,34,FALSE)</f>
        <v>#N/A</v>
      </c>
      <c r="Q288" s="588" t="e">
        <f>VLOOKUP($A288,Data!$A:AI,35,FALSE)</f>
        <v>#N/A</v>
      </c>
      <c r="R288" s="588" t="e">
        <f>VLOOKUP($A288,Data!$A:AJ,36,FALSE)</f>
        <v>#N/A</v>
      </c>
      <c r="S288" s="588" t="e">
        <f>VLOOKUP($A288,Data!$A:AK,37,FALSE)</f>
        <v>#N/A</v>
      </c>
      <c r="T288" s="588" t="e">
        <f>VLOOKUP($A288,Data!$A:AL,38,FALSE)</f>
        <v>#N/A</v>
      </c>
      <c r="U288" s="588" t="e">
        <f>VLOOKUP($A288,Data!$A:AM,39,FALSE)</f>
        <v>#N/A</v>
      </c>
      <c r="V288" s="588" t="e">
        <f>VLOOKUP($A288,Data!$A:AN,40,FALSE)</f>
        <v>#N/A</v>
      </c>
      <c r="W288" s="588" t="e">
        <f>VLOOKUP($A288,Data!$A:AO,41,FALSE)</f>
        <v>#N/A</v>
      </c>
      <c r="X288" s="588" t="e">
        <f>VLOOKUP($A288,Data!$A:AP,42,FALSE)</f>
        <v>#N/A</v>
      </c>
      <c r="Y288" s="588" t="e">
        <f>VLOOKUP($A288,Data!$A:AQ,43,FALSE)</f>
        <v>#N/A</v>
      </c>
    </row>
    <row r="289" spans="1:25" ht="50.1" hidden="1" customHeight="1" x14ac:dyDescent="0.25">
      <c r="A289" s="568" t="e">
        <f>VLOOKUP(Data!A49,Data!$A:$P,1,FALSE)</f>
        <v>#N/A</v>
      </c>
      <c r="B289" s="579" t="e">
        <f>VLOOKUP(A289,Data!$A:$P,4,FALSE)</f>
        <v>#N/A</v>
      </c>
      <c r="C289" s="582" t="e">
        <f>VLOOKUP(A289,Data!$A:$AG,24,FALSE)</f>
        <v>#N/A</v>
      </c>
      <c r="D289" s="577" t="e">
        <f>VLOOKUP(A289,Data!$A:$AG,25,FALSE)</f>
        <v>#N/A</v>
      </c>
      <c r="E289" s="577" t="e">
        <f>VLOOKUP(A289,Data!$A:$AG,26,FALSE)</f>
        <v>#N/A</v>
      </c>
      <c r="F289" s="577" t="e">
        <f>VLOOKUP(A289,Data!$A:$AG,11,FALSE)</f>
        <v>#N/A</v>
      </c>
      <c r="G289" s="577" t="e">
        <f>VLOOKUP(A289,Data!$A:$AG,27,FALSE)</f>
        <v>#N/A</v>
      </c>
      <c r="H289" s="577" t="e">
        <f>VLOOKUP(A289,Data!$A:$AG,30,FALSE)</f>
        <v>#N/A</v>
      </c>
      <c r="I289" s="577" t="e">
        <f>VLOOKUP(A289,Data!$A:$AG,31,FALSE)</f>
        <v>#N/A</v>
      </c>
      <c r="J289" s="577" t="e">
        <f>VLOOKUP(A289,Data!$A:$AG,32,FALSE)</f>
        <v>#N/A</v>
      </c>
      <c r="K289" s="577" t="e">
        <f>VLOOKUP(A289,Data!$A:$AG,12,FALSE)</f>
        <v>#N/A</v>
      </c>
      <c r="L289" s="600" t="e">
        <f>VLOOKUP(A289,Data!$A:$AG,23,FALSE)</f>
        <v>#N/A</v>
      </c>
      <c r="M289" s="587" t="e">
        <f>VLOOKUP(A289,Data!$A:$AG,8,FALSE)</f>
        <v>#N/A</v>
      </c>
      <c r="N289" s="263" t="e">
        <f>VLOOKUP(A289,Data!$A:$AG,16,FALSE)</f>
        <v>#N/A</v>
      </c>
      <c r="O289" s="263" t="e">
        <f>VLOOKUP(A289,Data!$A:$AG,28,FALSE)</f>
        <v>#N/A</v>
      </c>
      <c r="P289" s="588" t="e">
        <f>VLOOKUP(A289,Data!$A:$AH,34,FALSE)</f>
        <v>#N/A</v>
      </c>
      <c r="Q289" s="588" t="e">
        <f>VLOOKUP($A289,Data!$A:AI,35,FALSE)</f>
        <v>#N/A</v>
      </c>
      <c r="R289" s="588" t="e">
        <f>VLOOKUP($A289,Data!$A:AJ,36,FALSE)</f>
        <v>#N/A</v>
      </c>
      <c r="S289" s="588" t="e">
        <f>VLOOKUP($A289,Data!$A:AK,37,FALSE)</f>
        <v>#N/A</v>
      </c>
      <c r="T289" s="588" t="e">
        <f>VLOOKUP($A289,Data!$A:AL,38,FALSE)</f>
        <v>#N/A</v>
      </c>
      <c r="U289" s="588" t="e">
        <f>VLOOKUP($A289,Data!$A:AM,39,FALSE)</f>
        <v>#N/A</v>
      </c>
      <c r="V289" s="588" t="e">
        <f>VLOOKUP($A289,Data!$A:AN,40,FALSE)</f>
        <v>#N/A</v>
      </c>
      <c r="W289" s="588" t="e">
        <f>VLOOKUP($A289,Data!$A:AO,41,FALSE)</f>
        <v>#N/A</v>
      </c>
      <c r="X289" s="588" t="e">
        <f>VLOOKUP($A289,Data!$A:AP,42,FALSE)</f>
        <v>#N/A</v>
      </c>
      <c r="Y289" s="588" t="e">
        <f>VLOOKUP($A289,Data!$A:AQ,43,FALSE)</f>
        <v>#N/A</v>
      </c>
    </row>
    <row r="290" spans="1:25" ht="50.1" hidden="1" customHeight="1" x14ac:dyDescent="0.25">
      <c r="A290" s="568" t="e">
        <f>VLOOKUP(Data!A48,Data!$A:$P,1,FALSE)</f>
        <v>#N/A</v>
      </c>
      <c r="B290" s="579" t="e">
        <f>VLOOKUP(A290,Data!$A:$P,4,FALSE)</f>
        <v>#N/A</v>
      </c>
      <c r="C290" s="582" t="e">
        <f>VLOOKUP(A290,Data!$A:$AG,24,FALSE)</f>
        <v>#N/A</v>
      </c>
      <c r="D290" s="577" t="e">
        <f>VLOOKUP(A290,Data!$A:$AG,25,FALSE)</f>
        <v>#N/A</v>
      </c>
      <c r="E290" s="577" t="e">
        <f>VLOOKUP(A290,Data!$A:$AG,26,FALSE)</f>
        <v>#N/A</v>
      </c>
      <c r="F290" s="577" t="e">
        <f>VLOOKUP(A290,Data!$A:$AG,11,FALSE)</f>
        <v>#N/A</v>
      </c>
      <c r="G290" s="577" t="e">
        <f>VLOOKUP(A290,Data!$A:$AG,27,FALSE)</f>
        <v>#N/A</v>
      </c>
      <c r="H290" s="577" t="e">
        <f>VLOOKUP(A290,Data!$A:$AG,30,FALSE)</f>
        <v>#N/A</v>
      </c>
      <c r="I290" s="577" t="e">
        <f>VLOOKUP(A290,Data!$A:$AG,31,FALSE)</f>
        <v>#N/A</v>
      </c>
      <c r="J290" s="577" t="e">
        <f>VLOOKUP(A290,Data!$A:$AG,32,FALSE)</f>
        <v>#N/A</v>
      </c>
      <c r="K290" s="577" t="e">
        <f>VLOOKUP(A290,Data!$A:$AG,12,FALSE)</f>
        <v>#N/A</v>
      </c>
      <c r="L290" s="600" t="e">
        <f>VLOOKUP(A290,Data!$A:$AG,23,FALSE)</f>
        <v>#N/A</v>
      </c>
      <c r="M290" s="587" t="e">
        <f>VLOOKUP(A290,Data!$A:$AG,8,FALSE)</f>
        <v>#N/A</v>
      </c>
      <c r="N290" s="263" t="e">
        <f>VLOOKUP(A290,Data!$A:$AG,16,FALSE)</f>
        <v>#N/A</v>
      </c>
      <c r="O290" s="263" t="e">
        <f>VLOOKUP(A290,Data!$A:$AG,28,FALSE)</f>
        <v>#N/A</v>
      </c>
      <c r="P290" s="588" t="e">
        <f>VLOOKUP(A290,Data!$A:$AH,34,FALSE)</f>
        <v>#N/A</v>
      </c>
      <c r="Q290" s="588" t="e">
        <f>VLOOKUP($A290,Data!$A:AI,35,FALSE)</f>
        <v>#N/A</v>
      </c>
      <c r="R290" s="588" t="e">
        <f>VLOOKUP($A290,Data!$A:AJ,36,FALSE)</f>
        <v>#N/A</v>
      </c>
      <c r="S290" s="588" t="e">
        <f>VLOOKUP($A290,Data!$A:AK,37,FALSE)</f>
        <v>#N/A</v>
      </c>
      <c r="T290" s="588" t="e">
        <f>VLOOKUP($A290,Data!$A:AL,38,FALSE)</f>
        <v>#N/A</v>
      </c>
      <c r="U290" s="588" t="e">
        <f>VLOOKUP($A290,Data!$A:AM,39,FALSE)</f>
        <v>#N/A</v>
      </c>
      <c r="V290" s="588" t="e">
        <f>VLOOKUP($A290,Data!$A:AN,40,FALSE)</f>
        <v>#N/A</v>
      </c>
      <c r="W290" s="588" t="e">
        <f>VLOOKUP($A290,Data!$A:AO,41,FALSE)</f>
        <v>#N/A</v>
      </c>
      <c r="X290" s="588" t="e">
        <f>VLOOKUP($A290,Data!$A:AP,42,FALSE)</f>
        <v>#N/A</v>
      </c>
      <c r="Y290" s="588" t="e">
        <f>VLOOKUP($A290,Data!$A:AQ,43,FALSE)</f>
        <v>#N/A</v>
      </c>
    </row>
    <row r="291" spans="1:25" ht="50.1" hidden="1" customHeight="1" x14ac:dyDescent="0.25">
      <c r="A291" s="568" t="e">
        <f>VLOOKUP(Data!A47,Data!$A:$P,1,FALSE)</f>
        <v>#N/A</v>
      </c>
      <c r="B291" s="579" t="e">
        <f>VLOOKUP(A291,Data!$A:$P,4,FALSE)</f>
        <v>#N/A</v>
      </c>
      <c r="C291" s="582" t="e">
        <f>VLOOKUP(A291,Data!$A:$AG,24,FALSE)</f>
        <v>#N/A</v>
      </c>
      <c r="D291" s="577" t="e">
        <f>VLOOKUP(A291,Data!$A:$AG,25,FALSE)</f>
        <v>#N/A</v>
      </c>
      <c r="E291" s="577" t="e">
        <f>VLOOKUP(A291,Data!$A:$AG,26,FALSE)</f>
        <v>#N/A</v>
      </c>
      <c r="F291" s="577" t="e">
        <f>VLOOKUP(A291,Data!$A:$AG,11,FALSE)</f>
        <v>#N/A</v>
      </c>
      <c r="G291" s="577" t="e">
        <f>VLOOKUP(A291,Data!$A:$AG,27,FALSE)</f>
        <v>#N/A</v>
      </c>
      <c r="H291" s="577" t="e">
        <f>VLOOKUP(A291,Data!$A:$AG,30,FALSE)</f>
        <v>#N/A</v>
      </c>
      <c r="I291" s="577" t="e">
        <f>VLOOKUP(A291,Data!$A:$AG,31,FALSE)</f>
        <v>#N/A</v>
      </c>
      <c r="J291" s="577" t="e">
        <f>VLOOKUP(A291,Data!$A:$AG,32,FALSE)</f>
        <v>#N/A</v>
      </c>
      <c r="K291" s="577" t="e">
        <f>VLOOKUP(A291,Data!$A:$AG,12,FALSE)</f>
        <v>#N/A</v>
      </c>
      <c r="L291" s="600" t="e">
        <f>VLOOKUP(A291,Data!$A:$AG,23,FALSE)</f>
        <v>#N/A</v>
      </c>
      <c r="M291" s="587" t="e">
        <f>VLOOKUP(A291,Data!$A:$AG,8,FALSE)</f>
        <v>#N/A</v>
      </c>
      <c r="N291" s="263" t="e">
        <f>VLOOKUP(A291,Data!$A:$AG,16,FALSE)</f>
        <v>#N/A</v>
      </c>
      <c r="O291" s="263" t="e">
        <f>VLOOKUP(A291,Data!$A:$AG,28,FALSE)</f>
        <v>#N/A</v>
      </c>
      <c r="P291" s="588" t="e">
        <f>VLOOKUP(A291,Data!$A:$AH,34,FALSE)</f>
        <v>#N/A</v>
      </c>
      <c r="Q291" s="588" t="e">
        <f>VLOOKUP($A291,Data!$A:AI,35,FALSE)</f>
        <v>#N/A</v>
      </c>
      <c r="R291" s="588" t="e">
        <f>VLOOKUP($A291,Data!$A:AJ,36,FALSE)</f>
        <v>#N/A</v>
      </c>
      <c r="S291" s="588" t="e">
        <f>VLOOKUP($A291,Data!$A:AK,37,FALSE)</f>
        <v>#N/A</v>
      </c>
      <c r="T291" s="588" t="e">
        <f>VLOOKUP($A291,Data!$A:AL,38,FALSE)</f>
        <v>#N/A</v>
      </c>
      <c r="U291" s="588" t="e">
        <f>VLOOKUP($A291,Data!$A:AM,39,FALSE)</f>
        <v>#N/A</v>
      </c>
      <c r="V291" s="588" t="e">
        <f>VLOOKUP($A291,Data!$A:AN,40,FALSE)</f>
        <v>#N/A</v>
      </c>
      <c r="W291" s="588" t="e">
        <f>VLOOKUP($A291,Data!$A:AO,41,FALSE)</f>
        <v>#N/A</v>
      </c>
      <c r="X291" s="588" t="e">
        <f>VLOOKUP($A291,Data!$A:AP,42,FALSE)</f>
        <v>#N/A</v>
      </c>
      <c r="Y291" s="588" t="e">
        <f>VLOOKUP($A291,Data!$A:AQ,43,FALSE)</f>
        <v>#N/A</v>
      </c>
    </row>
    <row r="292" spans="1:25" ht="50.1" hidden="1" customHeight="1" x14ac:dyDescent="0.25">
      <c r="A292" s="568" t="e">
        <f>VLOOKUP(Data!A46,Data!$A:$P,1,FALSE)</f>
        <v>#N/A</v>
      </c>
      <c r="B292" s="579" t="e">
        <f>VLOOKUP(A292,Data!$A:$P,4,FALSE)</f>
        <v>#N/A</v>
      </c>
      <c r="C292" s="582" t="e">
        <f>VLOOKUP(A292,Data!$A:$AG,24,FALSE)</f>
        <v>#N/A</v>
      </c>
      <c r="D292" s="577" t="e">
        <f>VLOOKUP(A292,Data!$A:$AG,25,FALSE)</f>
        <v>#N/A</v>
      </c>
      <c r="E292" s="577" t="e">
        <f>VLOOKUP(A292,Data!$A:$AG,26,FALSE)</f>
        <v>#N/A</v>
      </c>
      <c r="F292" s="577" t="e">
        <f>VLOOKUP(A292,Data!$A:$AG,11,FALSE)</f>
        <v>#N/A</v>
      </c>
      <c r="G292" s="577" t="e">
        <f>VLOOKUP(A292,Data!$A:$AG,27,FALSE)</f>
        <v>#N/A</v>
      </c>
      <c r="H292" s="577" t="e">
        <f>VLOOKUP(A292,Data!$A:$AG,30,FALSE)</f>
        <v>#N/A</v>
      </c>
      <c r="I292" s="577" t="e">
        <f>VLOOKUP(A292,Data!$A:$AG,31,FALSE)</f>
        <v>#N/A</v>
      </c>
      <c r="J292" s="577" t="e">
        <f>VLOOKUP(A292,Data!$A:$AG,32,FALSE)</f>
        <v>#N/A</v>
      </c>
      <c r="K292" s="577" t="e">
        <f>VLOOKUP(A292,Data!$A:$AG,12,FALSE)</f>
        <v>#N/A</v>
      </c>
      <c r="L292" s="600" t="e">
        <f>VLOOKUP(A292,Data!$A:$AG,23,FALSE)</f>
        <v>#N/A</v>
      </c>
      <c r="M292" s="587" t="e">
        <f>VLOOKUP(A292,Data!$A:$AG,8,FALSE)</f>
        <v>#N/A</v>
      </c>
      <c r="N292" s="263" t="e">
        <f>VLOOKUP(A292,Data!$A:$AG,16,FALSE)</f>
        <v>#N/A</v>
      </c>
      <c r="O292" s="263" t="e">
        <f>VLOOKUP(A292,Data!$A:$AG,28,FALSE)</f>
        <v>#N/A</v>
      </c>
      <c r="P292" s="588" t="e">
        <f>VLOOKUP(A292,Data!$A:$AH,34,FALSE)</f>
        <v>#N/A</v>
      </c>
      <c r="Q292" s="588" t="e">
        <f>VLOOKUP($A292,Data!$A:AI,35,FALSE)</f>
        <v>#N/A</v>
      </c>
      <c r="R292" s="588" t="e">
        <f>VLOOKUP($A292,Data!$A:AJ,36,FALSE)</f>
        <v>#N/A</v>
      </c>
      <c r="S292" s="588" t="e">
        <f>VLOOKUP($A292,Data!$A:AK,37,FALSE)</f>
        <v>#N/A</v>
      </c>
      <c r="T292" s="588" t="e">
        <f>VLOOKUP($A292,Data!$A:AL,38,FALSE)</f>
        <v>#N/A</v>
      </c>
      <c r="U292" s="588" t="e">
        <f>VLOOKUP($A292,Data!$A:AM,39,FALSE)</f>
        <v>#N/A</v>
      </c>
      <c r="V292" s="588" t="e">
        <f>VLOOKUP($A292,Data!$A:AN,40,FALSE)</f>
        <v>#N/A</v>
      </c>
      <c r="W292" s="588" t="e">
        <f>VLOOKUP($A292,Data!$A:AO,41,FALSE)</f>
        <v>#N/A</v>
      </c>
      <c r="X292" s="588" t="e">
        <f>VLOOKUP($A292,Data!$A:AP,42,FALSE)</f>
        <v>#N/A</v>
      </c>
      <c r="Y292" s="588" t="e">
        <f>VLOOKUP($A292,Data!$A:AQ,43,FALSE)</f>
        <v>#N/A</v>
      </c>
    </row>
    <row r="293" spans="1:25" ht="50.1" hidden="1" customHeight="1" x14ac:dyDescent="0.25">
      <c r="A293" s="568" t="e">
        <f>VLOOKUP(Data!A45,Data!$A:$P,1,FALSE)</f>
        <v>#N/A</v>
      </c>
      <c r="B293" s="579" t="e">
        <f>VLOOKUP(A293,Data!$A:$P,4,FALSE)</f>
        <v>#N/A</v>
      </c>
      <c r="C293" s="582" t="e">
        <f>VLOOKUP(A293,Data!$A:$AG,24,FALSE)</f>
        <v>#N/A</v>
      </c>
      <c r="D293" s="577" t="e">
        <f>VLOOKUP(A293,Data!$A:$AG,25,FALSE)</f>
        <v>#N/A</v>
      </c>
      <c r="E293" s="577" t="e">
        <f>VLOOKUP(A293,Data!$A:$AG,26,FALSE)</f>
        <v>#N/A</v>
      </c>
      <c r="F293" s="577" t="e">
        <f>VLOOKUP(A293,Data!$A:$AG,11,FALSE)</f>
        <v>#N/A</v>
      </c>
      <c r="G293" s="577" t="e">
        <f>VLOOKUP(A293,Data!$A:$AG,27,FALSE)</f>
        <v>#N/A</v>
      </c>
      <c r="H293" s="577" t="e">
        <f>VLOOKUP(A293,Data!$A:$AG,30,FALSE)</f>
        <v>#N/A</v>
      </c>
      <c r="I293" s="577" t="e">
        <f>VLOOKUP(A293,Data!$A:$AG,31,FALSE)</f>
        <v>#N/A</v>
      </c>
      <c r="J293" s="577" t="e">
        <f>VLOOKUP(A293,Data!$A:$AG,32,FALSE)</f>
        <v>#N/A</v>
      </c>
      <c r="K293" s="577" t="e">
        <f>VLOOKUP(A293,Data!$A:$AG,12,FALSE)</f>
        <v>#N/A</v>
      </c>
      <c r="L293" s="600" t="e">
        <f>VLOOKUP(A293,Data!$A:$AG,23,FALSE)</f>
        <v>#N/A</v>
      </c>
      <c r="M293" s="587" t="e">
        <f>VLOOKUP(A293,Data!$A:$AG,8,FALSE)</f>
        <v>#N/A</v>
      </c>
      <c r="N293" s="263" t="e">
        <f>VLOOKUP(A293,Data!$A:$AG,16,FALSE)</f>
        <v>#N/A</v>
      </c>
      <c r="O293" s="263" t="e">
        <f>VLOOKUP(A293,Data!$A:$AG,28,FALSE)</f>
        <v>#N/A</v>
      </c>
      <c r="P293" s="588" t="e">
        <f>VLOOKUP(A293,Data!$A:$AH,34,FALSE)</f>
        <v>#N/A</v>
      </c>
      <c r="Q293" s="588" t="e">
        <f>VLOOKUP($A293,Data!$A:AI,35,FALSE)</f>
        <v>#N/A</v>
      </c>
      <c r="R293" s="588" t="e">
        <f>VLOOKUP($A293,Data!$A:AJ,36,FALSE)</f>
        <v>#N/A</v>
      </c>
      <c r="S293" s="588" t="e">
        <f>VLOOKUP($A293,Data!$A:AK,37,FALSE)</f>
        <v>#N/A</v>
      </c>
      <c r="T293" s="588" t="e">
        <f>VLOOKUP($A293,Data!$A:AL,38,FALSE)</f>
        <v>#N/A</v>
      </c>
      <c r="U293" s="588" t="e">
        <f>VLOOKUP($A293,Data!$A:AM,39,FALSE)</f>
        <v>#N/A</v>
      </c>
      <c r="V293" s="588" t="e">
        <f>VLOOKUP($A293,Data!$A:AN,40,FALSE)</f>
        <v>#N/A</v>
      </c>
      <c r="W293" s="588" t="e">
        <f>VLOOKUP($A293,Data!$A:AO,41,FALSE)</f>
        <v>#N/A</v>
      </c>
      <c r="X293" s="588" t="e">
        <f>VLOOKUP($A293,Data!$A:AP,42,FALSE)</f>
        <v>#N/A</v>
      </c>
      <c r="Y293" s="588" t="e">
        <f>VLOOKUP($A293,Data!$A:AQ,43,FALSE)</f>
        <v>#N/A</v>
      </c>
    </row>
    <row r="294" spans="1:25" ht="50.1" hidden="1" customHeight="1" x14ac:dyDescent="0.25">
      <c r="A294" s="568" t="e">
        <f>VLOOKUP(Data!A44,Data!$A:$P,1,FALSE)</f>
        <v>#N/A</v>
      </c>
      <c r="B294" s="579" t="e">
        <f>VLOOKUP(A294,Data!$A:$P,4,FALSE)</f>
        <v>#N/A</v>
      </c>
      <c r="C294" s="582" t="e">
        <f>VLOOKUP(A294,Data!$A:$AG,24,FALSE)</f>
        <v>#N/A</v>
      </c>
      <c r="D294" s="577" t="e">
        <f>VLOOKUP(A294,Data!$A:$AG,25,FALSE)</f>
        <v>#N/A</v>
      </c>
      <c r="E294" s="577" t="e">
        <f>VLOOKUP(A294,Data!$A:$AG,26,FALSE)</f>
        <v>#N/A</v>
      </c>
      <c r="F294" s="577" t="e">
        <f>VLOOKUP(A294,Data!$A:$AG,11,FALSE)</f>
        <v>#N/A</v>
      </c>
      <c r="G294" s="577" t="e">
        <f>VLOOKUP(A294,Data!$A:$AG,27,FALSE)</f>
        <v>#N/A</v>
      </c>
      <c r="H294" s="577" t="e">
        <f>VLOOKUP(A294,Data!$A:$AG,30,FALSE)</f>
        <v>#N/A</v>
      </c>
      <c r="I294" s="577" t="e">
        <f>VLOOKUP(A294,Data!$A:$AG,31,FALSE)</f>
        <v>#N/A</v>
      </c>
      <c r="J294" s="577" t="e">
        <f>VLOOKUP(A294,Data!$A:$AG,32,FALSE)</f>
        <v>#N/A</v>
      </c>
      <c r="K294" s="577" t="e">
        <f>VLOOKUP(A294,Data!$A:$AG,12,FALSE)</f>
        <v>#N/A</v>
      </c>
      <c r="L294" s="600" t="e">
        <f>VLOOKUP(A294,Data!$A:$AG,23,FALSE)</f>
        <v>#N/A</v>
      </c>
      <c r="M294" s="587" t="e">
        <f>VLOOKUP(A294,Data!$A:$AG,8,FALSE)</f>
        <v>#N/A</v>
      </c>
      <c r="N294" s="263" t="e">
        <f>VLOOKUP(A294,Data!$A:$AG,16,FALSE)</f>
        <v>#N/A</v>
      </c>
      <c r="O294" s="263" t="e">
        <f>VLOOKUP(A294,Data!$A:$AG,28,FALSE)</f>
        <v>#N/A</v>
      </c>
      <c r="P294" s="588" t="e">
        <f>VLOOKUP(A294,Data!$A:$AH,34,FALSE)</f>
        <v>#N/A</v>
      </c>
      <c r="Q294" s="588" t="e">
        <f>VLOOKUP($A294,Data!$A:AI,35,FALSE)</f>
        <v>#N/A</v>
      </c>
      <c r="R294" s="588" t="e">
        <f>VLOOKUP($A294,Data!$A:AJ,36,FALSE)</f>
        <v>#N/A</v>
      </c>
      <c r="S294" s="588" t="e">
        <f>VLOOKUP($A294,Data!$A:AK,37,FALSE)</f>
        <v>#N/A</v>
      </c>
      <c r="T294" s="588" t="e">
        <f>VLOOKUP($A294,Data!$A:AL,38,FALSE)</f>
        <v>#N/A</v>
      </c>
      <c r="U294" s="588" t="e">
        <f>VLOOKUP($A294,Data!$A:AM,39,FALSE)</f>
        <v>#N/A</v>
      </c>
      <c r="V294" s="588" t="e">
        <f>VLOOKUP($A294,Data!$A:AN,40,FALSE)</f>
        <v>#N/A</v>
      </c>
      <c r="W294" s="588" t="e">
        <f>VLOOKUP($A294,Data!$A:AO,41,FALSE)</f>
        <v>#N/A</v>
      </c>
      <c r="X294" s="588" t="e">
        <f>VLOOKUP($A294,Data!$A:AP,42,FALSE)</f>
        <v>#N/A</v>
      </c>
      <c r="Y294" s="588" t="e">
        <f>VLOOKUP($A294,Data!$A:AQ,43,FALSE)</f>
        <v>#N/A</v>
      </c>
    </row>
    <row r="295" spans="1:25" ht="50.1" hidden="1" customHeight="1" x14ac:dyDescent="0.25">
      <c r="A295" s="568" t="e">
        <f>VLOOKUP(Data!A43,Data!$A:$P,1,FALSE)</f>
        <v>#N/A</v>
      </c>
      <c r="B295" s="579" t="e">
        <f>VLOOKUP(A295,Data!$A:$P,4,FALSE)</f>
        <v>#N/A</v>
      </c>
      <c r="C295" s="582" t="e">
        <f>VLOOKUP(A295,Data!$A:$AG,24,FALSE)</f>
        <v>#N/A</v>
      </c>
      <c r="D295" s="577" t="e">
        <f>VLOOKUP(A295,Data!$A:$AG,25,FALSE)</f>
        <v>#N/A</v>
      </c>
      <c r="E295" s="577" t="e">
        <f>VLOOKUP(A295,Data!$A:$AG,26,FALSE)</f>
        <v>#N/A</v>
      </c>
      <c r="F295" s="577" t="e">
        <f>VLOOKUP(A295,Data!$A:$AG,11,FALSE)</f>
        <v>#N/A</v>
      </c>
      <c r="G295" s="577" t="e">
        <f>VLOOKUP(A295,Data!$A:$AG,27,FALSE)</f>
        <v>#N/A</v>
      </c>
      <c r="H295" s="577" t="e">
        <f>VLOOKUP(A295,Data!$A:$AG,30,FALSE)</f>
        <v>#N/A</v>
      </c>
      <c r="I295" s="577" t="e">
        <f>VLOOKUP(A295,Data!$A:$AG,31,FALSE)</f>
        <v>#N/A</v>
      </c>
      <c r="J295" s="577" t="e">
        <f>VLOOKUP(A295,Data!$A:$AG,32,FALSE)</f>
        <v>#N/A</v>
      </c>
      <c r="K295" s="577" t="e">
        <f>VLOOKUP(A295,Data!$A:$AG,12,FALSE)</f>
        <v>#N/A</v>
      </c>
      <c r="L295" s="600" t="e">
        <f>VLOOKUP(A295,Data!$A:$AG,23,FALSE)</f>
        <v>#N/A</v>
      </c>
      <c r="M295" s="587" t="e">
        <f>VLOOKUP(A295,Data!$A:$AG,8,FALSE)</f>
        <v>#N/A</v>
      </c>
      <c r="N295" s="263" t="e">
        <f>VLOOKUP(A295,Data!$A:$AG,16,FALSE)</f>
        <v>#N/A</v>
      </c>
      <c r="O295" s="263" t="e">
        <f>VLOOKUP(A295,Data!$A:$AG,28,FALSE)</f>
        <v>#N/A</v>
      </c>
      <c r="P295" s="588" t="e">
        <f>VLOOKUP(A295,Data!$A:$AH,34,FALSE)</f>
        <v>#N/A</v>
      </c>
      <c r="Q295" s="588" t="e">
        <f>VLOOKUP($A295,Data!$A:AI,35,FALSE)</f>
        <v>#N/A</v>
      </c>
      <c r="R295" s="588" t="e">
        <f>VLOOKUP($A295,Data!$A:AJ,36,FALSE)</f>
        <v>#N/A</v>
      </c>
      <c r="S295" s="588" t="e">
        <f>VLOOKUP($A295,Data!$A:AK,37,FALSE)</f>
        <v>#N/A</v>
      </c>
      <c r="T295" s="588" t="e">
        <f>VLOOKUP($A295,Data!$A:AL,38,FALSE)</f>
        <v>#N/A</v>
      </c>
      <c r="U295" s="588" t="e">
        <f>VLOOKUP($A295,Data!$A:AM,39,FALSE)</f>
        <v>#N/A</v>
      </c>
      <c r="V295" s="588" t="e">
        <f>VLOOKUP($A295,Data!$A:AN,40,FALSE)</f>
        <v>#N/A</v>
      </c>
      <c r="W295" s="588" t="e">
        <f>VLOOKUP($A295,Data!$A:AO,41,FALSE)</f>
        <v>#N/A</v>
      </c>
      <c r="X295" s="588" t="e">
        <f>VLOOKUP($A295,Data!$A:AP,42,FALSE)</f>
        <v>#N/A</v>
      </c>
      <c r="Y295" s="588" t="e">
        <f>VLOOKUP($A295,Data!$A:AQ,43,FALSE)</f>
        <v>#N/A</v>
      </c>
    </row>
    <row r="296" spans="1:25" ht="50.1" hidden="1" customHeight="1" x14ac:dyDescent="0.25">
      <c r="A296" s="568" t="e">
        <f>VLOOKUP(Data!A42,Data!$A:$P,1,FALSE)</f>
        <v>#N/A</v>
      </c>
      <c r="B296" s="579" t="e">
        <f>VLOOKUP(A296,Data!$A:$P,4,FALSE)</f>
        <v>#N/A</v>
      </c>
      <c r="C296" s="582" t="e">
        <f>VLOOKUP(A296,Data!$A:$AG,24,FALSE)</f>
        <v>#N/A</v>
      </c>
      <c r="D296" s="577" t="e">
        <f>VLOOKUP(A296,Data!$A:$AG,25,FALSE)</f>
        <v>#N/A</v>
      </c>
      <c r="E296" s="577" t="e">
        <f>VLOOKUP(A296,Data!$A:$AG,26,FALSE)</f>
        <v>#N/A</v>
      </c>
      <c r="F296" s="577" t="e">
        <f>VLOOKUP(A296,Data!$A:$AG,11,FALSE)</f>
        <v>#N/A</v>
      </c>
      <c r="G296" s="577" t="e">
        <f>VLOOKUP(A296,Data!$A:$AG,27,FALSE)</f>
        <v>#N/A</v>
      </c>
      <c r="H296" s="577" t="e">
        <f>VLOOKUP(A296,Data!$A:$AG,30,FALSE)</f>
        <v>#N/A</v>
      </c>
      <c r="I296" s="577" t="e">
        <f>VLOOKUP(A296,Data!$A:$AG,31,FALSE)</f>
        <v>#N/A</v>
      </c>
      <c r="J296" s="577" t="e">
        <f>VLOOKUP(A296,Data!$A:$AG,32,FALSE)</f>
        <v>#N/A</v>
      </c>
      <c r="K296" s="577" t="e">
        <f>VLOOKUP(A296,Data!$A:$AG,12,FALSE)</f>
        <v>#N/A</v>
      </c>
      <c r="L296" s="600" t="e">
        <f>VLOOKUP(A296,Data!$A:$AG,23,FALSE)</f>
        <v>#N/A</v>
      </c>
      <c r="M296" s="587" t="e">
        <f>VLOOKUP(A296,Data!$A:$AG,8,FALSE)</f>
        <v>#N/A</v>
      </c>
      <c r="N296" s="263" t="e">
        <f>VLOOKUP(A296,Data!$A:$AG,16,FALSE)</f>
        <v>#N/A</v>
      </c>
      <c r="O296" s="263" t="e">
        <f>VLOOKUP(A296,Data!$A:$AG,28,FALSE)</f>
        <v>#N/A</v>
      </c>
      <c r="P296" s="588" t="e">
        <f>VLOOKUP(A296,Data!$A:$AH,34,FALSE)</f>
        <v>#N/A</v>
      </c>
      <c r="Q296" s="588" t="e">
        <f>VLOOKUP($A296,Data!$A:AI,35,FALSE)</f>
        <v>#N/A</v>
      </c>
      <c r="R296" s="588" t="e">
        <f>VLOOKUP($A296,Data!$A:AJ,36,FALSE)</f>
        <v>#N/A</v>
      </c>
      <c r="S296" s="588" t="e">
        <f>VLOOKUP($A296,Data!$A:AK,37,FALSE)</f>
        <v>#N/A</v>
      </c>
      <c r="T296" s="588" t="e">
        <f>VLOOKUP($A296,Data!$A:AL,38,FALSE)</f>
        <v>#N/A</v>
      </c>
      <c r="U296" s="588" t="e">
        <f>VLOOKUP($A296,Data!$A:AM,39,FALSE)</f>
        <v>#N/A</v>
      </c>
      <c r="V296" s="588" t="e">
        <f>VLOOKUP($A296,Data!$A:AN,40,FALSE)</f>
        <v>#N/A</v>
      </c>
      <c r="W296" s="588" t="e">
        <f>VLOOKUP($A296,Data!$A:AO,41,FALSE)</f>
        <v>#N/A</v>
      </c>
      <c r="X296" s="588" t="e">
        <f>VLOOKUP($A296,Data!$A:AP,42,FALSE)</f>
        <v>#N/A</v>
      </c>
      <c r="Y296" s="588" t="e">
        <f>VLOOKUP($A296,Data!$A:AQ,43,FALSE)</f>
        <v>#N/A</v>
      </c>
    </row>
    <row r="297" spans="1:25" ht="50.1" hidden="1" customHeight="1" x14ac:dyDescent="0.25">
      <c r="A297" s="568" t="e">
        <f>VLOOKUP(Data!A41,Data!$A:$P,1,FALSE)</f>
        <v>#N/A</v>
      </c>
      <c r="B297" s="579" t="e">
        <f>VLOOKUP(A297,Data!$A:$P,4,FALSE)</f>
        <v>#N/A</v>
      </c>
      <c r="C297" s="582" t="e">
        <f>VLOOKUP(A297,Data!$A:$AG,24,FALSE)</f>
        <v>#N/A</v>
      </c>
      <c r="D297" s="577" t="e">
        <f>VLOOKUP(A297,Data!$A:$AG,25,FALSE)</f>
        <v>#N/A</v>
      </c>
      <c r="E297" s="577" t="e">
        <f>VLOOKUP(A297,Data!$A:$AG,26,FALSE)</f>
        <v>#N/A</v>
      </c>
      <c r="F297" s="577" t="e">
        <f>VLOOKUP(A297,Data!$A:$AG,11,FALSE)</f>
        <v>#N/A</v>
      </c>
      <c r="G297" s="577" t="e">
        <f>VLOOKUP(A297,Data!$A:$AG,27,FALSE)</f>
        <v>#N/A</v>
      </c>
      <c r="H297" s="577" t="e">
        <f>VLOOKUP(A297,Data!$A:$AG,30,FALSE)</f>
        <v>#N/A</v>
      </c>
      <c r="I297" s="577" t="e">
        <f>VLOOKUP(A297,Data!$A:$AG,31,FALSE)</f>
        <v>#N/A</v>
      </c>
      <c r="J297" s="577" t="e">
        <f>VLOOKUP(A297,Data!$A:$AG,32,FALSE)</f>
        <v>#N/A</v>
      </c>
      <c r="K297" s="577" t="e">
        <f>VLOOKUP(A297,Data!$A:$AG,12,FALSE)</f>
        <v>#N/A</v>
      </c>
      <c r="L297" s="600" t="e">
        <f>VLOOKUP(A297,Data!$A:$AG,23,FALSE)</f>
        <v>#N/A</v>
      </c>
      <c r="M297" s="587" t="e">
        <f>VLOOKUP(A297,Data!$A:$AG,8,FALSE)</f>
        <v>#N/A</v>
      </c>
      <c r="N297" s="263" t="e">
        <f>VLOOKUP(A297,Data!$A:$AG,16,FALSE)</f>
        <v>#N/A</v>
      </c>
      <c r="O297" s="263" t="e">
        <f>VLOOKUP(A297,Data!$A:$AG,28,FALSE)</f>
        <v>#N/A</v>
      </c>
      <c r="P297" s="588" t="e">
        <f>VLOOKUP(A297,Data!$A:$AH,34,FALSE)</f>
        <v>#N/A</v>
      </c>
      <c r="Q297" s="588" t="e">
        <f>VLOOKUP($A297,Data!$A:AI,35,FALSE)</f>
        <v>#N/A</v>
      </c>
      <c r="R297" s="588" t="e">
        <f>VLOOKUP($A297,Data!$A:AJ,36,FALSE)</f>
        <v>#N/A</v>
      </c>
      <c r="S297" s="588" t="e">
        <f>VLOOKUP($A297,Data!$A:AK,37,FALSE)</f>
        <v>#N/A</v>
      </c>
      <c r="T297" s="588" t="e">
        <f>VLOOKUP($A297,Data!$A:AL,38,FALSE)</f>
        <v>#N/A</v>
      </c>
      <c r="U297" s="588" t="e">
        <f>VLOOKUP($A297,Data!$A:AM,39,FALSE)</f>
        <v>#N/A</v>
      </c>
      <c r="V297" s="588" t="e">
        <f>VLOOKUP($A297,Data!$A:AN,40,FALSE)</f>
        <v>#N/A</v>
      </c>
      <c r="W297" s="588" t="e">
        <f>VLOOKUP($A297,Data!$A:AO,41,FALSE)</f>
        <v>#N/A</v>
      </c>
      <c r="X297" s="588" t="e">
        <f>VLOOKUP($A297,Data!$A:AP,42,FALSE)</f>
        <v>#N/A</v>
      </c>
      <c r="Y297" s="588" t="e">
        <f>VLOOKUP($A297,Data!$A:AQ,43,FALSE)</f>
        <v>#N/A</v>
      </c>
    </row>
    <row r="298" spans="1:25" ht="50.1" hidden="1" customHeight="1" x14ac:dyDescent="0.25">
      <c r="A298" s="568" t="e">
        <f>VLOOKUP(Data!A40,Data!$A:$P,1,FALSE)</f>
        <v>#N/A</v>
      </c>
      <c r="B298" s="579" t="e">
        <f>VLOOKUP(A298,Data!$A:$P,4,FALSE)</f>
        <v>#N/A</v>
      </c>
      <c r="C298" s="582" t="e">
        <f>VLOOKUP(A298,Data!$A:$AG,24,FALSE)</f>
        <v>#N/A</v>
      </c>
      <c r="D298" s="577" t="e">
        <f>VLOOKUP(A298,Data!$A:$AG,25,FALSE)</f>
        <v>#N/A</v>
      </c>
      <c r="E298" s="577" t="e">
        <f>VLOOKUP(A298,Data!$A:$AG,26,FALSE)</f>
        <v>#N/A</v>
      </c>
      <c r="F298" s="577" t="e">
        <f>VLOOKUP(A298,Data!$A:$AG,11,FALSE)</f>
        <v>#N/A</v>
      </c>
      <c r="G298" s="577" t="e">
        <f>VLOOKUP(A298,Data!$A:$AG,27,FALSE)</f>
        <v>#N/A</v>
      </c>
      <c r="H298" s="577" t="e">
        <f>VLOOKUP(A298,Data!$A:$AG,30,FALSE)</f>
        <v>#N/A</v>
      </c>
      <c r="I298" s="577" t="e">
        <f>VLOOKUP(A298,Data!$A:$AG,31,FALSE)</f>
        <v>#N/A</v>
      </c>
      <c r="J298" s="577" t="e">
        <f>VLOOKUP(A298,Data!$A:$AG,32,FALSE)</f>
        <v>#N/A</v>
      </c>
      <c r="K298" s="577" t="e">
        <f>VLOOKUP(A298,Data!$A:$AG,12,FALSE)</f>
        <v>#N/A</v>
      </c>
      <c r="L298" s="600" t="e">
        <f>VLOOKUP(A298,Data!$A:$AG,23,FALSE)</f>
        <v>#N/A</v>
      </c>
      <c r="M298" s="587" t="e">
        <f>VLOOKUP(A298,Data!$A:$AG,8,FALSE)</f>
        <v>#N/A</v>
      </c>
      <c r="N298" s="263" t="e">
        <f>VLOOKUP(A298,Data!$A:$AG,16,FALSE)</f>
        <v>#N/A</v>
      </c>
      <c r="O298" s="263" t="e">
        <f>VLOOKUP(A298,Data!$A:$AG,28,FALSE)</f>
        <v>#N/A</v>
      </c>
      <c r="P298" s="588" t="e">
        <f>VLOOKUP(A298,Data!$A:$AH,34,FALSE)</f>
        <v>#N/A</v>
      </c>
      <c r="Q298" s="588" t="e">
        <f>VLOOKUP($A298,Data!$A:AI,35,FALSE)</f>
        <v>#N/A</v>
      </c>
      <c r="R298" s="588" t="e">
        <f>VLOOKUP($A298,Data!$A:AJ,36,FALSE)</f>
        <v>#N/A</v>
      </c>
      <c r="S298" s="588" t="e">
        <f>VLOOKUP($A298,Data!$A:AK,37,FALSE)</f>
        <v>#N/A</v>
      </c>
      <c r="T298" s="588" t="e">
        <f>VLOOKUP($A298,Data!$A:AL,38,FALSE)</f>
        <v>#N/A</v>
      </c>
      <c r="U298" s="588" t="e">
        <f>VLOOKUP($A298,Data!$A:AM,39,FALSE)</f>
        <v>#N/A</v>
      </c>
      <c r="V298" s="588" t="e">
        <f>VLOOKUP($A298,Data!$A:AN,40,FALSE)</f>
        <v>#N/A</v>
      </c>
      <c r="W298" s="588" t="e">
        <f>VLOOKUP($A298,Data!$A:AO,41,FALSE)</f>
        <v>#N/A</v>
      </c>
      <c r="X298" s="588" t="e">
        <f>VLOOKUP($A298,Data!$A:AP,42,FALSE)</f>
        <v>#N/A</v>
      </c>
      <c r="Y298" s="588" t="e">
        <f>VLOOKUP($A298,Data!$A:AQ,43,FALSE)</f>
        <v>#N/A</v>
      </c>
    </row>
    <row r="299" spans="1:25" ht="50.1" hidden="1" customHeight="1" x14ac:dyDescent="0.25">
      <c r="A299" s="568" t="e">
        <f>VLOOKUP(Data!A39,Data!$A:$P,1,FALSE)</f>
        <v>#N/A</v>
      </c>
      <c r="B299" s="579" t="e">
        <f>VLOOKUP(A299,Data!$A:$P,4,FALSE)</f>
        <v>#N/A</v>
      </c>
      <c r="C299" s="582" t="e">
        <f>VLOOKUP(A299,Data!$A:$AG,24,FALSE)</f>
        <v>#N/A</v>
      </c>
      <c r="D299" s="577" t="e">
        <f>VLOOKUP(A299,Data!$A:$AG,25,FALSE)</f>
        <v>#N/A</v>
      </c>
      <c r="E299" s="577" t="e">
        <f>VLOOKUP(A299,Data!$A:$AG,26,FALSE)</f>
        <v>#N/A</v>
      </c>
      <c r="F299" s="577" t="e">
        <f>VLOOKUP(A299,Data!$A:$AG,11,FALSE)</f>
        <v>#N/A</v>
      </c>
      <c r="G299" s="577" t="e">
        <f>VLOOKUP(A299,Data!$A:$AG,27,FALSE)</f>
        <v>#N/A</v>
      </c>
      <c r="H299" s="577" t="e">
        <f>VLOOKUP(A299,Data!$A:$AG,30,FALSE)</f>
        <v>#N/A</v>
      </c>
      <c r="I299" s="577" t="e">
        <f>VLOOKUP(A299,Data!$A:$AG,31,FALSE)</f>
        <v>#N/A</v>
      </c>
      <c r="J299" s="577" t="e">
        <f>VLOOKUP(A299,Data!$A:$AG,32,FALSE)</f>
        <v>#N/A</v>
      </c>
      <c r="K299" s="577" t="e">
        <f>VLOOKUP(A299,Data!$A:$AG,12,FALSE)</f>
        <v>#N/A</v>
      </c>
      <c r="L299" s="600" t="e">
        <f>VLOOKUP(A299,Data!$A:$AG,23,FALSE)</f>
        <v>#N/A</v>
      </c>
      <c r="M299" s="587" t="e">
        <f>VLOOKUP(A299,Data!$A:$AG,8,FALSE)</f>
        <v>#N/A</v>
      </c>
      <c r="N299" s="263" t="e">
        <f>VLOOKUP(A299,Data!$A:$AG,16,FALSE)</f>
        <v>#N/A</v>
      </c>
      <c r="O299" s="263" t="e">
        <f>VLOOKUP(A299,Data!$A:$AG,28,FALSE)</f>
        <v>#N/A</v>
      </c>
      <c r="P299" s="588" t="e">
        <f>VLOOKUP(A299,Data!$A:$AH,34,FALSE)</f>
        <v>#N/A</v>
      </c>
      <c r="Q299" s="588" t="e">
        <f>VLOOKUP($A299,Data!$A:AI,35,FALSE)</f>
        <v>#N/A</v>
      </c>
      <c r="R299" s="588" t="e">
        <f>VLOOKUP($A299,Data!$A:AJ,36,FALSE)</f>
        <v>#N/A</v>
      </c>
      <c r="S299" s="588" t="e">
        <f>VLOOKUP($A299,Data!$A:AK,37,FALSE)</f>
        <v>#N/A</v>
      </c>
      <c r="T299" s="588" t="e">
        <f>VLOOKUP($A299,Data!$A:AL,38,FALSE)</f>
        <v>#N/A</v>
      </c>
      <c r="U299" s="588" t="e">
        <f>VLOOKUP($A299,Data!$A:AM,39,FALSE)</f>
        <v>#N/A</v>
      </c>
      <c r="V299" s="588" t="e">
        <f>VLOOKUP($A299,Data!$A:AN,40,FALSE)</f>
        <v>#N/A</v>
      </c>
      <c r="W299" s="588" t="e">
        <f>VLOOKUP($A299,Data!$A:AO,41,FALSE)</f>
        <v>#N/A</v>
      </c>
      <c r="X299" s="588" t="e">
        <f>VLOOKUP($A299,Data!$A:AP,42,FALSE)</f>
        <v>#N/A</v>
      </c>
      <c r="Y299" s="588" t="e">
        <f>VLOOKUP($A299,Data!$A:AQ,43,FALSE)</f>
        <v>#N/A</v>
      </c>
    </row>
    <row r="300" spans="1:25" ht="50.1" hidden="1" customHeight="1" x14ac:dyDescent="0.25">
      <c r="A300" s="568" t="e">
        <f>VLOOKUP(Data!A38,Data!$A:$P,1,FALSE)</f>
        <v>#N/A</v>
      </c>
      <c r="B300" s="579" t="e">
        <f>VLOOKUP(A300,Data!$A:$P,4,FALSE)</f>
        <v>#N/A</v>
      </c>
      <c r="C300" s="582" t="e">
        <f>VLOOKUP(A300,Data!$A:$AG,24,FALSE)</f>
        <v>#N/A</v>
      </c>
      <c r="D300" s="577" t="e">
        <f>VLOOKUP(A300,Data!$A:$AG,25,FALSE)</f>
        <v>#N/A</v>
      </c>
      <c r="E300" s="577" t="e">
        <f>VLOOKUP(A300,Data!$A:$AG,26,FALSE)</f>
        <v>#N/A</v>
      </c>
      <c r="F300" s="577" t="e">
        <f>VLOOKUP(A300,Data!$A:$AG,11,FALSE)</f>
        <v>#N/A</v>
      </c>
      <c r="G300" s="577" t="e">
        <f>VLOOKUP(A300,Data!$A:$AG,27,FALSE)</f>
        <v>#N/A</v>
      </c>
      <c r="H300" s="577" t="e">
        <f>VLOOKUP(A300,Data!$A:$AG,30,FALSE)</f>
        <v>#N/A</v>
      </c>
      <c r="I300" s="577" t="e">
        <f>VLOOKUP(A300,Data!$A:$AG,31,FALSE)</f>
        <v>#N/A</v>
      </c>
      <c r="J300" s="577" t="e">
        <f>VLOOKUP(A300,Data!$A:$AG,32,FALSE)</f>
        <v>#N/A</v>
      </c>
      <c r="K300" s="577" t="e">
        <f>VLOOKUP(A300,Data!$A:$AG,12,FALSE)</f>
        <v>#N/A</v>
      </c>
      <c r="L300" s="600" t="e">
        <f>VLOOKUP(A300,Data!$A:$AG,23,FALSE)</f>
        <v>#N/A</v>
      </c>
      <c r="M300" s="587" t="e">
        <f>VLOOKUP(A300,Data!$A:$AG,8,FALSE)</f>
        <v>#N/A</v>
      </c>
      <c r="N300" s="263" t="e">
        <f>VLOOKUP(A300,Data!$A:$AG,16,FALSE)</f>
        <v>#N/A</v>
      </c>
      <c r="O300" s="263" t="e">
        <f>VLOOKUP(A300,Data!$A:$AG,28,FALSE)</f>
        <v>#N/A</v>
      </c>
      <c r="P300" s="588" t="e">
        <f>VLOOKUP(A300,Data!$A:$AH,34,FALSE)</f>
        <v>#N/A</v>
      </c>
      <c r="Q300" s="588" t="e">
        <f>VLOOKUP($A300,Data!$A:AI,35,FALSE)</f>
        <v>#N/A</v>
      </c>
      <c r="R300" s="588" t="e">
        <f>VLOOKUP($A300,Data!$A:AJ,36,FALSE)</f>
        <v>#N/A</v>
      </c>
      <c r="S300" s="588" t="e">
        <f>VLOOKUP($A300,Data!$A:AK,37,FALSE)</f>
        <v>#N/A</v>
      </c>
      <c r="T300" s="588" t="e">
        <f>VLOOKUP($A300,Data!$A:AL,38,FALSE)</f>
        <v>#N/A</v>
      </c>
      <c r="U300" s="588" t="e">
        <f>VLOOKUP($A300,Data!$A:AM,39,FALSE)</f>
        <v>#N/A</v>
      </c>
      <c r="V300" s="588" t="e">
        <f>VLOOKUP($A300,Data!$A:AN,40,FALSE)</f>
        <v>#N/A</v>
      </c>
      <c r="W300" s="588" t="e">
        <f>VLOOKUP($A300,Data!$A:AO,41,FALSE)</f>
        <v>#N/A</v>
      </c>
      <c r="X300" s="588" t="e">
        <f>VLOOKUP($A300,Data!$A:AP,42,FALSE)</f>
        <v>#N/A</v>
      </c>
      <c r="Y300" s="588" t="e">
        <f>VLOOKUP($A300,Data!$A:AQ,43,FALSE)</f>
        <v>#N/A</v>
      </c>
    </row>
    <row r="301" spans="1:25" ht="50.1" hidden="1" customHeight="1" x14ac:dyDescent="0.25">
      <c r="A301" s="568" t="e">
        <f>VLOOKUP(Data!A37,Data!$A:$P,1,FALSE)</f>
        <v>#N/A</v>
      </c>
      <c r="B301" s="579" t="e">
        <f>VLOOKUP(A301,Data!$A:$P,4,FALSE)</f>
        <v>#N/A</v>
      </c>
      <c r="C301" s="582" t="e">
        <f>VLOOKUP(A301,Data!$A:$AG,24,FALSE)</f>
        <v>#N/A</v>
      </c>
      <c r="D301" s="577" t="e">
        <f>VLOOKUP(A301,Data!$A:$AG,25,FALSE)</f>
        <v>#N/A</v>
      </c>
      <c r="E301" s="577" t="e">
        <f>VLOOKUP(A301,Data!$A:$AG,26,FALSE)</f>
        <v>#N/A</v>
      </c>
      <c r="F301" s="577" t="e">
        <f>VLOOKUP(A301,Data!$A:$AG,11,FALSE)</f>
        <v>#N/A</v>
      </c>
      <c r="G301" s="577" t="e">
        <f>VLOOKUP(A301,Data!$A:$AG,27,FALSE)</f>
        <v>#N/A</v>
      </c>
      <c r="H301" s="577" t="e">
        <f>VLOOKUP(A301,Data!$A:$AG,30,FALSE)</f>
        <v>#N/A</v>
      </c>
      <c r="I301" s="577" t="e">
        <f>VLOOKUP(A301,Data!$A:$AG,31,FALSE)</f>
        <v>#N/A</v>
      </c>
      <c r="J301" s="577" t="e">
        <f>VLOOKUP(A301,Data!$A:$AG,32,FALSE)</f>
        <v>#N/A</v>
      </c>
      <c r="K301" s="576" t="e">
        <f>VLOOKUP(A301,Data!$A:$AG,12,FALSE)</f>
        <v>#N/A</v>
      </c>
      <c r="L301" s="600" t="e">
        <f>VLOOKUP(A301,Data!$A:$AG,23,FALSE)</f>
        <v>#N/A</v>
      </c>
      <c r="M301" s="587" t="e">
        <f>VLOOKUP(A301,Data!$A:$AG,8,FALSE)</f>
        <v>#N/A</v>
      </c>
      <c r="N301" s="263" t="e">
        <f>VLOOKUP(A301,Data!$A:$AG,16,FALSE)</f>
        <v>#N/A</v>
      </c>
      <c r="O301" s="263" t="e">
        <f>VLOOKUP(A301,Data!$A:$AG,28,FALSE)</f>
        <v>#N/A</v>
      </c>
      <c r="P301" s="588" t="e">
        <f>VLOOKUP(A301,Data!$A:$AH,34,FALSE)</f>
        <v>#N/A</v>
      </c>
      <c r="Q301" s="588" t="e">
        <f>VLOOKUP($A301,Data!$A:AI,35,FALSE)</f>
        <v>#N/A</v>
      </c>
      <c r="R301" s="588" t="e">
        <f>VLOOKUP($A301,Data!$A:AJ,36,FALSE)</f>
        <v>#N/A</v>
      </c>
      <c r="S301" s="588" t="e">
        <f>VLOOKUP($A301,Data!$A:AK,37,FALSE)</f>
        <v>#N/A</v>
      </c>
      <c r="T301" s="588" t="e">
        <f>VLOOKUP($A301,Data!$A:AL,38,FALSE)</f>
        <v>#N/A</v>
      </c>
      <c r="U301" s="588" t="e">
        <f>VLOOKUP($A301,Data!$A:AM,39,FALSE)</f>
        <v>#N/A</v>
      </c>
      <c r="V301" s="588" t="e">
        <f>VLOOKUP($A301,Data!$A:AN,40,FALSE)</f>
        <v>#N/A</v>
      </c>
      <c r="W301" s="588" t="e">
        <f>VLOOKUP($A301,Data!$A:AO,41,FALSE)</f>
        <v>#N/A</v>
      </c>
      <c r="X301" s="588" t="e">
        <f>VLOOKUP($A301,Data!$A:AP,42,FALSE)</f>
        <v>#N/A</v>
      </c>
      <c r="Y301" s="588" t="e">
        <f>VLOOKUP($A301,Data!$A:AQ,43,FALSE)</f>
        <v>#N/A</v>
      </c>
    </row>
    <row r="302" spans="1:25" ht="50.1" customHeight="1" x14ac:dyDescent="0.25">
      <c r="A302" s="568" t="e">
        <f>VLOOKUP(Data!A36,Data!$A:$P,1,FALSE)</f>
        <v>#N/A</v>
      </c>
      <c r="B302" s="579" t="e">
        <f>VLOOKUP(A302,Data!$A:$P,4,FALSE)</f>
        <v>#N/A</v>
      </c>
      <c r="C302" s="582" t="e">
        <f>VLOOKUP(A302,Data!$A:$AG,24,FALSE)</f>
        <v>#N/A</v>
      </c>
      <c r="D302" s="577" t="e">
        <f>VLOOKUP(A302,Data!$A:$AG,25,FALSE)</f>
        <v>#N/A</v>
      </c>
      <c r="E302" s="577" t="e">
        <f>VLOOKUP(A302,Data!$A:$AG,26,FALSE)</f>
        <v>#N/A</v>
      </c>
      <c r="F302" s="591" t="e">
        <f>VLOOKUP(A302,Data!$A:$AG,11,FALSE)</f>
        <v>#N/A</v>
      </c>
      <c r="G302" s="593" t="e">
        <f>VLOOKUP(A302,Data!$A:$AG,27,FALSE)</f>
        <v>#N/A</v>
      </c>
      <c r="H302" s="593" t="e">
        <f>VLOOKUP(A302,Data!$A:$AG,30,FALSE)</f>
        <v>#N/A</v>
      </c>
      <c r="I302" s="593" t="e">
        <f>VLOOKUP(A302,Data!$A:$AG,31,FALSE)</f>
        <v>#N/A</v>
      </c>
      <c r="J302" s="593" t="e">
        <f>VLOOKUP(A302,Data!$A:$AG,32,FALSE)</f>
        <v>#N/A</v>
      </c>
      <c r="K302" s="593" t="e">
        <f>VLOOKUP(A302,Data!$A:$AG,12,FALSE)</f>
        <v>#N/A</v>
      </c>
      <c r="L302" s="599" t="e">
        <f>VLOOKUP(A302,Data!$A:$AG,23,FALSE)</f>
        <v>#N/A</v>
      </c>
      <c r="M302" s="586" t="e">
        <f>VLOOKUP(A302,Data!$A:$AG,8,FALSE)</f>
        <v>#N/A</v>
      </c>
      <c r="N302" s="263" t="e">
        <f>VLOOKUP(A302,Data!$A:$AG,16,FALSE)</f>
        <v>#N/A</v>
      </c>
      <c r="O302" s="263" t="e">
        <f>VLOOKUP(A302,Data!$A:$AG,28,FALSE)</f>
        <v>#N/A</v>
      </c>
      <c r="P302" s="588" t="e">
        <f>VLOOKUP(A302,Data!$A:$AH,34,FALSE)</f>
        <v>#N/A</v>
      </c>
      <c r="Q302" s="588" t="e">
        <f>VLOOKUP($A302,Data!$A:AI,35,FALSE)</f>
        <v>#N/A</v>
      </c>
      <c r="R302" s="588" t="e">
        <f>VLOOKUP($A302,Data!$A:AJ,36,FALSE)</f>
        <v>#N/A</v>
      </c>
      <c r="S302" s="588" t="e">
        <f>VLOOKUP($A302,Data!$A:AK,37,FALSE)</f>
        <v>#N/A</v>
      </c>
      <c r="T302" s="588" t="e">
        <f>VLOOKUP($A302,Data!$A:AL,38,FALSE)</f>
        <v>#N/A</v>
      </c>
      <c r="U302" s="588" t="e">
        <f>VLOOKUP($A302,Data!$A:AM,39,FALSE)</f>
        <v>#N/A</v>
      </c>
      <c r="V302" s="588" t="e">
        <f>VLOOKUP($A302,Data!$A:AN,40,FALSE)</f>
        <v>#N/A</v>
      </c>
      <c r="W302" s="588" t="e">
        <f>VLOOKUP($A302,Data!$A:AO,41,FALSE)</f>
        <v>#N/A</v>
      </c>
      <c r="X302" s="588" t="e">
        <f>VLOOKUP($A302,Data!$A:AP,42,FALSE)</f>
        <v>#N/A</v>
      </c>
      <c r="Y302" s="588" t="e">
        <f>VLOOKUP($A302,Data!$A:AQ,43,FALSE)</f>
        <v>#N/A</v>
      </c>
    </row>
    <row r="303" spans="1:25" ht="50.1" customHeight="1" x14ac:dyDescent="0.25">
      <c r="A303" s="568" t="e">
        <f>VLOOKUP(Data!A35,Data!$A:$P,1,FALSE)</f>
        <v>#N/A</v>
      </c>
      <c r="B303" s="579" t="e">
        <f>VLOOKUP(A303,Data!$A:$P,4,FALSE)</f>
        <v>#N/A</v>
      </c>
      <c r="C303" s="581" t="e">
        <f>VLOOKUP(A303,Data!$A:$AG,24,FALSE)</f>
        <v>#N/A</v>
      </c>
      <c r="D303" s="576" t="e">
        <f>VLOOKUP(A303,Data!$A:$AG,25,FALSE)</f>
        <v>#N/A</v>
      </c>
      <c r="E303" s="576" t="e">
        <f>VLOOKUP(A303,Data!$A:$AG,26,FALSE)</f>
        <v>#N/A</v>
      </c>
      <c r="F303" s="590" t="e">
        <f>VLOOKUP(A303,Data!$A:$AG,11,FALSE)</f>
        <v>#N/A</v>
      </c>
      <c r="G303" s="592" t="e">
        <f>VLOOKUP(A303,Data!$A:$AG,27,FALSE)</f>
        <v>#N/A</v>
      </c>
      <c r="H303" s="592" t="e">
        <f>VLOOKUP(A303,Data!$A:$AG,30,FALSE)</f>
        <v>#N/A</v>
      </c>
      <c r="I303" s="592" t="e">
        <f>VLOOKUP(A303,Data!$A:$AG,31,FALSE)</f>
        <v>#N/A</v>
      </c>
      <c r="J303" s="592" t="e">
        <f>VLOOKUP(A303,Data!$A:$AG,32,FALSE)</f>
        <v>#N/A</v>
      </c>
      <c r="K303" s="592" t="e">
        <f>VLOOKUP(A303,Data!$A:$AG,12,FALSE)</f>
        <v>#N/A</v>
      </c>
      <c r="L303" s="596" t="e">
        <f>VLOOKUP(A303,Data!$A:$AG,23,FALSE)</f>
        <v>#N/A</v>
      </c>
      <c r="M303" s="586" t="e">
        <f>VLOOKUP(A303,Data!$A:$AG,8,FALSE)</f>
        <v>#N/A</v>
      </c>
      <c r="N303" s="263" t="e">
        <f>VLOOKUP(A303,Data!$A:$AG,16,FALSE)</f>
        <v>#N/A</v>
      </c>
      <c r="O303" s="263" t="e">
        <f>VLOOKUP(A303,Data!$A:$AG,28,FALSE)</f>
        <v>#N/A</v>
      </c>
      <c r="P303" s="588" t="e">
        <f>VLOOKUP(A303,Data!$A:$AH,34,FALSE)</f>
        <v>#N/A</v>
      </c>
      <c r="Q303" s="588" t="e">
        <f>VLOOKUP($A303,Data!$A:AI,35,FALSE)</f>
        <v>#N/A</v>
      </c>
      <c r="R303" s="588" t="e">
        <f>VLOOKUP($A303,Data!$A:AJ,36,FALSE)</f>
        <v>#N/A</v>
      </c>
      <c r="S303" s="588" t="e">
        <f>VLOOKUP($A303,Data!$A:AK,37,FALSE)</f>
        <v>#N/A</v>
      </c>
      <c r="T303" s="588" t="e">
        <f>VLOOKUP($A303,Data!$A:AL,38,FALSE)</f>
        <v>#N/A</v>
      </c>
      <c r="U303" s="588" t="e">
        <f>VLOOKUP($A303,Data!$A:AM,39,FALSE)</f>
        <v>#N/A</v>
      </c>
      <c r="V303" s="588" t="e">
        <f>VLOOKUP($A303,Data!$A:AN,40,FALSE)</f>
        <v>#N/A</v>
      </c>
      <c r="W303" s="588" t="e">
        <f>VLOOKUP($A303,Data!$A:AO,41,FALSE)</f>
        <v>#N/A</v>
      </c>
      <c r="X303" s="588" t="e">
        <f>VLOOKUP($A303,Data!$A:AP,42,FALSE)</f>
        <v>#N/A</v>
      </c>
      <c r="Y303" s="588" t="e">
        <f>VLOOKUP($A303,Data!$A:AQ,43,FALSE)</f>
        <v>#N/A</v>
      </c>
    </row>
    <row r="304" spans="1:25" ht="50.1" customHeight="1" x14ac:dyDescent="0.25">
      <c r="A304" s="568" t="e">
        <f>VLOOKUP(Data!A34,Data!$A:$P,1,FALSE)</f>
        <v>#N/A</v>
      </c>
      <c r="B304" s="579" t="e">
        <f>VLOOKUP(A304,Data!$A:$P,4,FALSE)</f>
        <v>#N/A</v>
      </c>
      <c r="C304" s="582" t="e">
        <f>VLOOKUP(A304,Data!$A:$AG,24,FALSE)</f>
        <v>#N/A</v>
      </c>
      <c r="D304" s="577" t="e">
        <f>VLOOKUP(A304,Data!$A:$AG,25,FALSE)</f>
        <v>#N/A</v>
      </c>
      <c r="E304" s="577" t="e">
        <f>VLOOKUP(A304,Data!$A:$AG,26,FALSE)</f>
        <v>#N/A</v>
      </c>
      <c r="F304" s="577" t="e">
        <f>VLOOKUP(A304,Data!$A:$AG,11,FALSE)</f>
        <v>#N/A</v>
      </c>
      <c r="G304" s="577" t="e">
        <f>VLOOKUP(A304,Data!$A:$AG,27,FALSE)</f>
        <v>#N/A</v>
      </c>
      <c r="H304" s="577" t="e">
        <f>VLOOKUP(A304,Data!$A:$AG,30,FALSE)</f>
        <v>#N/A</v>
      </c>
      <c r="I304" s="577" t="e">
        <f>VLOOKUP(A304,Data!$A:$AG,31,FALSE)</f>
        <v>#N/A</v>
      </c>
      <c r="J304" s="585" t="e">
        <f>VLOOKUP(A304,Data!$A:$AG,32,FALSE)</f>
        <v>#N/A</v>
      </c>
      <c r="K304" s="585" t="e">
        <f>VLOOKUP(A304,Data!$A:$AG,12,FALSE)</f>
        <v>#N/A</v>
      </c>
      <c r="L304" s="598" t="e">
        <f>VLOOKUP(A304,Data!$A:$AG,23,FALSE)</f>
        <v>#N/A</v>
      </c>
      <c r="M304" s="587" t="e">
        <f>VLOOKUP(A304,Data!$A:$AG,8,FALSE)</f>
        <v>#N/A</v>
      </c>
      <c r="N304" s="263" t="e">
        <f>VLOOKUP(A304,Data!$A:$AG,16,FALSE)</f>
        <v>#N/A</v>
      </c>
      <c r="O304" s="263" t="e">
        <f>VLOOKUP(A304,Data!$A:$AG,28,FALSE)</f>
        <v>#N/A</v>
      </c>
      <c r="P304" s="588" t="e">
        <f>VLOOKUP(A304,Data!$A:$AH,34,FALSE)</f>
        <v>#N/A</v>
      </c>
      <c r="Q304" s="588" t="e">
        <f>VLOOKUP($A304,Data!$A:AI,35,FALSE)</f>
        <v>#N/A</v>
      </c>
      <c r="R304" s="588" t="e">
        <f>VLOOKUP($A304,Data!$A:AJ,36,FALSE)</f>
        <v>#N/A</v>
      </c>
      <c r="S304" s="588" t="e">
        <f>VLOOKUP($A304,Data!$A:AK,37,FALSE)</f>
        <v>#N/A</v>
      </c>
      <c r="T304" s="588" t="e">
        <f>VLOOKUP($A304,Data!$A:AL,38,FALSE)</f>
        <v>#N/A</v>
      </c>
      <c r="U304" s="588" t="e">
        <f>VLOOKUP($A304,Data!$A:AM,39,FALSE)</f>
        <v>#N/A</v>
      </c>
      <c r="V304" s="588" t="e">
        <f>VLOOKUP($A304,Data!$A:AN,40,FALSE)</f>
        <v>#N/A</v>
      </c>
      <c r="W304" s="588" t="e">
        <f>VLOOKUP($A304,Data!$A:AO,41,FALSE)</f>
        <v>#N/A</v>
      </c>
      <c r="X304" s="588" t="e">
        <f>VLOOKUP($A304,Data!$A:AP,42,FALSE)</f>
        <v>#N/A</v>
      </c>
      <c r="Y304" s="588" t="e">
        <f>VLOOKUP($A304,Data!$A:AQ,43,FALSE)</f>
        <v>#N/A</v>
      </c>
    </row>
    <row r="305" spans="1:25" ht="50.1" customHeight="1" x14ac:dyDescent="0.25">
      <c r="A305" s="568" t="e">
        <f>VLOOKUP(Data!A33,Data!$A:$P,1,FALSE)</f>
        <v>#N/A</v>
      </c>
      <c r="B305" s="579" t="e">
        <f>VLOOKUP(A305,Data!$A:$P,4,FALSE)</f>
        <v>#N/A</v>
      </c>
      <c r="C305" s="584" t="e">
        <f>VLOOKUP(A305,Data!$A:$AG,24,FALSE)</f>
        <v>#N/A</v>
      </c>
      <c r="D305" s="585" t="e">
        <f>VLOOKUP(A305,Data!$A:$AG,25,FALSE)</f>
        <v>#N/A</v>
      </c>
      <c r="E305" s="585" t="e">
        <f>VLOOKUP(A305,Data!$A:$AG,26,FALSE)</f>
        <v>#N/A</v>
      </c>
      <c r="F305" s="602" t="e">
        <f>VLOOKUP(A305,Data!$A:$AG,11,FALSE)</f>
        <v>#N/A</v>
      </c>
      <c r="G305" s="603" t="e">
        <f>VLOOKUP(A305,Data!$A:$AG,27,FALSE)</f>
        <v>#N/A</v>
      </c>
      <c r="H305" s="592" t="e">
        <f>VLOOKUP(A305,Data!$A:$AG,30,FALSE)</f>
        <v>#N/A</v>
      </c>
      <c r="I305" s="592" t="e">
        <f>VLOOKUP(A305,Data!$A:$AG,31,FALSE)</f>
        <v>#N/A</v>
      </c>
      <c r="J305" s="592" t="e">
        <f>VLOOKUP(A305,Data!$A:$AG,32,FALSE)</f>
        <v>#N/A</v>
      </c>
      <c r="K305" s="592" t="e">
        <f>VLOOKUP(A305,Data!$A:$AG,12,FALSE)</f>
        <v>#N/A</v>
      </c>
      <c r="L305" s="596" t="e">
        <f>VLOOKUP(A305,Data!$A:$AG,23,FALSE)</f>
        <v>#N/A</v>
      </c>
      <c r="M305" s="586" t="e">
        <f>VLOOKUP(A305,Data!$A:$AG,8,FALSE)</f>
        <v>#N/A</v>
      </c>
      <c r="N305" s="263" t="e">
        <f>VLOOKUP(A305,Data!$A:$AG,16,FALSE)</f>
        <v>#N/A</v>
      </c>
      <c r="O305" s="263" t="e">
        <f>VLOOKUP(A305,Data!$A:$AG,28,FALSE)</f>
        <v>#N/A</v>
      </c>
      <c r="P305" s="588" t="e">
        <f>VLOOKUP(A305,Data!$A:$AH,34,FALSE)</f>
        <v>#N/A</v>
      </c>
      <c r="Q305" s="588" t="e">
        <f>VLOOKUP($A305,Data!$A:AI,35,FALSE)</f>
        <v>#N/A</v>
      </c>
      <c r="R305" s="588" t="e">
        <f>VLOOKUP($A305,Data!$A:AJ,36,FALSE)</f>
        <v>#N/A</v>
      </c>
      <c r="S305" s="588" t="e">
        <f>VLOOKUP($A305,Data!$A:AK,37,FALSE)</f>
        <v>#N/A</v>
      </c>
      <c r="T305" s="588" t="e">
        <f>VLOOKUP($A305,Data!$A:AL,38,FALSE)</f>
        <v>#N/A</v>
      </c>
      <c r="U305" s="588" t="e">
        <f>VLOOKUP($A305,Data!$A:AM,39,FALSE)</f>
        <v>#N/A</v>
      </c>
      <c r="V305" s="588" t="e">
        <f>VLOOKUP($A305,Data!$A:AN,40,FALSE)</f>
        <v>#N/A</v>
      </c>
      <c r="W305" s="588" t="e">
        <f>VLOOKUP($A305,Data!$A:AO,41,FALSE)</f>
        <v>#N/A</v>
      </c>
      <c r="X305" s="588" t="e">
        <f>VLOOKUP($A305,Data!$A:AP,42,FALSE)</f>
        <v>#N/A</v>
      </c>
      <c r="Y305" s="588" t="e">
        <f>VLOOKUP($A305,Data!$A:AQ,43,FALSE)</f>
        <v>#N/A</v>
      </c>
    </row>
    <row r="306" spans="1:25" ht="50.1" hidden="1" customHeight="1" x14ac:dyDescent="0.25">
      <c r="A306" s="568" t="e">
        <f>VLOOKUP(Data!A32,Data!$A:$P,1,FALSE)</f>
        <v>#N/A</v>
      </c>
      <c r="B306" s="579" t="e">
        <f>VLOOKUP(A306,Data!$A:$P,4,FALSE)</f>
        <v>#N/A</v>
      </c>
      <c r="C306" s="582" t="e">
        <f>VLOOKUP(A306,Data!$A:$AG,24,FALSE)</f>
        <v>#N/A</v>
      </c>
      <c r="D306" s="577" t="e">
        <f>VLOOKUP(A306,Data!$A:$AG,25,FALSE)</f>
        <v>#N/A</v>
      </c>
      <c r="E306" s="577" t="e">
        <f>VLOOKUP(A306,Data!$A:$AG,26,FALSE)</f>
        <v>#N/A</v>
      </c>
      <c r="F306" s="591" t="e">
        <f>VLOOKUP(A306,Data!$A:$AG,11,FALSE)</f>
        <v>#N/A</v>
      </c>
      <c r="G306" s="593" t="e">
        <f>VLOOKUP(A306,Data!$A:$AG,27,FALSE)</f>
        <v>#N/A</v>
      </c>
      <c r="H306" s="593" t="e">
        <f>VLOOKUP(A306,Data!$A:$AG,30,FALSE)</f>
        <v>#N/A</v>
      </c>
      <c r="I306" s="593" t="e">
        <f>VLOOKUP(A306,Data!$A:$AG,31,FALSE)</f>
        <v>#N/A</v>
      </c>
      <c r="J306" s="593" t="e">
        <f>VLOOKUP(A306,Data!$A:$AG,32,FALSE)</f>
        <v>#N/A</v>
      </c>
      <c r="K306" s="593" t="e">
        <f>VLOOKUP(A306,Data!$A:$AG,12,FALSE)</f>
        <v>#N/A</v>
      </c>
      <c r="L306" s="597" t="e">
        <f>VLOOKUP(A306,Data!$A:$AG,23,FALSE)</f>
        <v>#N/A</v>
      </c>
      <c r="M306" s="586" t="e">
        <f>VLOOKUP(A306,Data!$A:$AG,8,FALSE)</f>
        <v>#N/A</v>
      </c>
      <c r="N306" s="263" t="e">
        <f>VLOOKUP(A306,Data!$A:$AG,16,FALSE)</f>
        <v>#N/A</v>
      </c>
      <c r="O306" s="263" t="e">
        <f>VLOOKUP(A306,Data!$A:$AG,28,FALSE)</f>
        <v>#N/A</v>
      </c>
      <c r="P306" s="588" t="e">
        <f>VLOOKUP(A306,Data!$A:$AH,34,FALSE)</f>
        <v>#N/A</v>
      </c>
      <c r="Q306" s="588" t="e">
        <f>VLOOKUP($A306,Data!$A:AI,35,FALSE)</f>
        <v>#N/A</v>
      </c>
      <c r="R306" s="588" t="e">
        <f>VLOOKUP($A306,Data!$A:AJ,36,FALSE)</f>
        <v>#N/A</v>
      </c>
      <c r="S306" s="588" t="e">
        <f>VLOOKUP($A306,Data!$A:AK,37,FALSE)</f>
        <v>#N/A</v>
      </c>
      <c r="T306" s="588" t="e">
        <f>VLOOKUP($A306,Data!$A:AL,38,FALSE)</f>
        <v>#N/A</v>
      </c>
      <c r="U306" s="588" t="e">
        <f>VLOOKUP($A306,Data!$A:AM,39,FALSE)</f>
        <v>#N/A</v>
      </c>
      <c r="V306" s="588" t="e">
        <f>VLOOKUP($A306,Data!$A:AN,40,FALSE)</f>
        <v>#N/A</v>
      </c>
      <c r="W306" s="588" t="e">
        <f>VLOOKUP($A306,Data!$A:AO,41,FALSE)</f>
        <v>#N/A</v>
      </c>
      <c r="X306" s="588" t="e">
        <f>VLOOKUP($A306,Data!$A:AP,42,FALSE)</f>
        <v>#N/A</v>
      </c>
      <c r="Y306" s="588" t="e">
        <f>VLOOKUP($A306,Data!$A:AQ,43,FALSE)</f>
        <v>#N/A</v>
      </c>
    </row>
    <row r="307" spans="1:25" ht="50.1" hidden="1" customHeight="1" x14ac:dyDescent="0.25">
      <c r="A307" s="568" t="e">
        <f>VLOOKUP(Data!A31,Data!$A:$P,1,FALSE)</f>
        <v>#N/A</v>
      </c>
      <c r="B307" s="579" t="e">
        <f>VLOOKUP(A307,Data!$A:$P,4,FALSE)</f>
        <v>#N/A</v>
      </c>
      <c r="C307" s="582" t="e">
        <f>VLOOKUP(A307,Data!$A:$AG,24,FALSE)</f>
        <v>#N/A</v>
      </c>
      <c r="D307" s="577" t="e">
        <f>VLOOKUP(A307,Data!$A:$AG,25,FALSE)</f>
        <v>#N/A</v>
      </c>
      <c r="E307" s="577" t="e">
        <f>VLOOKUP(A307,Data!$A:$AG,26,FALSE)</f>
        <v>#N/A</v>
      </c>
      <c r="F307" s="591" t="e">
        <f>VLOOKUP(A307,Data!$A:$AG,11,FALSE)</f>
        <v>#N/A</v>
      </c>
      <c r="G307" s="593" t="e">
        <f>VLOOKUP(A307,Data!$A:$AG,27,FALSE)</f>
        <v>#N/A</v>
      </c>
      <c r="H307" s="593" t="e">
        <f>VLOOKUP(A307,Data!$A:$AG,30,FALSE)</f>
        <v>#N/A</v>
      </c>
      <c r="I307" s="593" t="e">
        <f>VLOOKUP(A307,Data!$A:$AG,31,FALSE)</f>
        <v>#N/A</v>
      </c>
      <c r="J307" s="593" t="e">
        <f>VLOOKUP(A307,Data!$A:$AG,32,FALSE)</f>
        <v>#N/A</v>
      </c>
      <c r="K307" s="593" t="e">
        <f>VLOOKUP(A307,Data!$A:$AG,12,FALSE)</f>
        <v>#N/A</v>
      </c>
      <c r="L307" s="597" t="e">
        <f>VLOOKUP(A307,Data!$A:$AG,23,FALSE)</f>
        <v>#N/A</v>
      </c>
      <c r="M307" s="586" t="e">
        <f>VLOOKUP(A307,Data!$A:$AG,8,FALSE)</f>
        <v>#N/A</v>
      </c>
      <c r="N307" s="263" t="e">
        <f>VLOOKUP(A307,Data!$A:$AG,16,FALSE)</f>
        <v>#N/A</v>
      </c>
      <c r="O307" s="263" t="e">
        <f>VLOOKUP(A307,Data!$A:$AG,28,FALSE)</f>
        <v>#N/A</v>
      </c>
      <c r="P307" s="588" t="e">
        <f>VLOOKUP(A307,Data!$A:$AH,34,FALSE)</f>
        <v>#N/A</v>
      </c>
      <c r="Q307" s="588" t="e">
        <f>VLOOKUP($A307,Data!$A:AI,35,FALSE)</f>
        <v>#N/A</v>
      </c>
      <c r="R307" s="588" t="e">
        <f>VLOOKUP($A307,Data!$A:AJ,36,FALSE)</f>
        <v>#N/A</v>
      </c>
      <c r="S307" s="588" t="e">
        <f>VLOOKUP($A307,Data!$A:AK,37,FALSE)</f>
        <v>#N/A</v>
      </c>
      <c r="T307" s="588" t="e">
        <f>VLOOKUP($A307,Data!$A:AL,38,FALSE)</f>
        <v>#N/A</v>
      </c>
      <c r="U307" s="588" t="e">
        <f>VLOOKUP($A307,Data!$A:AM,39,FALSE)</f>
        <v>#N/A</v>
      </c>
      <c r="V307" s="588" t="e">
        <f>VLOOKUP($A307,Data!$A:AN,40,FALSE)</f>
        <v>#N/A</v>
      </c>
      <c r="W307" s="588" t="e">
        <f>VLOOKUP($A307,Data!$A:AO,41,FALSE)</f>
        <v>#N/A</v>
      </c>
      <c r="X307" s="588" t="e">
        <f>VLOOKUP($A307,Data!$A:AP,42,FALSE)</f>
        <v>#N/A</v>
      </c>
      <c r="Y307" s="588" t="e">
        <f>VLOOKUP($A307,Data!$A:AQ,43,FALSE)</f>
        <v>#N/A</v>
      </c>
    </row>
    <row r="308" spans="1:25" ht="50.1" hidden="1" customHeight="1" x14ac:dyDescent="0.25">
      <c r="A308" s="568" t="e">
        <f>VLOOKUP(Data!A30,Data!$A:$P,1,FALSE)</f>
        <v>#N/A</v>
      </c>
      <c r="B308" s="579" t="e">
        <f>VLOOKUP(A308,Data!$A:$P,4,FALSE)</f>
        <v>#N/A</v>
      </c>
      <c r="C308" s="582" t="e">
        <f>VLOOKUP(A308,Data!$A:$AG,24,FALSE)</f>
        <v>#N/A</v>
      </c>
      <c r="D308" s="577" t="e">
        <f>VLOOKUP(A308,Data!$A:$AG,25,FALSE)</f>
        <v>#N/A</v>
      </c>
      <c r="E308" s="577" t="e">
        <f>VLOOKUP(A308,Data!$A:$AG,26,FALSE)</f>
        <v>#N/A</v>
      </c>
      <c r="F308" s="591" t="e">
        <f>VLOOKUP(A308,Data!$A:$AG,11,FALSE)</f>
        <v>#N/A</v>
      </c>
      <c r="G308" s="593" t="e">
        <f>VLOOKUP(A308,Data!$A:$AG,27,FALSE)</f>
        <v>#N/A</v>
      </c>
      <c r="H308" s="593" t="e">
        <f>VLOOKUP(A308,Data!$A:$AG,30,FALSE)</f>
        <v>#N/A</v>
      </c>
      <c r="I308" s="593" t="e">
        <f>VLOOKUP(A308,Data!$A:$AG,31,FALSE)</f>
        <v>#N/A</v>
      </c>
      <c r="J308" s="593" t="e">
        <f>VLOOKUP(A308,Data!$A:$AG,32,FALSE)</f>
        <v>#N/A</v>
      </c>
      <c r="K308" s="593" t="e">
        <f>VLOOKUP(A308,Data!$A:$AG,12,FALSE)</f>
        <v>#N/A</v>
      </c>
      <c r="L308" s="597" t="e">
        <f>VLOOKUP(A308,Data!$A:$AG,23,FALSE)</f>
        <v>#N/A</v>
      </c>
      <c r="M308" s="586" t="e">
        <f>VLOOKUP(A308,Data!$A:$AG,8,FALSE)</f>
        <v>#N/A</v>
      </c>
      <c r="N308" s="263" t="e">
        <f>VLOOKUP(A308,Data!$A:$AG,16,FALSE)</f>
        <v>#N/A</v>
      </c>
      <c r="O308" s="263" t="e">
        <f>VLOOKUP(A308,Data!$A:$AG,28,FALSE)</f>
        <v>#N/A</v>
      </c>
      <c r="P308" s="588" t="e">
        <f>VLOOKUP(A308,Data!$A:$AH,34,FALSE)</f>
        <v>#N/A</v>
      </c>
      <c r="Q308" s="588" t="e">
        <f>VLOOKUP($A308,Data!$A:AI,35,FALSE)</f>
        <v>#N/A</v>
      </c>
      <c r="R308" s="588" t="e">
        <f>VLOOKUP($A308,Data!$A:AJ,36,FALSE)</f>
        <v>#N/A</v>
      </c>
      <c r="S308" s="588" t="e">
        <f>VLOOKUP($A308,Data!$A:AK,37,FALSE)</f>
        <v>#N/A</v>
      </c>
      <c r="T308" s="588" t="e">
        <f>VLOOKUP($A308,Data!$A:AL,38,FALSE)</f>
        <v>#N/A</v>
      </c>
      <c r="U308" s="588" t="e">
        <f>VLOOKUP($A308,Data!$A:AM,39,FALSE)</f>
        <v>#N/A</v>
      </c>
      <c r="V308" s="588" t="e">
        <f>VLOOKUP($A308,Data!$A:AN,40,FALSE)</f>
        <v>#N/A</v>
      </c>
      <c r="W308" s="588" t="e">
        <f>VLOOKUP($A308,Data!$A:AO,41,FALSE)</f>
        <v>#N/A</v>
      </c>
      <c r="X308" s="588" t="e">
        <f>VLOOKUP($A308,Data!$A:AP,42,FALSE)</f>
        <v>#N/A</v>
      </c>
      <c r="Y308" s="588" t="e">
        <f>VLOOKUP($A308,Data!$A:AQ,43,FALSE)</f>
        <v>#N/A</v>
      </c>
    </row>
    <row r="309" spans="1:25" ht="50.1" hidden="1" customHeight="1" x14ac:dyDescent="0.25">
      <c r="A309" s="568" t="e">
        <f>VLOOKUP(Data!A29,Data!$A:$P,1,FALSE)</f>
        <v>#N/A</v>
      </c>
      <c r="B309" s="579" t="e">
        <f>VLOOKUP(A309,Data!$A:$P,4,FALSE)</f>
        <v>#N/A</v>
      </c>
      <c r="C309" s="582" t="e">
        <f>VLOOKUP(A309,Data!$A:$AG,24,FALSE)</f>
        <v>#N/A</v>
      </c>
      <c r="D309" s="577" t="e">
        <f>VLOOKUP(A309,Data!$A:$AG,25,FALSE)</f>
        <v>#N/A</v>
      </c>
      <c r="E309" s="577" t="e">
        <f>VLOOKUP(A309,Data!$A:$AG,26,FALSE)</f>
        <v>#N/A</v>
      </c>
      <c r="F309" s="591" t="e">
        <f>VLOOKUP(A309,Data!$A:$AG,11,FALSE)</f>
        <v>#N/A</v>
      </c>
      <c r="G309" s="593" t="e">
        <f>VLOOKUP(A309,Data!$A:$AG,27,FALSE)</f>
        <v>#N/A</v>
      </c>
      <c r="H309" s="593" t="e">
        <f>VLOOKUP(A309,Data!$A:$AG,30,FALSE)</f>
        <v>#N/A</v>
      </c>
      <c r="I309" s="593" t="e">
        <f>VLOOKUP(A309,Data!$A:$AG,31,FALSE)</f>
        <v>#N/A</v>
      </c>
      <c r="J309" s="593" t="e">
        <f>VLOOKUP(A309,Data!$A:$AG,32,FALSE)</f>
        <v>#N/A</v>
      </c>
      <c r="K309" s="592" t="e">
        <f>VLOOKUP(A309,Data!$A:$AG,12,FALSE)</f>
        <v>#N/A</v>
      </c>
      <c r="L309" s="597" t="e">
        <f>VLOOKUP(A309,Data!$A:$AG,23,FALSE)</f>
        <v>#N/A</v>
      </c>
      <c r="M309" s="586" t="e">
        <f>VLOOKUP(A309,Data!$A:$AG,8,FALSE)</f>
        <v>#N/A</v>
      </c>
      <c r="N309" s="263" t="e">
        <f>VLOOKUP(A309,Data!$A:$AG,16,FALSE)</f>
        <v>#N/A</v>
      </c>
      <c r="O309" s="263" t="e">
        <f>VLOOKUP(A309,Data!$A:$AG,28,FALSE)</f>
        <v>#N/A</v>
      </c>
      <c r="P309" s="588" t="e">
        <f>VLOOKUP(A309,Data!$A:$AH,34,FALSE)</f>
        <v>#N/A</v>
      </c>
      <c r="Q309" s="588" t="e">
        <f>VLOOKUP($A309,Data!$A:AI,35,FALSE)</f>
        <v>#N/A</v>
      </c>
      <c r="R309" s="588" t="e">
        <f>VLOOKUP($A309,Data!$A:AJ,36,FALSE)</f>
        <v>#N/A</v>
      </c>
      <c r="S309" s="588" t="e">
        <f>VLOOKUP($A309,Data!$A:AK,37,FALSE)</f>
        <v>#N/A</v>
      </c>
      <c r="T309" s="588" t="e">
        <f>VLOOKUP($A309,Data!$A:AL,38,FALSE)</f>
        <v>#N/A</v>
      </c>
      <c r="U309" s="588" t="e">
        <f>VLOOKUP($A309,Data!$A:AM,39,FALSE)</f>
        <v>#N/A</v>
      </c>
      <c r="V309" s="588" t="e">
        <f>VLOOKUP($A309,Data!$A:AN,40,FALSE)</f>
        <v>#N/A</v>
      </c>
      <c r="W309" s="588" t="e">
        <f>VLOOKUP($A309,Data!$A:AO,41,FALSE)</f>
        <v>#N/A</v>
      </c>
      <c r="X309" s="588" t="e">
        <f>VLOOKUP($A309,Data!$A:AP,42,FALSE)</f>
        <v>#N/A</v>
      </c>
      <c r="Y309" s="588" t="e">
        <f>VLOOKUP($A309,Data!$A:AQ,43,FALSE)</f>
        <v>#N/A</v>
      </c>
    </row>
    <row r="310" spans="1:25" ht="50.1" hidden="1" customHeight="1" x14ac:dyDescent="0.25">
      <c r="A310" s="568" t="e">
        <f>VLOOKUP(Data!A28,Data!$A:$P,1,FALSE)</f>
        <v>#N/A</v>
      </c>
      <c r="B310" s="579" t="e">
        <f>VLOOKUP(A310,Data!$A:$P,4,FALSE)</f>
        <v>#N/A</v>
      </c>
      <c r="C310" s="582" t="e">
        <f>VLOOKUP(A310,Data!$A:$AG,24,FALSE)</f>
        <v>#N/A</v>
      </c>
      <c r="D310" s="577" t="e">
        <f>VLOOKUP(A310,Data!$A:$AG,25,FALSE)</f>
        <v>#N/A</v>
      </c>
      <c r="E310" s="577" t="e">
        <f>VLOOKUP(A310,Data!$A:$AG,26,FALSE)</f>
        <v>#N/A</v>
      </c>
      <c r="F310" s="591" t="e">
        <f>VLOOKUP(A310,Data!$A:$AG,11,FALSE)</f>
        <v>#N/A</v>
      </c>
      <c r="G310" s="593" t="e">
        <f>VLOOKUP(A310,Data!$A:$AG,27,FALSE)</f>
        <v>#N/A</v>
      </c>
      <c r="H310" s="593" t="e">
        <f>VLOOKUP(A310,Data!$A:$AG,30,FALSE)</f>
        <v>#N/A</v>
      </c>
      <c r="I310" s="593" t="e">
        <f>VLOOKUP(A310,Data!$A:$AG,31,FALSE)</f>
        <v>#N/A</v>
      </c>
      <c r="J310" s="593" t="e">
        <f>VLOOKUP(A310,Data!$A:$AG,32,FALSE)</f>
        <v>#N/A</v>
      </c>
      <c r="K310" s="593" t="e">
        <f>VLOOKUP(A310,Data!$A:$AG,12,FALSE)</f>
        <v>#N/A</v>
      </c>
      <c r="L310" s="597" t="e">
        <f>VLOOKUP(A310,Data!$A:$AG,23,FALSE)</f>
        <v>#N/A</v>
      </c>
      <c r="M310" s="586" t="e">
        <f>VLOOKUP(A310,Data!$A:$AG,8,FALSE)</f>
        <v>#N/A</v>
      </c>
      <c r="N310" s="263" t="e">
        <f>VLOOKUP(A310,Data!$A:$AG,16,FALSE)</f>
        <v>#N/A</v>
      </c>
      <c r="O310" s="263" t="e">
        <f>VLOOKUP(A310,Data!$A:$AG,28,FALSE)</f>
        <v>#N/A</v>
      </c>
      <c r="P310" s="588" t="e">
        <f>VLOOKUP(A310,Data!$A:$AH,34,FALSE)</f>
        <v>#N/A</v>
      </c>
      <c r="Q310" s="588" t="e">
        <f>VLOOKUP($A310,Data!$A:AI,35,FALSE)</f>
        <v>#N/A</v>
      </c>
      <c r="R310" s="588" t="e">
        <f>VLOOKUP($A310,Data!$A:AJ,36,FALSE)</f>
        <v>#N/A</v>
      </c>
      <c r="S310" s="588" t="e">
        <f>VLOOKUP($A310,Data!$A:AK,37,FALSE)</f>
        <v>#N/A</v>
      </c>
      <c r="T310" s="588" t="e">
        <f>VLOOKUP($A310,Data!$A:AL,38,FALSE)</f>
        <v>#N/A</v>
      </c>
      <c r="U310" s="588" t="e">
        <f>VLOOKUP($A310,Data!$A:AM,39,FALSE)</f>
        <v>#N/A</v>
      </c>
      <c r="V310" s="588" t="e">
        <f>VLOOKUP($A310,Data!$A:AN,40,FALSE)</f>
        <v>#N/A</v>
      </c>
      <c r="W310" s="588" t="e">
        <f>VLOOKUP($A310,Data!$A:AO,41,FALSE)</f>
        <v>#N/A</v>
      </c>
      <c r="X310" s="588" t="e">
        <f>VLOOKUP($A310,Data!$A:AP,42,FALSE)</f>
        <v>#N/A</v>
      </c>
      <c r="Y310" s="588" t="e">
        <f>VLOOKUP($A310,Data!$A:AQ,43,FALSE)</f>
        <v>#N/A</v>
      </c>
    </row>
    <row r="311" spans="1:25" ht="50.1" hidden="1" customHeight="1" x14ac:dyDescent="0.25">
      <c r="A311" s="568" t="e">
        <f>VLOOKUP(Data!A27,Data!$A:$P,1,FALSE)</f>
        <v>#N/A</v>
      </c>
      <c r="B311" s="579" t="e">
        <f>VLOOKUP(A311,Data!$A:$P,4,FALSE)</f>
        <v>#N/A</v>
      </c>
      <c r="C311" s="582" t="e">
        <f>VLOOKUP(A311,Data!$A:$AG,24,FALSE)</f>
        <v>#N/A</v>
      </c>
      <c r="D311" s="577" t="e">
        <f>VLOOKUP(A311,Data!$A:$AG,25,FALSE)</f>
        <v>#N/A</v>
      </c>
      <c r="E311" s="577" t="e">
        <f>VLOOKUP(A311,Data!$A:$AG,26,FALSE)</f>
        <v>#N/A</v>
      </c>
      <c r="F311" s="591" t="e">
        <f>VLOOKUP(A311,Data!$A:$AG,11,FALSE)</f>
        <v>#N/A</v>
      </c>
      <c r="G311" s="593" t="e">
        <f>VLOOKUP(A311,Data!$A:$AG,27,FALSE)</f>
        <v>#N/A</v>
      </c>
      <c r="H311" s="593" t="e">
        <f>VLOOKUP(A311,Data!$A:$AG,30,FALSE)</f>
        <v>#N/A</v>
      </c>
      <c r="I311" s="593" t="e">
        <f>VLOOKUP(A311,Data!$A:$AG,31,FALSE)</f>
        <v>#N/A</v>
      </c>
      <c r="J311" s="593" t="e">
        <f>VLOOKUP(A311,Data!$A:$AG,32,FALSE)</f>
        <v>#N/A</v>
      </c>
      <c r="K311" s="593" t="e">
        <f>VLOOKUP(A311,Data!$A:$AG,12,FALSE)</f>
        <v>#N/A</v>
      </c>
      <c r="L311" s="597" t="e">
        <f>VLOOKUP(A311,Data!$A:$AG,23,FALSE)</f>
        <v>#N/A</v>
      </c>
      <c r="M311" s="586" t="e">
        <f>VLOOKUP(A311,Data!$A:$AG,8,FALSE)</f>
        <v>#N/A</v>
      </c>
      <c r="N311" s="263" t="e">
        <f>VLOOKUP(A311,Data!$A:$AG,16,FALSE)</f>
        <v>#N/A</v>
      </c>
      <c r="O311" s="263" t="e">
        <f>VLOOKUP(A311,Data!$A:$AG,28,FALSE)</f>
        <v>#N/A</v>
      </c>
      <c r="P311" s="588" t="e">
        <f>VLOOKUP(A311,Data!$A:$AH,34,FALSE)</f>
        <v>#N/A</v>
      </c>
      <c r="Q311" s="588" t="e">
        <f>VLOOKUP($A311,Data!$A:AI,35,FALSE)</f>
        <v>#N/A</v>
      </c>
      <c r="R311" s="588" t="e">
        <f>VLOOKUP($A311,Data!$A:AJ,36,FALSE)</f>
        <v>#N/A</v>
      </c>
      <c r="S311" s="588" t="e">
        <f>VLOOKUP($A311,Data!$A:AK,37,FALSE)</f>
        <v>#N/A</v>
      </c>
      <c r="T311" s="588" t="e">
        <f>VLOOKUP($A311,Data!$A:AL,38,FALSE)</f>
        <v>#N/A</v>
      </c>
      <c r="U311" s="588" t="e">
        <f>VLOOKUP($A311,Data!$A:AM,39,FALSE)</f>
        <v>#N/A</v>
      </c>
      <c r="V311" s="588" t="e">
        <f>VLOOKUP($A311,Data!$A:AN,40,FALSE)</f>
        <v>#N/A</v>
      </c>
      <c r="W311" s="588" t="e">
        <f>VLOOKUP($A311,Data!$A:AO,41,FALSE)</f>
        <v>#N/A</v>
      </c>
      <c r="X311" s="588" t="e">
        <f>VLOOKUP($A311,Data!$A:AP,42,FALSE)</f>
        <v>#N/A</v>
      </c>
      <c r="Y311" s="588" t="e">
        <f>VLOOKUP($A311,Data!$A:AQ,43,FALSE)</f>
        <v>#N/A</v>
      </c>
    </row>
    <row r="312" spans="1:25" ht="50.1" hidden="1" customHeight="1" x14ac:dyDescent="0.25">
      <c r="A312" s="568" t="e">
        <f>VLOOKUP(Data!A26,Data!$A:$P,1,FALSE)</f>
        <v>#N/A</v>
      </c>
      <c r="B312" s="579" t="e">
        <f>VLOOKUP(A312,Data!$A:$P,4,FALSE)</f>
        <v>#N/A</v>
      </c>
      <c r="C312" s="582" t="e">
        <f>VLOOKUP(A312,Data!$A:$AG,24,FALSE)</f>
        <v>#N/A</v>
      </c>
      <c r="D312" s="577" t="e">
        <f>VLOOKUP(A312,Data!$A:$AG,25,FALSE)</f>
        <v>#N/A</v>
      </c>
      <c r="E312" s="577" t="e">
        <f>VLOOKUP(A312,Data!$A:$AG,26,FALSE)</f>
        <v>#N/A</v>
      </c>
      <c r="F312" s="591" t="e">
        <f>VLOOKUP(A312,Data!$A:$AG,11,FALSE)</f>
        <v>#N/A</v>
      </c>
      <c r="G312" s="593" t="e">
        <f>VLOOKUP(A312,Data!$A:$AG,27,FALSE)</f>
        <v>#N/A</v>
      </c>
      <c r="H312" s="593" t="e">
        <f>VLOOKUP(A312,Data!$A:$AG,30,FALSE)</f>
        <v>#N/A</v>
      </c>
      <c r="I312" s="593" t="e">
        <f>VLOOKUP(A312,Data!$A:$AG,31,FALSE)</f>
        <v>#N/A</v>
      </c>
      <c r="J312" s="593" t="e">
        <f>VLOOKUP(A312,Data!$A:$AG,32,FALSE)</f>
        <v>#N/A</v>
      </c>
      <c r="K312" s="593" t="e">
        <f>VLOOKUP(A312,Data!$A:$AG,12,FALSE)</f>
        <v>#N/A</v>
      </c>
      <c r="L312" s="597" t="e">
        <f>VLOOKUP(A312,Data!$A:$AG,23,FALSE)</f>
        <v>#N/A</v>
      </c>
      <c r="M312" s="586" t="e">
        <f>VLOOKUP(A312,Data!$A:$AG,8,FALSE)</f>
        <v>#N/A</v>
      </c>
      <c r="N312" s="263" t="e">
        <f>VLOOKUP(A312,Data!$A:$AG,16,FALSE)</f>
        <v>#N/A</v>
      </c>
      <c r="O312" s="263" t="e">
        <f>VLOOKUP(A312,Data!$A:$AG,28,FALSE)</f>
        <v>#N/A</v>
      </c>
      <c r="P312" s="588" t="e">
        <f>VLOOKUP(A312,Data!$A:$AH,34,FALSE)</f>
        <v>#N/A</v>
      </c>
      <c r="Q312" s="588" t="e">
        <f>VLOOKUP($A312,Data!$A:AI,35,FALSE)</f>
        <v>#N/A</v>
      </c>
      <c r="R312" s="588" t="e">
        <f>VLOOKUP($A312,Data!$A:AJ,36,FALSE)</f>
        <v>#N/A</v>
      </c>
      <c r="S312" s="588" t="e">
        <f>VLOOKUP($A312,Data!$A:AK,37,FALSE)</f>
        <v>#N/A</v>
      </c>
      <c r="T312" s="588" t="e">
        <f>VLOOKUP($A312,Data!$A:AL,38,FALSE)</f>
        <v>#N/A</v>
      </c>
      <c r="U312" s="588" t="e">
        <f>VLOOKUP($A312,Data!$A:AM,39,FALSE)</f>
        <v>#N/A</v>
      </c>
      <c r="V312" s="588" t="e">
        <f>VLOOKUP($A312,Data!$A:AN,40,FALSE)</f>
        <v>#N/A</v>
      </c>
      <c r="W312" s="588" t="e">
        <f>VLOOKUP($A312,Data!$A:AO,41,FALSE)</f>
        <v>#N/A</v>
      </c>
      <c r="X312" s="588" t="e">
        <f>VLOOKUP($A312,Data!$A:AP,42,FALSE)</f>
        <v>#N/A</v>
      </c>
      <c r="Y312" s="588" t="e">
        <f>VLOOKUP($A312,Data!$A:AQ,43,FALSE)</f>
        <v>#N/A</v>
      </c>
    </row>
    <row r="313" spans="1:25" ht="50.1" hidden="1" customHeight="1" x14ac:dyDescent="0.25">
      <c r="A313" s="568" t="e">
        <f>VLOOKUP(Data!A25,Data!$A:$P,1,FALSE)</f>
        <v>#N/A</v>
      </c>
      <c r="B313" s="579" t="e">
        <f>VLOOKUP(A313,Data!$A:$P,4,FALSE)</f>
        <v>#N/A</v>
      </c>
      <c r="C313" s="582" t="e">
        <f>VLOOKUP(A313,Data!$A:$AG,24,FALSE)</f>
        <v>#N/A</v>
      </c>
      <c r="D313" s="577" t="e">
        <f>VLOOKUP(A313,Data!$A:$AG,25,FALSE)</f>
        <v>#N/A</v>
      </c>
      <c r="E313" s="577" t="e">
        <f>VLOOKUP(A313,Data!$A:$AG,26,FALSE)</f>
        <v>#N/A</v>
      </c>
      <c r="F313" s="591" t="e">
        <f>VLOOKUP(A313,Data!$A:$AG,11,FALSE)</f>
        <v>#N/A</v>
      </c>
      <c r="G313" s="593" t="e">
        <f>VLOOKUP(A313,Data!$A:$AG,27,FALSE)</f>
        <v>#N/A</v>
      </c>
      <c r="H313" s="593" t="e">
        <f>VLOOKUP(A313,Data!$A:$AG,30,FALSE)</f>
        <v>#N/A</v>
      </c>
      <c r="I313" s="593" t="e">
        <f>VLOOKUP(A313,Data!$A:$AG,31,FALSE)</f>
        <v>#N/A</v>
      </c>
      <c r="J313" s="593" t="e">
        <f>VLOOKUP(A313,Data!$A:$AG,32,FALSE)</f>
        <v>#N/A</v>
      </c>
      <c r="K313" s="593" t="e">
        <f>VLOOKUP(A313,Data!$A:$AG,12,FALSE)</f>
        <v>#N/A</v>
      </c>
      <c r="L313" s="597" t="e">
        <f>VLOOKUP(A313,Data!$A:$AG,23,FALSE)</f>
        <v>#N/A</v>
      </c>
      <c r="M313" s="586" t="e">
        <f>VLOOKUP(A313,Data!$A:$AG,8,FALSE)</f>
        <v>#N/A</v>
      </c>
      <c r="N313" s="263" t="e">
        <f>VLOOKUP(A313,Data!$A:$AG,16,FALSE)</f>
        <v>#N/A</v>
      </c>
      <c r="O313" s="263" t="e">
        <f>VLOOKUP(A313,Data!$A:$AG,28,FALSE)</f>
        <v>#N/A</v>
      </c>
      <c r="P313" s="588" t="e">
        <f>VLOOKUP(A313,Data!$A:$AH,34,FALSE)</f>
        <v>#N/A</v>
      </c>
      <c r="Q313" s="588" t="e">
        <f>VLOOKUP($A313,Data!$A:AI,35,FALSE)</f>
        <v>#N/A</v>
      </c>
      <c r="R313" s="588" t="e">
        <f>VLOOKUP($A313,Data!$A:AJ,36,FALSE)</f>
        <v>#N/A</v>
      </c>
      <c r="S313" s="588" t="e">
        <f>VLOOKUP($A313,Data!$A:AK,37,FALSE)</f>
        <v>#N/A</v>
      </c>
      <c r="T313" s="588" t="e">
        <f>VLOOKUP($A313,Data!$A:AL,38,FALSE)</f>
        <v>#N/A</v>
      </c>
      <c r="U313" s="588" t="e">
        <f>VLOOKUP($A313,Data!$A:AM,39,FALSE)</f>
        <v>#N/A</v>
      </c>
      <c r="V313" s="588" t="e">
        <f>VLOOKUP($A313,Data!$A:AN,40,FALSE)</f>
        <v>#N/A</v>
      </c>
      <c r="W313" s="588" t="e">
        <f>VLOOKUP($A313,Data!$A:AO,41,FALSE)</f>
        <v>#N/A</v>
      </c>
      <c r="X313" s="588" t="e">
        <f>VLOOKUP($A313,Data!$A:AP,42,FALSE)</f>
        <v>#N/A</v>
      </c>
      <c r="Y313" s="588" t="e">
        <f>VLOOKUP($A313,Data!$A:AQ,43,FALSE)</f>
        <v>#N/A</v>
      </c>
    </row>
    <row r="314" spans="1:25" ht="50.1" hidden="1" customHeight="1" x14ac:dyDescent="0.25">
      <c r="A314" s="568" t="e">
        <f>VLOOKUP(Data!A24,Data!$A:$P,1,FALSE)</f>
        <v>#N/A</v>
      </c>
      <c r="B314" s="579" t="e">
        <f>VLOOKUP(A314,Data!$A:$P,4,FALSE)</f>
        <v>#N/A</v>
      </c>
      <c r="C314" s="582" t="e">
        <f>VLOOKUP(A314,Data!$A:$AG,24,FALSE)</f>
        <v>#N/A</v>
      </c>
      <c r="D314" s="577" t="e">
        <f>VLOOKUP(A314,Data!$A:$AG,25,FALSE)</f>
        <v>#N/A</v>
      </c>
      <c r="E314" s="577" t="e">
        <f>VLOOKUP(A314,Data!$A:$AG,26,FALSE)</f>
        <v>#N/A</v>
      </c>
      <c r="F314" s="591" t="e">
        <f>VLOOKUP(A314,Data!$A:$AG,11,FALSE)</f>
        <v>#N/A</v>
      </c>
      <c r="G314" s="593" t="e">
        <f>VLOOKUP(A314,Data!$A:$AG,27,FALSE)</f>
        <v>#N/A</v>
      </c>
      <c r="H314" s="593" t="e">
        <f>VLOOKUP(A314,Data!$A:$AG,30,FALSE)</f>
        <v>#N/A</v>
      </c>
      <c r="I314" s="593" t="e">
        <f>VLOOKUP(A314,Data!$A:$AG,31,FALSE)</f>
        <v>#N/A</v>
      </c>
      <c r="J314" s="593" t="e">
        <f>VLOOKUP(A314,Data!$A:$AG,32,FALSE)</f>
        <v>#N/A</v>
      </c>
      <c r="K314" s="593" t="e">
        <f>VLOOKUP(A314,Data!$A:$AG,12,FALSE)</f>
        <v>#N/A</v>
      </c>
      <c r="L314" s="597" t="e">
        <f>VLOOKUP(A314,Data!$A:$AG,23,FALSE)</f>
        <v>#N/A</v>
      </c>
      <c r="M314" s="586" t="e">
        <f>VLOOKUP(A314,Data!$A:$AG,8,FALSE)</f>
        <v>#N/A</v>
      </c>
      <c r="N314" s="263" t="e">
        <f>VLOOKUP(A314,Data!$A:$AG,16,FALSE)</f>
        <v>#N/A</v>
      </c>
      <c r="O314" s="263" t="e">
        <f>VLOOKUP(A314,Data!$A:$AG,28,FALSE)</f>
        <v>#N/A</v>
      </c>
      <c r="P314" s="588" t="e">
        <f>VLOOKUP(A314,Data!$A:$AH,34,FALSE)</f>
        <v>#N/A</v>
      </c>
      <c r="Q314" s="588" t="e">
        <f>VLOOKUP($A314,Data!$A:AI,35,FALSE)</f>
        <v>#N/A</v>
      </c>
      <c r="R314" s="588" t="e">
        <f>VLOOKUP($A314,Data!$A:AJ,36,FALSE)</f>
        <v>#N/A</v>
      </c>
      <c r="S314" s="588" t="e">
        <f>VLOOKUP($A314,Data!$A:AK,37,FALSE)</f>
        <v>#N/A</v>
      </c>
      <c r="T314" s="588" t="e">
        <f>VLOOKUP($A314,Data!$A:AL,38,FALSE)</f>
        <v>#N/A</v>
      </c>
      <c r="U314" s="588" t="e">
        <f>VLOOKUP($A314,Data!$A:AM,39,FALSE)</f>
        <v>#N/A</v>
      </c>
      <c r="V314" s="588" t="e">
        <f>VLOOKUP($A314,Data!$A:AN,40,FALSE)</f>
        <v>#N/A</v>
      </c>
      <c r="W314" s="588" t="e">
        <f>VLOOKUP($A314,Data!$A:AO,41,FALSE)</f>
        <v>#N/A</v>
      </c>
      <c r="X314" s="588" t="e">
        <f>VLOOKUP($A314,Data!$A:AP,42,FALSE)</f>
        <v>#N/A</v>
      </c>
      <c r="Y314" s="588" t="e">
        <f>VLOOKUP($A314,Data!$A:AQ,43,FALSE)</f>
        <v>#N/A</v>
      </c>
    </row>
    <row r="315" spans="1:25" ht="50.1" hidden="1" customHeight="1" x14ac:dyDescent="0.25">
      <c r="A315" s="568" t="e">
        <f>VLOOKUP(Data!A23,Data!$A:$P,1,FALSE)</f>
        <v>#N/A</v>
      </c>
      <c r="B315" s="579" t="e">
        <f>VLOOKUP(A315,Data!$A:$P,4,FALSE)</f>
        <v>#N/A</v>
      </c>
      <c r="C315" s="582" t="e">
        <f>VLOOKUP(A315,Data!$A:$AG,24,FALSE)</f>
        <v>#N/A</v>
      </c>
      <c r="D315" s="577" t="e">
        <f>VLOOKUP(A315,Data!$A:$AG,25,FALSE)</f>
        <v>#N/A</v>
      </c>
      <c r="E315" s="577" t="e">
        <f>VLOOKUP(A315,Data!$A:$AG,26,FALSE)</f>
        <v>#N/A</v>
      </c>
      <c r="F315" s="591" t="e">
        <f>VLOOKUP(A315,Data!$A:$AG,11,FALSE)</f>
        <v>#N/A</v>
      </c>
      <c r="G315" s="593" t="e">
        <f>VLOOKUP(A315,Data!$A:$AG,27,FALSE)</f>
        <v>#N/A</v>
      </c>
      <c r="H315" s="593" t="e">
        <f>VLOOKUP(A315,Data!$A:$AG,30,FALSE)</f>
        <v>#N/A</v>
      </c>
      <c r="I315" s="593" t="e">
        <f>VLOOKUP(A315,Data!$A:$AG,31,FALSE)</f>
        <v>#N/A</v>
      </c>
      <c r="J315" s="593" t="e">
        <f>VLOOKUP(A315,Data!$A:$AG,32,FALSE)</f>
        <v>#N/A</v>
      </c>
      <c r="K315" s="593" t="e">
        <f>VLOOKUP(A315,Data!$A:$AG,12,FALSE)</f>
        <v>#N/A</v>
      </c>
      <c r="L315" s="597" t="e">
        <f>VLOOKUP(A315,Data!$A:$AG,23,FALSE)</f>
        <v>#N/A</v>
      </c>
      <c r="M315" s="586" t="e">
        <f>VLOOKUP(A315,Data!$A:$AG,8,FALSE)</f>
        <v>#N/A</v>
      </c>
      <c r="N315" s="263" t="e">
        <f>VLOOKUP(A315,Data!$A:$AG,16,FALSE)</f>
        <v>#N/A</v>
      </c>
      <c r="O315" s="263" t="e">
        <f>VLOOKUP(A315,Data!$A:$AG,28,FALSE)</f>
        <v>#N/A</v>
      </c>
      <c r="P315" s="588" t="e">
        <f>VLOOKUP(A315,Data!$A:$AH,34,FALSE)</f>
        <v>#N/A</v>
      </c>
      <c r="Q315" s="588" t="e">
        <f>VLOOKUP($A315,Data!$A:AI,35,FALSE)</f>
        <v>#N/A</v>
      </c>
      <c r="R315" s="588" t="e">
        <f>VLOOKUP($A315,Data!$A:AJ,36,FALSE)</f>
        <v>#N/A</v>
      </c>
      <c r="S315" s="588" t="e">
        <f>VLOOKUP($A315,Data!$A:AK,37,FALSE)</f>
        <v>#N/A</v>
      </c>
      <c r="T315" s="588" t="e">
        <f>VLOOKUP($A315,Data!$A:AL,38,FALSE)</f>
        <v>#N/A</v>
      </c>
      <c r="U315" s="588" t="e">
        <f>VLOOKUP($A315,Data!$A:AM,39,FALSE)</f>
        <v>#N/A</v>
      </c>
      <c r="V315" s="588" t="e">
        <f>VLOOKUP($A315,Data!$A:AN,40,FALSE)</f>
        <v>#N/A</v>
      </c>
      <c r="W315" s="588" t="e">
        <f>VLOOKUP($A315,Data!$A:AO,41,FALSE)</f>
        <v>#N/A</v>
      </c>
      <c r="X315" s="588" t="e">
        <f>VLOOKUP($A315,Data!$A:AP,42,FALSE)</f>
        <v>#N/A</v>
      </c>
      <c r="Y315" s="588" t="e">
        <f>VLOOKUP($A315,Data!$A:AQ,43,FALSE)</f>
        <v>#N/A</v>
      </c>
    </row>
    <row r="316" spans="1:25" ht="50.1" hidden="1" customHeight="1" x14ac:dyDescent="0.25">
      <c r="A316" s="568" t="e">
        <f>VLOOKUP(Data!A22,Data!$A:$P,1,FALSE)</f>
        <v>#N/A</v>
      </c>
      <c r="B316" s="579" t="e">
        <f>VLOOKUP(A316,Data!$A:$P,4,FALSE)</f>
        <v>#N/A</v>
      </c>
      <c r="C316" s="582" t="e">
        <f>VLOOKUP(A316,Data!$A:$AG,24,FALSE)</f>
        <v>#N/A</v>
      </c>
      <c r="D316" s="577" t="e">
        <f>VLOOKUP(A316,Data!$A:$AG,25,FALSE)</f>
        <v>#N/A</v>
      </c>
      <c r="E316" s="577" t="e">
        <f>VLOOKUP(A316,Data!$A:$AG,26,FALSE)</f>
        <v>#N/A</v>
      </c>
      <c r="F316" s="591" t="e">
        <f>VLOOKUP(A316,Data!$A:$AG,11,FALSE)</f>
        <v>#N/A</v>
      </c>
      <c r="G316" s="593" t="e">
        <f>VLOOKUP(A316,Data!$A:$AG,27,FALSE)</f>
        <v>#N/A</v>
      </c>
      <c r="H316" s="593" t="e">
        <f>VLOOKUP(A316,Data!$A:$AG,30,FALSE)</f>
        <v>#N/A</v>
      </c>
      <c r="I316" s="593" t="e">
        <f>VLOOKUP(A316,Data!$A:$AG,31,FALSE)</f>
        <v>#N/A</v>
      </c>
      <c r="J316" s="593" t="e">
        <f>VLOOKUP(A316,Data!$A:$AG,32,FALSE)</f>
        <v>#N/A</v>
      </c>
      <c r="K316" s="593" t="e">
        <f>VLOOKUP(A316,Data!$A:$AG,12,FALSE)</f>
        <v>#N/A</v>
      </c>
      <c r="L316" s="597" t="e">
        <f>VLOOKUP(A316,Data!$A:$AG,23,FALSE)</f>
        <v>#N/A</v>
      </c>
      <c r="M316" s="586" t="e">
        <f>VLOOKUP(A316,Data!$A:$AG,8,FALSE)</f>
        <v>#N/A</v>
      </c>
      <c r="N316" s="263" t="e">
        <f>VLOOKUP(A316,Data!$A:$AG,16,FALSE)</f>
        <v>#N/A</v>
      </c>
      <c r="O316" s="263" t="e">
        <f>VLOOKUP(A316,Data!$A:$AG,28,FALSE)</f>
        <v>#N/A</v>
      </c>
      <c r="P316" s="588" t="e">
        <f>VLOOKUP(A316,Data!$A:$AH,34,FALSE)</f>
        <v>#N/A</v>
      </c>
      <c r="Q316" s="588" t="e">
        <f>VLOOKUP($A316,Data!$A:AI,35,FALSE)</f>
        <v>#N/A</v>
      </c>
      <c r="R316" s="588" t="e">
        <f>VLOOKUP($A316,Data!$A:AJ,36,FALSE)</f>
        <v>#N/A</v>
      </c>
      <c r="S316" s="588" t="e">
        <f>VLOOKUP($A316,Data!$A:AK,37,FALSE)</f>
        <v>#N/A</v>
      </c>
      <c r="T316" s="588" t="e">
        <f>VLOOKUP($A316,Data!$A:AL,38,FALSE)</f>
        <v>#N/A</v>
      </c>
      <c r="U316" s="588" t="e">
        <f>VLOOKUP($A316,Data!$A:AM,39,FALSE)</f>
        <v>#N/A</v>
      </c>
      <c r="V316" s="588" t="e">
        <f>VLOOKUP($A316,Data!$A:AN,40,FALSE)</f>
        <v>#N/A</v>
      </c>
      <c r="W316" s="588" t="e">
        <f>VLOOKUP($A316,Data!$A:AO,41,FALSE)</f>
        <v>#N/A</v>
      </c>
      <c r="X316" s="588" t="e">
        <f>VLOOKUP($A316,Data!$A:AP,42,FALSE)</f>
        <v>#N/A</v>
      </c>
      <c r="Y316" s="588" t="e">
        <f>VLOOKUP($A316,Data!$A:AQ,43,FALSE)</f>
        <v>#N/A</v>
      </c>
    </row>
    <row r="317" spans="1:25" ht="50.1" hidden="1" customHeight="1" x14ac:dyDescent="0.25">
      <c r="A317" s="568" t="e">
        <f>VLOOKUP(Data!A21,Data!$A:$P,1,FALSE)</f>
        <v>#N/A</v>
      </c>
      <c r="B317" s="579" t="e">
        <f>VLOOKUP(A317,Data!$A:$P,4,FALSE)</f>
        <v>#N/A</v>
      </c>
      <c r="C317" s="582" t="e">
        <f>VLOOKUP(A317,Data!$A:$AG,24,FALSE)</f>
        <v>#N/A</v>
      </c>
      <c r="D317" s="577" t="e">
        <f>VLOOKUP(A317,Data!$A:$AG,25,FALSE)</f>
        <v>#N/A</v>
      </c>
      <c r="E317" s="577" t="e">
        <f>VLOOKUP(A317,Data!$A:$AG,26,FALSE)</f>
        <v>#N/A</v>
      </c>
      <c r="F317" s="591" t="e">
        <f>VLOOKUP(A317,Data!$A:$AG,11,FALSE)</f>
        <v>#N/A</v>
      </c>
      <c r="G317" s="593" t="e">
        <f>VLOOKUP(A317,Data!$A:$AG,27,FALSE)</f>
        <v>#N/A</v>
      </c>
      <c r="H317" s="593" t="e">
        <f>VLOOKUP(A317,Data!$A:$AG,30,FALSE)</f>
        <v>#N/A</v>
      </c>
      <c r="I317" s="593" t="e">
        <f>VLOOKUP(A317,Data!$A:$AG,31,FALSE)</f>
        <v>#N/A</v>
      </c>
      <c r="J317" s="593" t="e">
        <f>VLOOKUP(A317,Data!$A:$AG,32,FALSE)</f>
        <v>#N/A</v>
      </c>
      <c r="K317" s="592" t="e">
        <f>VLOOKUP(A317,Data!$A:$AG,12,FALSE)</f>
        <v>#N/A</v>
      </c>
      <c r="L317" s="597" t="e">
        <f>VLOOKUP(A317,Data!$A:$AG,23,FALSE)</f>
        <v>#N/A</v>
      </c>
      <c r="M317" s="586" t="e">
        <f>VLOOKUP(A317,Data!$A:$AG,8,FALSE)</f>
        <v>#N/A</v>
      </c>
      <c r="N317" s="263" t="e">
        <f>VLOOKUP(A317,Data!$A:$AG,16,FALSE)</f>
        <v>#N/A</v>
      </c>
      <c r="O317" s="263" t="e">
        <f>VLOOKUP(A317,Data!$A:$AG,28,FALSE)</f>
        <v>#N/A</v>
      </c>
      <c r="P317" s="588" t="e">
        <f>VLOOKUP(A317,Data!$A:$AH,34,FALSE)</f>
        <v>#N/A</v>
      </c>
      <c r="Q317" s="588" t="e">
        <f>VLOOKUP($A317,Data!$A:AI,35,FALSE)</f>
        <v>#N/A</v>
      </c>
      <c r="R317" s="588" t="e">
        <f>VLOOKUP($A317,Data!$A:AJ,36,FALSE)</f>
        <v>#N/A</v>
      </c>
      <c r="S317" s="588" t="e">
        <f>VLOOKUP($A317,Data!$A:AK,37,FALSE)</f>
        <v>#N/A</v>
      </c>
      <c r="T317" s="588" t="e">
        <f>VLOOKUP($A317,Data!$A:AL,38,FALSE)</f>
        <v>#N/A</v>
      </c>
      <c r="U317" s="588" t="e">
        <f>VLOOKUP($A317,Data!$A:AM,39,FALSE)</f>
        <v>#N/A</v>
      </c>
      <c r="V317" s="588" t="e">
        <f>VLOOKUP($A317,Data!$A:AN,40,FALSE)</f>
        <v>#N/A</v>
      </c>
      <c r="W317" s="588" t="e">
        <f>VLOOKUP($A317,Data!$A:AO,41,FALSE)</f>
        <v>#N/A</v>
      </c>
      <c r="X317" s="588" t="e">
        <f>VLOOKUP($A317,Data!$A:AP,42,FALSE)</f>
        <v>#N/A</v>
      </c>
      <c r="Y317" s="588" t="e">
        <f>VLOOKUP($A317,Data!$A:AQ,43,FALSE)</f>
        <v>#N/A</v>
      </c>
    </row>
    <row r="318" spans="1:25" ht="50.1" hidden="1" customHeight="1" x14ac:dyDescent="0.25">
      <c r="A318" s="568" t="e">
        <f>VLOOKUP(Data!A20,Data!$A:$P,1,FALSE)</f>
        <v>#N/A</v>
      </c>
      <c r="B318" s="579" t="e">
        <f>VLOOKUP(A318,Data!$A:$P,4,FALSE)</f>
        <v>#N/A</v>
      </c>
      <c r="C318" s="582" t="e">
        <f>VLOOKUP(A318,Data!$A:$AG,24,FALSE)</f>
        <v>#N/A</v>
      </c>
      <c r="D318" s="577" t="e">
        <f>VLOOKUP(A318,Data!$A:$AG,25,FALSE)</f>
        <v>#N/A</v>
      </c>
      <c r="E318" s="577" t="e">
        <f>VLOOKUP(A318,Data!$A:$AG,26,FALSE)</f>
        <v>#N/A</v>
      </c>
      <c r="F318" s="591" t="e">
        <f>VLOOKUP(A318,Data!$A:$AG,11,FALSE)</f>
        <v>#N/A</v>
      </c>
      <c r="G318" s="593" t="e">
        <f>VLOOKUP(A318,Data!$A:$AG,27,FALSE)</f>
        <v>#N/A</v>
      </c>
      <c r="H318" s="593" t="e">
        <f>VLOOKUP(A318,Data!$A:$AG,30,FALSE)</f>
        <v>#N/A</v>
      </c>
      <c r="I318" s="593" t="e">
        <f>VLOOKUP(A318,Data!$A:$AG,31,FALSE)</f>
        <v>#N/A</v>
      </c>
      <c r="J318" s="593" t="e">
        <f>VLOOKUP(A318,Data!$A:$AG,32,FALSE)</f>
        <v>#N/A</v>
      </c>
      <c r="K318" s="593" t="e">
        <f>VLOOKUP(A318,Data!$A:$AG,12,FALSE)</f>
        <v>#N/A</v>
      </c>
      <c r="L318" s="597" t="e">
        <f>VLOOKUP(A318,Data!$A:$AG,23,FALSE)</f>
        <v>#N/A</v>
      </c>
      <c r="M318" s="586" t="e">
        <f>VLOOKUP(A318,Data!$A:$AG,8,FALSE)</f>
        <v>#N/A</v>
      </c>
      <c r="N318" s="263" t="e">
        <f>VLOOKUP(A318,Data!$A:$AG,16,FALSE)</f>
        <v>#N/A</v>
      </c>
      <c r="O318" s="263" t="e">
        <f>VLOOKUP(A318,Data!$A:$AG,28,FALSE)</f>
        <v>#N/A</v>
      </c>
      <c r="P318" s="588" t="e">
        <f>VLOOKUP(A318,Data!$A:$AH,34,FALSE)</f>
        <v>#N/A</v>
      </c>
      <c r="Q318" s="588" t="e">
        <f>VLOOKUP($A318,Data!$A:AI,35,FALSE)</f>
        <v>#N/A</v>
      </c>
      <c r="R318" s="588" t="e">
        <f>VLOOKUP($A318,Data!$A:AJ,36,FALSE)</f>
        <v>#N/A</v>
      </c>
      <c r="S318" s="588" t="e">
        <f>VLOOKUP($A318,Data!$A:AK,37,FALSE)</f>
        <v>#N/A</v>
      </c>
      <c r="T318" s="588" t="e">
        <f>VLOOKUP($A318,Data!$A:AL,38,FALSE)</f>
        <v>#N/A</v>
      </c>
      <c r="U318" s="588" t="e">
        <f>VLOOKUP($A318,Data!$A:AM,39,FALSE)</f>
        <v>#N/A</v>
      </c>
      <c r="V318" s="588" t="e">
        <f>VLOOKUP($A318,Data!$A:AN,40,FALSE)</f>
        <v>#N/A</v>
      </c>
      <c r="W318" s="588" t="e">
        <f>VLOOKUP($A318,Data!$A:AO,41,FALSE)</f>
        <v>#N/A</v>
      </c>
      <c r="X318" s="588" t="e">
        <f>VLOOKUP($A318,Data!$A:AP,42,FALSE)</f>
        <v>#N/A</v>
      </c>
      <c r="Y318" s="588" t="e">
        <f>VLOOKUP($A318,Data!$A:AQ,43,FALSE)</f>
        <v>#N/A</v>
      </c>
    </row>
    <row r="319" spans="1:25" ht="50.1" hidden="1" customHeight="1" x14ac:dyDescent="0.25">
      <c r="A319" s="568" t="e">
        <f>VLOOKUP(Data!A19,Data!$A:$P,1,FALSE)</f>
        <v>#N/A</v>
      </c>
      <c r="B319" s="579" t="e">
        <f>VLOOKUP(A319,Data!$A:$P,4,FALSE)</f>
        <v>#N/A</v>
      </c>
      <c r="C319" s="582" t="e">
        <f>VLOOKUP(A319,Data!$A:$AG,24,FALSE)</f>
        <v>#N/A</v>
      </c>
      <c r="D319" s="577" t="e">
        <f>VLOOKUP(A319,Data!$A:$AG,25,FALSE)</f>
        <v>#N/A</v>
      </c>
      <c r="E319" s="577" t="e">
        <f>VLOOKUP(A319,Data!$A:$AG,26,FALSE)</f>
        <v>#N/A</v>
      </c>
      <c r="F319" s="591" t="e">
        <f>VLOOKUP(A319,Data!$A:$AG,11,FALSE)</f>
        <v>#N/A</v>
      </c>
      <c r="G319" s="593" t="e">
        <f>VLOOKUP(A319,Data!$A:$AG,27,FALSE)</f>
        <v>#N/A</v>
      </c>
      <c r="H319" s="593" t="e">
        <f>VLOOKUP(A319,Data!$A:$AG,30,FALSE)</f>
        <v>#N/A</v>
      </c>
      <c r="I319" s="593" t="e">
        <f>VLOOKUP(A319,Data!$A:$AG,31,FALSE)</f>
        <v>#N/A</v>
      </c>
      <c r="J319" s="593" t="e">
        <f>VLOOKUP(A319,Data!$A:$AG,32,FALSE)</f>
        <v>#N/A</v>
      </c>
      <c r="K319" s="593" t="e">
        <f>VLOOKUP(A319,Data!$A:$AG,12,FALSE)</f>
        <v>#N/A</v>
      </c>
      <c r="L319" s="597" t="e">
        <f>VLOOKUP(A319,Data!$A:$AG,23,FALSE)</f>
        <v>#N/A</v>
      </c>
      <c r="M319" s="586" t="e">
        <f>VLOOKUP(A319,Data!$A:$AG,8,FALSE)</f>
        <v>#N/A</v>
      </c>
      <c r="N319" s="263" t="e">
        <f>VLOOKUP(A319,Data!$A:$AG,16,FALSE)</f>
        <v>#N/A</v>
      </c>
      <c r="O319" s="263" t="e">
        <f>VLOOKUP(A319,Data!$A:$AG,28,FALSE)</f>
        <v>#N/A</v>
      </c>
      <c r="P319" s="588" t="e">
        <f>VLOOKUP(A319,Data!$A:$AH,34,FALSE)</f>
        <v>#N/A</v>
      </c>
      <c r="Q319" s="588" t="e">
        <f>VLOOKUP($A319,Data!$A:AI,35,FALSE)</f>
        <v>#N/A</v>
      </c>
      <c r="R319" s="588" t="e">
        <f>VLOOKUP($A319,Data!$A:AJ,36,FALSE)</f>
        <v>#N/A</v>
      </c>
      <c r="S319" s="588" t="e">
        <f>VLOOKUP($A319,Data!$A:AK,37,FALSE)</f>
        <v>#N/A</v>
      </c>
      <c r="T319" s="588" t="e">
        <f>VLOOKUP($A319,Data!$A:AL,38,FALSE)</f>
        <v>#N/A</v>
      </c>
      <c r="U319" s="588" t="e">
        <f>VLOOKUP($A319,Data!$A:AM,39,FALSE)</f>
        <v>#N/A</v>
      </c>
      <c r="V319" s="588" t="e">
        <f>VLOOKUP($A319,Data!$A:AN,40,FALSE)</f>
        <v>#N/A</v>
      </c>
      <c r="W319" s="588" t="e">
        <f>VLOOKUP($A319,Data!$A:AO,41,FALSE)</f>
        <v>#N/A</v>
      </c>
      <c r="X319" s="588" t="e">
        <f>VLOOKUP($A319,Data!$A:AP,42,FALSE)</f>
        <v>#N/A</v>
      </c>
      <c r="Y319" s="588" t="e">
        <f>VLOOKUP($A319,Data!$A:AQ,43,FALSE)</f>
        <v>#N/A</v>
      </c>
    </row>
    <row r="320" spans="1:25" ht="50.1" hidden="1" customHeight="1" x14ac:dyDescent="0.25">
      <c r="A320" s="568" t="e">
        <f>VLOOKUP(Data!A18,Data!$A:$P,1,FALSE)</f>
        <v>#N/A</v>
      </c>
      <c r="B320" s="579" t="e">
        <f>VLOOKUP(A320,Data!$A:$P,4,FALSE)</f>
        <v>#N/A</v>
      </c>
      <c r="C320" s="582" t="e">
        <f>VLOOKUP(A320,Data!$A:$AG,24,FALSE)</f>
        <v>#N/A</v>
      </c>
      <c r="D320" s="577" t="e">
        <f>VLOOKUP(A320,Data!$A:$AG,25,FALSE)</f>
        <v>#N/A</v>
      </c>
      <c r="E320" s="577" t="e">
        <f>VLOOKUP(A320,Data!$A:$AG,26,FALSE)</f>
        <v>#N/A</v>
      </c>
      <c r="F320" s="591" t="e">
        <f>VLOOKUP(A320,Data!$A:$AG,11,FALSE)</f>
        <v>#N/A</v>
      </c>
      <c r="G320" s="593" t="e">
        <f>VLOOKUP(A320,Data!$A:$AG,27,FALSE)</f>
        <v>#N/A</v>
      </c>
      <c r="H320" s="593" t="e">
        <f>VLOOKUP(A320,Data!$A:$AG,30,FALSE)</f>
        <v>#N/A</v>
      </c>
      <c r="I320" s="593" t="e">
        <f>VLOOKUP(A320,Data!$A:$AG,31,FALSE)</f>
        <v>#N/A</v>
      </c>
      <c r="J320" s="593" t="e">
        <f>VLOOKUP(A320,Data!$A:$AG,32,FALSE)</f>
        <v>#N/A</v>
      </c>
      <c r="K320" s="593" t="e">
        <f>VLOOKUP(A320,Data!$A:$AG,12,FALSE)</f>
        <v>#N/A</v>
      </c>
      <c r="L320" s="597" t="e">
        <f>VLOOKUP(A320,Data!$A:$AG,23,FALSE)</f>
        <v>#N/A</v>
      </c>
      <c r="M320" s="586" t="e">
        <f>VLOOKUP(A320,Data!$A:$AG,8,FALSE)</f>
        <v>#N/A</v>
      </c>
      <c r="N320" s="263" t="e">
        <f>VLOOKUP(A320,Data!$A:$AG,16,FALSE)</f>
        <v>#N/A</v>
      </c>
      <c r="O320" s="263" t="e">
        <f>VLOOKUP(A320,Data!$A:$AG,28,FALSE)</f>
        <v>#N/A</v>
      </c>
      <c r="P320" s="588" t="e">
        <f>VLOOKUP(A320,Data!$A:$AH,34,FALSE)</f>
        <v>#N/A</v>
      </c>
      <c r="Q320" s="588" t="e">
        <f>VLOOKUP($A320,Data!$A:AI,35,FALSE)</f>
        <v>#N/A</v>
      </c>
      <c r="R320" s="588" t="e">
        <f>VLOOKUP($A320,Data!$A:AJ,36,FALSE)</f>
        <v>#N/A</v>
      </c>
      <c r="S320" s="588" t="e">
        <f>VLOOKUP($A320,Data!$A:AK,37,FALSE)</f>
        <v>#N/A</v>
      </c>
      <c r="T320" s="588" t="e">
        <f>VLOOKUP($A320,Data!$A:AL,38,FALSE)</f>
        <v>#N/A</v>
      </c>
      <c r="U320" s="588" t="e">
        <f>VLOOKUP($A320,Data!$A:AM,39,FALSE)</f>
        <v>#N/A</v>
      </c>
      <c r="V320" s="588" t="e">
        <f>VLOOKUP($A320,Data!$A:AN,40,FALSE)</f>
        <v>#N/A</v>
      </c>
      <c r="W320" s="588" t="e">
        <f>VLOOKUP($A320,Data!$A:AO,41,FALSE)</f>
        <v>#N/A</v>
      </c>
      <c r="X320" s="588" t="e">
        <f>VLOOKUP($A320,Data!$A:AP,42,FALSE)</f>
        <v>#N/A</v>
      </c>
      <c r="Y320" s="588" t="e">
        <f>VLOOKUP($A320,Data!$A:AQ,43,FALSE)</f>
        <v>#N/A</v>
      </c>
    </row>
    <row r="321" spans="1:25" ht="50.1" customHeight="1" x14ac:dyDescent="0.25">
      <c r="A321" s="568" t="e">
        <f>VLOOKUP(Data!A17,Data!$A:$P,1,FALSE)</f>
        <v>#N/A</v>
      </c>
      <c r="B321" s="579" t="e">
        <f>VLOOKUP(A321,Data!$A:$P,4,FALSE)</f>
        <v>#N/A</v>
      </c>
      <c r="C321" s="581" t="e">
        <f>VLOOKUP(A321,Data!$A:$AG,24,FALSE)</f>
        <v>#N/A</v>
      </c>
      <c r="D321" s="576" t="e">
        <f>VLOOKUP(A321,Data!$A:$AG,25,FALSE)</f>
        <v>#N/A</v>
      </c>
      <c r="E321" s="576" t="e">
        <f>VLOOKUP(A321,Data!$A:$AG,26,FALSE)</f>
        <v>#N/A</v>
      </c>
      <c r="F321" s="590" t="e">
        <f>VLOOKUP(A321,Data!$A:$AG,11,FALSE)</f>
        <v>#N/A</v>
      </c>
      <c r="G321" s="592" t="e">
        <f>VLOOKUP(A321,Data!$A:$AG,27,FALSE)</f>
        <v>#N/A</v>
      </c>
      <c r="H321" s="592" t="e">
        <f>VLOOKUP(A321,Data!$A:$AG,30,FALSE)</f>
        <v>#N/A</v>
      </c>
      <c r="I321" s="592" t="e">
        <f>VLOOKUP(A321,Data!$A:$AG,31,FALSE)</f>
        <v>#N/A</v>
      </c>
      <c r="J321" s="592" t="e">
        <f>VLOOKUP(A321,Data!$A:$AG,32,FALSE)</f>
        <v>#N/A</v>
      </c>
      <c r="K321" s="592" t="e">
        <f>VLOOKUP(A321,Data!$A:$AG,12,FALSE)</f>
        <v>#N/A</v>
      </c>
      <c r="L321" s="596" t="e">
        <f>VLOOKUP(A321,Data!$A:$AG,23,FALSE)</f>
        <v>#N/A</v>
      </c>
      <c r="M321" s="586" t="e">
        <f>VLOOKUP(A321,Data!$A:$AG,8,FALSE)</f>
        <v>#N/A</v>
      </c>
      <c r="N321" s="263" t="e">
        <f>VLOOKUP(A321,Data!$A:$AG,16,FALSE)</f>
        <v>#N/A</v>
      </c>
      <c r="O321" s="263" t="e">
        <f>VLOOKUP(A321,Data!$A:$AG,28,FALSE)</f>
        <v>#N/A</v>
      </c>
      <c r="P321" s="588" t="e">
        <f>VLOOKUP(A321,Data!$A:$AH,34,FALSE)</f>
        <v>#N/A</v>
      </c>
      <c r="Q321" s="588" t="e">
        <f>VLOOKUP($A321,Data!$A:AI,35,FALSE)</f>
        <v>#N/A</v>
      </c>
      <c r="R321" s="588" t="e">
        <f>VLOOKUP($A321,Data!$A:AJ,36,FALSE)</f>
        <v>#N/A</v>
      </c>
      <c r="S321" s="588" t="e">
        <f>VLOOKUP($A321,Data!$A:AK,37,FALSE)</f>
        <v>#N/A</v>
      </c>
      <c r="T321" s="588" t="e">
        <f>VLOOKUP($A321,Data!$A:AL,38,FALSE)</f>
        <v>#N/A</v>
      </c>
      <c r="U321" s="588" t="e">
        <f>VLOOKUP($A321,Data!$A:AM,39,FALSE)</f>
        <v>#N/A</v>
      </c>
      <c r="V321" s="588" t="e">
        <f>VLOOKUP($A321,Data!$A:AN,40,FALSE)</f>
        <v>#N/A</v>
      </c>
      <c r="W321" s="588" t="e">
        <f>VLOOKUP($A321,Data!$A:AO,41,FALSE)</f>
        <v>#N/A</v>
      </c>
      <c r="X321" s="588" t="e">
        <f>VLOOKUP($A321,Data!$A:AP,42,FALSE)</f>
        <v>#N/A</v>
      </c>
      <c r="Y321" s="588" t="e">
        <f>VLOOKUP($A321,Data!$A:AQ,43,FALSE)</f>
        <v>#N/A</v>
      </c>
    </row>
    <row r="322" spans="1:25" ht="50.1" hidden="1" customHeight="1" x14ac:dyDescent="0.25">
      <c r="A322" s="568" t="e">
        <f>VLOOKUP(Data!A16,Data!$A:$P,1,FALSE)</f>
        <v>#N/A</v>
      </c>
      <c r="B322" s="579" t="e">
        <f>VLOOKUP(A322,Data!$A:$P,4,FALSE)</f>
        <v>#N/A</v>
      </c>
      <c r="C322" s="582" t="e">
        <f>VLOOKUP(A322,Data!$A:$AG,24,FALSE)</f>
        <v>#N/A</v>
      </c>
      <c r="D322" s="577" t="e">
        <f>VLOOKUP(A322,Data!$A:$AG,25,FALSE)</f>
        <v>#N/A</v>
      </c>
      <c r="E322" s="577" t="e">
        <f>VLOOKUP(A322,Data!$A:$AG,26,FALSE)</f>
        <v>#N/A</v>
      </c>
      <c r="F322" s="577" t="e">
        <f>VLOOKUP(A322,Data!$A:$AG,11,FALSE)</f>
        <v>#N/A</v>
      </c>
      <c r="G322" s="577" t="e">
        <f>VLOOKUP(A322,Data!$A:$AG,27,FALSE)</f>
        <v>#N/A</v>
      </c>
      <c r="H322" s="577" t="e">
        <f>VLOOKUP(A322,Data!$A:$AG,30,FALSE)</f>
        <v>#N/A</v>
      </c>
      <c r="I322" s="577" t="e">
        <f>VLOOKUP(A322,Data!$A:$AG,31,FALSE)</f>
        <v>#N/A</v>
      </c>
      <c r="J322" s="577" t="e">
        <f>VLOOKUP(A322,Data!$A:$AG,32,FALSE)</f>
        <v>#N/A</v>
      </c>
      <c r="K322" s="577" t="e">
        <f>VLOOKUP(A322,Data!$A:$AG,12,FALSE)</f>
        <v>#N/A</v>
      </c>
      <c r="L322" s="600" t="e">
        <f>VLOOKUP(A322,Data!$A:$AG,23,FALSE)</f>
        <v>#N/A</v>
      </c>
      <c r="M322" s="587" t="e">
        <f>VLOOKUP(A322,Data!$A:$AG,8,FALSE)</f>
        <v>#N/A</v>
      </c>
      <c r="N322" s="263" t="e">
        <f>VLOOKUP(A322,Data!$A:$AG,16,FALSE)</f>
        <v>#N/A</v>
      </c>
      <c r="O322" s="263" t="e">
        <f>VLOOKUP(A322,Data!$A:$AG,28,FALSE)</f>
        <v>#N/A</v>
      </c>
      <c r="P322" s="588" t="e">
        <f>VLOOKUP(A322,Data!$A:$AH,34,FALSE)</f>
        <v>#N/A</v>
      </c>
      <c r="Q322" s="588" t="e">
        <f>VLOOKUP($A322,Data!$A:AI,35,FALSE)</f>
        <v>#N/A</v>
      </c>
      <c r="R322" s="588" t="e">
        <f>VLOOKUP($A322,Data!$A:AJ,36,FALSE)</f>
        <v>#N/A</v>
      </c>
      <c r="S322" s="588" t="e">
        <f>VLOOKUP($A322,Data!$A:AK,37,FALSE)</f>
        <v>#N/A</v>
      </c>
      <c r="T322" s="588" t="e">
        <f>VLOOKUP($A322,Data!$A:AL,38,FALSE)</f>
        <v>#N/A</v>
      </c>
      <c r="U322" s="588" t="e">
        <f>VLOOKUP($A322,Data!$A:AM,39,FALSE)</f>
        <v>#N/A</v>
      </c>
      <c r="V322" s="588" t="e">
        <f>VLOOKUP($A322,Data!$A:AN,40,FALSE)</f>
        <v>#N/A</v>
      </c>
      <c r="W322" s="588" t="e">
        <f>VLOOKUP($A322,Data!$A:AO,41,FALSE)</f>
        <v>#N/A</v>
      </c>
      <c r="X322" s="588" t="e">
        <f>VLOOKUP($A322,Data!$A:AP,42,FALSE)</f>
        <v>#N/A</v>
      </c>
      <c r="Y322" s="588" t="e">
        <f>VLOOKUP($A322,Data!$A:AQ,43,FALSE)</f>
        <v>#N/A</v>
      </c>
    </row>
    <row r="323" spans="1:25" ht="50.1" customHeight="1" x14ac:dyDescent="0.25">
      <c r="A323" s="568" t="e">
        <f>VLOOKUP(Data!A15,Data!$A:$P,1,FALSE)</f>
        <v>#N/A</v>
      </c>
      <c r="B323" s="579" t="e">
        <f>VLOOKUP(A323,Data!$A:$P,4,FALSE)</f>
        <v>#N/A</v>
      </c>
      <c r="C323" s="582" t="e">
        <f>VLOOKUP(A323,Data!$A:$AG,24,FALSE)</f>
        <v>#N/A</v>
      </c>
      <c r="D323" s="577" t="e">
        <f>VLOOKUP(A323,Data!$A:$AG,25,FALSE)</f>
        <v>#N/A</v>
      </c>
      <c r="E323" s="576" t="e">
        <f>VLOOKUP(A323,Data!$A:$AG,26,FALSE)</f>
        <v>#N/A</v>
      </c>
      <c r="F323" s="590" t="e">
        <f>VLOOKUP(A323,Data!$A:$AG,11,FALSE)</f>
        <v>#N/A</v>
      </c>
      <c r="G323" s="592" t="e">
        <f>VLOOKUP(A323,Data!$A:$AG,27,FALSE)</f>
        <v>#N/A</v>
      </c>
      <c r="H323" s="592" t="e">
        <f>VLOOKUP(A323,Data!$A:$AG,30,FALSE)</f>
        <v>#N/A</v>
      </c>
      <c r="I323" s="592" t="e">
        <f>VLOOKUP(A323,Data!$A:$AG,31,FALSE)</f>
        <v>#N/A</v>
      </c>
      <c r="J323" s="592" t="e">
        <f>VLOOKUP(A323,Data!$A:$AG,32,FALSE)</f>
        <v>#N/A</v>
      </c>
      <c r="K323" s="592" t="e">
        <f>VLOOKUP(A323,Data!$A:$AG,12,FALSE)</f>
        <v>#N/A</v>
      </c>
      <c r="L323" s="596" t="e">
        <f>VLOOKUP(A323,Data!$A:$AG,23,FALSE)</f>
        <v>#N/A</v>
      </c>
      <c r="M323" s="586" t="e">
        <f>VLOOKUP(A323,Data!$A:$AG,8,FALSE)</f>
        <v>#N/A</v>
      </c>
      <c r="N323" s="263" t="e">
        <f>VLOOKUP(A323,Data!$A:$AG,16,FALSE)</f>
        <v>#N/A</v>
      </c>
      <c r="O323" s="263" t="e">
        <f>VLOOKUP(A323,Data!$A:$AG,28,FALSE)</f>
        <v>#N/A</v>
      </c>
      <c r="P323" s="588" t="e">
        <f>VLOOKUP(A323,Data!$A:$AH,34,FALSE)</f>
        <v>#N/A</v>
      </c>
      <c r="Q323" s="588" t="e">
        <f>VLOOKUP($A323,Data!$A:AI,35,FALSE)</f>
        <v>#N/A</v>
      </c>
      <c r="R323" s="588" t="e">
        <f>VLOOKUP($A323,Data!$A:AJ,36,FALSE)</f>
        <v>#N/A</v>
      </c>
      <c r="S323" s="588" t="e">
        <f>VLOOKUP($A323,Data!$A:AK,37,FALSE)</f>
        <v>#N/A</v>
      </c>
      <c r="T323" s="588" t="e">
        <f>VLOOKUP($A323,Data!$A:AL,38,FALSE)</f>
        <v>#N/A</v>
      </c>
      <c r="U323" s="588" t="e">
        <f>VLOOKUP($A323,Data!$A:AM,39,FALSE)</f>
        <v>#N/A</v>
      </c>
      <c r="V323" s="588" t="e">
        <f>VLOOKUP($A323,Data!$A:AN,40,FALSE)</f>
        <v>#N/A</v>
      </c>
      <c r="W323" s="588" t="e">
        <f>VLOOKUP($A323,Data!$A:AO,41,FALSE)</f>
        <v>#N/A</v>
      </c>
      <c r="X323" s="588" t="e">
        <f>VLOOKUP($A323,Data!$A:AP,42,FALSE)</f>
        <v>#N/A</v>
      </c>
      <c r="Y323" s="588" t="e">
        <f>VLOOKUP($A323,Data!$A:AQ,43,FALSE)</f>
        <v>#N/A</v>
      </c>
    </row>
    <row r="324" spans="1:25" ht="50.1" customHeight="1" x14ac:dyDescent="0.25">
      <c r="A324" s="568" t="e">
        <f>VLOOKUP(Data!A14,Data!$A:$P,1,FALSE)</f>
        <v>#N/A</v>
      </c>
      <c r="B324" s="579" t="e">
        <f>VLOOKUP(A324,Data!$A:$P,4,FALSE)</f>
        <v>#N/A</v>
      </c>
      <c r="C324" s="581" t="e">
        <f>VLOOKUP(A324,Data!$A:$AG,24,FALSE)</f>
        <v>#N/A</v>
      </c>
      <c r="D324" s="576" t="e">
        <f>VLOOKUP(A324,Data!$A:$AG,25,FALSE)</f>
        <v>#N/A</v>
      </c>
      <c r="E324" s="576" t="e">
        <f>VLOOKUP(A324,Data!$A:$AG,26,FALSE)</f>
        <v>#N/A</v>
      </c>
      <c r="F324" s="590" t="e">
        <f>VLOOKUP(A324,Data!$A:$AG,11,FALSE)</f>
        <v>#N/A</v>
      </c>
      <c r="G324" s="592" t="e">
        <f>VLOOKUP(A324,Data!$A:$AG,27,FALSE)</f>
        <v>#N/A</v>
      </c>
      <c r="H324" s="592" t="e">
        <f>VLOOKUP(A324,Data!$A:$AG,30,FALSE)</f>
        <v>#N/A</v>
      </c>
      <c r="I324" s="592" t="e">
        <f>VLOOKUP(A324,Data!$A:$AG,31,FALSE)</f>
        <v>#N/A</v>
      </c>
      <c r="J324" s="592" t="e">
        <f>VLOOKUP(A324,Data!$A:$AG,32,FALSE)</f>
        <v>#N/A</v>
      </c>
      <c r="K324" s="592" t="e">
        <f>VLOOKUP(A324,Data!$A:$AG,12,FALSE)</f>
        <v>#N/A</v>
      </c>
      <c r="L324" s="596" t="e">
        <f>VLOOKUP(A324,Data!$A:$AG,23,FALSE)</f>
        <v>#N/A</v>
      </c>
      <c r="M324" s="586" t="e">
        <f>VLOOKUP(A324,Data!$A:$AG,8,FALSE)</f>
        <v>#N/A</v>
      </c>
      <c r="N324" s="263" t="e">
        <f>VLOOKUP(A324,Data!$A:$AG,16,FALSE)</f>
        <v>#N/A</v>
      </c>
      <c r="O324" s="263" t="e">
        <f>VLOOKUP(A324,Data!$A:$AG,28,FALSE)</f>
        <v>#N/A</v>
      </c>
      <c r="P324" s="588" t="e">
        <f>VLOOKUP(A324,Data!$A:$AH,34,FALSE)</f>
        <v>#N/A</v>
      </c>
      <c r="Q324" s="588" t="e">
        <f>VLOOKUP($A324,Data!$A:AI,35,FALSE)</f>
        <v>#N/A</v>
      </c>
      <c r="R324" s="588" t="e">
        <f>VLOOKUP($A324,Data!$A:AJ,36,FALSE)</f>
        <v>#N/A</v>
      </c>
      <c r="S324" s="588" t="e">
        <f>VLOOKUP($A324,Data!$A:AK,37,FALSE)</f>
        <v>#N/A</v>
      </c>
      <c r="T324" s="588" t="e">
        <f>VLOOKUP($A324,Data!$A:AL,38,FALSE)</f>
        <v>#N/A</v>
      </c>
      <c r="U324" s="588" t="e">
        <f>VLOOKUP($A324,Data!$A:AM,39,FALSE)</f>
        <v>#N/A</v>
      </c>
      <c r="V324" s="588" t="e">
        <f>VLOOKUP($A324,Data!$A:AN,40,FALSE)</f>
        <v>#N/A</v>
      </c>
      <c r="W324" s="588" t="e">
        <f>VLOOKUP($A324,Data!$A:AO,41,FALSE)</f>
        <v>#N/A</v>
      </c>
      <c r="X324" s="588" t="e">
        <f>VLOOKUP($A324,Data!$A:AP,42,FALSE)</f>
        <v>#N/A</v>
      </c>
      <c r="Y324" s="588" t="e">
        <f>VLOOKUP($A324,Data!$A:AQ,43,FALSE)</f>
        <v>#N/A</v>
      </c>
    </row>
    <row r="325" spans="1:25" ht="50.1" customHeight="1" x14ac:dyDescent="0.25">
      <c r="A325" s="568" t="e">
        <f>VLOOKUP(Data!A13,Data!$A:$P,1,FALSE)</f>
        <v>#N/A</v>
      </c>
      <c r="B325" s="579" t="e">
        <f>VLOOKUP(A325,Data!$A:$P,4,FALSE)</f>
        <v>#N/A</v>
      </c>
      <c r="C325" s="581" t="e">
        <f>VLOOKUP(A325,Data!$A:$AG,24,FALSE)</f>
        <v>#N/A</v>
      </c>
      <c r="D325" s="576" t="e">
        <f>VLOOKUP(A325,Data!$A:$AG,25,FALSE)</f>
        <v>#N/A</v>
      </c>
      <c r="E325" s="576" t="e">
        <f>VLOOKUP(A325,Data!$A:$AG,26,FALSE)</f>
        <v>#N/A</v>
      </c>
      <c r="F325" s="590" t="e">
        <f>VLOOKUP(A325,Data!$A:$AG,11,FALSE)</f>
        <v>#N/A</v>
      </c>
      <c r="G325" s="592" t="e">
        <f>VLOOKUP(A325,Data!$A:$AG,27,FALSE)</f>
        <v>#N/A</v>
      </c>
      <c r="H325" s="592" t="e">
        <f>VLOOKUP(A325,Data!$A:$AG,30,FALSE)</f>
        <v>#N/A</v>
      </c>
      <c r="I325" s="592" t="e">
        <f>VLOOKUP(A325,Data!$A:$AG,31,FALSE)</f>
        <v>#N/A</v>
      </c>
      <c r="J325" s="592" t="e">
        <f>VLOOKUP(A325,Data!$A:$AG,32,FALSE)</f>
        <v>#N/A</v>
      </c>
      <c r="K325" s="592" t="e">
        <f>VLOOKUP(A325,Data!$A:$AG,12,FALSE)</f>
        <v>#N/A</v>
      </c>
      <c r="L325" s="596" t="e">
        <f>VLOOKUP(A325,Data!$A:$AG,23,FALSE)</f>
        <v>#N/A</v>
      </c>
      <c r="M325" s="586" t="e">
        <f>VLOOKUP(A325,Data!$A:$AG,8,FALSE)</f>
        <v>#N/A</v>
      </c>
      <c r="N325" s="263" t="e">
        <f>VLOOKUP(A325,Data!$A:$AG,16,FALSE)</f>
        <v>#N/A</v>
      </c>
      <c r="O325" s="263" t="e">
        <f>VLOOKUP(A325,Data!$A:$AG,28,FALSE)</f>
        <v>#N/A</v>
      </c>
      <c r="P325" s="588" t="e">
        <f>VLOOKUP(A325,Data!$A:$AH,34,FALSE)</f>
        <v>#N/A</v>
      </c>
      <c r="Q325" s="588" t="e">
        <f>VLOOKUP($A325,Data!$A:AI,35,FALSE)</f>
        <v>#N/A</v>
      </c>
      <c r="R325" s="588" t="e">
        <f>VLOOKUP($A325,Data!$A:AJ,36,FALSE)</f>
        <v>#N/A</v>
      </c>
      <c r="S325" s="588" t="e">
        <f>VLOOKUP($A325,Data!$A:AK,37,FALSE)</f>
        <v>#N/A</v>
      </c>
      <c r="T325" s="588" t="e">
        <f>VLOOKUP($A325,Data!$A:AL,38,FALSE)</f>
        <v>#N/A</v>
      </c>
      <c r="U325" s="588" t="e">
        <f>VLOOKUP($A325,Data!$A:AM,39,FALSE)</f>
        <v>#N/A</v>
      </c>
      <c r="V325" s="588" t="e">
        <f>VLOOKUP($A325,Data!$A:AN,40,FALSE)</f>
        <v>#N/A</v>
      </c>
      <c r="W325" s="588" t="e">
        <f>VLOOKUP($A325,Data!$A:AO,41,FALSE)</f>
        <v>#N/A</v>
      </c>
      <c r="X325" s="588" t="e">
        <f>VLOOKUP($A325,Data!$A:AP,42,FALSE)</f>
        <v>#N/A</v>
      </c>
      <c r="Y325" s="588" t="e">
        <f>VLOOKUP($A325,Data!$A:AQ,43,FALSE)</f>
        <v>#N/A</v>
      </c>
    </row>
    <row r="326" spans="1:25" ht="50.1" hidden="1" customHeight="1" x14ac:dyDescent="0.25">
      <c r="A326" s="568" t="e">
        <f>VLOOKUP(Data!A12,Data!$A:$P,1,FALSE)</f>
        <v>#N/A</v>
      </c>
      <c r="B326" s="579" t="e">
        <f>VLOOKUP(A326,Data!$A:$P,4,FALSE)</f>
        <v>#N/A</v>
      </c>
      <c r="C326" s="582" t="e">
        <f>VLOOKUP(A326,Data!$A:$AG,24,FALSE)</f>
        <v>#N/A</v>
      </c>
      <c r="D326" s="577" t="e">
        <f>VLOOKUP(A326,Data!$A:$AG,25,FALSE)</f>
        <v>#N/A</v>
      </c>
      <c r="E326" s="577" t="e">
        <f>VLOOKUP(A326,Data!$A:$AG,26,FALSE)</f>
        <v>#N/A</v>
      </c>
      <c r="F326" s="577" t="e">
        <f>VLOOKUP(A326,Data!$A:$AG,11,FALSE)</f>
        <v>#N/A</v>
      </c>
      <c r="G326" s="577" t="e">
        <f>VLOOKUP(A326,Data!$A:$AG,27,FALSE)</f>
        <v>#N/A</v>
      </c>
      <c r="H326" s="577" t="e">
        <f>VLOOKUP(A326,Data!$A:$AG,30,FALSE)</f>
        <v>#N/A</v>
      </c>
      <c r="I326" s="577" t="e">
        <f>VLOOKUP(A326,Data!$A:$AG,31,FALSE)</f>
        <v>#N/A</v>
      </c>
      <c r="J326" s="577" t="e">
        <f>VLOOKUP(A326,Data!$A:$AG,32,FALSE)</f>
        <v>#N/A</v>
      </c>
      <c r="K326" s="577" t="e">
        <f>VLOOKUP(A326,Data!$A:$AG,12,FALSE)</f>
        <v>#N/A</v>
      </c>
      <c r="L326" s="600" t="e">
        <f>VLOOKUP(A326,Data!$A:$AG,23,FALSE)</f>
        <v>#N/A</v>
      </c>
      <c r="M326" s="587" t="e">
        <f>VLOOKUP(A326,Data!$A:$AG,8,FALSE)</f>
        <v>#N/A</v>
      </c>
      <c r="N326" s="263" t="e">
        <f>VLOOKUP(A326,Data!$A:$AG,16,FALSE)</f>
        <v>#N/A</v>
      </c>
      <c r="O326" s="263" t="e">
        <f>VLOOKUP(A326,Data!$A:$AG,28,FALSE)</f>
        <v>#N/A</v>
      </c>
      <c r="P326" s="588" t="e">
        <f>VLOOKUP(A326,Data!$A:$AH,34,FALSE)</f>
        <v>#N/A</v>
      </c>
      <c r="Q326" s="588" t="e">
        <f>VLOOKUP($A326,Data!$A:AI,35,FALSE)</f>
        <v>#N/A</v>
      </c>
      <c r="R326" s="588" t="e">
        <f>VLOOKUP($A326,Data!$A:AJ,36,FALSE)</f>
        <v>#N/A</v>
      </c>
      <c r="S326" s="588" t="e">
        <f>VLOOKUP($A326,Data!$A:AK,37,FALSE)</f>
        <v>#N/A</v>
      </c>
      <c r="T326" s="588" t="e">
        <f>VLOOKUP($A326,Data!$A:AL,38,FALSE)</f>
        <v>#N/A</v>
      </c>
      <c r="U326" s="588" t="e">
        <f>VLOOKUP($A326,Data!$A:AM,39,FALSE)</f>
        <v>#N/A</v>
      </c>
      <c r="V326" s="588" t="e">
        <f>VLOOKUP($A326,Data!$A:AN,40,FALSE)</f>
        <v>#N/A</v>
      </c>
      <c r="W326" s="588" t="e">
        <f>VLOOKUP($A326,Data!$A:AO,41,FALSE)</f>
        <v>#N/A</v>
      </c>
      <c r="X326" s="588" t="e">
        <f>VLOOKUP($A326,Data!$A:AP,42,FALSE)</f>
        <v>#N/A</v>
      </c>
      <c r="Y326" s="588" t="e">
        <f>VLOOKUP($A326,Data!$A:AQ,43,FALSE)</f>
        <v>#N/A</v>
      </c>
    </row>
    <row r="327" spans="1:25" ht="50.1" hidden="1" customHeight="1" x14ac:dyDescent="0.25">
      <c r="A327" s="568" t="e">
        <f>VLOOKUP(Data!A11,Data!$A:$P,1,FALSE)</f>
        <v>#N/A</v>
      </c>
      <c r="B327" s="579" t="e">
        <f>VLOOKUP(A327,Data!$A:$P,4,FALSE)</f>
        <v>#N/A</v>
      </c>
      <c r="C327" s="582" t="e">
        <f>VLOOKUP(A327,Data!$A:$AG,24,FALSE)</f>
        <v>#N/A</v>
      </c>
      <c r="D327" s="577" t="e">
        <f>VLOOKUP(A327,Data!$A:$AG,25,FALSE)</f>
        <v>#N/A</v>
      </c>
      <c r="E327" s="577" t="e">
        <f>VLOOKUP(A327,Data!$A:$AG,26,FALSE)</f>
        <v>#N/A</v>
      </c>
      <c r="F327" s="577" t="e">
        <f>VLOOKUP(A327,Data!$A:$AG,11,FALSE)</f>
        <v>#N/A</v>
      </c>
      <c r="G327" s="577" t="e">
        <f>VLOOKUP(A327,Data!$A:$AG,27,FALSE)</f>
        <v>#N/A</v>
      </c>
      <c r="H327" s="577" t="e">
        <f>VLOOKUP(A327,Data!$A:$AG,30,FALSE)</f>
        <v>#N/A</v>
      </c>
      <c r="I327" s="577" t="e">
        <f>VLOOKUP(A327,Data!$A:$AG,31,FALSE)</f>
        <v>#N/A</v>
      </c>
      <c r="J327" s="577" t="e">
        <f>VLOOKUP(A327,Data!$A:$AG,32,FALSE)</f>
        <v>#N/A</v>
      </c>
      <c r="K327" s="577" t="e">
        <f>VLOOKUP(A327,Data!$A:$AG,12,FALSE)</f>
        <v>#N/A</v>
      </c>
      <c r="L327" s="600" t="e">
        <f>VLOOKUP(A327,Data!$A:$AG,23,FALSE)</f>
        <v>#N/A</v>
      </c>
      <c r="M327" s="587" t="e">
        <f>VLOOKUP(A327,Data!$A:$AG,8,FALSE)</f>
        <v>#N/A</v>
      </c>
      <c r="N327" s="263" t="e">
        <f>VLOOKUP(A327,Data!$A:$AG,16,FALSE)</f>
        <v>#N/A</v>
      </c>
      <c r="O327" s="263" t="e">
        <f>VLOOKUP(A327,Data!$A:$AG,28,FALSE)</f>
        <v>#N/A</v>
      </c>
      <c r="P327" s="588" t="e">
        <f>VLOOKUP(A327,Data!$A:$AH,34,FALSE)</f>
        <v>#N/A</v>
      </c>
      <c r="Q327" s="588" t="e">
        <f>VLOOKUP($A327,Data!$A:AI,35,FALSE)</f>
        <v>#N/A</v>
      </c>
      <c r="R327" s="588" t="e">
        <f>VLOOKUP($A327,Data!$A:AJ,36,FALSE)</f>
        <v>#N/A</v>
      </c>
      <c r="S327" s="588" t="e">
        <f>VLOOKUP($A327,Data!$A:AK,37,FALSE)</f>
        <v>#N/A</v>
      </c>
      <c r="T327" s="588" t="e">
        <f>VLOOKUP($A327,Data!$A:AL,38,FALSE)</f>
        <v>#N/A</v>
      </c>
      <c r="U327" s="588" t="e">
        <f>VLOOKUP($A327,Data!$A:AM,39,FALSE)</f>
        <v>#N/A</v>
      </c>
      <c r="V327" s="588" t="e">
        <f>VLOOKUP($A327,Data!$A:AN,40,FALSE)</f>
        <v>#N/A</v>
      </c>
      <c r="W327" s="588" t="e">
        <f>VLOOKUP($A327,Data!$A:AO,41,FALSE)</f>
        <v>#N/A</v>
      </c>
      <c r="X327" s="588" t="e">
        <f>VLOOKUP($A327,Data!$A:AP,42,FALSE)</f>
        <v>#N/A</v>
      </c>
      <c r="Y327" s="588" t="e">
        <f>VLOOKUP($A327,Data!$A:AQ,43,FALSE)</f>
        <v>#N/A</v>
      </c>
    </row>
    <row r="328" spans="1:25" ht="50.1" hidden="1" customHeight="1" x14ac:dyDescent="0.25">
      <c r="A328" s="568" t="e">
        <f>VLOOKUP(Data!A10,Data!$A:$P,1,FALSE)</f>
        <v>#N/A</v>
      </c>
      <c r="B328" s="579" t="e">
        <f>VLOOKUP(A328,Data!$A:$P,4,FALSE)</f>
        <v>#N/A</v>
      </c>
      <c r="C328" s="582" t="e">
        <f>VLOOKUP(A328,Data!$A:$AG,24,FALSE)</f>
        <v>#N/A</v>
      </c>
      <c r="D328" s="577" t="e">
        <f>VLOOKUP(A328,Data!$A:$AG,25,FALSE)</f>
        <v>#N/A</v>
      </c>
      <c r="E328" s="577" t="e">
        <f>VLOOKUP(A328,Data!$A:$AG,26,FALSE)</f>
        <v>#N/A</v>
      </c>
      <c r="F328" s="577" t="e">
        <f>VLOOKUP(A328,Data!$A:$AG,11,FALSE)</f>
        <v>#N/A</v>
      </c>
      <c r="G328" s="577" t="e">
        <f>VLOOKUP(A328,Data!$A:$AG,27,FALSE)</f>
        <v>#N/A</v>
      </c>
      <c r="H328" s="576" t="e">
        <f>VLOOKUP(A328,Data!$A:$AG,30,FALSE)</f>
        <v>#N/A</v>
      </c>
      <c r="I328" s="576" t="e">
        <f>VLOOKUP(A328,Data!$A:$AG,31,FALSE)</f>
        <v>#N/A</v>
      </c>
      <c r="J328" s="576" t="e">
        <f>VLOOKUP(A328,Data!$A:$AG,32,FALSE)</f>
        <v>#N/A</v>
      </c>
      <c r="K328" s="576" t="e">
        <f>VLOOKUP(A328,Data!$A:$AG,12,FALSE)</f>
        <v>#N/A</v>
      </c>
      <c r="L328" s="598" t="e">
        <f>VLOOKUP(A328,Data!$A:$AG,23,FALSE)</f>
        <v>#N/A</v>
      </c>
      <c r="M328" s="587" t="e">
        <f>VLOOKUP(A328,Data!$A:$AG,8,FALSE)</f>
        <v>#N/A</v>
      </c>
      <c r="N328" s="263" t="e">
        <f>VLOOKUP(A328,Data!$A:$AG,16,FALSE)</f>
        <v>#N/A</v>
      </c>
      <c r="O328" s="263" t="e">
        <f>VLOOKUP(A328,Data!$A:$AG,28,FALSE)</f>
        <v>#N/A</v>
      </c>
      <c r="P328" s="588" t="e">
        <f>VLOOKUP(A328,Data!$A:$AH,34,FALSE)</f>
        <v>#N/A</v>
      </c>
      <c r="Q328" s="588" t="e">
        <f>VLOOKUP($A328,Data!$A:AI,35,FALSE)</f>
        <v>#N/A</v>
      </c>
      <c r="R328" s="588" t="e">
        <f>VLOOKUP($A328,Data!$A:AJ,36,FALSE)</f>
        <v>#N/A</v>
      </c>
      <c r="S328" s="588" t="e">
        <f>VLOOKUP($A328,Data!$A:AK,37,FALSE)</f>
        <v>#N/A</v>
      </c>
      <c r="T328" s="588" t="e">
        <f>VLOOKUP($A328,Data!$A:AL,38,FALSE)</f>
        <v>#N/A</v>
      </c>
      <c r="U328" s="588" t="e">
        <f>VLOOKUP($A328,Data!$A:AM,39,FALSE)</f>
        <v>#N/A</v>
      </c>
      <c r="V328" s="588" t="e">
        <f>VLOOKUP($A328,Data!$A:AN,40,FALSE)</f>
        <v>#N/A</v>
      </c>
      <c r="W328" s="588" t="e">
        <f>VLOOKUP($A328,Data!$A:AO,41,FALSE)</f>
        <v>#N/A</v>
      </c>
      <c r="X328" s="588" t="e">
        <f>VLOOKUP($A328,Data!$A:AP,42,FALSE)</f>
        <v>#N/A</v>
      </c>
      <c r="Y328" s="588" t="e">
        <f>VLOOKUP($A328,Data!$A:AQ,43,FALSE)</f>
        <v>#N/A</v>
      </c>
    </row>
    <row r="329" spans="1:25" ht="50.1" hidden="1" customHeight="1" x14ac:dyDescent="0.25">
      <c r="A329" s="568" t="e">
        <f>VLOOKUP(Data!A9,Data!$A:$P,1,FALSE)</f>
        <v>#N/A</v>
      </c>
      <c r="B329" s="579" t="e">
        <f>VLOOKUP(A329,Data!$A:$P,4,FALSE)</f>
        <v>#N/A</v>
      </c>
      <c r="C329" s="582" t="e">
        <f>VLOOKUP(A329,Data!$A:$AG,24,FALSE)</f>
        <v>#N/A</v>
      </c>
      <c r="D329" s="577" t="e">
        <f>VLOOKUP(A329,Data!$A:$AG,25,FALSE)</f>
        <v>#N/A</v>
      </c>
      <c r="E329" s="577" t="e">
        <f>VLOOKUP(A329,Data!$A:$AG,26,FALSE)</f>
        <v>#N/A</v>
      </c>
      <c r="F329" s="591" t="e">
        <f>VLOOKUP(A329,Data!$A:$AG,11,FALSE)</f>
        <v>#N/A</v>
      </c>
      <c r="G329" s="593" t="e">
        <f>VLOOKUP(A329,Data!$A:$AG,27,FALSE)</f>
        <v>#N/A</v>
      </c>
      <c r="H329" s="593" t="e">
        <f>VLOOKUP(A329,Data!$A:$AG,30,FALSE)</f>
        <v>#N/A</v>
      </c>
      <c r="I329" s="593" t="e">
        <f>VLOOKUP(A329,Data!$A:$AG,31,FALSE)</f>
        <v>#N/A</v>
      </c>
      <c r="J329" s="593" t="e">
        <f>VLOOKUP(A329,Data!$A:$AG,32,FALSE)</f>
        <v>#N/A</v>
      </c>
      <c r="K329" s="593" t="e">
        <f>VLOOKUP(A329,Data!$A:$AG,12,FALSE)</f>
        <v>#N/A</v>
      </c>
      <c r="L329" s="597" t="e">
        <f>VLOOKUP(A329,Data!$A:$AG,23,FALSE)</f>
        <v>#N/A</v>
      </c>
      <c r="M329" s="586" t="e">
        <f>VLOOKUP(A329,Data!$A:$AG,8,FALSE)</f>
        <v>#N/A</v>
      </c>
      <c r="N329" s="263" t="e">
        <f>VLOOKUP(A329,Data!$A:$AG,16,FALSE)</f>
        <v>#N/A</v>
      </c>
      <c r="O329" s="263" t="e">
        <f>VLOOKUP(A329,Data!$A:$AG,28,FALSE)</f>
        <v>#N/A</v>
      </c>
      <c r="P329" s="588" t="e">
        <f>VLOOKUP(A329,Data!$A:$AH,34,FALSE)</f>
        <v>#N/A</v>
      </c>
      <c r="Q329" s="588" t="e">
        <f>VLOOKUP($A329,Data!$A:AI,35,FALSE)</f>
        <v>#N/A</v>
      </c>
      <c r="R329" s="588" t="e">
        <f>VLOOKUP($A329,Data!$A:AJ,36,FALSE)</f>
        <v>#N/A</v>
      </c>
      <c r="S329" s="588" t="e">
        <f>VLOOKUP($A329,Data!$A:AK,37,FALSE)</f>
        <v>#N/A</v>
      </c>
      <c r="T329" s="588" t="e">
        <f>VLOOKUP($A329,Data!$A:AL,38,FALSE)</f>
        <v>#N/A</v>
      </c>
      <c r="U329" s="588" t="e">
        <f>VLOOKUP($A329,Data!$A:AM,39,FALSE)</f>
        <v>#N/A</v>
      </c>
      <c r="V329" s="588" t="e">
        <f>VLOOKUP($A329,Data!$A:AN,40,FALSE)</f>
        <v>#N/A</v>
      </c>
      <c r="W329" s="588" t="e">
        <f>VLOOKUP($A329,Data!$A:AO,41,FALSE)</f>
        <v>#N/A</v>
      </c>
      <c r="X329" s="588" t="e">
        <f>VLOOKUP($A329,Data!$A:AP,42,FALSE)</f>
        <v>#N/A</v>
      </c>
      <c r="Y329" s="588" t="e">
        <f>VLOOKUP($A329,Data!$A:AQ,43,FALSE)</f>
        <v>#N/A</v>
      </c>
    </row>
    <row r="330" spans="1:25" ht="50.1" hidden="1" customHeight="1" x14ac:dyDescent="0.25">
      <c r="A330" s="568" t="e">
        <f>VLOOKUP(Data!A8,Data!$A:$P,1,FALSE)</f>
        <v>#N/A</v>
      </c>
      <c r="B330" s="579" t="e">
        <f>VLOOKUP(A330,Data!$A:$P,4,FALSE)</f>
        <v>#N/A</v>
      </c>
      <c r="C330" s="582" t="e">
        <f>VLOOKUP(A330,Data!$A:$AG,24,FALSE)</f>
        <v>#N/A</v>
      </c>
      <c r="D330" s="577" t="e">
        <f>VLOOKUP(A330,Data!$A:$AG,25,FALSE)</f>
        <v>#N/A</v>
      </c>
      <c r="E330" s="577" t="e">
        <f>VLOOKUP(A330,Data!$A:$AG,26,FALSE)</f>
        <v>#N/A</v>
      </c>
      <c r="F330" s="591" t="e">
        <f>VLOOKUP(A330,Data!$A:$AG,11,FALSE)</f>
        <v>#N/A</v>
      </c>
      <c r="G330" s="593" t="e">
        <f>VLOOKUP(A330,Data!$A:$AG,27,FALSE)</f>
        <v>#N/A</v>
      </c>
      <c r="H330" s="593" t="e">
        <f>VLOOKUP(A330,Data!$A:$AG,30,FALSE)</f>
        <v>#N/A</v>
      </c>
      <c r="I330" s="593" t="e">
        <f>VLOOKUP(A330,Data!$A:$AG,31,FALSE)</f>
        <v>#N/A</v>
      </c>
      <c r="J330" s="593" t="e">
        <f>VLOOKUP(A330,Data!$A:$AG,32,FALSE)</f>
        <v>#N/A</v>
      </c>
      <c r="K330" s="593" t="e">
        <f>VLOOKUP(A330,Data!$A:$AG,12,FALSE)</f>
        <v>#N/A</v>
      </c>
      <c r="L330" s="597" t="e">
        <f>VLOOKUP(A330,Data!$A:$AG,23,FALSE)</f>
        <v>#N/A</v>
      </c>
      <c r="M330" s="586" t="e">
        <f>VLOOKUP(A330,Data!$A:$AG,8,FALSE)</f>
        <v>#N/A</v>
      </c>
      <c r="N330" s="263" t="e">
        <f>VLOOKUP(A330,Data!$A:$AG,16,FALSE)</f>
        <v>#N/A</v>
      </c>
      <c r="O330" s="263" t="e">
        <f>VLOOKUP(A330,Data!$A:$AG,28,FALSE)</f>
        <v>#N/A</v>
      </c>
      <c r="P330" s="588" t="e">
        <f>VLOOKUP(A330,Data!$A:$AH,34,FALSE)</f>
        <v>#N/A</v>
      </c>
      <c r="Q330" s="588" t="e">
        <f>VLOOKUP($A330,Data!$A:AI,35,FALSE)</f>
        <v>#N/A</v>
      </c>
      <c r="R330" s="588" t="e">
        <f>VLOOKUP($A330,Data!$A:AJ,36,FALSE)</f>
        <v>#N/A</v>
      </c>
      <c r="S330" s="588" t="e">
        <f>VLOOKUP($A330,Data!$A:AK,37,FALSE)</f>
        <v>#N/A</v>
      </c>
      <c r="T330" s="588" t="e">
        <f>VLOOKUP($A330,Data!$A:AL,38,FALSE)</f>
        <v>#N/A</v>
      </c>
      <c r="U330" s="588" t="e">
        <f>VLOOKUP($A330,Data!$A:AM,39,FALSE)</f>
        <v>#N/A</v>
      </c>
      <c r="V330" s="588" t="e">
        <f>VLOOKUP($A330,Data!$A:AN,40,FALSE)</f>
        <v>#N/A</v>
      </c>
      <c r="W330" s="588" t="e">
        <f>VLOOKUP($A330,Data!$A:AO,41,FALSE)</f>
        <v>#N/A</v>
      </c>
      <c r="X330" s="588" t="e">
        <f>VLOOKUP($A330,Data!$A:AP,42,FALSE)</f>
        <v>#N/A</v>
      </c>
      <c r="Y330" s="588" t="e">
        <f>VLOOKUP($A330,Data!$A:AQ,43,FALSE)</f>
        <v>#N/A</v>
      </c>
    </row>
    <row r="331" spans="1:25" ht="50.1" hidden="1" customHeight="1" x14ac:dyDescent="0.25">
      <c r="A331" s="568" t="e">
        <f>VLOOKUP(Data!A7,Data!$A:$P,1,FALSE)</f>
        <v>#N/A</v>
      </c>
      <c r="B331" s="579" t="e">
        <f>VLOOKUP(A331,Data!$A:$P,4,FALSE)</f>
        <v>#N/A</v>
      </c>
      <c r="C331" s="582" t="e">
        <f>VLOOKUP(A331,Data!$A:$AG,24,FALSE)</f>
        <v>#N/A</v>
      </c>
      <c r="D331" s="577" t="e">
        <f>VLOOKUP(A331,Data!$A:$AG,25,FALSE)</f>
        <v>#N/A</v>
      </c>
      <c r="E331" s="577" t="e">
        <f>VLOOKUP(A331,Data!$A:$AG,26,FALSE)</f>
        <v>#N/A</v>
      </c>
      <c r="F331" s="591" t="e">
        <f>VLOOKUP(A331,Data!$A:$AG,11,FALSE)</f>
        <v>#N/A</v>
      </c>
      <c r="G331" s="593" t="e">
        <f>VLOOKUP(A331,Data!$A:$AG,27,FALSE)</f>
        <v>#N/A</v>
      </c>
      <c r="H331" s="593" t="e">
        <f>VLOOKUP(A331,Data!$A:$AG,30,FALSE)</f>
        <v>#N/A</v>
      </c>
      <c r="I331" s="593" t="e">
        <f>VLOOKUP(A331,Data!$A:$AG,31,FALSE)</f>
        <v>#N/A</v>
      </c>
      <c r="J331" s="593" t="e">
        <f>VLOOKUP(A331,Data!$A:$AG,32,FALSE)</f>
        <v>#N/A</v>
      </c>
      <c r="K331" s="593" t="e">
        <f>VLOOKUP(A331,Data!$A:$AG,12,FALSE)</f>
        <v>#N/A</v>
      </c>
      <c r="L331" s="597" t="e">
        <f>VLOOKUP(A331,Data!$A:$AG,23,FALSE)</f>
        <v>#N/A</v>
      </c>
      <c r="M331" s="586" t="e">
        <f>VLOOKUP(A331,Data!$A:$AG,8,FALSE)</f>
        <v>#N/A</v>
      </c>
      <c r="N331" s="263" t="e">
        <f>VLOOKUP(A331,Data!$A:$AG,16,FALSE)</f>
        <v>#N/A</v>
      </c>
      <c r="O331" s="263" t="e">
        <f>VLOOKUP(A331,Data!$A:$AG,28,FALSE)</f>
        <v>#N/A</v>
      </c>
      <c r="P331" s="588" t="e">
        <f>VLOOKUP(A331,Data!$A:$AH,34,FALSE)</f>
        <v>#N/A</v>
      </c>
      <c r="Q331" s="588" t="e">
        <f>VLOOKUP($A331,Data!$A:AI,35,FALSE)</f>
        <v>#N/A</v>
      </c>
      <c r="R331" s="588" t="e">
        <f>VLOOKUP($A331,Data!$A:AJ,36,FALSE)</f>
        <v>#N/A</v>
      </c>
      <c r="S331" s="588" t="e">
        <f>VLOOKUP($A331,Data!$A:AK,37,FALSE)</f>
        <v>#N/A</v>
      </c>
      <c r="T331" s="588" t="e">
        <f>VLOOKUP($A331,Data!$A:AL,38,FALSE)</f>
        <v>#N/A</v>
      </c>
      <c r="U331" s="588" t="e">
        <f>VLOOKUP($A331,Data!$A:AM,39,FALSE)</f>
        <v>#N/A</v>
      </c>
      <c r="V331" s="588" t="e">
        <f>VLOOKUP($A331,Data!$A:AN,40,FALSE)</f>
        <v>#N/A</v>
      </c>
      <c r="W331" s="588" t="e">
        <f>VLOOKUP($A331,Data!$A:AO,41,FALSE)</f>
        <v>#N/A</v>
      </c>
      <c r="X331" s="588" t="e">
        <f>VLOOKUP($A331,Data!$A:AP,42,FALSE)</f>
        <v>#N/A</v>
      </c>
      <c r="Y331" s="588" t="e">
        <f>VLOOKUP($A331,Data!$A:AQ,43,FALSE)</f>
        <v>#N/A</v>
      </c>
    </row>
    <row r="332" spans="1:25" ht="50.1" hidden="1" customHeight="1" x14ac:dyDescent="0.25">
      <c r="A332" s="568" t="e">
        <f>VLOOKUP(Data!A6,Data!$A:$P,1,FALSE)</f>
        <v>#N/A</v>
      </c>
      <c r="B332" s="579" t="e">
        <f>VLOOKUP(A332,Data!$A:$P,4,FALSE)</f>
        <v>#N/A</v>
      </c>
      <c r="C332" s="582" t="e">
        <f>VLOOKUP(A332,Data!$A:$AG,24,FALSE)</f>
        <v>#N/A</v>
      </c>
      <c r="D332" s="577" t="e">
        <f>VLOOKUP(A332,Data!$A:$AG,25,FALSE)</f>
        <v>#N/A</v>
      </c>
      <c r="E332" s="577" t="e">
        <f>VLOOKUP(A332,Data!$A:$AG,26,FALSE)</f>
        <v>#N/A</v>
      </c>
      <c r="F332" s="591" t="e">
        <f>VLOOKUP(A332,Data!$A:$AG,11,FALSE)</f>
        <v>#N/A</v>
      </c>
      <c r="G332" s="593" t="e">
        <f>VLOOKUP(A332,Data!$A:$AG,27,FALSE)</f>
        <v>#N/A</v>
      </c>
      <c r="H332" s="593" t="e">
        <f>VLOOKUP(A332,Data!$A:$AG,30,FALSE)</f>
        <v>#N/A</v>
      </c>
      <c r="I332" s="593" t="e">
        <f>VLOOKUP(A332,Data!$A:$AG,31,FALSE)</f>
        <v>#N/A</v>
      </c>
      <c r="J332" s="593" t="e">
        <f>VLOOKUP(A332,Data!$A:$AG,32,FALSE)</f>
        <v>#N/A</v>
      </c>
      <c r="K332" s="593" t="e">
        <f>VLOOKUP(A332,Data!$A:$AG,12,FALSE)</f>
        <v>#N/A</v>
      </c>
      <c r="L332" s="597" t="e">
        <f>VLOOKUP(A332,Data!$A:$AG,23,FALSE)</f>
        <v>#N/A</v>
      </c>
      <c r="M332" s="586" t="e">
        <f>VLOOKUP(A332,Data!$A:$AG,8,FALSE)</f>
        <v>#N/A</v>
      </c>
      <c r="N332" s="263" t="e">
        <f>VLOOKUP(A332,Data!$A:$AG,16,FALSE)</f>
        <v>#N/A</v>
      </c>
      <c r="O332" s="263" t="e">
        <f>VLOOKUP(A332,Data!$A:$AG,28,FALSE)</f>
        <v>#N/A</v>
      </c>
      <c r="P332" s="588" t="e">
        <f>VLOOKUP(A332,Data!$A:$AH,34,FALSE)</f>
        <v>#N/A</v>
      </c>
      <c r="Q332" s="588" t="e">
        <f>VLOOKUP($A332,Data!$A:AI,35,FALSE)</f>
        <v>#N/A</v>
      </c>
      <c r="R332" s="588" t="e">
        <f>VLOOKUP($A332,Data!$A:AJ,36,FALSE)</f>
        <v>#N/A</v>
      </c>
      <c r="S332" s="588" t="e">
        <f>VLOOKUP($A332,Data!$A:AK,37,FALSE)</f>
        <v>#N/A</v>
      </c>
      <c r="T332" s="588" t="e">
        <f>VLOOKUP($A332,Data!$A:AL,38,FALSE)</f>
        <v>#N/A</v>
      </c>
      <c r="U332" s="588" t="e">
        <f>VLOOKUP($A332,Data!$A:AM,39,FALSE)</f>
        <v>#N/A</v>
      </c>
      <c r="V332" s="588" t="e">
        <f>VLOOKUP($A332,Data!$A:AN,40,FALSE)</f>
        <v>#N/A</v>
      </c>
      <c r="W332" s="588" t="e">
        <f>VLOOKUP($A332,Data!$A:AO,41,FALSE)</f>
        <v>#N/A</v>
      </c>
      <c r="X332" s="588" t="e">
        <f>VLOOKUP($A332,Data!$A:AP,42,FALSE)</f>
        <v>#N/A</v>
      </c>
      <c r="Y332" s="588" t="e">
        <f>VLOOKUP($A332,Data!$A:AQ,43,FALSE)</f>
        <v>#N/A</v>
      </c>
    </row>
    <row r="333" spans="1:25" ht="50.1" hidden="1" customHeight="1" x14ac:dyDescent="0.25">
      <c r="A333" s="568" t="e">
        <f>VLOOKUP(Data!A5,Data!$A:$P,1,FALSE)</f>
        <v>#N/A</v>
      </c>
      <c r="B333" s="579" t="e">
        <f>VLOOKUP(A333,Data!$A:$P,4,FALSE)</f>
        <v>#N/A</v>
      </c>
      <c r="C333" s="582" t="e">
        <f>VLOOKUP(A333,Data!$A:$AG,24,FALSE)</f>
        <v>#N/A</v>
      </c>
      <c r="D333" s="577" t="e">
        <f>VLOOKUP(A333,Data!$A:$AG,25,FALSE)</f>
        <v>#N/A</v>
      </c>
      <c r="E333" s="577" t="e">
        <f>VLOOKUP(A333,Data!$A:$AG,26,FALSE)</f>
        <v>#N/A</v>
      </c>
      <c r="F333" s="591" t="e">
        <f>VLOOKUP(A333,Data!$A:$AG,11,FALSE)</f>
        <v>#N/A</v>
      </c>
      <c r="G333" s="593" t="e">
        <f>VLOOKUP(A333,Data!$A:$AG,27,FALSE)</f>
        <v>#N/A</v>
      </c>
      <c r="H333" s="593" t="e">
        <f>VLOOKUP(A333,Data!$A:$AG,30,FALSE)</f>
        <v>#N/A</v>
      </c>
      <c r="I333" s="593" t="e">
        <f>VLOOKUP(A333,Data!$A:$AG,31,FALSE)</f>
        <v>#N/A</v>
      </c>
      <c r="J333" s="593" t="e">
        <f>VLOOKUP(A333,Data!$A:$AG,32,FALSE)</f>
        <v>#N/A</v>
      </c>
      <c r="K333" s="593" t="e">
        <f>VLOOKUP(A333,Data!$A:$AG,12,FALSE)</f>
        <v>#N/A</v>
      </c>
      <c r="L333" s="597" t="e">
        <f>VLOOKUP(A333,Data!$A:$AG,23,FALSE)</f>
        <v>#N/A</v>
      </c>
      <c r="M333" s="586" t="e">
        <f>VLOOKUP(A333,Data!$A:$AG,8,FALSE)</f>
        <v>#N/A</v>
      </c>
      <c r="N333" s="263" t="e">
        <f>VLOOKUP(A333,Data!$A:$AG,16,FALSE)</f>
        <v>#N/A</v>
      </c>
      <c r="O333" s="263" t="e">
        <f>VLOOKUP(A333,Data!$A:$AG,28,FALSE)</f>
        <v>#N/A</v>
      </c>
      <c r="P333" s="588" t="e">
        <f>VLOOKUP(A333,Data!$A:$AH,34,FALSE)</f>
        <v>#N/A</v>
      </c>
      <c r="Q333" s="588" t="e">
        <f>VLOOKUP($A333,Data!$A:AI,35,FALSE)</f>
        <v>#N/A</v>
      </c>
      <c r="R333" s="588" t="e">
        <f>VLOOKUP($A333,Data!$A:AJ,36,FALSE)</f>
        <v>#N/A</v>
      </c>
      <c r="S333" s="588" t="e">
        <f>VLOOKUP($A333,Data!$A:AK,37,FALSE)</f>
        <v>#N/A</v>
      </c>
      <c r="T333" s="588" t="e">
        <f>VLOOKUP($A333,Data!$A:AL,38,FALSE)</f>
        <v>#N/A</v>
      </c>
      <c r="U333" s="588" t="e">
        <f>VLOOKUP($A333,Data!$A:AM,39,FALSE)</f>
        <v>#N/A</v>
      </c>
      <c r="V333" s="588" t="e">
        <f>VLOOKUP($A333,Data!$A:AN,40,FALSE)</f>
        <v>#N/A</v>
      </c>
      <c r="W333" s="588" t="e">
        <f>VLOOKUP($A333,Data!$A:AO,41,FALSE)</f>
        <v>#N/A</v>
      </c>
      <c r="X333" s="588" t="e">
        <f>VLOOKUP($A333,Data!$A:AP,42,FALSE)</f>
        <v>#N/A</v>
      </c>
      <c r="Y333" s="588" t="e">
        <f>VLOOKUP($A333,Data!$A:AQ,43,FALSE)</f>
        <v>#N/A</v>
      </c>
    </row>
    <row r="334" spans="1:25" ht="50.1" hidden="1" customHeight="1" x14ac:dyDescent="0.25">
      <c r="A334" s="568" t="e">
        <f>VLOOKUP(Data!A4,Data!$A:$P,1,FALSE)</f>
        <v>#N/A</v>
      </c>
      <c r="B334" s="579" t="e">
        <f>VLOOKUP(A334,Data!$A:$P,4,FALSE)</f>
        <v>#N/A</v>
      </c>
      <c r="C334" s="582" t="e">
        <f>VLOOKUP(A334,Data!$A:$AG,24,FALSE)</f>
        <v>#N/A</v>
      </c>
      <c r="D334" s="577" t="e">
        <f>VLOOKUP(A334,Data!$A:$AG,25,FALSE)</f>
        <v>#N/A</v>
      </c>
      <c r="E334" s="577" t="e">
        <f>VLOOKUP(A334,Data!$A:$AG,26,FALSE)</f>
        <v>#N/A</v>
      </c>
      <c r="F334" s="591" t="e">
        <f>VLOOKUP(A334,Data!$A:$AG,11,FALSE)</f>
        <v>#N/A</v>
      </c>
      <c r="G334" s="593" t="e">
        <f>VLOOKUP(A334,Data!$A:$AG,27,FALSE)</f>
        <v>#N/A</v>
      </c>
      <c r="H334" s="593" t="e">
        <f>VLOOKUP(A334,Data!$A:$AG,30,FALSE)</f>
        <v>#N/A</v>
      </c>
      <c r="I334" s="593" t="e">
        <f>VLOOKUP(A334,Data!$A:$AG,31,FALSE)</f>
        <v>#N/A</v>
      </c>
      <c r="J334" s="593" t="e">
        <f>VLOOKUP(A334,Data!$A:$AG,32,FALSE)</f>
        <v>#N/A</v>
      </c>
      <c r="K334" s="593" t="e">
        <f>VLOOKUP(A334,Data!$A:$AG,12,FALSE)</f>
        <v>#N/A</v>
      </c>
      <c r="L334" s="597" t="e">
        <f>VLOOKUP(A334,Data!$A:$AG,23,FALSE)</f>
        <v>#N/A</v>
      </c>
      <c r="M334" s="586" t="e">
        <f>VLOOKUP(A334,Data!$A:$AG,8,FALSE)</f>
        <v>#N/A</v>
      </c>
      <c r="N334" s="263" t="e">
        <f>VLOOKUP(A334,Data!$A:$AG,16,FALSE)</f>
        <v>#N/A</v>
      </c>
      <c r="O334" s="263" t="e">
        <f>VLOOKUP(A334,Data!$A:$AG,28,FALSE)</f>
        <v>#N/A</v>
      </c>
      <c r="P334" s="588" t="e">
        <f>VLOOKUP(A334,Data!$A:$AH,34,FALSE)</f>
        <v>#N/A</v>
      </c>
      <c r="Q334" s="588" t="e">
        <f>VLOOKUP($A334,Data!$A:AI,35,FALSE)</f>
        <v>#N/A</v>
      </c>
      <c r="R334" s="588" t="e">
        <f>VLOOKUP($A334,Data!$A:AJ,36,FALSE)</f>
        <v>#N/A</v>
      </c>
      <c r="S334" s="588" t="e">
        <f>VLOOKUP($A334,Data!$A:AK,37,FALSE)</f>
        <v>#N/A</v>
      </c>
      <c r="T334" s="588" t="e">
        <f>VLOOKUP($A334,Data!$A:AL,38,FALSE)</f>
        <v>#N/A</v>
      </c>
      <c r="U334" s="588" t="e">
        <f>VLOOKUP($A334,Data!$A:AM,39,FALSE)</f>
        <v>#N/A</v>
      </c>
      <c r="V334" s="588" t="e">
        <f>VLOOKUP($A334,Data!$A:AN,40,FALSE)</f>
        <v>#N/A</v>
      </c>
      <c r="W334" s="588" t="e">
        <f>VLOOKUP($A334,Data!$A:AO,41,FALSE)</f>
        <v>#N/A</v>
      </c>
      <c r="X334" s="588" t="e">
        <f>VLOOKUP($A334,Data!$A:AP,42,FALSE)</f>
        <v>#N/A</v>
      </c>
      <c r="Y334" s="588" t="e">
        <f>VLOOKUP($A334,Data!$A:AQ,43,FALSE)</f>
        <v>#N/A</v>
      </c>
    </row>
    <row r="335" spans="1:25" ht="50.1" hidden="1" customHeight="1" x14ac:dyDescent="0.25">
      <c r="A335" s="568" t="e">
        <f>VLOOKUP(Data!A3,Data!$A:$P,1,FALSE)</f>
        <v>#N/A</v>
      </c>
      <c r="B335" s="579" t="e">
        <f>VLOOKUP(A335,Data!$A:$P,4,FALSE)</f>
        <v>#N/A</v>
      </c>
      <c r="C335" s="582" t="e">
        <f>VLOOKUP(A335,Data!$A:$AG,24,FALSE)</f>
        <v>#N/A</v>
      </c>
      <c r="D335" s="577" t="e">
        <f>VLOOKUP(A335,Data!$A:$AG,25,FALSE)</f>
        <v>#N/A</v>
      </c>
      <c r="E335" s="577" t="e">
        <f>VLOOKUP(A335,Data!$A:$AG,26,FALSE)</f>
        <v>#N/A</v>
      </c>
      <c r="F335" s="591" t="e">
        <f>VLOOKUP(A335,Data!$A:$AG,11,FALSE)</f>
        <v>#N/A</v>
      </c>
      <c r="G335" s="593" t="e">
        <f>VLOOKUP(A335,Data!$A:$AG,27,FALSE)</f>
        <v>#N/A</v>
      </c>
      <c r="H335" s="593" t="e">
        <f>VLOOKUP(A335,Data!$A:$AG,30,FALSE)</f>
        <v>#N/A</v>
      </c>
      <c r="I335" s="593" t="e">
        <f>VLOOKUP(A335,Data!$A:$AG,31,FALSE)</f>
        <v>#N/A</v>
      </c>
      <c r="J335" s="593" t="e">
        <f>VLOOKUP(A335,Data!$A:$AG,32,FALSE)</f>
        <v>#N/A</v>
      </c>
      <c r="K335" s="593" t="e">
        <f>VLOOKUP(A335,Data!$A:$AG,12,FALSE)</f>
        <v>#N/A</v>
      </c>
      <c r="L335" s="597" t="e">
        <f>VLOOKUP(A335,Data!$A:$AG,23,FALSE)</f>
        <v>#N/A</v>
      </c>
      <c r="M335" s="586" t="e">
        <f>VLOOKUP(A335,Data!$A:$AG,8,FALSE)</f>
        <v>#N/A</v>
      </c>
      <c r="N335" s="263" t="e">
        <f>VLOOKUP(A335,Data!$A:$AG,16,FALSE)</f>
        <v>#N/A</v>
      </c>
      <c r="O335" s="263" t="e">
        <f>VLOOKUP(A335,Data!$A:$AG,28,FALSE)</f>
        <v>#N/A</v>
      </c>
      <c r="P335" s="588" t="e">
        <f>VLOOKUP(A335,Data!$A:$AH,34,FALSE)</f>
        <v>#N/A</v>
      </c>
      <c r="Q335" s="588" t="e">
        <f>VLOOKUP($A335,Data!$A:AI,35,FALSE)</f>
        <v>#N/A</v>
      </c>
      <c r="R335" s="588" t="e">
        <f>VLOOKUP($A335,Data!$A:AJ,36,FALSE)</f>
        <v>#N/A</v>
      </c>
      <c r="S335" s="588" t="e">
        <f>VLOOKUP($A335,Data!$A:AK,37,FALSE)</f>
        <v>#N/A</v>
      </c>
      <c r="T335" s="588" t="e">
        <f>VLOOKUP($A335,Data!$A:AL,38,FALSE)</f>
        <v>#N/A</v>
      </c>
      <c r="U335" s="588" t="e">
        <f>VLOOKUP($A335,Data!$A:AM,39,FALSE)</f>
        <v>#N/A</v>
      </c>
      <c r="V335" s="588" t="e">
        <f>VLOOKUP($A335,Data!$A:AN,40,FALSE)</f>
        <v>#N/A</v>
      </c>
      <c r="W335" s="588" t="e">
        <f>VLOOKUP($A335,Data!$A:AO,41,FALSE)</f>
        <v>#N/A</v>
      </c>
      <c r="X335" s="588" t="e">
        <f>VLOOKUP($A335,Data!$A:AP,42,FALSE)</f>
        <v>#N/A</v>
      </c>
      <c r="Y335" s="588" t="e">
        <f>VLOOKUP($A335,Data!$A:AQ,43,FALSE)</f>
        <v>#N/A</v>
      </c>
    </row>
    <row r="336" spans="1:25" ht="50.1" hidden="1" customHeight="1" x14ac:dyDescent="0.25">
      <c r="A336" s="568" t="e">
        <f>VLOOKUP(Data!A2,Data!$A:$P,1,FALSE)</f>
        <v>#N/A</v>
      </c>
      <c r="B336" s="579" t="e">
        <f>VLOOKUP(A336,Data!$A:$P,4,FALSE)</f>
        <v>#N/A</v>
      </c>
      <c r="C336" s="582" t="e">
        <f>VLOOKUP(A336,Data!$A:$AG,24,FALSE)</f>
        <v>#N/A</v>
      </c>
      <c r="D336" s="577" t="e">
        <f>VLOOKUP(A336,Data!$A:$AG,25,FALSE)</f>
        <v>#N/A</v>
      </c>
      <c r="E336" s="577" t="e">
        <f>VLOOKUP(A336,Data!$A:$AG,26,FALSE)</f>
        <v>#N/A</v>
      </c>
      <c r="F336" s="591" t="e">
        <f>VLOOKUP(A336,Data!$A:$AG,11,FALSE)</f>
        <v>#N/A</v>
      </c>
      <c r="G336" s="593" t="e">
        <f>VLOOKUP(A336,Data!$A:$AG,27,FALSE)</f>
        <v>#N/A</v>
      </c>
      <c r="H336" s="593" t="e">
        <f>VLOOKUP(A336,Data!$A:$AG,30,FALSE)</f>
        <v>#N/A</v>
      </c>
      <c r="I336" s="593" t="e">
        <f>VLOOKUP(A336,Data!$A:$AG,31,FALSE)</f>
        <v>#N/A</v>
      </c>
      <c r="J336" s="593" t="e">
        <f>VLOOKUP(A336,Data!$A:$AG,32,FALSE)</f>
        <v>#N/A</v>
      </c>
      <c r="K336" s="593" t="e">
        <f>VLOOKUP(A336,Data!$A:$AG,12,FALSE)</f>
        <v>#N/A</v>
      </c>
      <c r="L336" s="597" t="e">
        <f>VLOOKUP(A336,Data!$A:$AG,23,FALSE)</f>
        <v>#N/A</v>
      </c>
      <c r="M336" s="586" t="e">
        <f>VLOOKUP(A336,Data!$A:$AG,8,FALSE)</f>
        <v>#N/A</v>
      </c>
      <c r="N336" s="263" t="e">
        <f>VLOOKUP(A336,Data!$A:$AG,16,FALSE)</f>
        <v>#N/A</v>
      </c>
      <c r="O336" s="263" t="e">
        <f>VLOOKUP(A336,Data!$A:$AG,28,FALSE)</f>
        <v>#N/A</v>
      </c>
      <c r="P336" s="588" t="e">
        <f>VLOOKUP(A336,Data!$A:$AH,34,FALSE)</f>
        <v>#N/A</v>
      </c>
      <c r="Q336" s="588" t="e">
        <f>VLOOKUP($A336,Data!$A:AI,35,FALSE)</f>
        <v>#N/A</v>
      </c>
      <c r="R336" s="588" t="e">
        <f>VLOOKUP($A336,Data!$A:AJ,36,FALSE)</f>
        <v>#N/A</v>
      </c>
      <c r="S336" s="588" t="e">
        <f>VLOOKUP($A336,Data!$A:AK,37,FALSE)</f>
        <v>#N/A</v>
      </c>
      <c r="T336" s="588" t="e">
        <f>VLOOKUP($A336,Data!$A:AL,38,FALSE)</f>
        <v>#N/A</v>
      </c>
      <c r="U336" s="588" t="e">
        <f>VLOOKUP($A336,Data!$A:AM,39,FALSE)</f>
        <v>#N/A</v>
      </c>
      <c r="V336" s="588" t="e">
        <f>VLOOKUP($A336,Data!$A:AN,40,FALSE)</f>
        <v>#N/A</v>
      </c>
      <c r="W336" s="588" t="e">
        <f>VLOOKUP($A336,Data!$A:AO,41,FALSE)</f>
        <v>#N/A</v>
      </c>
      <c r="X336" s="588" t="e">
        <f>VLOOKUP($A336,Data!$A:AP,42,FALSE)</f>
        <v>#N/A</v>
      </c>
      <c r="Y336" s="588" t="e">
        <f>VLOOKUP($A336,Data!$A:AQ,43,FALSE)</f>
        <v>#N/A</v>
      </c>
    </row>
    <row r="337" spans="1:1" x14ac:dyDescent="0.25">
      <c r="A337" s="166"/>
    </row>
    <row r="338" spans="1:1" x14ac:dyDescent="0.25">
      <c r="A338" s="166"/>
    </row>
    <row r="339" spans="1:1" x14ac:dyDescent="0.25">
      <c r="A339" s="166"/>
    </row>
    <row r="340" spans="1:1" x14ac:dyDescent="0.25">
      <c r="A340" s="166"/>
    </row>
    <row r="341" spans="1:1" x14ac:dyDescent="0.25">
      <c r="A341" s="166"/>
    </row>
    <row r="342" spans="1:1" x14ac:dyDescent="0.25">
      <c r="A342" s="166"/>
    </row>
    <row r="343" spans="1:1" x14ac:dyDescent="0.25">
      <c r="A343" s="166"/>
    </row>
    <row r="344" spans="1:1" x14ac:dyDescent="0.25">
      <c r="A344" s="166"/>
    </row>
    <row r="345" spans="1:1" x14ac:dyDescent="0.25">
      <c r="A345" s="166"/>
    </row>
    <row r="346" spans="1:1" x14ac:dyDescent="0.25">
      <c r="A346" s="166"/>
    </row>
    <row r="347" spans="1:1" x14ac:dyDescent="0.25">
      <c r="A347" s="166"/>
    </row>
    <row r="348" spans="1:1" x14ac:dyDescent="0.25">
      <c r="A348" s="166"/>
    </row>
    <row r="349" spans="1:1" x14ac:dyDescent="0.25">
      <c r="A349" s="166"/>
    </row>
    <row r="350" spans="1:1" x14ac:dyDescent="0.25">
      <c r="A350" s="166"/>
    </row>
    <row r="351" spans="1:1" x14ac:dyDescent="0.25">
      <c r="A351" s="166"/>
    </row>
    <row r="352" spans="1:1" x14ac:dyDescent="0.25">
      <c r="A352" s="166"/>
    </row>
    <row r="353" spans="1:1" x14ac:dyDescent="0.25">
      <c r="A353" s="166"/>
    </row>
    <row r="354" spans="1:1" x14ac:dyDescent="0.25">
      <c r="A354" s="166"/>
    </row>
    <row r="355" spans="1:1" x14ac:dyDescent="0.25">
      <c r="A355" s="166"/>
    </row>
    <row r="356" spans="1:1" x14ac:dyDescent="0.25">
      <c r="A356" s="166"/>
    </row>
    <row r="357" spans="1:1" x14ac:dyDescent="0.25">
      <c r="A357" s="166"/>
    </row>
    <row r="358" spans="1:1" x14ac:dyDescent="0.25">
      <c r="A358" s="166"/>
    </row>
    <row r="359" spans="1:1" x14ac:dyDescent="0.25">
      <c r="A359" s="166"/>
    </row>
    <row r="360" spans="1:1" x14ac:dyDescent="0.25">
      <c r="A360" s="166"/>
    </row>
    <row r="361" spans="1:1" x14ac:dyDescent="0.25">
      <c r="A361" s="166"/>
    </row>
    <row r="362" spans="1:1" x14ac:dyDescent="0.25">
      <c r="A362" s="166"/>
    </row>
    <row r="363" spans="1:1" x14ac:dyDescent="0.25">
      <c r="A363" s="166"/>
    </row>
    <row r="364" spans="1:1" x14ac:dyDescent="0.25">
      <c r="A364" s="166"/>
    </row>
    <row r="365" spans="1:1" x14ac:dyDescent="0.25">
      <c r="A365" s="166"/>
    </row>
    <row r="366" spans="1:1" x14ac:dyDescent="0.25">
      <c r="A366" s="166"/>
    </row>
    <row r="367" spans="1:1" x14ac:dyDescent="0.25">
      <c r="A367" s="166"/>
    </row>
    <row r="368" spans="1:1" x14ac:dyDescent="0.25">
      <c r="A368" s="166"/>
    </row>
    <row r="369" spans="1:1" x14ac:dyDescent="0.25">
      <c r="A369" s="166"/>
    </row>
    <row r="370" spans="1:1" x14ac:dyDescent="0.25">
      <c r="A370" s="166"/>
    </row>
    <row r="371" spans="1:1" x14ac:dyDescent="0.25">
      <c r="A371" s="166"/>
    </row>
    <row r="372" spans="1:1" x14ac:dyDescent="0.25">
      <c r="A372" s="166"/>
    </row>
    <row r="373" spans="1:1" x14ac:dyDescent="0.25">
      <c r="A373" s="166"/>
    </row>
    <row r="374" spans="1:1" x14ac:dyDescent="0.25">
      <c r="A374" s="166"/>
    </row>
    <row r="375" spans="1:1" x14ac:dyDescent="0.25">
      <c r="A375" s="166"/>
    </row>
    <row r="376" spans="1:1" x14ac:dyDescent="0.25">
      <c r="A376" s="166"/>
    </row>
    <row r="377" spans="1:1" x14ac:dyDescent="0.25">
      <c r="A377" s="166"/>
    </row>
    <row r="378" spans="1:1" x14ac:dyDescent="0.25">
      <c r="A378" s="166"/>
    </row>
    <row r="379" spans="1:1" x14ac:dyDescent="0.25">
      <c r="A379" s="166"/>
    </row>
    <row r="380" spans="1:1" x14ac:dyDescent="0.25">
      <c r="A380" s="166"/>
    </row>
    <row r="381" spans="1:1" x14ac:dyDescent="0.25">
      <c r="A381" s="166"/>
    </row>
    <row r="382" spans="1:1" x14ac:dyDescent="0.25">
      <c r="A382" s="166"/>
    </row>
    <row r="383" spans="1:1" x14ac:dyDescent="0.25">
      <c r="A383" s="166"/>
    </row>
    <row r="384" spans="1:1" x14ac:dyDescent="0.25">
      <c r="A384" s="166"/>
    </row>
    <row r="385" spans="1:1" x14ac:dyDescent="0.25">
      <c r="A385" s="166"/>
    </row>
    <row r="386" spans="1:1" x14ac:dyDescent="0.25">
      <c r="A386" s="166"/>
    </row>
    <row r="387" spans="1:1" x14ac:dyDescent="0.25">
      <c r="A387" s="166"/>
    </row>
    <row r="388" spans="1:1" x14ac:dyDescent="0.25">
      <c r="A388" s="166"/>
    </row>
    <row r="389" spans="1:1" x14ac:dyDescent="0.25">
      <c r="A389" s="166"/>
    </row>
    <row r="390" spans="1:1" x14ac:dyDescent="0.25">
      <c r="A390" s="166"/>
    </row>
    <row r="391" spans="1:1" x14ac:dyDescent="0.25">
      <c r="A391" s="166"/>
    </row>
    <row r="392" spans="1:1" x14ac:dyDescent="0.25">
      <c r="A392" s="166"/>
    </row>
    <row r="393" spans="1:1" x14ac:dyDescent="0.25">
      <c r="A393" s="166"/>
    </row>
    <row r="394" spans="1:1" x14ac:dyDescent="0.25">
      <c r="A394" s="166"/>
    </row>
    <row r="395" spans="1:1" x14ac:dyDescent="0.25">
      <c r="A395" s="166"/>
    </row>
    <row r="396" spans="1:1" x14ac:dyDescent="0.25">
      <c r="A396" s="166"/>
    </row>
    <row r="397" spans="1:1" x14ac:dyDescent="0.25">
      <c r="A397" s="166"/>
    </row>
    <row r="398" spans="1:1" x14ac:dyDescent="0.25">
      <c r="A398" s="166"/>
    </row>
    <row r="399" spans="1:1" x14ac:dyDescent="0.25">
      <c r="A399" s="166"/>
    </row>
    <row r="400" spans="1:1" x14ac:dyDescent="0.25">
      <c r="A400" s="166"/>
    </row>
    <row r="401" spans="1:1" x14ac:dyDescent="0.25">
      <c r="A401" s="166"/>
    </row>
    <row r="402" spans="1:1" x14ac:dyDescent="0.25">
      <c r="A402" s="166"/>
    </row>
    <row r="403" spans="1:1" x14ac:dyDescent="0.25">
      <c r="A403" s="166"/>
    </row>
    <row r="404" spans="1:1" x14ac:dyDescent="0.25">
      <c r="A404" s="166"/>
    </row>
    <row r="405" spans="1:1" x14ac:dyDescent="0.25">
      <c r="A405" s="166"/>
    </row>
    <row r="406" spans="1:1" x14ac:dyDescent="0.25">
      <c r="A406" s="166"/>
    </row>
    <row r="407" spans="1:1" x14ac:dyDescent="0.25">
      <c r="A407" s="166"/>
    </row>
    <row r="408" spans="1:1" x14ac:dyDescent="0.25">
      <c r="A408" s="166"/>
    </row>
    <row r="409" spans="1:1" x14ac:dyDescent="0.25">
      <c r="A409" s="166"/>
    </row>
    <row r="410" spans="1:1" x14ac:dyDescent="0.25">
      <c r="A410" s="166"/>
    </row>
    <row r="411" spans="1:1" x14ac:dyDescent="0.25">
      <c r="A411" s="166"/>
    </row>
    <row r="412" spans="1:1" x14ac:dyDescent="0.25">
      <c r="A412" s="166"/>
    </row>
    <row r="413" spans="1:1" x14ac:dyDescent="0.25">
      <c r="A413" s="166"/>
    </row>
    <row r="414" spans="1:1" x14ac:dyDescent="0.25">
      <c r="A414" s="166"/>
    </row>
    <row r="415" spans="1:1" x14ac:dyDescent="0.25">
      <c r="A415" s="166"/>
    </row>
    <row r="416" spans="1:1" x14ac:dyDescent="0.25">
      <c r="A416" s="166"/>
    </row>
    <row r="417" spans="1:1" x14ac:dyDescent="0.25">
      <c r="A417" s="166"/>
    </row>
    <row r="418" spans="1:1" x14ac:dyDescent="0.25">
      <c r="A418" s="166"/>
    </row>
    <row r="419" spans="1:1" x14ac:dyDescent="0.25">
      <c r="A419" s="166"/>
    </row>
    <row r="420" spans="1:1" x14ac:dyDescent="0.25">
      <c r="A420" s="166"/>
    </row>
    <row r="421" spans="1:1" x14ac:dyDescent="0.25">
      <c r="A421" s="166"/>
    </row>
    <row r="422" spans="1:1" x14ac:dyDescent="0.25">
      <c r="A422" s="166"/>
    </row>
    <row r="423" spans="1:1" x14ac:dyDescent="0.25">
      <c r="A423" s="166"/>
    </row>
    <row r="424" spans="1:1" x14ac:dyDescent="0.25">
      <c r="A424" s="166"/>
    </row>
    <row r="425" spans="1:1" x14ac:dyDescent="0.25">
      <c r="A425" s="166"/>
    </row>
    <row r="426" spans="1:1" x14ac:dyDescent="0.25">
      <c r="A426" s="166"/>
    </row>
    <row r="427" spans="1:1" x14ac:dyDescent="0.25">
      <c r="A427" s="166"/>
    </row>
    <row r="428" spans="1:1" x14ac:dyDescent="0.25">
      <c r="A428" s="166"/>
    </row>
    <row r="429" spans="1:1" x14ac:dyDescent="0.25">
      <c r="A429" s="166"/>
    </row>
    <row r="430" spans="1:1" x14ac:dyDescent="0.25">
      <c r="A430" s="166"/>
    </row>
    <row r="431" spans="1:1" x14ac:dyDescent="0.25">
      <c r="A431" s="166"/>
    </row>
    <row r="432" spans="1:1" x14ac:dyDescent="0.25">
      <c r="A432" s="166"/>
    </row>
    <row r="433" spans="1:1" x14ac:dyDescent="0.25">
      <c r="A433" s="166"/>
    </row>
    <row r="434" spans="1:1" x14ac:dyDescent="0.25">
      <c r="A434" s="166"/>
    </row>
    <row r="435" spans="1:1" x14ac:dyDescent="0.25">
      <c r="A435" s="166"/>
    </row>
    <row r="436" spans="1:1" x14ac:dyDescent="0.25">
      <c r="A436" s="166"/>
    </row>
    <row r="437" spans="1:1" x14ac:dyDescent="0.25">
      <c r="A437" s="166"/>
    </row>
    <row r="438" spans="1:1" x14ac:dyDescent="0.25">
      <c r="A438" s="166"/>
    </row>
    <row r="439" spans="1:1" x14ac:dyDescent="0.25">
      <c r="A439" s="166"/>
    </row>
    <row r="440" spans="1:1" x14ac:dyDescent="0.25">
      <c r="A440" s="166"/>
    </row>
    <row r="441" spans="1:1" x14ac:dyDescent="0.25">
      <c r="A441" s="166"/>
    </row>
    <row r="442" spans="1:1" x14ac:dyDescent="0.25">
      <c r="A442" s="166"/>
    </row>
    <row r="443" spans="1:1" x14ac:dyDescent="0.25">
      <c r="A443" s="166"/>
    </row>
    <row r="444" spans="1:1" x14ac:dyDescent="0.25">
      <c r="A444" s="166"/>
    </row>
    <row r="445" spans="1:1" x14ac:dyDescent="0.25">
      <c r="A445" s="166"/>
    </row>
    <row r="446" spans="1:1" x14ac:dyDescent="0.25">
      <c r="A446" s="166"/>
    </row>
    <row r="447" spans="1:1" x14ac:dyDescent="0.25">
      <c r="A447" s="166"/>
    </row>
    <row r="448" spans="1:1" x14ac:dyDescent="0.25">
      <c r="A448" s="166"/>
    </row>
    <row r="449" spans="1:1" x14ac:dyDescent="0.25">
      <c r="A449" s="166"/>
    </row>
    <row r="450" spans="1:1" x14ac:dyDescent="0.25">
      <c r="A450" s="166"/>
    </row>
    <row r="451" spans="1:1" x14ac:dyDescent="0.25">
      <c r="A451" s="166"/>
    </row>
    <row r="452" spans="1:1" x14ac:dyDescent="0.25">
      <c r="A452" s="166"/>
    </row>
    <row r="453" spans="1:1" x14ac:dyDescent="0.25">
      <c r="A453" s="166"/>
    </row>
    <row r="454" spans="1:1" x14ac:dyDescent="0.25">
      <c r="A454" s="166"/>
    </row>
    <row r="455" spans="1:1" x14ac:dyDescent="0.25">
      <c r="A455" s="166"/>
    </row>
    <row r="456" spans="1:1" x14ac:dyDescent="0.25">
      <c r="A456" s="166"/>
    </row>
    <row r="457" spans="1:1" x14ac:dyDescent="0.25">
      <c r="A457" s="166"/>
    </row>
    <row r="458" spans="1:1" x14ac:dyDescent="0.25">
      <c r="A458" s="166"/>
    </row>
    <row r="459" spans="1:1" x14ac:dyDescent="0.25">
      <c r="A459" s="166"/>
    </row>
    <row r="460" spans="1:1" x14ac:dyDescent="0.25">
      <c r="A460" s="166"/>
    </row>
    <row r="461" spans="1:1" x14ac:dyDescent="0.25">
      <c r="A461" s="166"/>
    </row>
    <row r="462" spans="1:1" x14ac:dyDescent="0.25">
      <c r="A462" s="166"/>
    </row>
    <row r="463" spans="1:1" x14ac:dyDescent="0.25">
      <c r="A463" s="166"/>
    </row>
    <row r="464" spans="1:1" x14ac:dyDescent="0.25">
      <c r="A464" s="166"/>
    </row>
    <row r="465" spans="1:1" x14ac:dyDescent="0.25">
      <c r="A465" s="166"/>
    </row>
    <row r="466" spans="1:1" x14ac:dyDescent="0.25">
      <c r="A466" s="166"/>
    </row>
    <row r="467" spans="1:1" x14ac:dyDescent="0.25">
      <c r="A467" s="166"/>
    </row>
    <row r="468" spans="1:1" x14ac:dyDescent="0.25">
      <c r="A468" s="166"/>
    </row>
    <row r="469" spans="1:1" x14ac:dyDescent="0.25">
      <c r="A469" s="166"/>
    </row>
    <row r="470" spans="1:1" x14ac:dyDescent="0.25">
      <c r="A470" s="166"/>
    </row>
    <row r="471" spans="1:1" x14ac:dyDescent="0.25">
      <c r="A471" s="166"/>
    </row>
    <row r="472" spans="1:1" x14ac:dyDescent="0.25">
      <c r="A472" s="166"/>
    </row>
    <row r="473" spans="1:1" x14ac:dyDescent="0.25">
      <c r="A473" s="166"/>
    </row>
    <row r="474" spans="1:1" x14ac:dyDescent="0.25">
      <c r="A474" s="166"/>
    </row>
    <row r="475" spans="1:1" x14ac:dyDescent="0.25">
      <c r="A475" s="166"/>
    </row>
    <row r="476" spans="1:1" x14ac:dyDescent="0.25">
      <c r="A476" s="166"/>
    </row>
    <row r="477" spans="1:1" x14ac:dyDescent="0.25">
      <c r="A477" s="166"/>
    </row>
    <row r="478" spans="1:1" x14ac:dyDescent="0.25">
      <c r="A478" s="166"/>
    </row>
    <row r="479" spans="1:1" x14ac:dyDescent="0.25">
      <c r="A479" s="166"/>
    </row>
    <row r="480" spans="1:1" x14ac:dyDescent="0.25">
      <c r="A480" s="166"/>
    </row>
    <row r="481" spans="1:1" x14ac:dyDescent="0.25">
      <c r="A481" s="166"/>
    </row>
    <row r="482" spans="1:1" x14ac:dyDescent="0.25">
      <c r="A482" s="166"/>
    </row>
    <row r="483" spans="1:1" x14ac:dyDescent="0.25">
      <c r="A483" s="166"/>
    </row>
    <row r="484" spans="1:1" x14ac:dyDescent="0.25">
      <c r="A484" s="166"/>
    </row>
    <row r="485" spans="1:1" x14ac:dyDescent="0.25">
      <c r="A485" s="166"/>
    </row>
    <row r="486" spans="1:1" x14ac:dyDescent="0.25">
      <c r="A486" s="166"/>
    </row>
    <row r="487" spans="1:1" x14ac:dyDescent="0.25">
      <c r="A487" s="166"/>
    </row>
    <row r="488" spans="1:1" x14ac:dyDescent="0.25">
      <c r="A488" s="166"/>
    </row>
    <row r="489" spans="1:1" x14ac:dyDescent="0.25">
      <c r="A489" s="166"/>
    </row>
    <row r="490" spans="1:1" x14ac:dyDescent="0.25">
      <c r="A490" s="166"/>
    </row>
    <row r="491" spans="1:1" x14ac:dyDescent="0.25">
      <c r="A491" s="166"/>
    </row>
    <row r="492" spans="1:1" x14ac:dyDescent="0.25">
      <c r="A492" s="166"/>
    </row>
    <row r="493" spans="1:1" x14ac:dyDescent="0.25">
      <c r="A493" s="166"/>
    </row>
    <row r="494" spans="1:1" x14ac:dyDescent="0.25">
      <c r="A494" s="166"/>
    </row>
    <row r="495" spans="1:1" x14ac:dyDescent="0.25">
      <c r="A495" s="166"/>
    </row>
    <row r="496" spans="1:1" x14ac:dyDescent="0.25">
      <c r="A496" s="166"/>
    </row>
    <row r="497" spans="1:1" x14ac:dyDescent="0.25">
      <c r="A497" s="166"/>
    </row>
    <row r="498" spans="1:1" x14ac:dyDescent="0.25">
      <c r="A498" s="166"/>
    </row>
    <row r="499" spans="1:1" x14ac:dyDescent="0.25">
      <c r="A499" s="166"/>
    </row>
    <row r="500" spans="1:1" x14ac:dyDescent="0.25">
      <c r="A500" s="166"/>
    </row>
    <row r="501" spans="1:1" x14ac:dyDescent="0.25">
      <c r="A501" s="166"/>
    </row>
    <row r="502" spans="1:1" x14ac:dyDescent="0.25">
      <c r="A502" s="166"/>
    </row>
    <row r="503" spans="1:1" x14ac:dyDescent="0.25">
      <c r="A503" s="166"/>
    </row>
    <row r="504" spans="1:1" x14ac:dyDescent="0.25">
      <c r="A504" s="166"/>
    </row>
    <row r="505" spans="1:1" x14ac:dyDescent="0.25">
      <c r="A505" s="166"/>
    </row>
    <row r="506" spans="1:1" x14ac:dyDescent="0.25">
      <c r="A506" s="166"/>
    </row>
    <row r="507" spans="1:1" x14ac:dyDescent="0.25">
      <c r="A507" s="166"/>
    </row>
    <row r="508" spans="1:1" x14ac:dyDescent="0.25">
      <c r="A508" s="166"/>
    </row>
    <row r="509" spans="1:1" x14ac:dyDescent="0.25">
      <c r="A509" s="166"/>
    </row>
    <row r="510" spans="1:1" x14ac:dyDescent="0.25">
      <c r="A510" s="166"/>
    </row>
    <row r="511" spans="1:1" x14ac:dyDescent="0.25">
      <c r="A511" s="166"/>
    </row>
    <row r="512" spans="1:1" x14ac:dyDescent="0.25">
      <c r="A512" s="166"/>
    </row>
    <row r="513" spans="1:1" x14ac:dyDescent="0.25">
      <c r="A513" s="166"/>
    </row>
    <row r="514" spans="1:1" x14ac:dyDescent="0.25">
      <c r="A514" s="166"/>
    </row>
    <row r="515" spans="1:1" x14ac:dyDescent="0.25">
      <c r="A515" s="166"/>
    </row>
    <row r="516" spans="1:1" x14ac:dyDescent="0.25">
      <c r="A516" s="166"/>
    </row>
    <row r="517" spans="1:1" x14ac:dyDescent="0.25">
      <c r="A517" s="166"/>
    </row>
    <row r="518" spans="1:1" x14ac:dyDescent="0.25">
      <c r="A518" s="166"/>
    </row>
    <row r="519" spans="1:1" x14ac:dyDescent="0.25">
      <c r="A519" s="166"/>
    </row>
    <row r="520" spans="1:1" x14ac:dyDescent="0.25">
      <c r="A520" s="166"/>
    </row>
    <row r="521" spans="1:1" x14ac:dyDescent="0.25">
      <c r="A521" s="166"/>
    </row>
    <row r="522" spans="1:1" x14ac:dyDescent="0.25">
      <c r="A522" s="166"/>
    </row>
    <row r="523" spans="1:1" x14ac:dyDescent="0.25">
      <c r="A523" s="166"/>
    </row>
    <row r="524" spans="1:1" x14ac:dyDescent="0.25">
      <c r="A524" s="166"/>
    </row>
    <row r="525" spans="1:1" x14ac:dyDescent="0.25">
      <c r="A525" s="166"/>
    </row>
    <row r="526" spans="1:1" x14ac:dyDescent="0.25">
      <c r="A526" s="166"/>
    </row>
    <row r="527" spans="1:1" x14ac:dyDescent="0.25">
      <c r="A527" s="166"/>
    </row>
    <row r="528" spans="1:1" x14ac:dyDescent="0.25">
      <c r="A528" s="166"/>
    </row>
    <row r="529" spans="1:1" x14ac:dyDescent="0.25">
      <c r="A529" s="166"/>
    </row>
    <row r="530" spans="1:1" x14ac:dyDescent="0.25">
      <c r="A530" s="166"/>
    </row>
    <row r="531" spans="1:1" x14ac:dyDescent="0.25">
      <c r="A531" s="166"/>
    </row>
    <row r="532" spans="1:1" x14ac:dyDescent="0.25">
      <c r="A532" s="166"/>
    </row>
    <row r="533" spans="1:1" x14ac:dyDescent="0.25">
      <c r="A533" s="166"/>
    </row>
    <row r="534" spans="1:1" x14ac:dyDescent="0.25">
      <c r="A534" s="166"/>
    </row>
    <row r="535" spans="1:1" x14ac:dyDescent="0.25">
      <c r="A535" s="166"/>
    </row>
    <row r="536" spans="1:1" x14ac:dyDescent="0.25">
      <c r="A536" s="166"/>
    </row>
    <row r="537" spans="1:1" x14ac:dyDescent="0.25">
      <c r="A537" s="166"/>
    </row>
    <row r="538" spans="1:1" x14ac:dyDescent="0.25">
      <c r="A538" s="166"/>
    </row>
    <row r="539" spans="1:1" x14ac:dyDescent="0.25">
      <c r="A539" s="166"/>
    </row>
    <row r="540" spans="1:1" x14ac:dyDescent="0.25">
      <c r="A540" s="166"/>
    </row>
    <row r="541" spans="1:1" x14ac:dyDescent="0.25">
      <c r="A541" s="166"/>
    </row>
    <row r="542" spans="1:1" x14ac:dyDescent="0.25">
      <c r="A542" s="166"/>
    </row>
    <row r="543" spans="1:1" x14ac:dyDescent="0.25">
      <c r="A543" s="166"/>
    </row>
    <row r="544" spans="1:1" x14ac:dyDescent="0.25">
      <c r="A544" s="166"/>
    </row>
    <row r="545" spans="1:1" x14ac:dyDescent="0.25">
      <c r="A545" s="166"/>
    </row>
    <row r="546" spans="1:1" x14ac:dyDescent="0.25">
      <c r="A546" s="166"/>
    </row>
    <row r="547" spans="1:1" x14ac:dyDescent="0.25">
      <c r="A547" s="166"/>
    </row>
    <row r="548" spans="1:1" x14ac:dyDescent="0.25">
      <c r="A548" s="166"/>
    </row>
    <row r="549" spans="1:1" x14ac:dyDescent="0.25">
      <c r="A549" s="166"/>
    </row>
    <row r="550" spans="1:1" x14ac:dyDescent="0.25">
      <c r="A550" s="166"/>
    </row>
    <row r="551" spans="1:1" x14ac:dyDescent="0.25">
      <c r="A551" s="166"/>
    </row>
    <row r="552" spans="1:1" x14ac:dyDescent="0.25">
      <c r="A552" s="166"/>
    </row>
    <row r="553" spans="1:1" x14ac:dyDescent="0.25">
      <c r="A553" s="166"/>
    </row>
    <row r="554" spans="1:1" x14ac:dyDescent="0.25">
      <c r="A554" s="166"/>
    </row>
    <row r="555" spans="1:1" x14ac:dyDescent="0.25">
      <c r="A555" s="166"/>
    </row>
    <row r="556" spans="1:1" x14ac:dyDescent="0.25">
      <c r="A556" s="166"/>
    </row>
    <row r="557" spans="1:1" x14ac:dyDescent="0.25">
      <c r="A557" s="166"/>
    </row>
    <row r="558" spans="1:1" x14ac:dyDescent="0.25">
      <c r="A558" s="166"/>
    </row>
    <row r="559" spans="1:1" x14ac:dyDescent="0.25">
      <c r="A559" s="166"/>
    </row>
    <row r="560" spans="1:1" x14ac:dyDescent="0.25">
      <c r="A560" s="166"/>
    </row>
    <row r="561" spans="1:1" x14ac:dyDescent="0.25">
      <c r="A561" s="166"/>
    </row>
    <row r="562" spans="1:1" x14ac:dyDescent="0.25">
      <c r="A562" s="166"/>
    </row>
    <row r="563" spans="1:1" x14ac:dyDescent="0.25">
      <c r="A563" s="166"/>
    </row>
    <row r="564" spans="1:1" x14ac:dyDescent="0.25">
      <c r="A564" s="166"/>
    </row>
    <row r="565" spans="1:1" x14ac:dyDescent="0.25">
      <c r="A565" s="166"/>
    </row>
    <row r="566" spans="1:1" x14ac:dyDescent="0.25">
      <c r="A566" s="166"/>
    </row>
    <row r="567" spans="1:1" x14ac:dyDescent="0.25">
      <c r="A567" s="166"/>
    </row>
    <row r="568" spans="1:1" x14ac:dyDescent="0.25">
      <c r="A568" s="166"/>
    </row>
    <row r="569" spans="1:1" x14ac:dyDescent="0.25">
      <c r="A569" s="166"/>
    </row>
    <row r="570" spans="1:1" x14ac:dyDescent="0.25">
      <c r="A570" s="166"/>
    </row>
    <row r="571" spans="1:1" x14ac:dyDescent="0.25">
      <c r="A571" s="166"/>
    </row>
    <row r="572" spans="1:1" x14ac:dyDescent="0.25">
      <c r="A572" s="166"/>
    </row>
    <row r="573" spans="1:1" x14ac:dyDescent="0.25">
      <c r="A573" s="166"/>
    </row>
    <row r="574" spans="1:1" x14ac:dyDescent="0.25">
      <c r="A574" s="166"/>
    </row>
    <row r="575" spans="1:1" x14ac:dyDescent="0.25">
      <c r="A575" s="166"/>
    </row>
    <row r="576" spans="1:1" x14ac:dyDescent="0.25">
      <c r="A576" s="166"/>
    </row>
    <row r="577" spans="1:1" x14ac:dyDescent="0.25">
      <c r="A577" s="166"/>
    </row>
    <row r="578" spans="1:1" x14ac:dyDescent="0.25">
      <c r="A578" s="166"/>
    </row>
    <row r="579" spans="1:1" x14ac:dyDescent="0.25">
      <c r="A579" s="166"/>
    </row>
    <row r="580" spans="1:1" x14ac:dyDescent="0.25">
      <c r="A580" s="166"/>
    </row>
    <row r="581" spans="1:1" x14ac:dyDescent="0.25">
      <c r="A581" s="166"/>
    </row>
    <row r="582" spans="1:1" x14ac:dyDescent="0.25">
      <c r="A582" s="166"/>
    </row>
    <row r="583" spans="1:1" x14ac:dyDescent="0.25">
      <c r="A583" s="166"/>
    </row>
    <row r="584" spans="1:1" x14ac:dyDescent="0.25">
      <c r="A584" s="166"/>
    </row>
    <row r="585" spans="1:1" x14ac:dyDescent="0.25">
      <c r="A585" s="166"/>
    </row>
    <row r="586" spans="1:1" x14ac:dyDescent="0.25">
      <c r="A586" s="166"/>
    </row>
    <row r="587" spans="1:1" x14ac:dyDescent="0.25">
      <c r="A587" s="166"/>
    </row>
    <row r="588" spans="1:1" x14ac:dyDescent="0.25">
      <c r="A588" s="166"/>
    </row>
    <row r="589" spans="1:1" x14ac:dyDescent="0.25">
      <c r="A589" s="166"/>
    </row>
    <row r="590" spans="1:1" x14ac:dyDescent="0.25">
      <c r="A590" s="166"/>
    </row>
    <row r="591" spans="1:1" x14ac:dyDescent="0.25">
      <c r="A591" s="166"/>
    </row>
    <row r="592" spans="1:1" x14ac:dyDescent="0.25">
      <c r="A592" s="166"/>
    </row>
    <row r="593" spans="1:1" x14ac:dyDescent="0.25">
      <c r="A593" s="166"/>
    </row>
    <row r="594" spans="1:1" x14ac:dyDescent="0.25">
      <c r="A594" s="166"/>
    </row>
    <row r="595" spans="1:1" x14ac:dyDescent="0.25">
      <c r="A595" s="166"/>
    </row>
    <row r="596" spans="1:1" x14ac:dyDescent="0.25">
      <c r="A596" s="166"/>
    </row>
    <row r="597" spans="1:1" x14ac:dyDescent="0.25">
      <c r="A597" s="166"/>
    </row>
    <row r="598" spans="1:1" x14ac:dyDescent="0.25">
      <c r="A598" s="166"/>
    </row>
    <row r="599" spans="1:1" x14ac:dyDescent="0.25">
      <c r="A599" s="166"/>
    </row>
    <row r="600" spans="1:1" x14ac:dyDescent="0.25">
      <c r="A600" s="166"/>
    </row>
    <row r="601" spans="1:1" x14ac:dyDescent="0.25">
      <c r="A601" s="166"/>
    </row>
    <row r="602" spans="1:1" x14ac:dyDescent="0.25">
      <c r="A602" s="166"/>
    </row>
    <row r="603" spans="1:1" x14ac:dyDescent="0.25">
      <c r="A603" s="166"/>
    </row>
    <row r="604" spans="1:1" x14ac:dyDescent="0.25">
      <c r="A604" s="166"/>
    </row>
    <row r="605" spans="1:1" x14ac:dyDescent="0.25">
      <c r="A605" s="166"/>
    </row>
    <row r="606" spans="1:1" x14ac:dyDescent="0.25">
      <c r="A606" s="166"/>
    </row>
    <row r="607" spans="1:1" x14ac:dyDescent="0.25">
      <c r="A607" s="166"/>
    </row>
    <row r="608" spans="1:1" x14ac:dyDescent="0.25">
      <c r="A608" s="166"/>
    </row>
    <row r="609" spans="1:1" x14ac:dyDescent="0.25">
      <c r="A609" s="166"/>
    </row>
    <row r="610" spans="1:1" x14ac:dyDescent="0.25">
      <c r="A610" s="166"/>
    </row>
    <row r="611" spans="1:1" x14ac:dyDescent="0.25">
      <c r="A611" s="166"/>
    </row>
    <row r="612" spans="1:1" x14ac:dyDescent="0.25">
      <c r="A612" s="166"/>
    </row>
    <row r="613" spans="1:1" x14ac:dyDescent="0.25">
      <c r="A613" s="166"/>
    </row>
    <row r="614" spans="1:1" x14ac:dyDescent="0.25">
      <c r="A614" s="166"/>
    </row>
    <row r="615" spans="1:1" x14ac:dyDescent="0.25">
      <c r="A615" s="166"/>
    </row>
    <row r="616" spans="1:1" x14ac:dyDescent="0.25">
      <c r="A616" s="166"/>
    </row>
    <row r="617" spans="1:1" x14ac:dyDescent="0.25">
      <c r="A617" s="166"/>
    </row>
    <row r="618" spans="1:1" x14ac:dyDescent="0.25">
      <c r="A618" s="166"/>
    </row>
    <row r="619" spans="1:1" x14ac:dyDescent="0.25">
      <c r="A619" s="166"/>
    </row>
    <row r="620" spans="1:1" x14ac:dyDescent="0.25">
      <c r="A620" s="166"/>
    </row>
    <row r="621" spans="1:1" x14ac:dyDescent="0.25">
      <c r="A621" s="166"/>
    </row>
    <row r="622" spans="1:1" x14ac:dyDescent="0.25">
      <c r="A622" s="166"/>
    </row>
    <row r="623" spans="1:1" x14ac:dyDescent="0.25">
      <c r="A623" s="166"/>
    </row>
    <row r="624" spans="1:1" x14ac:dyDescent="0.25">
      <c r="A624" s="166"/>
    </row>
    <row r="625" spans="1:1" x14ac:dyDescent="0.25">
      <c r="A625" s="166"/>
    </row>
    <row r="626" spans="1:1" x14ac:dyDescent="0.25">
      <c r="A626" s="166"/>
    </row>
    <row r="627" spans="1:1" x14ac:dyDescent="0.25">
      <c r="A627" s="166"/>
    </row>
    <row r="628" spans="1:1" x14ac:dyDescent="0.25">
      <c r="A628" s="166"/>
    </row>
    <row r="629" spans="1:1" x14ac:dyDescent="0.25">
      <c r="A629" s="166"/>
    </row>
    <row r="630" spans="1:1" x14ac:dyDescent="0.25">
      <c r="A630" s="166"/>
    </row>
    <row r="631" spans="1:1" x14ac:dyDescent="0.25">
      <c r="A631" s="166"/>
    </row>
    <row r="632" spans="1:1" x14ac:dyDescent="0.25">
      <c r="A632" s="166"/>
    </row>
    <row r="633" spans="1:1" x14ac:dyDescent="0.25">
      <c r="A633" s="166"/>
    </row>
    <row r="634" spans="1:1" x14ac:dyDescent="0.25">
      <c r="A634" s="166"/>
    </row>
    <row r="635" spans="1:1" x14ac:dyDescent="0.25">
      <c r="A635" s="166"/>
    </row>
    <row r="636" spans="1:1" x14ac:dyDescent="0.25">
      <c r="A636" s="166"/>
    </row>
    <row r="637" spans="1:1" x14ac:dyDescent="0.25">
      <c r="A637" s="166"/>
    </row>
    <row r="638" spans="1:1" x14ac:dyDescent="0.25">
      <c r="A638" s="166"/>
    </row>
    <row r="639" spans="1:1" x14ac:dyDescent="0.25">
      <c r="A639" s="166"/>
    </row>
    <row r="640" spans="1:1" x14ac:dyDescent="0.25">
      <c r="A640" s="166"/>
    </row>
    <row r="641" spans="1:1" x14ac:dyDescent="0.25">
      <c r="A641" s="166"/>
    </row>
    <row r="642" spans="1:1" x14ac:dyDescent="0.25">
      <c r="A642" s="166"/>
    </row>
    <row r="643" spans="1:1" x14ac:dyDescent="0.25">
      <c r="A643" s="166"/>
    </row>
    <row r="644" spans="1:1" x14ac:dyDescent="0.25">
      <c r="A644" s="166"/>
    </row>
    <row r="645" spans="1:1" x14ac:dyDescent="0.25">
      <c r="A645" s="166"/>
    </row>
    <row r="646" spans="1:1" x14ac:dyDescent="0.25">
      <c r="A646" s="166"/>
    </row>
    <row r="647" spans="1:1" x14ac:dyDescent="0.25">
      <c r="A647" s="166"/>
    </row>
    <row r="648" spans="1:1" x14ac:dyDescent="0.25">
      <c r="A648" s="166"/>
    </row>
    <row r="649" spans="1:1" x14ac:dyDescent="0.25">
      <c r="A649" s="166"/>
    </row>
    <row r="650" spans="1:1" x14ac:dyDescent="0.25">
      <c r="A650" s="166"/>
    </row>
    <row r="651" spans="1:1" x14ac:dyDescent="0.25">
      <c r="A651" s="166"/>
    </row>
    <row r="652" spans="1:1" x14ac:dyDescent="0.25">
      <c r="A652" s="166"/>
    </row>
    <row r="653" spans="1:1" x14ac:dyDescent="0.25">
      <c r="A653" s="166"/>
    </row>
    <row r="654" spans="1:1" x14ac:dyDescent="0.25">
      <c r="A654" s="166"/>
    </row>
    <row r="655" spans="1:1" x14ac:dyDescent="0.25">
      <c r="A655" s="166"/>
    </row>
    <row r="656" spans="1:1" x14ac:dyDescent="0.25">
      <c r="A656" s="166"/>
    </row>
    <row r="657" spans="1:1" x14ac:dyDescent="0.25">
      <c r="A657" s="166"/>
    </row>
    <row r="658" spans="1:1" x14ac:dyDescent="0.25">
      <c r="A658" s="166"/>
    </row>
    <row r="659" spans="1:1" x14ac:dyDescent="0.25">
      <c r="A659" s="166"/>
    </row>
    <row r="660" spans="1:1" x14ac:dyDescent="0.25">
      <c r="A660" s="166"/>
    </row>
    <row r="661" spans="1:1" x14ac:dyDescent="0.25">
      <c r="A661" s="166"/>
    </row>
    <row r="662" spans="1:1" x14ac:dyDescent="0.25">
      <c r="A662" s="166"/>
    </row>
    <row r="663" spans="1:1" x14ac:dyDescent="0.25">
      <c r="A663" s="166"/>
    </row>
    <row r="664" spans="1:1" x14ac:dyDescent="0.25">
      <c r="A664" s="166"/>
    </row>
    <row r="665" spans="1:1" x14ac:dyDescent="0.25">
      <c r="A665" s="166"/>
    </row>
    <row r="666" spans="1:1" x14ac:dyDescent="0.25">
      <c r="A666" s="166"/>
    </row>
    <row r="667" spans="1:1" x14ac:dyDescent="0.25">
      <c r="A667" s="166"/>
    </row>
    <row r="668" spans="1:1" x14ac:dyDescent="0.25">
      <c r="A668" s="166"/>
    </row>
    <row r="669" spans="1:1" x14ac:dyDescent="0.25">
      <c r="A669" s="166"/>
    </row>
    <row r="670" spans="1:1" x14ac:dyDescent="0.25">
      <c r="A670" s="166"/>
    </row>
    <row r="671" spans="1:1" x14ac:dyDescent="0.25">
      <c r="A671" s="166"/>
    </row>
    <row r="672" spans="1:1" x14ac:dyDescent="0.25">
      <c r="A672" s="166"/>
    </row>
    <row r="673" spans="1:1" x14ac:dyDescent="0.25">
      <c r="A673" s="166"/>
    </row>
    <row r="674" spans="1:1" x14ac:dyDescent="0.25">
      <c r="A674" s="166"/>
    </row>
    <row r="675" spans="1:1" x14ac:dyDescent="0.25">
      <c r="A675" s="166"/>
    </row>
    <row r="676" spans="1:1" x14ac:dyDescent="0.25">
      <c r="A676" s="166"/>
    </row>
    <row r="677" spans="1:1" x14ac:dyDescent="0.25">
      <c r="A677" s="166"/>
    </row>
    <row r="678" spans="1:1" x14ac:dyDescent="0.25">
      <c r="A678" s="166"/>
    </row>
    <row r="679" spans="1:1" x14ac:dyDescent="0.25">
      <c r="A679" s="166"/>
    </row>
    <row r="680" spans="1:1" x14ac:dyDescent="0.25">
      <c r="A680" s="166"/>
    </row>
    <row r="681" spans="1:1" x14ac:dyDescent="0.25">
      <c r="A681" s="166"/>
    </row>
    <row r="682" spans="1:1" x14ac:dyDescent="0.25">
      <c r="A682" s="166"/>
    </row>
    <row r="683" spans="1:1" x14ac:dyDescent="0.25">
      <c r="A683" s="166"/>
    </row>
    <row r="684" spans="1:1" x14ac:dyDescent="0.25">
      <c r="A684" s="166"/>
    </row>
    <row r="685" spans="1:1" x14ac:dyDescent="0.25">
      <c r="A685" s="166"/>
    </row>
    <row r="686" spans="1:1" x14ac:dyDescent="0.25">
      <c r="A686" s="166"/>
    </row>
    <row r="687" spans="1:1" x14ac:dyDescent="0.25">
      <c r="A687" s="166"/>
    </row>
    <row r="688" spans="1:1" x14ac:dyDescent="0.25">
      <c r="A688" s="166"/>
    </row>
    <row r="689" spans="1:1" x14ac:dyDescent="0.25">
      <c r="A689" s="166"/>
    </row>
    <row r="690" spans="1:1" x14ac:dyDescent="0.25">
      <c r="A690" s="166"/>
    </row>
    <row r="691" spans="1:1" x14ac:dyDescent="0.25">
      <c r="A691" s="166"/>
    </row>
    <row r="692" spans="1:1" x14ac:dyDescent="0.25">
      <c r="A692" s="166"/>
    </row>
    <row r="693" spans="1:1" x14ac:dyDescent="0.25">
      <c r="A693" s="166"/>
    </row>
    <row r="694" spans="1:1" x14ac:dyDescent="0.25">
      <c r="A694" s="166"/>
    </row>
    <row r="695" spans="1:1" x14ac:dyDescent="0.25">
      <c r="A695" s="166"/>
    </row>
    <row r="696" spans="1:1" x14ac:dyDescent="0.25">
      <c r="A696" s="166"/>
    </row>
    <row r="697" spans="1:1" x14ac:dyDescent="0.25">
      <c r="A697" s="166"/>
    </row>
    <row r="698" spans="1:1" x14ac:dyDescent="0.25">
      <c r="A698" s="166"/>
    </row>
  </sheetData>
  <autoFilter ref="A1:O336" xr:uid="{2E4C2E55-630A-493F-A326-DB1966316224}">
    <filterColumn colId="13">
      <filters>
        <filter val="Pending"/>
      </filters>
    </filterColumn>
    <sortState ref="A2:O336">
      <sortCondition descending="1" ref="A1:A335"/>
    </sortState>
  </autoFilter>
  <conditionalFormatting sqref="N2:N336">
    <cfRule type="containsText" dxfId="54" priority="16" operator="containsText" text="Current">
      <formula>NOT(ISERROR(SEARCH("Current",N2)))</formula>
    </cfRule>
    <cfRule type="containsText" dxfId="53" priority="17" operator="containsText" text="Complete">
      <formula>NOT(ISERROR(SEARCH("Complete",N2)))</formula>
    </cfRule>
  </conditionalFormatting>
  <conditionalFormatting sqref="N1:N1048576">
    <cfRule type="containsText" dxfId="52" priority="13" operator="containsText" text="Awaiting Approval">
      <formula>NOT(ISERROR(SEARCH("Awaiting Approval",N1)))</formula>
    </cfRule>
    <cfRule type="containsText" dxfId="51" priority="14" operator="containsText" text="Pending">
      <formula>NOT(ISERROR(SEARCH("Pending",N1)))</formula>
    </cfRule>
    <cfRule type="containsText" dxfId="50" priority="15" operator="containsText" text="On Standby">
      <formula>NOT(ISERROR(SEARCH("On Standby",N1)))</formula>
    </cfRule>
  </conditionalFormatting>
  <pageMargins left="0.7" right="0.7" top="0.75" bottom="0.75" header="0.3" footer="0.3"/>
  <pageSetup orientation="portrait" r:id="rId1"/>
  <headerFooter>
    <oddFooter>&amp;C&amp;1#&amp;"Calibri"&amp;10 Schlumberger-Private</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R13" sqref="R13"/>
    </sheetView>
  </sheetViews>
  <sheetFormatPr defaultColWidth="0" defaultRowHeight="45" customHeight="1" x14ac:dyDescent="0.25"/>
  <cols>
    <col min="1" max="1" width="22" customWidth="1"/>
    <col min="2" max="2" width="22.42578125" style="68" customWidth="1"/>
    <col min="3" max="3" width="26.28515625" customWidth="1"/>
    <col min="4" max="4" width="25.85546875" style="1" customWidth="1"/>
    <col min="5" max="5" width="16.5703125" style="1" customWidth="1"/>
    <col min="6" max="10" width="13.28515625" style="1" customWidth="1"/>
    <col min="11" max="11" width="17.42578125" style="34" customWidth="1"/>
    <col min="12" max="12" width="17.42578125" style="34"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62" t="s">
        <v>1</v>
      </c>
      <c r="B1" s="164" t="s">
        <v>79</v>
      </c>
      <c r="C1" s="162" t="s">
        <v>140</v>
      </c>
      <c r="D1" s="162" t="s">
        <v>5</v>
      </c>
      <c r="E1" s="163" t="s">
        <v>76</v>
      </c>
      <c r="F1" s="163" t="s">
        <v>138</v>
      </c>
      <c r="G1" s="164" t="s">
        <v>139</v>
      </c>
      <c r="H1" s="164" t="s">
        <v>4</v>
      </c>
      <c r="I1" s="164" t="s">
        <v>30</v>
      </c>
      <c r="J1" s="163" t="s">
        <v>20</v>
      </c>
      <c r="K1" s="164" t="s">
        <v>39</v>
      </c>
      <c r="L1" s="164" t="s">
        <v>76</v>
      </c>
      <c r="M1" s="36" t="s">
        <v>37</v>
      </c>
      <c r="N1" s="37" t="s">
        <v>51</v>
      </c>
      <c r="O1" s="38" t="s">
        <v>52</v>
      </c>
      <c r="P1" s="187" t="s">
        <v>144</v>
      </c>
      <c r="Q1" s="187" t="s">
        <v>145</v>
      </c>
      <c r="R1" s="21" t="s">
        <v>64</v>
      </c>
    </row>
    <row r="2" spans="1:18" ht="26.25" x14ac:dyDescent="0.25">
      <c r="A2" s="166" t="e">
        <f>VLOOKUP(Data!A2,Data!$A:$P,1,FALSE)</f>
        <v>#N/A</v>
      </c>
      <c r="B2" s="228" t="e">
        <f>VLOOKUP(A2,Data!$A:$P,7,FALSE)</f>
        <v>#N/A</v>
      </c>
      <c r="C2" s="167" t="e">
        <f>CONCATENATE("(TP",VLOOKUP(Data!A2,Data!$A:$P,1,FALSE),")"," - ",VLOOKUP(A2,Data!$A:$P,4,FALSE))</f>
        <v>#N/A</v>
      </c>
      <c r="D2" s="165" t="e">
        <f>VLOOKUP(A2,Data!$A:$P,9,FALSE)</f>
        <v>#N/A</v>
      </c>
      <c r="E2" s="165" t="e">
        <f>VLOOKUP(A2,Data!$A:$P,10,FALSE)</f>
        <v>#N/A</v>
      </c>
      <c r="F2" s="2" t="e">
        <f>VLOOKUP(A2,Data!$A:$P,11,FALSE)</f>
        <v>#N/A</v>
      </c>
      <c r="G2" s="2" t="e">
        <f>VLOOKUP(A2,Data!$A:$P,12,FALSE)</f>
        <v>#N/A</v>
      </c>
      <c r="H2" s="2" t="e">
        <f>VLOOKUP(A2,Data!$A:$P,5,FALSE)</f>
        <v>#N/A</v>
      </c>
      <c r="I2" s="2" t="e">
        <f>VLOOKUP(A2,Data!$A:$P,13,FALSE)</f>
        <v>#N/A</v>
      </c>
      <c r="J2" s="2" t="e">
        <f>VLOOKUP(A2,Data!$A:$P,16,FALSE)</f>
        <v>#N/A</v>
      </c>
      <c r="K2" s="35" t="e">
        <f>VLOOKUP(A2,Data!$A:$P,6,FALSE)</f>
        <v>#N/A</v>
      </c>
      <c r="L2" s="213" t="e">
        <f>VLOOKUP(A2,Data!$A:$P,10,FALSE)</f>
        <v>#N/A</v>
      </c>
      <c r="M2" s="49" t="e">
        <f t="shared" ref="M2:M65" si="0">G2-F2</f>
        <v>#N/A</v>
      </c>
      <c r="N2" s="9" t="e">
        <f t="shared" ref="N2:N33" si="1">IF(AND(D2=D1,F2&lt;G1,J2&lt;&gt;"On Standby"), G1-F2,0)</f>
        <v>#N/A</v>
      </c>
      <c r="O2" s="15" t="e">
        <f t="shared" ref="O2:O33" si="2">IF(AND(D2=D1,F2&gt;G1), F2-G1,"")</f>
        <v>#N/A</v>
      </c>
      <c r="P2" s="59" t="e">
        <f>IF(N2&gt;0,F2+N2,"")</f>
        <v>#N/A</v>
      </c>
      <c r="Q2" s="59" t="e">
        <f>IF(N2&gt;0,G2+N2,"")</f>
        <v>#N/A</v>
      </c>
      <c r="R2" s="22">
        <f ca="1">TODAY()</f>
        <v>43438</v>
      </c>
    </row>
    <row r="3" spans="1:18" ht="39.950000000000003" customHeight="1" x14ac:dyDescent="0.25">
      <c r="A3" s="166" t="e">
        <f>VLOOKUP(Data!A3,Data!$A:$P,1,FALSE)</f>
        <v>#N/A</v>
      </c>
      <c r="B3" s="228" t="e">
        <f>VLOOKUP(A3,Data!$A:$P,7,FALSE)</f>
        <v>#N/A</v>
      </c>
      <c r="C3" s="167" t="e">
        <f>CONCATENATE("(TP",VLOOKUP(Data!A3,Data!$A:$P,1,FALSE),")"," - ",VLOOKUP(A3,Data!$A:$P,4,FALSE))</f>
        <v>#N/A</v>
      </c>
      <c r="D3" s="165" t="e">
        <f>VLOOKUP(A3,Data!$A:$P,9,FALSE)</f>
        <v>#N/A</v>
      </c>
      <c r="E3" s="165" t="e">
        <f>VLOOKUP(A3,Data!$A:$P,10,FALSE)</f>
        <v>#N/A</v>
      </c>
      <c r="F3" s="2" t="e">
        <f>VLOOKUP(A3,Data!$A:$P,11,FALSE)</f>
        <v>#N/A</v>
      </c>
      <c r="G3" s="2" t="e">
        <f>VLOOKUP(A3,Data!$A:$P,12,FALSE)</f>
        <v>#N/A</v>
      </c>
      <c r="H3" s="2" t="e">
        <f>VLOOKUP(A3,Data!$A:$P,5,FALSE)</f>
        <v>#N/A</v>
      </c>
      <c r="I3" s="2" t="e">
        <f>VLOOKUP(A3,Data!$A:$P,13,FALSE)</f>
        <v>#N/A</v>
      </c>
      <c r="J3" s="2" t="e">
        <f>VLOOKUP(A3,Data!$A:$P,16,FALSE)</f>
        <v>#N/A</v>
      </c>
      <c r="K3" s="35" t="e">
        <f>VLOOKUP(A3,Data!$A:$P,6,FALSE)</f>
        <v>#N/A</v>
      </c>
      <c r="L3" s="213" t="e">
        <f>VLOOKUP(A3,Data!$A:$P,10,FALSE)</f>
        <v>#N/A</v>
      </c>
      <c r="M3" s="49" t="e">
        <f t="shared" si="0"/>
        <v>#N/A</v>
      </c>
      <c r="N3" s="9" t="e">
        <f t="shared" si="1"/>
        <v>#N/A</v>
      </c>
      <c r="O3" s="15" t="e">
        <f t="shared" si="2"/>
        <v>#N/A</v>
      </c>
      <c r="P3" s="59" t="e">
        <f t="shared" ref="P3:P66" si="3">IF(N3&gt;0,F3+N3,"")</f>
        <v>#N/A</v>
      </c>
      <c r="Q3" s="59" t="e">
        <f t="shared" ref="Q3:Q66" si="4">IF(N3&gt;0,G3+N3,"")</f>
        <v>#N/A</v>
      </c>
    </row>
    <row r="4" spans="1:18" ht="15" x14ac:dyDescent="0.25">
      <c r="A4" s="166" t="e">
        <f>VLOOKUP(Data!A4,Data!$A:$P,1,FALSE)</f>
        <v>#N/A</v>
      </c>
      <c r="B4" s="228" t="e">
        <f>VLOOKUP(A4,Data!$A:$P,7,FALSE)</f>
        <v>#N/A</v>
      </c>
      <c r="C4" s="167" t="e">
        <f>CONCATENATE("(TP",VLOOKUP(Data!A4,Data!$A:$P,1,FALSE),")"," - ",VLOOKUP(A4,Data!$A:$P,4,FALSE))</f>
        <v>#N/A</v>
      </c>
      <c r="D4" s="165" t="e">
        <f>VLOOKUP(A4,Data!$A:$P,9,FALSE)</f>
        <v>#N/A</v>
      </c>
      <c r="E4" s="165" t="e">
        <f>VLOOKUP(A4,Data!$A:$P,10,FALSE)</f>
        <v>#N/A</v>
      </c>
      <c r="F4" s="2" t="e">
        <f>VLOOKUP(A4,Data!$A:$P,11,FALSE)</f>
        <v>#N/A</v>
      </c>
      <c r="G4" s="2" t="e">
        <f>VLOOKUP(A4,Data!$A:$P,12,FALSE)</f>
        <v>#N/A</v>
      </c>
      <c r="H4" s="2" t="e">
        <f>VLOOKUP(A4,Data!$A:$P,5,FALSE)</f>
        <v>#N/A</v>
      </c>
      <c r="I4" s="2" t="e">
        <f>VLOOKUP(A4,Data!$A:$P,13,FALSE)</f>
        <v>#N/A</v>
      </c>
      <c r="J4" s="2" t="e">
        <f>VLOOKUP(A4,Data!$A:$P,16,FALSE)</f>
        <v>#N/A</v>
      </c>
      <c r="K4" s="35" t="e">
        <f>VLOOKUP(A4,Data!$A:$P,6,FALSE)</f>
        <v>#N/A</v>
      </c>
      <c r="L4" s="213" t="e">
        <f>VLOOKUP(A4,Data!$A:$P,10,FALSE)</f>
        <v>#N/A</v>
      </c>
      <c r="M4" s="49" t="e">
        <f t="shared" si="0"/>
        <v>#N/A</v>
      </c>
      <c r="N4" s="9" t="e">
        <f t="shared" si="1"/>
        <v>#N/A</v>
      </c>
      <c r="O4" s="15" t="e">
        <f t="shared" si="2"/>
        <v>#N/A</v>
      </c>
      <c r="P4" s="59" t="e">
        <f t="shared" si="3"/>
        <v>#N/A</v>
      </c>
      <c r="Q4" s="59" t="e">
        <f t="shared" si="4"/>
        <v>#N/A</v>
      </c>
    </row>
    <row r="5" spans="1:18" ht="24.95" customHeight="1" x14ac:dyDescent="0.25">
      <c r="A5" s="166" t="e">
        <f>VLOOKUP(Data!A5,Data!$A:$P,1,FALSE)</f>
        <v>#N/A</v>
      </c>
      <c r="B5" s="228" t="e">
        <f>VLOOKUP(A5,Data!$A:$P,7,FALSE)</f>
        <v>#N/A</v>
      </c>
      <c r="C5" s="167" t="e">
        <f>CONCATENATE("(TP",VLOOKUP(Data!A5,Data!$A:$P,1,FALSE),")"," - ",VLOOKUP(A5,Data!$A:$P,4,FALSE))</f>
        <v>#N/A</v>
      </c>
      <c r="D5" s="165" t="e">
        <f>VLOOKUP(A5,Data!$A:$P,9,FALSE)</f>
        <v>#N/A</v>
      </c>
      <c r="E5" s="165" t="e">
        <f>VLOOKUP(A5,Data!$A:$P,10,FALSE)</f>
        <v>#N/A</v>
      </c>
      <c r="F5" s="2" t="e">
        <f>VLOOKUP(A5,Data!$A:$P,11,FALSE)</f>
        <v>#N/A</v>
      </c>
      <c r="G5" s="2" t="e">
        <f>VLOOKUP(A5,Data!$A:$P,12,FALSE)</f>
        <v>#N/A</v>
      </c>
      <c r="H5" s="2" t="e">
        <f>VLOOKUP(A5,Data!$A:$P,5,FALSE)</f>
        <v>#N/A</v>
      </c>
      <c r="I5" s="2" t="e">
        <f>VLOOKUP(A5,Data!$A:$P,13,FALSE)</f>
        <v>#N/A</v>
      </c>
      <c r="J5" s="2" t="e">
        <f>VLOOKUP(A5,Data!$A:$P,16,FALSE)</f>
        <v>#N/A</v>
      </c>
      <c r="K5" s="35" t="e">
        <f>VLOOKUP(A5,Data!$A:$P,6,FALSE)</f>
        <v>#N/A</v>
      </c>
      <c r="L5" s="213" t="e">
        <f>VLOOKUP(A5,Data!$A:$P,10,FALSE)</f>
        <v>#N/A</v>
      </c>
      <c r="M5" s="49" t="e">
        <f t="shared" si="0"/>
        <v>#N/A</v>
      </c>
      <c r="N5" s="9" t="e">
        <f t="shared" si="1"/>
        <v>#N/A</v>
      </c>
      <c r="O5" s="15" t="e">
        <f t="shared" si="2"/>
        <v>#N/A</v>
      </c>
      <c r="P5" s="59" t="e">
        <f t="shared" si="3"/>
        <v>#N/A</v>
      </c>
      <c r="Q5" s="59" t="e">
        <f t="shared" si="4"/>
        <v>#N/A</v>
      </c>
    </row>
    <row r="6" spans="1:18" ht="24.95" customHeight="1" x14ac:dyDescent="0.25">
      <c r="A6" s="166" t="e">
        <f>VLOOKUP(Data!A6,Data!$A:$P,1,FALSE)</f>
        <v>#N/A</v>
      </c>
      <c r="B6" s="228" t="e">
        <f>VLOOKUP(A6,Data!$A:$P,7,FALSE)</f>
        <v>#N/A</v>
      </c>
      <c r="C6" s="167" t="e">
        <f>CONCATENATE("(TP",VLOOKUP(Data!A6,Data!$A:$P,1,FALSE),")"," - ",VLOOKUP(A6,Data!$A:$P,4,FALSE))</f>
        <v>#N/A</v>
      </c>
      <c r="D6" s="165" t="e">
        <f>VLOOKUP(A6,Data!$A:$P,9,FALSE)</f>
        <v>#N/A</v>
      </c>
      <c r="E6" s="165" t="e">
        <f>VLOOKUP(A6,Data!$A:$P,10,FALSE)</f>
        <v>#N/A</v>
      </c>
      <c r="F6" s="2" t="e">
        <f>VLOOKUP(A6,Data!$A:$P,11,FALSE)</f>
        <v>#N/A</v>
      </c>
      <c r="G6" s="2" t="e">
        <f>VLOOKUP(A6,Data!$A:$P,12,FALSE)</f>
        <v>#N/A</v>
      </c>
      <c r="H6" s="2" t="e">
        <f>VLOOKUP(A6,Data!$A:$P,5,FALSE)</f>
        <v>#N/A</v>
      </c>
      <c r="I6" s="2" t="e">
        <f>VLOOKUP(A6,Data!$A:$P,13,FALSE)</f>
        <v>#N/A</v>
      </c>
      <c r="J6" s="2" t="e">
        <f>VLOOKUP(A6,Data!$A:$P,16,FALSE)</f>
        <v>#N/A</v>
      </c>
      <c r="K6" s="35" t="e">
        <f>VLOOKUP(A6,Data!$A:$P,6,FALSE)</f>
        <v>#N/A</v>
      </c>
      <c r="L6" s="213" t="e">
        <f>VLOOKUP(A6,Data!$A:$P,10,FALSE)</f>
        <v>#N/A</v>
      </c>
      <c r="M6" s="49" t="e">
        <f t="shared" si="0"/>
        <v>#N/A</v>
      </c>
      <c r="N6" s="9" t="e">
        <f t="shared" si="1"/>
        <v>#N/A</v>
      </c>
      <c r="O6" s="15" t="e">
        <f t="shared" si="2"/>
        <v>#N/A</v>
      </c>
      <c r="P6" s="59" t="e">
        <f t="shared" si="3"/>
        <v>#N/A</v>
      </c>
      <c r="Q6" s="59" t="e">
        <f t="shared" si="4"/>
        <v>#N/A</v>
      </c>
    </row>
    <row r="7" spans="1:18" ht="45" customHeight="1" x14ac:dyDescent="0.25">
      <c r="A7" s="166" t="e">
        <f>VLOOKUP(Data!A7,Data!$A:$P,1,FALSE)</f>
        <v>#N/A</v>
      </c>
      <c r="B7" s="228" t="e">
        <f>VLOOKUP(A7,Data!$A:$P,7,FALSE)</f>
        <v>#N/A</v>
      </c>
      <c r="C7" s="167" t="e">
        <f>CONCATENATE("(TP",VLOOKUP(Data!A7,Data!$A:$P,1,FALSE),")"," - ",VLOOKUP(A7,Data!$A:$P,4,FALSE))</f>
        <v>#N/A</v>
      </c>
      <c r="D7" s="165" t="e">
        <f>VLOOKUP(A7,Data!$A:$P,9,FALSE)</f>
        <v>#N/A</v>
      </c>
      <c r="E7" s="165" t="e">
        <f>VLOOKUP(A7,Data!$A:$P,10,FALSE)</f>
        <v>#N/A</v>
      </c>
      <c r="F7" s="2" t="e">
        <f>VLOOKUP(A7,Data!$A:$P,11,FALSE)</f>
        <v>#N/A</v>
      </c>
      <c r="G7" s="2" t="e">
        <f>VLOOKUP(A7,Data!$A:$P,12,FALSE)</f>
        <v>#N/A</v>
      </c>
      <c r="H7" s="2" t="e">
        <f>VLOOKUP(A7,Data!$A:$P,5,FALSE)</f>
        <v>#N/A</v>
      </c>
      <c r="I7" s="2" t="e">
        <f>VLOOKUP(A7,Data!$A:$P,13,FALSE)</f>
        <v>#N/A</v>
      </c>
      <c r="J7" s="2" t="e">
        <f>VLOOKUP(A7,Data!$A:$P,16,FALSE)</f>
        <v>#N/A</v>
      </c>
      <c r="K7" s="35" t="e">
        <f>VLOOKUP(A7,Data!$A:$P,6,FALSE)</f>
        <v>#N/A</v>
      </c>
      <c r="L7" s="213" t="e">
        <f>VLOOKUP(A7,Data!$A:$P,10,FALSE)</f>
        <v>#N/A</v>
      </c>
      <c r="M7" s="49" t="e">
        <f t="shared" si="0"/>
        <v>#N/A</v>
      </c>
      <c r="N7" s="9" t="e">
        <f t="shared" si="1"/>
        <v>#N/A</v>
      </c>
      <c r="O7" s="15" t="e">
        <f t="shared" si="2"/>
        <v>#N/A</v>
      </c>
      <c r="P7" s="59" t="e">
        <f t="shared" si="3"/>
        <v>#N/A</v>
      </c>
      <c r="Q7" s="59" t="e">
        <f t="shared" si="4"/>
        <v>#N/A</v>
      </c>
    </row>
    <row r="8" spans="1:18" ht="24.95" customHeight="1" x14ac:dyDescent="0.25">
      <c r="A8" s="166"/>
      <c r="B8" s="228"/>
      <c r="C8" s="167"/>
      <c r="D8" s="165"/>
      <c r="E8" s="165"/>
      <c r="F8" s="2"/>
      <c r="G8" s="2"/>
      <c r="H8" s="2"/>
      <c r="I8" s="2"/>
      <c r="J8" s="2"/>
      <c r="K8" s="35"/>
      <c r="L8" s="213" t="e">
        <f>VLOOKUP(A8,Data!$A:$P,10,FALSE)</f>
        <v>#N/A</v>
      </c>
      <c r="M8" s="49">
        <f t="shared" si="0"/>
        <v>0</v>
      </c>
      <c r="N8" s="9" t="e">
        <f t="shared" si="1"/>
        <v>#N/A</v>
      </c>
      <c r="O8" s="15" t="e">
        <f t="shared" si="2"/>
        <v>#N/A</v>
      </c>
      <c r="P8" s="59" t="e">
        <f t="shared" si="3"/>
        <v>#N/A</v>
      </c>
      <c r="Q8" s="59" t="e">
        <f t="shared" si="4"/>
        <v>#N/A</v>
      </c>
    </row>
    <row r="9" spans="1:18" ht="15" x14ac:dyDescent="0.25">
      <c r="A9" s="166"/>
      <c r="B9" s="228"/>
      <c r="C9" s="167"/>
      <c r="D9" s="165"/>
      <c r="E9" s="165"/>
      <c r="F9" s="2"/>
      <c r="G9" s="2"/>
      <c r="H9" s="2"/>
      <c r="I9" s="2"/>
      <c r="J9" s="2"/>
      <c r="K9" s="35"/>
      <c r="L9" s="213" t="e">
        <f>VLOOKUP(A9,Data!$A:$P,10,FALSE)</f>
        <v>#N/A</v>
      </c>
      <c r="M9" s="49">
        <f t="shared" si="0"/>
        <v>0</v>
      </c>
      <c r="N9" s="9">
        <f t="shared" si="1"/>
        <v>0</v>
      </c>
      <c r="O9" s="15" t="str">
        <f t="shared" si="2"/>
        <v/>
      </c>
      <c r="P9" s="59" t="str">
        <f t="shared" si="3"/>
        <v/>
      </c>
      <c r="Q9" s="59" t="str">
        <f t="shared" si="4"/>
        <v/>
      </c>
    </row>
    <row r="10" spans="1:18" ht="35.1" customHeight="1" x14ac:dyDescent="0.25">
      <c r="A10" s="166"/>
      <c r="B10" s="228"/>
      <c r="C10" s="167"/>
      <c r="D10" s="165"/>
      <c r="E10" s="165"/>
      <c r="F10" s="2"/>
      <c r="G10" s="2"/>
      <c r="H10" s="2"/>
      <c r="I10" s="2"/>
      <c r="J10" s="2"/>
      <c r="K10" s="35"/>
      <c r="L10" s="213" t="e">
        <f>VLOOKUP(A10,Data!$A:$P,10,FALSE)</f>
        <v>#N/A</v>
      </c>
      <c r="M10" s="49">
        <f t="shared" si="0"/>
        <v>0</v>
      </c>
      <c r="N10" s="9">
        <f t="shared" si="1"/>
        <v>0</v>
      </c>
      <c r="O10" s="15" t="str">
        <f t="shared" si="2"/>
        <v/>
      </c>
      <c r="P10" s="59" t="str">
        <f t="shared" si="3"/>
        <v/>
      </c>
      <c r="Q10" s="59" t="str">
        <f t="shared" si="4"/>
        <v/>
      </c>
    </row>
    <row r="11" spans="1:18" ht="15" x14ac:dyDescent="0.25">
      <c r="A11" s="166"/>
      <c r="B11" s="228"/>
      <c r="C11" s="167"/>
      <c r="D11" s="165"/>
      <c r="E11" s="165"/>
      <c r="F11" s="2"/>
      <c r="G11" s="2"/>
      <c r="H11" s="2"/>
      <c r="I11" s="2"/>
      <c r="J11" s="2"/>
      <c r="K11" s="35"/>
      <c r="L11" s="213" t="e">
        <f>VLOOKUP(A11,Data!$A:$P,10,FALSE)</f>
        <v>#N/A</v>
      </c>
      <c r="M11" s="49">
        <f t="shared" si="0"/>
        <v>0</v>
      </c>
      <c r="N11" s="9">
        <f t="shared" si="1"/>
        <v>0</v>
      </c>
      <c r="O11" s="15" t="str">
        <f t="shared" si="2"/>
        <v/>
      </c>
      <c r="P11" s="59" t="str">
        <f t="shared" si="3"/>
        <v/>
      </c>
      <c r="Q11" s="59" t="str">
        <f t="shared" si="4"/>
        <v/>
      </c>
    </row>
    <row r="12" spans="1:18" ht="15" x14ac:dyDescent="0.25">
      <c r="A12" s="166"/>
      <c r="B12" s="228"/>
      <c r="C12" s="167"/>
      <c r="D12" s="165"/>
      <c r="E12" s="165"/>
      <c r="F12" s="2"/>
      <c r="G12" s="2"/>
      <c r="H12" s="2"/>
      <c r="I12" s="2"/>
      <c r="J12" s="2"/>
      <c r="K12" s="35"/>
      <c r="L12" s="213" t="e">
        <f>VLOOKUP(A12,Data!$A:$P,10,FALSE)</f>
        <v>#N/A</v>
      </c>
      <c r="M12" s="49">
        <f t="shared" si="0"/>
        <v>0</v>
      </c>
      <c r="N12" s="9">
        <f t="shared" si="1"/>
        <v>0</v>
      </c>
      <c r="O12" s="15" t="str">
        <f t="shared" si="2"/>
        <v/>
      </c>
      <c r="P12" s="59" t="str">
        <f t="shared" si="3"/>
        <v/>
      </c>
      <c r="Q12" s="59" t="str">
        <f t="shared" si="4"/>
        <v/>
      </c>
    </row>
    <row r="13" spans="1:18" ht="15" x14ac:dyDescent="0.25">
      <c r="A13" s="166"/>
      <c r="B13" s="228"/>
      <c r="C13" s="167"/>
      <c r="D13" s="165"/>
      <c r="E13" s="165"/>
      <c r="F13" s="2"/>
      <c r="G13" s="2"/>
      <c r="H13" s="2"/>
      <c r="I13" s="2"/>
      <c r="J13" s="2"/>
      <c r="K13" s="35"/>
      <c r="L13" s="213" t="e">
        <f>VLOOKUP(A13,Data!$A:$P,10,FALSE)</f>
        <v>#N/A</v>
      </c>
      <c r="M13" s="49">
        <f t="shared" si="0"/>
        <v>0</v>
      </c>
      <c r="N13" s="9">
        <f t="shared" si="1"/>
        <v>0</v>
      </c>
      <c r="O13" s="15" t="str">
        <f t="shared" si="2"/>
        <v/>
      </c>
      <c r="P13" s="59" t="str">
        <f t="shared" si="3"/>
        <v/>
      </c>
      <c r="Q13" s="59" t="str">
        <f t="shared" si="4"/>
        <v/>
      </c>
    </row>
    <row r="14" spans="1:18" ht="15" x14ac:dyDescent="0.25">
      <c r="A14" s="166"/>
      <c r="B14" s="228"/>
      <c r="C14" s="167"/>
      <c r="D14" s="165"/>
      <c r="E14" s="165"/>
      <c r="F14" s="2"/>
      <c r="G14" s="2"/>
      <c r="H14" s="2"/>
      <c r="I14" s="2"/>
      <c r="J14" s="2"/>
      <c r="K14" s="35"/>
      <c r="L14" s="213" t="e">
        <f>VLOOKUP(A14,Data!$A:$P,10,FALSE)</f>
        <v>#N/A</v>
      </c>
      <c r="M14" s="49">
        <f t="shared" si="0"/>
        <v>0</v>
      </c>
      <c r="N14" s="9">
        <f t="shared" si="1"/>
        <v>0</v>
      </c>
      <c r="O14" s="15" t="str">
        <f t="shared" si="2"/>
        <v/>
      </c>
      <c r="P14" s="59" t="str">
        <f t="shared" si="3"/>
        <v/>
      </c>
      <c r="Q14" s="59" t="str">
        <f t="shared" si="4"/>
        <v/>
      </c>
    </row>
    <row r="15" spans="1:18" ht="15" x14ac:dyDescent="0.25">
      <c r="A15" s="166"/>
      <c r="B15" s="228"/>
      <c r="C15" s="167"/>
      <c r="D15" s="165"/>
      <c r="E15" s="165"/>
      <c r="F15" s="2"/>
      <c r="G15" s="2"/>
      <c r="H15" s="2"/>
      <c r="I15" s="2"/>
      <c r="J15" s="2"/>
      <c r="K15" s="35"/>
      <c r="L15" s="213" t="e">
        <f>VLOOKUP(A15,Data!$A:$P,10,FALSE)</f>
        <v>#N/A</v>
      </c>
      <c r="M15" s="49">
        <f t="shared" si="0"/>
        <v>0</v>
      </c>
      <c r="N15" s="9">
        <f t="shared" si="1"/>
        <v>0</v>
      </c>
      <c r="O15" s="15" t="str">
        <f t="shared" si="2"/>
        <v/>
      </c>
      <c r="P15" s="59" t="str">
        <f t="shared" si="3"/>
        <v/>
      </c>
      <c r="Q15" s="59" t="str">
        <f t="shared" si="4"/>
        <v/>
      </c>
    </row>
    <row r="16" spans="1:18" ht="39.950000000000003" customHeight="1" x14ac:dyDescent="0.25">
      <c r="A16" s="166"/>
      <c r="B16" s="228"/>
      <c r="C16" s="167"/>
      <c r="D16" s="165"/>
      <c r="E16" s="165"/>
      <c r="F16" s="2"/>
      <c r="G16" s="2"/>
      <c r="H16" s="2"/>
      <c r="I16" s="2"/>
      <c r="J16" s="2"/>
      <c r="K16" s="35"/>
      <c r="L16" s="213" t="e">
        <f>VLOOKUP(A16,Data!$A:$P,10,FALSE)</f>
        <v>#N/A</v>
      </c>
      <c r="M16" s="49">
        <f t="shared" si="0"/>
        <v>0</v>
      </c>
      <c r="N16" s="9">
        <f t="shared" si="1"/>
        <v>0</v>
      </c>
      <c r="O16" s="15" t="str">
        <f t="shared" si="2"/>
        <v/>
      </c>
      <c r="P16" s="59" t="str">
        <f t="shared" si="3"/>
        <v/>
      </c>
      <c r="Q16" s="59" t="str">
        <f t="shared" si="4"/>
        <v/>
      </c>
    </row>
    <row r="17" spans="1:17" ht="39.950000000000003" customHeight="1" x14ac:dyDescent="0.25">
      <c r="A17" s="166"/>
      <c r="B17" s="228"/>
      <c r="C17" s="167"/>
      <c r="D17" s="165"/>
      <c r="E17" s="165"/>
      <c r="F17" s="2"/>
      <c r="G17" s="2"/>
      <c r="H17" s="2"/>
      <c r="I17" s="2"/>
      <c r="J17" s="2"/>
      <c r="K17" s="35"/>
      <c r="L17" s="213" t="e">
        <f>VLOOKUP(A17,Data!$A:$P,10,FALSE)</f>
        <v>#N/A</v>
      </c>
      <c r="M17" s="49">
        <f t="shared" si="0"/>
        <v>0</v>
      </c>
      <c r="N17" s="9">
        <f t="shared" si="1"/>
        <v>0</v>
      </c>
      <c r="O17" s="15" t="str">
        <f t="shared" si="2"/>
        <v/>
      </c>
      <c r="P17" s="59" t="str">
        <f t="shared" si="3"/>
        <v/>
      </c>
      <c r="Q17" s="59" t="str">
        <f t="shared" si="4"/>
        <v/>
      </c>
    </row>
    <row r="18" spans="1:17" ht="15" x14ac:dyDescent="0.25">
      <c r="A18" s="166"/>
      <c r="B18" s="228"/>
      <c r="C18" s="167"/>
      <c r="D18" s="165"/>
      <c r="E18" s="165"/>
      <c r="F18" s="2"/>
      <c r="G18" s="2"/>
      <c r="H18" s="2"/>
      <c r="I18" s="2"/>
      <c r="J18" s="2"/>
      <c r="K18" s="35"/>
      <c r="L18" s="213" t="e">
        <f>VLOOKUP(A18,Data!$A:$P,10,FALSE)</f>
        <v>#N/A</v>
      </c>
      <c r="M18" s="49">
        <f t="shared" si="0"/>
        <v>0</v>
      </c>
      <c r="N18" s="9">
        <f t="shared" si="1"/>
        <v>0</v>
      </c>
      <c r="O18" s="15" t="str">
        <f t="shared" si="2"/>
        <v/>
      </c>
      <c r="P18" s="59" t="str">
        <f t="shared" si="3"/>
        <v/>
      </c>
      <c r="Q18" s="59" t="str">
        <f t="shared" si="4"/>
        <v/>
      </c>
    </row>
    <row r="19" spans="1:17" ht="24.95" customHeight="1" x14ac:dyDescent="0.25">
      <c r="A19" s="166"/>
      <c r="B19" s="228"/>
      <c r="C19" s="167"/>
      <c r="D19" s="165"/>
      <c r="E19" s="165"/>
      <c r="F19" s="2"/>
      <c r="G19" s="2"/>
      <c r="H19" s="2"/>
      <c r="I19" s="2"/>
      <c r="J19" s="2"/>
      <c r="K19" s="35"/>
      <c r="L19" s="213" t="e">
        <f>VLOOKUP(A19,Data!$A:$P,10,FALSE)</f>
        <v>#N/A</v>
      </c>
      <c r="M19" s="49">
        <f t="shared" si="0"/>
        <v>0</v>
      </c>
      <c r="N19" s="9">
        <f t="shared" si="1"/>
        <v>0</v>
      </c>
      <c r="O19" s="15" t="str">
        <f t="shared" si="2"/>
        <v/>
      </c>
      <c r="P19" s="59" t="str">
        <f t="shared" si="3"/>
        <v/>
      </c>
      <c r="Q19" s="59" t="str">
        <f t="shared" si="4"/>
        <v/>
      </c>
    </row>
    <row r="20" spans="1:17" ht="15" x14ac:dyDescent="0.25">
      <c r="A20" s="166"/>
      <c r="B20" s="228"/>
      <c r="C20" s="167"/>
      <c r="D20" s="165"/>
      <c r="E20" s="165"/>
      <c r="F20" s="2"/>
      <c r="G20" s="2"/>
      <c r="H20" s="2"/>
      <c r="I20" s="2"/>
      <c r="J20" s="2"/>
      <c r="K20" s="35"/>
      <c r="L20" s="213" t="e">
        <f>VLOOKUP(A20,Data!$A:$P,10,FALSE)</f>
        <v>#N/A</v>
      </c>
      <c r="M20" s="49">
        <f t="shared" si="0"/>
        <v>0</v>
      </c>
      <c r="N20" s="9">
        <f t="shared" si="1"/>
        <v>0</v>
      </c>
      <c r="O20" s="15" t="str">
        <f t="shared" si="2"/>
        <v/>
      </c>
      <c r="P20" s="59" t="str">
        <f t="shared" si="3"/>
        <v/>
      </c>
      <c r="Q20" s="59" t="str">
        <f t="shared" si="4"/>
        <v/>
      </c>
    </row>
    <row r="21" spans="1:17" ht="39.950000000000003" customHeight="1" x14ac:dyDescent="0.25">
      <c r="A21" s="166"/>
      <c r="B21" s="228"/>
      <c r="C21" s="167"/>
      <c r="D21" s="165"/>
      <c r="E21" s="165"/>
      <c r="F21" s="2"/>
      <c r="G21" s="2"/>
      <c r="H21" s="2"/>
      <c r="I21" s="2"/>
      <c r="J21" s="2"/>
      <c r="K21" s="35"/>
      <c r="L21" s="213" t="e">
        <f>VLOOKUP(A21,Data!$A:$P,10,FALSE)</f>
        <v>#N/A</v>
      </c>
      <c r="M21" s="49">
        <f t="shared" si="0"/>
        <v>0</v>
      </c>
      <c r="N21" s="9">
        <f t="shared" si="1"/>
        <v>0</v>
      </c>
      <c r="O21" s="15" t="str">
        <f t="shared" si="2"/>
        <v/>
      </c>
      <c r="P21" s="59" t="str">
        <f t="shared" si="3"/>
        <v/>
      </c>
      <c r="Q21" s="59" t="str">
        <f t="shared" si="4"/>
        <v/>
      </c>
    </row>
    <row r="22" spans="1:17" ht="15" x14ac:dyDescent="0.25">
      <c r="A22" s="166"/>
      <c r="B22" s="228"/>
      <c r="C22" s="167"/>
      <c r="D22" s="165"/>
      <c r="E22" s="165"/>
      <c r="F22" s="2"/>
      <c r="G22" s="2"/>
      <c r="H22" s="2"/>
      <c r="I22" s="2"/>
      <c r="J22" s="2"/>
      <c r="K22" s="35"/>
      <c r="L22" s="213" t="e">
        <f>VLOOKUP(A22,Data!$A:$P,10,FALSE)</f>
        <v>#N/A</v>
      </c>
      <c r="M22" s="49">
        <f t="shared" si="0"/>
        <v>0</v>
      </c>
      <c r="N22" s="9">
        <f t="shared" si="1"/>
        <v>0</v>
      </c>
      <c r="O22" s="15" t="str">
        <f t="shared" si="2"/>
        <v/>
      </c>
      <c r="P22" s="59" t="str">
        <f t="shared" si="3"/>
        <v/>
      </c>
      <c r="Q22" s="59" t="str">
        <f t="shared" si="4"/>
        <v/>
      </c>
    </row>
    <row r="23" spans="1:17" ht="15" x14ac:dyDescent="0.25">
      <c r="A23" s="166"/>
      <c r="B23" s="228"/>
      <c r="C23" s="167"/>
      <c r="D23" s="165"/>
      <c r="E23" s="165"/>
      <c r="F23" s="2"/>
      <c r="G23" s="2"/>
      <c r="H23" s="2"/>
      <c r="I23" s="2"/>
      <c r="J23" s="2"/>
      <c r="K23" s="35"/>
      <c r="L23" s="213" t="e">
        <f>VLOOKUP(A23,Data!$A:$P,10,FALSE)</f>
        <v>#N/A</v>
      </c>
      <c r="M23" s="49">
        <f t="shared" si="0"/>
        <v>0</v>
      </c>
      <c r="N23" s="9">
        <f t="shared" si="1"/>
        <v>0</v>
      </c>
      <c r="O23" s="15" t="str">
        <f t="shared" si="2"/>
        <v/>
      </c>
      <c r="P23" s="59" t="str">
        <f t="shared" si="3"/>
        <v/>
      </c>
      <c r="Q23" s="59" t="str">
        <f t="shared" si="4"/>
        <v/>
      </c>
    </row>
    <row r="24" spans="1:17" ht="39.950000000000003" customHeight="1" x14ac:dyDescent="0.25">
      <c r="A24" s="166"/>
      <c r="B24" s="228"/>
      <c r="C24" s="167"/>
      <c r="D24" s="165"/>
      <c r="E24" s="165"/>
      <c r="F24" s="2"/>
      <c r="G24" s="2"/>
      <c r="H24" s="2"/>
      <c r="I24" s="2"/>
      <c r="J24" s="2"/>
      <c r="K24" s="35"/>
      <c r="L24" s="213" t="e">
        <f>VLOOKUP(A24,Data!$A:$P,10,FALSE)</f>
        <v>#N/A</v>
      </c>
      <c r="M24" s="49">
        <f t="shared" si="0"/>
        <v>0</v>
      </c>
      <c r="N24" s="9">
        <f t="shared" si="1"/>
        <v>0</v>
      </c>
      <c r="O24" s="15" t="str">
        <f t="shared" si="2"/>
        <v/>
      </c>
      <c r="P24" s="59" t="str">
        <f t="shared" si="3"/>
        <v/>
      </c>
      <c r="Q24" s="59" t="str">
        <f t="shared" si="4"/>
        <v/>
      </c>
    </row>
    <row r="25" spans="1:17" ht="39.950000000000003" customHeight="1" x14ac:dyDescent="0.25">
      <c r="A25" s="166"/>
      <c r="B25" s="228"/>
      <c r="C25" s="167"/>
      <c r="D25" s="165"/>
      <c r="E25" s="165"/>
      <c r="F25" s="2"/>
      <c r="G25" s="2"/>
      <c r="H25" s="2"/>
      <c r="I25" s="2"/>
      <c r="J25" s="2"/>
      <c r="K25" s="35"/>
      <c r="L25" s="213" t="e">
        <f>VLOOKUP(A25,Data!$A:$P,10,FALSE)</f>
        <v>#N/A</v>
      </c>
      <c r="M25" s="49">
        <f t="shared" si="0"/>
        <v>0</v>
      </c>
      <c r="N25" s="9">
        <f t="shared" si="1"/>
        <v>0</v>
      </c>
      <c r="O25" s="15" t="str">
        <f t="shared" si="2"/>
        <v/>
      </c>
      <c r="P25" s="59" t="str">
        <f t="shared" si="3"/>
        <v/>
      </c>
      <c r="Q25" s="59" t="str">
        <f t="shared" si="4"/>
        <v/>
      </c>
    </row>
    <row r="26" spans="1:17" ht="24.95" customHeight="1" x14ac:dyDescent="0.25">
      <c r="A26" s="166"/>
      <c r="B26" s="228"/>
      <c r="C26" s="167"/>
      <c r="D26" s="165"/>
      <c r="E26" s="165"/>
      <c r="F26" s="2"/>
      <c r="G26" s="2"/>
      <c r="H26" s="2"/>
      <c r="I26" s="2"/>
      <c r="J26" s="2"/>
      <c r="K26" s="35"/>
      <c r="L26" s="213" t="e">
        <f>VLOOKUP(A26,Data!$A:$P,10,FALSE)</f>
        <v>#N/A</v>
      </c>
      <c r="M26" s="49">
        <f t="shared" si="0"/>
        <v>0</v>
      </c>
      <c r="N26" s="9">
        <f t="shared" si="1"/>
        <v>0</v>
      </c>
      <c r="O26" s="15" t="str">
        <f t="shared" si="2"/>
        <v/>
      </c>
      <c r="P26" s="59" t="str">
        <f t="shared" si="3"/>
        <v/>
      </c>
      <c r="Q26" s="59" t="str">
        <f t="shared" si="4"/>
        <v/>
      </c>
    </row>
    <row r="27" spans="1:17" ht="39.950000000000003" customHeight="1" x14ac:dyDescent="0.25">
      <c r="A27" s="166"/>
      <c r="B27" s="228"/>
      <c r="C27" s="167"/>
      <c r="D27" s="165"/>
      <c r="E27" s="165"/>
      <c r="F27" s="2"/>
      <c r="G27" s="2"/>
      <c r="H27" s="2"/>
      <c r="I27" s="2"/>
      <c r="J27" s="2"/>
      <c r="K27" s="35"/>
      <c r="L27" s="213" t="e">
        <f>VLOOKUP(A27,Data!$A:$P,10,FALSE)</f>
        <v>#N/A</v>
      </c>
      <c r="M27" s="49">
        <f t="shared" si="0"/>
        <v>0</v>
      </c>
      <c r="N27" s="9">
        <f t="shared" si="1"/>
        <v>0</v>
      </c>
      <c r="O27" s="15" t="str">
        <f t="shared" si="2"/>
        <v/>
      </c>
      <c r="P27" s="59" t="str">
        <f t="shared" si="3"/>
        <v/>
      </c>
      <c r="Q27" s="59" t="str">
        <f t="shared" si="4"/>
        <v/>
      </c>
    </row>
    <row r="28" spans="1:17" ht="32.25" customHeight="1" x14ac:dyDescent="0.25">
      <c r="A28" s="166"/>
      <c r="B28" s="228"/>
      <c r="C28" s="167"/>
      <c r="D28" s="165"/>
      <c r="E28" s="165"/>
      <c r="F28" s="2"/>
      <c r="G28" s="2"/>
      <c r="H28" s="2"/>
      <c r="I28" s="2"/>
      <c r="J28" s="2"/>
      <c r="K28" s="35"/>
      <c r="L28" s="213" t="e">
        <f>VLOOKUP(A28,Data!$A:$P,10,FALSE)</f>
        <v>#N/A</v>
      </c>
      <c r="M28" s="49">
        <f t="shared" si="0"/>
        <v>0</v>
      </c>
      <c r="N28" s="9">
        <f t="shared" si="1"/>
        <v>0</v>
      </c>
      <c r="O28" s="15" t="str">
        <f t="shared" si="2"/>
        <v/>
      </c>
      <c r="P28" s="59" t="str">
        <f t="shared" si="3"/>
        <v/>
      </c>
      <c r="Q28" s="59" t="str">
        <f t="shared" si="4"/>
        <v/>
      </c>
    </row>
    <row r="29" spans="1:17" ht="24.95" customHeight="1" x14ac:dyDescent="0.25">
      <c r="A29" s="166"/>
      <c r="B29" s="228"/>
      <c r="C29" s="167"/>
      <c r="D29" s="165"/>
      <c r="E29" s="165"/>
      <c r="F29" s="2"/>
      <c r="G29" s="2"/>
      <c r="H29" s="2"/>
      <c r="I29" s="2"/>
      <c r="J29" s="2"/>
      <c r="K29" s="35"/>
      <c r="L29" s="213" t="e">
        <f>VLOOKUP(A29,Data!$A:$P,10,FALSE)</f>
        <v>#N/A</v>
      </c>
      <c r="M29" s="49">
        <f t="shared" si="0"/>
        <v>0</v>
      </c>
      <c r="N29" s="9">
        <f t="shared" si="1"/>
        <v>0</v>
      </c>
      <c r="O29" s="15" t="str">
        <f t="shared" si="2"/>
        <v/>
      </c>
      <c r="P29" s="59" t="str">
        <f t="shared" si="3"/>
        <v/>
      </c>
      <c r="Q29" s="59" t="str">
        <f t="shared" si="4"/>
        <v/>
      </c>
    </row>
    <row r="30" spans="1:17" ht="24.95" customHeight="1" x14ac:dyDescent="0.25">
      <c r="A30" s="166"/>
      <c r="B30" s="228"/>
      <c r="C30" s="167"/>
      <c r="D30" s="165"/>
      <c r="E30" s="165"/>
      <c r="F30" s="2"/>
      <c r="G30" s="2"/>
      <c r="H30" s="2"/>
      <c r="I30" s="2"/>
      <c r="J30" s="2"/>
      <c r="K30" s="35"/>
      <c r="L30" s="213" t="e">
        <f>VLOOKUP(A30,Data!$A:$P,10,FALSE)</f>
        <v>#N/A</v>
      </c>
      <c r="M30" s="49">
        <f t="shared" si="0"/>
        <v>0</v>
      </c>
      <c r="N30" s="9">
        <f t="shared" si="1"/>
        <v>0</v>
      </c>
      <c r="O30" s="15" t="str">
        <f t="shared" si="2"/>
        <v/>
      </c>
      <c r="P30" s="59" t="str">
        <f t="shared" si="3"/>
        <v/>
      </c>
      <c r="Q30" s="59" t="str">
        <f t="shared" si="4"/>
        <v/>
      </c>
    </row>
    <row r="31" spans="1:17" ht="39.950000000000003" customHeight="1" x14ac:dyDescent="0.25">
      <c r="A31" s="166"/>
      <c r="B31" s="228"/>
      <c r="C31" s="167"/>
      <c r="D31" s="165"/>
      <c r="E31" s="165"/>
      <c r="F31" s="2"/>
      <c r="G31" s="2"/>
      <c r="H31" s="2"/>
      <c r="I31" s="2"/>
      <c r="J31" s="2"/>
      <c r="K31" s="35"/>
      <c r="L31" s="213" t="e">
        <f>VLOOKUP(A31,Data!$A:$P,10,FALSE)</f>
        <v>#N/A</v>
      </c>
      <c r="M31" s="49">
        <f t="shared" si="0"/>
        <v>0</v>
      </c>
      <c r="N31" s="9">
        <f t="shared" si="1"/>
        <v>0</v>
      </c>
      <c r="O31" s="15" t="str">
        <f t="shared" si="2"/>
        <v/>
      </c>
      <c r="P31" s="59" t="str">
        <f t="shared" si="3"/>
        <v/>
      </c>
      <c r="Q31" s="59" t="str">
        <f t="shared" si="4"/>
        <v/>
      </c>
    </row>
    <row r="32" spans="1:17" ht="35.1" customHeight="1" x14ac:dyDescent="0.25">
      <c r="A32" s="166"/>
      <c r="B32" s="228"/>
      <c r="C32" s="167"/>
      <c r="D32" s="165"/>
      <c r="E32" s="165"/>
      <c r="F32" s="2"/>
      <c r="G32" s="2"/>
      <c r="H32" s="2"/>
      <c r="I32" s="2"/>
      <c r="J32" s="2"/>
      <c r="K32" s="35"/>
      <c r="L32" s="213" t="e">
        <f>VLOOKUP(A32,Data!$A:$P,10,FALSE)</f>
        <v>#N/A</v>
      </c>
      <c r="M32" s="49">
        <f t="shared" si="0"/>
        <v>0</v>
      </c>
      <c r="N32" s="9">
        <f t="shared" si="1"/>
        <v>0</v>
      </c>
      <c r="O32" s="15" t="str">
        <f t="shared" si="2"/>
        <v/>
      </c>
      <c r="P32" s="59" t="str">
        <f t="shared" si="3"/>
        <v/>
      </c>
      <c r="Q32" s="59" t="str">
        <f t="shared" si="4"/>
        <v/>
      </c>
    </row>
    <row r="33" spans="1:17" ht="35.1" customHeight="1" x14ac:dyDescent="0.25">
      <c r="A33" s="166"/>
      <c r="B33" s="228"/>
      <c r="C33" s="167"/>
      <c r="D33" s="165"/>
      <c r="E33" s="165"/>
      <c r="F33" s="2"/>
      <c r="G33" s="2"/>
      <c r="H33" s="2"/>
      <c r="I33" s="2"/>
      <c r="J33" s="2"/>
      <c r="K33" s="35"/>
      <c r="L33" s="213" t="e">
        <f>VLOOKUP(A33,Data!$A:$P,10,FALSE)</f>
        <v>#N/A</v>
      </c>
      <c r="M33" s="49">
        <f t="shared" si="0"/>
        <v>0</v>
      </c>
      <c r="N33" s="9">
        <f t="shared" si="1"/>
        <v>0</v>
      </c>
      <c r="O33" s="15" t="str">
        <f t="shared" si="2"/>
        <v/>
      </c>
      <c r="P33" s="59" t="str">
        <f t="shared" si="3"/>
        <v/>
      </c>
      <c r="Q33" s="59" t="str">
        <f t="shared" si="4"/>
        <v/>
      </c>
    </row>
    <row r="34" spans="1:17" ht="15" x14ac:dyDescent="0.25">
      <c r="A34" s="166"/>
      <c r="B34" s="228"/>
      <c r="C34" s="167"/>
      <c r="D34" s="165"/>
      <c r="E34" s="165"/>
      <c r="F34" s="2"/>
      <c r="G34" s="2"/>
      <c r="H34" s="2"/>
      <c r="I34" s="2"/>
      <c r="J34" s="2"/>
      <c r="K34" s="35"/>
      <c r="L34" s="213" t="e">
        <f>VLOOKUP(A34,Data!$A:$P,10,FALSE)</f>
        <v>#N/A</v>
      </c>
      <c r="M34" s="49">
        <f t="shared" si="0"/>
        <v>0</v>
      </c>
      <c r="N34" s="9">
        <f t="shared" ref="N34:N65" si="5">IF(AND(D34=D33,F34&lt;G33,J34&lt;&gt;"On Standby"), G33-F34,0)</f>
        <v>0</v>
      </c>
      <c r="O34" s="15" t="str">
        <f t="shared" ref="O34:O65" si="6">IF(AND(D34=D33,F34&gt;G33), F34-G33,"")</f>
        <v/>
      </c>
      <c r="P34" s="59" t="str">
        <f t="shared" si="3"/>
        <v/>
      </c>
      <c r="Q34" s="59" t="str">
        <f t="shared" si="4"/>
        <v/>
      </c>
    </row>
    <row r="35" spans="1:17" ht="15" x14ac:dyDescent="0.25">
      <c r="A35" s="166"/>
      <c r="B35" s="228"/>
      <c r="C35" s="167"/>
      <c r="D35" s="165"/>
      <c r="E35" s="165"/>
      <c r="F35" s="2"/>
      <c r="G35" s="2"/>
      <c r="H35" s="2"/>
      <c r="I35" s="2"/>
      <c r="J35" s="2"/>
      <c r="K35" s="35"/>
      <c r="L35" s="213" t="e">
        <f>VLOOKUP(A35,Data!$A:$P,10,FALSE)</f>
        <v>#N/A</v>
      </c>
      <c r="M35" s="49">
        <f t="shared" si="0"/>
        <v>0</v>
      </c>
      <c r="N35" s="9">
        <f t="shared" si="5"/>
        <v>0</v>
      </c>
      <c r="O35" s="15" t="str">
        <f t="shared" si="6"/>
        <v/>
      </c>
      <c r="P35" s="59" t="str">
        <f t="shared" si="3"/>
        <v/>
      </c>
      <c r="Q35" s="59" t="str">
        <f t="shared" si="4"/>
        <v/>
      </c>
    </row>
    <row r="36" spans="1:17" ht="45" customHeight="1" x14ac:dyDescent="0.25">
      <c r="A36" s="166"/>
      <c r="B36" s="228"/>
      <c r="C36" s="167"/>
      <c r="D36" s="165"/>
      <c r="E36" s="165"/>
      <c r="F36" s="2"/>
      <c r="G36" s="2"/>
      <c r="H36" s="2"/>
      <c r="I36" s="2"/>
      <c r="J36" s="2"/>
      <c r="K36" s="35"/>
      <c r="L36" s="213" t="e">
        <f>VLOOKUP(A36,Data!$A:$P,10,FALSE)</f>
        <v>#N/A</v>
      </c>
      <c r="M36" s="49">
        <f t="shared" si="0"/>
        <v>0</v>
      </c>
      <c r="N36" s="9">
        <f t="shared" si="5"/>
        <v>0</v>
      </c>
      <c r="O36" s="15" t="str">
        <f t="shared" si="6"/>
        <v/>
      </c>
      <c r="P36" s="59" t="str">
        <f t="shared" si="3"/>
        <v/>
      </c>
      <c r="Q36" s="59" t="str">
        <f t="shared" si="4"/>
        <v/>
      </c>
    </row>
    <row r="37" spans="1:17" ht="15" x14ac:dyDescent="0.25">
      <c r="A37" s="166"/>
      <c r="B37" s="228"/>
      <c r="C37" s="167"/>
      <c r="D37" s="165"/>
      <c r="E37" s="165"/>
      <c r="F37" s="2"/>
      <c r="G37" s="2"/>
      <c r="H37" s="2"/>
      <c r="I37" s="2"/>
      <c r="J37" s="2"/>
      <c r="K37" s="35"/>
      <c r="L37" s="213" t="e">
        <f>VLOOKUP(A37,Data!$A:$P,10,FALSE)</f>
        <v>#N/A</v>
      </c>
      <c r="M37" s="49">
        <f t="shared" si="0"/>
        <v>0</v>
      </c>
      <c r="N37" s="9">
        <f t="shared" si="5"/>
        <v>0</v>
      </c>
      <c r="O37" s="15" t="str">
        <f t="shared" si="6"/>
        <v/>
      </c>
      <c r="P37" s="59" t="str">
        <f t="shared" si="3"/>
        <v/>
      </c>
      <c r="Q37" s="59" t="str">
        <f t="shared" si="4"/>
        <v/>
      </c>
    </row>
    <row r="38" spans="1:17" ht="15" x14ac:dyDescent="0.25">
      <c r="A38" s="166"/>
      <c r="B38" s="228"/>
      <c r="C38" s="167"/>
      <c r="D38" s="165"/>
      <c r="E38" s="165"/>
      <c r="F38" s="2"/>
      <c r="G38" s="2"/>
      <c r="H38" s="2"/>
      <c r="I38" s="2"/>
      <c r="J38" s="2"/>
      <c r="K38" s="35"/>
      <c r="L38" s="213" t="e">
        <f>VLOOKUP(A38,Data!$A:$P,10,FALSE)</f>
        <v>#N/A</v>
      </c>
      <c r="M38" s="49">
        <f t="shared" si="0"/>
        <v>0</v>
      </c>
      <c r="N38" s="9">
        <f t="shared" si="5"/>
        <v>0</v>
      </c>
      <c r="O38" s="15" t="str">
        <f t="shared" si="6"/>
        <v/>
      </c>
      <c r="P38" s="59" t="str">
        <f t="shared" si="3"/>
        <v/>
      </c>
      <c r="Q38" s="59" t="str">
        <f t="shared" si="4"/>
        <v/>
      </c>
    </row>
    <row r="39" spans="1:17" ht="39.950000000000003" customHeight="1" x14ac:dyDescent="0.25">
      <c r="A39" s="166"/>
      <c r="B39" s="228"/>
      <c r="C39" s="167"/>
      <c r="D39" s="165"/>
      <c r="E39" s="165"/>
      <c r="F39" s="2"/>
      <c r="G39" s="2"/>
      <c r="H39" s="2"/>
      <c r="I39" s="2"/>
      <c r="J39" s="2"/>
      <c r="K39" s="35"/>
      <c r="L39" s="213" t="e">
        <f>VLOOKUP(A39,Data!$A:$P,10,FALSE)</f>
        <v>#N/A</v>
      </c>
      <c r="M39" s="49">
        <f t="shared" si="0"/>
        <v>0</v>
      </c>
      <c r="N39" s="9">
        <f t="shared" si="5"/>
        <v>0</v>
      </c>
      <c r="O39" s="15" t="str">
        <f t="shared" si="6"/>
        <v/>
      </c>
      <c r="P39" s="59" t="str">
        <f t="shared" si="3"/>
        <v/>
      </c>
      <c r="Q39" s="59" t="str">
        <f t="shared" si="4"/>
        <v/>
      </c>
    </row>
    <row r="40" spans="1:17" ht="45" customHeight="1" x14ac:dyDescent="0.25">
      <c r="A40" s="166"/>
      <c r="B40" s="228"/>
      <c r="C40" s="167"/>
      <c r="D40" s="165"/>
      <c r="E40" s="165"/>
      <c r="F40" s="2"/>
      <c r="G40" s="2"/>
      <c r="H40" s="2"/>
      <c r="I40" s="2"/>
      <c r="J40" s="2"/>
      <c r="K40" s="35"/>
      <c r="L40" s="213" t="e">
        <f>VLOOKUP(A40,Data!$A:$P,10,FALSE)</f>
        <v>#N/A</v>
      </c>
      <c r="M40" s="49">
        <f t="shared" si="0"/>
        <v>0</v>
      </c>
      <c r="N40" s="9">
        <f t="shared" si="5"/>
        <v>0</v>
      </c>
      <c r="O40" s="15" t="str">
        <f t="shared" si="6"/>
        <v/>
      </c>
      <c r="P40" s="59" t="str">
        <f t="shared" si="3"/>
        <v/>
      </c>
      <c r="Q40" s="59" t="str">
        <f t="shared" si="4"/>
        <v/>
      </c>
    </row>
    <row r="41" spans="1:17" ht="15" x14ac:dyDescent="0.25">
      <c r="A41" s="166"/>
      <c r="B41" s="228"/>
      <c r="C41" s="167"/>
      <c r="D41" s="165"/>
      <c r="E41" s="165"/>
      <c r="F41" s="2"/>
      <c r="G41" s="2"/>
      <c r="H41" s="2"/>
      <c r="I41" s="2"/>
      <c r="J41" s="2"/>
      <c r="K41" s="35"/>
      <c r="L41" s="213" t="e">
        <f>VLOOKUP(A41,Data!$A:$P,10,FALSE)</f>
        <v>#N/A</v>
      </c>
      <c r="M41" s="49">
        <f t="shared" si="0"/>
        <v>0</v>
      </c>
      <c r="N41" s="9">
        <f t="shared" si="5"/>
        <v>0</v>
      </c>
      <c r="O41" s="15" t="str">
        <f t="shared" si="6"/>
        <v/>
      </c>
      <c r="P41" s="59" t="str">
        <f t="shared" si="3"/>
        <v/>
      </c>
      <c r="Q41" s="59" t="str">
        <f t="shared" si="4"/>
        <v/>
      </c>
    </row>
    <row r="42" spans="1:17" ht="15" x14ac:dyDescent="0.25">
      <c r="A42" s="166"/>
      <c r="B42" s="228"/>
      <c r="C42" s="167"/>
      <c r="D42" s="165"/>
      <c r="E42" s="165"/>
      <c r="F42" s="2"/>
      <c r="G42" s="2"/>
      <c r="H42" s="2"/>
      <c r="I42" s="2"/>
      <c r="J42" s="2"/>
      <c r="K42" s="35"/>
      <c r="L42" s="213" t="e">
        <f>VLOOKUP(A42,Data!$A:$P,10,FALSE)</f>
        <v>#N/A</v>
      </c>
      <c r="M42" s="49">
        <f t="shared" si="0"/>
        <v>0</v>
      </c>
      <c r="N42" s="9">
        <f t="shared" si="5"/>
        <v>0</v>
      </c>
      <c r="O42" s="15" t="str">
        <f t="shared" si="6"/>
        <v/>
      </c>
      <c r="P42" s="59" t="str">
        <f t="shared" si="3"/>
        <v/>
      </c>
      <c r="Q42" s="59" t="str">
        <f t="shared" si="4"/>
        <v/>
      </c>
    </row>
    <row r="43" spans="1:17" ht="24.95" customHeight="1" x14ac:dyDescent="0.25">
      <c r="A43" s="166"/>
      <c r="B43" s="228"/>
      <c r="C43" s="167"/>
      <c r="D43" s="165"/>
      <c r="E43" s="165"/>
      <c r="F43" s="2"/>
      <c r="G43" s="2"/>
      <c r="H43" s="2"/>
      <c r="I43" s="2"/>
      <c r="J43" s="2"/>
      <c r="K43" s="35"/>
      <c r="L43" s="213" t="e">
        <f>VLOOKUP(A43,Data!$A:$P,10,FALSE)</f>
        <v>#N/A</v>
      </c>
      <c r="M43" s="49">
        <f t="shared" si="0"/>
        <v>0</v>
      </c>
      <c r="N43" s="9">
        <f t="shared" si="5"/>
        <v>0</v>
      </c>
      <c r="O43" s="15" t="str">
        <f t="shared" si="6"/>
        <v/>
      </c>
      <c r="P43" s="59" t="str">
        <f t="shared" si="3"/>
        <v/>
      </c>
      <c r="Q43" s="59" t="str">
        <f t="shared" si="4"/>
        <v/>
      </c>
    </row>
    <row r="44" spans="1:17" ht="50.1" customHeight="1" x14ac:dyDescent="0.25">
      <c r="A44" s="166"/>
      <c r="B44" s="228"/>
      <c r="C44" s="167"/>
      <c r="D44" s="165"/>
      <c r="E44" s="165"/>
      <c r="F44" s="2"/>
      <c r="G44" s="2"/>
      <c r="H44" s="2"/>
      <c r="I44" s="2"/>
      <c r="J44" s="2"/>
      <c r="K44" s="35"/>
      <c r="L44" s="213" t="e">
        <f>VLOOKUP(A44,Data!$A:$P,10,FALSE)</f>
        <v>#N/A</v>
      </c>
      <c r="M44" s="49">
        <f t="shared" si="0"/>
        <v>0</v>
      </c>
      <c r="N44" s="9">
        <f t="shared" si="5"/>
        <v>0</v>
      </c>
      <c r="O44" s="15" t="str">
        <f t="shared" si="6"/>
        <v/>
      </c>
      <c r="P44" s="59" t="str">
        <f t="shared" si="3"/>
        <v/>
      </c>
      <c r="Q44" s="59" t="str">
        <f t="shared" si="4"/>
        <v/>
      </c>
    </row>
    <row r="45" spans="1:17" ht="24.95" customHeight="1" x14ac:dyDescent="0.25">
      <c r="A45" s="166"/>
      <c r="B45" s="228"/>
      <c r="C45" s="167"/>
      <c r="D45" s="165"/>
      <c r="E45" s="165"/>
      <c r="F45" s="2"/>
      <c r="G45" s="2"/>
      <c r="H45" s="2"/>
      <c r="I45" s="2"/>
      <c r="J45" s="2"/>
      <c r="K45" s="35"/>
      <c r="L45" s="213" t="e">
        <f>VLOOKUP(A45,Data!$A:$P,10,FALSE)</f>
        <v>#N/A</v>
      </c>
      <c r="M45" s="49">
        <f t="shared" si="0"/>
        <v>0</v>
      </c>
      <c r="N45" s="9">
        <f t="shared" si="5"/>
        <v>0</v>
      </c>
      <c r="O45" s="15" t="str">
        <f t="shared" si="6"/>
        <v/>
      </c>
      <c r="P45" s="59" t="str">
        <f t="shared" si="3"/>
        <v/>
      </c>
      <c r="Q45" s="59" t="str">
        <f t="shared" si="4"/>
        <v/>
      </c>
    </row>
    <row r="46" spans="1:17" ht="15" x14ac:dyDescent="0.25">
      <c r="A46" s="166"/>
      <c r="B46" s="228"/>
      <c r="C46" s="167"/>
      <c r="D46" s="165"/>
      <c r="E46" s="165"/>
      <c r="F46" s="2"/>
      <c r="G46" s="2"/>
      <c r="H46" s="2"/>
      <c r="I46" s="2"/>
      <c r="J46" s="2"/>
      <c r="K46" s="35"/>
      <c r="L46" s="213" t="e">
        <f>VLOOKUP(A46,Data!$A:$P,10,FALSE)</f>
        <v>#N/A</v>
      </c>
      <c r="M46" s="49">
        <f t="shared" si="0"/>
        <v>0</v>
      </c>
      <c r="N46" s="9">
        <f t="shared" si="5"/>
        <v>0</v>
      </c>
      <c r="O46" s="15" t="str">
        <f t="shared" si="6"/>
        <v/>
      </c>
      <c r="P46" s="59" t="str">
        <f t="shared" si="3"/>
        <v/>
      </c>
      <c r="Q46" s="59" t="str">
        <f t="shared" si="4"/>
        <v/>
      </c>
    </row>
    <row r="47" spans="1:17" ht="15" x14ac:dyDescent="0.25">
      <c r="A47" s="166"/>
      <c r="B47" s="228"/>
      <c r="C47" s="167"/>
      <c r="D47" s="165"/>
      <c r="E47" s="165"/>
      <c r="F47" s="2"/>
      <c r="G47" s="2"/>
      <c r="H47" s="2"/>
      <c r="I47" s="2"/>
      <c r="J47" s="2"/>
      <c r="K47" s="35"/>
      <c r="L47" s="213" t="e">
        <f>VLOOKUP(A47,Data!$A:$P,10,FALSE)</f>
        <v>#N/A</v>
      </c>
      <c r="M47" s="49">
        <f t="shared" si="0"/>
        <v>0</v>
      </c>
      <c r="N47" s="9">
        <f t="shared" si="5"/>
        <v>0</v>
      </c>
      <c r="O47" s="15" t="str">
        <f t="shared" si="6"/>
        <v/>
      </c>
      <c r="P47" s="59" t="str">
        <f t="shared" si="3"/>
        <v/>
      </c>
      <c r="Q47" s="59" t="str">
        <f t="shared" si="4"/>
        <v/>
      </c>
    </row>
    <row r="48" spans="1:17" ht="39.950000000000003" customHeight="1" x14ac:dyDescent="0.25">
      <c r="A48" s="166"/>
      <c r="B48" s="228"/>
      <c r="C48" s="167"/>
      <c r="D48" s="165"/>
      <c r="E48" s="165"/>
      <c r="F48" s="2"/>
      <c r="G48" s="2"/>
      <c r="H48" s="2"/>
      <c r="I48" s="2"/>
      <c r="J48" s="2"/>
      <c r="K48" s="35"/>
      <c r="L48" s="213" t="e">
        <f>VLOOKUP(A48,Data!$A:$P,10,FALSE)</f>
        <v>#N/A</v>
      </c>
      <c r="M48" s="49">
        <f t="shared" si="0"/>
        <v>0</v>
      </c>
      <c r="N48" s="9">
        <f t="shared" si="5"/>
        <v>0</v>
      </c>
      <c r="O48" s="15" t="str">
        <f t="shared" si="6"/>
        <v/>
      </c>
      <c r="P48" s="59" t="str">
        <f t="shared" si="3"/>
        <v/>
      </c>
      <c r="Q48" s="59" t="str">
        <f t="shared" si="4"/>
        <v/>
      </c>
    </row>
    <row r="49" spans="1:17" ht="15" x14ac:dyDescent="0.25">
      <c r="A49" s="166"/>
      <c r="B49" s="228"/>
      <c r="C49" s="167"/>
      <c r="D49" s="165"/>
      <c r="E49" s="165"/>
      <c r="F49" s="2"/>
      <c r="G49" s="2"/>
      <c r="H49" s="2"/>
      <c r="I49" s="2"/>
      <c r="J49" s="2"/>
      <c r="K49" s="35"/>
      <c r="L49" s="213" t="e">
        <f>VLOOKUP(A49,Data!$A:$P,10,FALSE)</f>
        <v>#N/A</v>
      </c>
      <c r="M49" s="49">
        <f t="shared" si="0"/>
        <v>0</v>
      </c>
      <c r="N49" s="9">
        <f t="shared" si="5"/>
        <v>0</v>
      </c>
      <c r="O49" s="15" t="str">
        <f t="shared" si="6"/>
        <v/>
      </c>
      <c r="P49" s="59" t="str">
        <f t="shared" si="3"/>
        <v/>
      </c>
      <c r="Q49" s="59" t="str">
        <f t="shared" si="4"/>
        <v/>
      </c>
    </row>
    <row r="50" spans="1:17" ht="15" x14ac:dyDescent="0.25">
      <c r="A50" s="166"/>
      <c r="B50" s="228"/>
      <c r="C50" s="167"/>
      <c r="D50" s="165"/>
      <c r="E50" s="165"/>
      <c r="F50" s="2"/>
      <c r="G50" s="2"/>
      <c r="H50" s="2"/>
      <c r="I50" s="2"/>
      <c r="J50" s="2"/>
      <c r="K50" s="35"/>
      <c r="L50" s="213" t="e">
        <f>VLOOKUP(A50,Data!$A:$P,10,FALSE)</f>
        <v>#N/A</v>
      </c>
      <c r="M50" s="49">
        <f t="shared" si="0"/>
        <v>0</v>
      </c>
      <c r="N50" s="9">
        <f t="shared" si="5"/>
        <v>0</v>
      </c>
      <c r="O50" s="15" t="str">
        <f t="shared" si="6"/>
        <v/>
      </c>
      <c r="P50" s="59" t="str">
        <f t="shared" si="3"/>
        <v/>
      </c>
      <c r="Q50" s="59" t="str">
        <f t="shared" si="4"/>
        <v/>
      </c>
    </row>
    <row r="51" spans="1:17" ht="39.950000000000003" customHeight="1" x14ac:dyDescent="0.25">
      <c r="A51" s="166"/>
      <c r="B51" s="228"/>
      <c r="C51" s="167"/>
      <c r="D51" s="165"/>
      <c r="E51" s="165"/>
      <c r="F51" s="2"/>
      <c r="G51" s="2"/>
      <c r="H51" s="2"/>
      <c r="I51" s="2"/>
      <c r="J51" s="2"/>
      <c r="K51" s="35"/>
      <c r="L51" s="213" t="e">
        <f>VLOOKUP(A51,Data!$A:$P,10,FALSE)</f>
        <v>#N/A</v>
      </c>
      <c r="M51" s="49">
        <f t="shared" si="0"/>
        <v>0</v>
      </c>
      <c r="N51" s="9">
        <f t="shared" si="5"/>
        <v>0</v>
      </c>
      <c r="O51" s="15" t="str">
        <f t="shared" si="6"/>
        <v/>
      </c>
      <c r="P51" s="59" t="str">
        <f t="shared" si="3"/>
        <v/>
      </c>
      <c r="Q51" s="59" t="str">
        <f t="shared" si="4"/>
        <v/>
      </c>
    </row>
    <row r="52" spans="1:17" ht="15" x14ac:dyDescent="0.25">
      <c r="A52" s="166"/>
      <c r="B52" s="228"/>
      <c r="C52" s="167"/>
      <c r="D52" s="165"/>
      <c r="E52" s="165"/>
      <c r="F52" s="2"/>
      <c r="G52" s="2"/>
      <c r="H52" s="2"/>
      <c r="I52" s="2"/>
      <c r="J52" s="2"/>
      <c r="K52" s="35"/>
      <c r="L52" s="213" t="e">
        <f>VLOOKUP(A52,Data!$A:$P,10,FALSE)</f>
        <v>#N/A</v>
      </c>
      <c r="M52" s="49">
        <f t="shared" si="0"/>
        <v>0</v>
      </c>
      <c r="N52" s="9">
        <f t="shared" si="5"/>
        <v>0</v>
      </c>
      <c r="O52" s="15" t="str">
        <f t="shared" si="6"/>
        <v/>
      </c>
      <c r="P52" s="59" t="str">
        <f t="shared" si="3"/>
        <v/>
      </c>
      <c r="Q52" s="59" t="str">
        <f t="shared" si="4"/>
        <v/>
      </c>
    </row>
    <row r="53" spans="1:17" ht="15" x14ac:dyDescent="0.25">
      <c r="A53" s="166"/>
      <c r="B53" s="228"/>
      <c r="C53" s="167"/>
      <c r="D53" s="165"/>
      <c r="E53" s="165"/>
      <c r="F53" s="2"/>
      <c r="G53" s="2"/>
      <c r="H53" s="2"/>
      <c r="I53" s="2"/>
      <c r="J53" s="2"/>
      <c r="K53" s="35"/>
      <c r="L53" s="213" t="e">
        <f>VLOOKUP(A53,Data!$A:$P,10,FALSE)</f>
        <v>#N/A</v>
      </c>
      <c r="M53" s="49">
        <f t="shared" si="0"/>
        <v>0</v>
      </c>
      <c r="N53" s="9">
        <f t="shared" si="5"/>
        <v>0</v>
      </c>
      <c r="O53" s="15" t="str">
        <f t="shared" si="6"/>
        <v/>
      </c>
      <c r="P53" s="59" t="str">
        <f t="shared" si="3"/>
        <v/>
      </c>
      <c r="Q53" s="59" t="str">
        <f t="shared" si="4"/>
        <v/>
      </c>
    </row>
    <row r="54" spans="1:17" ht="15" x14ac:dyDescent="0.25">
      <c r="A54" s="166"/>
      <c r="B54" s="228"/>
      <c r="C54" s="167"/>
      <c r="D54" s="165"/>
      <c r="E54" s="165"/>
      <c r="F54" s="2"/>
      <c r="G54" s="2"/>
      <c r="H54" s="2"/>
      <c r="I54" s="2"/>
      <c r="J54" s="2"/>
      <c r="K54" s="35"/>
      <c r="L54" s="213" t="e">
        <f>VLOOKUP(A54,Data!$A:$P,10,FALSE)</f>
        <v>#N/A</v>
      </c>
      <c r="M54" s="49">
        <f t="shared" si="0"/>
        <v>0</v>
      </c>
      <c r="N54" s="9">
        <f t="shared" si="5"/>
        <v>0</v>
      </c>
      <c r="O54" s="15" t="str">
        <f t="shared" si="6"/>
        <v/>
      </c>
      <c r="P54" s="59" t="str">
        <f t="shared" si="3"/>
        <v/>
      </c>
      <c r="Q54" s="59" t="str">
        <f t="shared" si="4"/>
        <v/>
      </c>
    </row>
    <row r="55" spans="1:17" ht="15" x14ac:dyDescent="0.25">
      <c r="A55" s="166"/>
      <c r="B55" s="228"/>
      <c r="C55" s="167"/>
      <c r="D55" s="165"/>
      <c r="E55" s="165"/>
      <c r="F55" s="2"/>
      <c r="G55" s="2"/>
      <c r="H55" s="2"/>
      <c r="I55" s="2"/>
      <c r="J55" s="2"/>
      <c r="K55" s="35"/>
      <c r="L55" s="213" t="e">
        <f>VLOOKUP(A55,Data!$A:$P,10,FALSE)</f>
        <v>#N/A</v>
      </c>
      <c r="M55" s="49">
        <f t="shared" si="0"/>
        <v>0</v>
      </c>
      <c r="N55" s="9">
        <f t="shared" si="5"/>
        <v>0</v>
      </c>
      <c r="O55" s="15" t="str">
        <f t="shared" si="6"/>
        <v/>
      </c>
      <c r="P55" s="59" t="str">
        <f t="shared" si="3"/>
        <v/>
      </c>
      <c r="Q55" s="59" t="str">
        <f t="shared" si="4"/>
        <v/>
      </c>
    </row>
    <row r="56" spans="1:17" ht="15" x14ac:dyDescent="0.25">
      <c r="A56" s="166"/>
      <c r="B56" s="228"/>
      <c r="C56" s="167"/>
      <c r="D56" s="165"/>
      <c r="E56" s="165"/>
      <c r="F56" s="2"/>
      <c r="G56" s="2"/>
      <c r="H56" s="2"/>
      <c r="I56" s="2"/>
      <c r="J56" s="2"/>
      <c r="K56" s="35"/>
      <c r="L56" s="213" t="e">
        <f>VLOOKUP(A56,Data!$A:$P,10,FALSE)</f>
        <v>#N/A</v>
      </c>
      <c r="M56" s="49">
        <f t="shared" si="0"/>
        <v>0</v>
      </c>
      <c r="N56" s="9">
        <f t="shared" si="5"/>
        <v>0</v>
      </c>
      <c r="O56" s="15" t="str">
        <f t="shared" si="6"/>
        <v/>
      </c>
      <c r="P56" s="59" t="str">
        <f t="shared" si="3"/>
        <v/>
      </c>
      <c r="Q56" s="59" t="str">
        <f t="shared" si="4"/>
        <v/>
      </c>
    </row>
    <row r="57" spans="1:17" ht="15" x14ac:dyDescent="0.25">
      <c r="A57" s="166"/>
      <c r="B57" s="228"/>
      <c r="C57" s="167"/>
      <c r="D57" s="165"/>
      <c r="E57" s="165"/>
      <c r="F57" s="2"/>
      <c r="G57" s="2"/>
      <c r="H57" s="2"/>
      <c r="I57" s="2"/>
      <c r="J57" s="2"/>
      <c r="K57" s="35"/>
      <c r="L57" s="213" t="e">
        <f>VLOOKUP(A57,Data!$A:$P,10,FALSE)</f>
        <v>#N/A</v>
      </c>
      <c r="M57" s="49">
        <f t="shared" si="0"/>
        <v>0</v>
      </c>
      <c r="N57" s="9">
        <f t="shared" si="5"/>
        <v>0</v>
      </c>
      <c r="O57" s="15" t="str">
        <f t="shared" si="6"/>
        <v/>
      </c>
      <c r="P57" s="59" t="str">
        <f t="shared" si="3"/>
        <v/>
      </c>
      <c r="Q57" s="59" t="str">
        <f t="shared" si="4"/>
        <v/>
      </c>
    </row>
    <row r="58" spans="1:17" ht="35.1" customHeight="1" x14ac:dyDescent="0.25">
      <c r="A58" s="166"/>
      <c r="B58" s="228"/>
      <c r="C58" s="167"/>
      <c r="D58" s="165"/>
      <c r="E58" s="165"/>
      <c r="F58" s="2"/>
      <c r="G58" s="2"/>
      <c r="H58" s="2"/>
      <c r="I58" s="2"/>
      <c r="J58" s="2"/>
      <c r="K58" s="35"/>
      <c r="L58" s="213" t="e">
        <f>VLOOKUP(A58,Data!$A:$P,10,FALSE)</f>
        <v>#N/A</v>
      </c>
      <c r="M58" s="49">
        <f t="shared" si="0"/>
        <v>0</v>
      </c>
      <c r="N58" s="9">
        <f t="shared" si="5"/>
        <v>0</v>
      </c>
      <c r="O58" s="15" t="str">
        <f t="shared" si="6"/>
        <v/>
      </c>
      <c r="P58" s="59" t="str">
        <f t="shared" si="3"/>
        <v/>
      </c>
      <c r="Q58" s="59" t="str">
        <f t="shared" si="4"/>
        <v/>
      </c>
    </row>
    <row r="59" spans="1:17" ht="15" x14ac:dyDescent="0.25">
      <c r="A59" s="166"/>
      <c r="B59" s="228"/>
      <c r="C59" s="167"/>
      <c r="D59" s="165"/>
      <c r="E59" s="165"/>
      <c r="F59" s="2"/>
      <c r="G59" s="2"/>
      <c r="H59" s="2"/>
      <c r="I59" s="2"/>
      <c r="J59" s="2"/>
      <c r="K59" s="35"/>
      <c r="L59" s="213" t="e">
        <f>VLOOKUP(A59,Data!$A:$P,10,FALSE)</f>
        <v>#N/A</v>
      </c>
      <c r="M59" s="49">
        <f t="shared" si="0"/>
        <v>0</v>
      </c>
      <c r="N59" s="9">
        <f t="shared" si="5"/>
        <v>0</v>
      </c>
      <c r="O59" s="15" t="str">
        <f t="shared" si="6"/>
        <v/>
      </c>
      <c r="P59" s="59" t="str">
        <f t="shared" si="3"/>
        <v/>
      </c>
      <c r="Q59" s="59" t="str">
        <f t="shared" si="4"/>
        <v/>
      </c>
    </row>
    <row r="60" spans="1:17" ht="15" x14ac:dyDescent="0.25">
      <c r="A60" s="166"/>
      <c r="B60" s="228"/>
      <c r="C60" s="167"/>
      <c r="D60" s="165"/>
      <c r="E60" s="165"/>
      <c r="F60" s="2"/>
      <c r="G60" s="2"/>
      <c r="H60" s="2"/>
      <c r="I60" s="2"/>
      <c r="J60" s="2"/>
      <c r="K60" s="35"/>
      <c r="L60" s="213" t="e">
        <f>VLOOKUP(A60,Data!$A:$P,10,FALSE)</f>
        <v>#N/A</v>
      </c>
      <c r="M60" s="49">
        <f t="shared" si="0"/>
        <v>0</v>
      </c>
      <c r="N60" s="9">
        <f t="shared" si="5"/>
        <v>0</v>
      </c>
      <c r="O60" s="15" t="str">
        <f t="shared" si="6"/>
        <v/>
      </c>
      <c r="P60" s="59" t="str">
        <f t="shared" si="3"/>
        <v/>
      </c>
      <c r="Q60" s="59" t="str">
        <f t="shared" si="4"/>
        <v/>
      </c>
    </row>
    <row r="61" spans="1:17" ht="15" x14ac:dyDescent="0.25">
      <c r="A61" s="166"/>
      <c r="B61" s="228"/>
      <c r="C61" s="167"/>
      <c r="D61" s="165"/>
      <c r="E61" s="165"/>
      <c r="F61" s="2"/>
      <c r="G61" s="2"/>
      <c r="H61" s="2"/>
      <c r="I61" s="2"/>
      <c r="J61" s="2"/>
      <c r="K61" s="35"/>
      <c r="L61" s="213" t="e">
        <f>VLOOKUP(A61,Data!$A:$P,10,FALSE)</f>
        <v>#N/A</v>
      </c>
      <c r="M61" s="49">
        <f t="shared" si="0"/>
        <v>0</v>
      </c>
      <c r="N61" s="9">
        <f t="shared" si="5"/>
        <v>0</v>
      </c>
      <c r="O61" s="15" t="str">
        <f t="shared" si="6"/>
        <v/>
      </c>
      <c r="P61" s="59" t="str">
        <f t="shared" si="3"/>
        <v/>
      </c>
      <c r="Q61" s="59" t="str">
        <f t="shared" si="4"/>
        <v/>
      </c>
    </row>
    <row r="62" spans="1:17" ht="39.950000000000003" customHeight="1" x14ac:dyDescent="0.25">
      <c r="A62" s="166"/>
      <c r="B62" s="228"/>
      <c r="C62" s="167"/>
      <c r="D62" s="165"/>
      <c r="E62" s="165"/>
      <c r="F62" s="2"/>
      <c r="G62" s="2"/>
      <c r="H62" s="2"/>
      <c r="I62" s="2"/>
      <c r="J62" s="2"/>
      <c r="K62" s="35"/>
      <c r="L62" s="213" t="e">
        <f>VLOOKUP(A62,Data!$A:$P,10,FALSE)</f>
        <v>#N/A</v>
      </c>
      <c r="M62" s="49">
        <f t="shared" si="0"/>
        <v>0</v>
      </c>
      <c r="N62" s="9">
        <f t="shared" si="5"/>
        <v>0</v>
      </c>
      <c r="O62" s="15" t="str">
        <f t="shared" si="6"/>
        <v/>
      </c>
      <c r="P62" s="59" t="str">
        <f t="shared" si="3"/>
        <v/>
      </c>
      <c r="Q62" s="59" t="str">
        <f t="shared" si="4"/>
        <v/>
      </c>
    </row>
    <row r="63" spans="1:17" ht="15" x14ac:dyDescent="0.25">
      <c r="A63" s="166"/>
      <c r="B63" s="228"/>
      <c r="C63" s="167"/>
      <c r="D63" s="165"/>
      <c r="E63" s="165"/>
      <c r="F63" s="2"/>
      <c r="G63" s="2"/>
      <c r="H63" s="2"/>
      <c r="I63" s="2"/>
      <c r="J63" s="2"/>
      <c r="K63" s="35"/>
      <c r="L63" s="213" t="e">
        <f>VLOOKUP(A63,Data!$A:$P,10,FALSE)</f>
        <v>#N/A</v>
      </c>
      <c r="M63" s="49">
        <f t="shared" si="0"/>
        <v>0</v>
      </c>
      <c r="N63" s="9">
        <f t="shared" si="5"/>
        <v>0</v>
      </c>
      <c r="O63" s="15" t="str">
        <f t="shared" si="6"/>
        <v/>
      </c>
      <c r="P63" s="59" t="str">
        <f t="shared" si="3"/>
        <v/>
      </c>
      <c r="Q63" s="59" t="str">
        <f t="shared" si="4"/>
        <v/>
      </c>
    </row>
    <row r="64" spans="1:17" ht="39.950000000000003" customHeight="1" x14ac:dyDescent="0.25">
      <c r="A64" s="166"/>
      <c r="B64" s="228"/>
      <c r="C64" s="167"/>
      <c r="D64" s="165"/>
      <c r="E64" s="165"/>
      <c r="F64" s="2"/>
      <c r="G64" s="2"/>
      <c r="H64" s="2"/>
      <c r="I64" s="2"/>
      <c r="J64" s="2"/>
      <c r="K64" s="35"/>
      <c r="L64" s="213" t="e">
        <f>VLOOKUP(A64,Data!$A:$P,10,FALSE)</f>
        <v>#N/A</v>
      </c>
      <c r="M64" s="49">
        <f t="shared" si="0"/>
        <v>0</v>
      </c>
      <c r="N64" s="9">
        <f t="shared" si="5"/>
        <v>0</v>
      </c>
      <c r="O64" s="15" t="str">
        <f t="shared" si="6"/>
        <v/>
      </c>
      <c r="P64" s="59" t="str">
        <f t="shared" si="3"/>
        <v/>
      </c>
      <c r="Q64" s="59" t="str">
        <f t="shared" si="4"/>
        <v/>
      </c>
    </row>
    <row r="65" spans="1:17" ht="15" x14ac:dyDescent="0.25">
      <c r="A65" s="166"/>
      <c r="B65" s="228"/>
      <c r="C65" s="167"/>
      <c r="D65" s="165"/>
      <c r="E65" s="165"/>
      <c r="F65" s="2"/>
      <c r="G65" s="2"/>
      <c r="H65" s="2"/>
      <c r="I65" s="2"/>
      <c r="J65" s="2"/>
      <c r="K65" s="35"/>
      <c r="L65" s="213" t="e">
        <f>VLOOKUP(A65,Data!$A:$P,10,FALSE)</f>
        <v>#N/A</v>
      </c>
      <c r="M65" s="49">
        <f t="shared" si="0"/>
        <v>0</v>
      </c>
      <c r="N65" s="9">
        <f t="shared" si="5"/>
        <v>0</v>
      </c>
      <c r="O65" s="15" t="str">
        <f t="shared" si="6"/>
        <v/>
      </c>
      <c r="P65" s="59" t="str">
        <f t="shared" si="3"/>
        <v/>
      </c>
      <c r="Q65" s="59" t="str">
        <f t="shared" si="4"/>
        <v/>
      </c>
    </row>
    <row r="66" spans="1:17" ht="35.1" customHeight="1" x14ac:dyDescent="0.25">
      <c r="A66" s="166"/>
      <c r="B66" s="228"/>
      <c r="C66" s="167"/>
      <c r="D66" s="165"/>
      <c r="E66" s="165"/>
      <c r="F66" s="2"/>
      <c r="G66" s="2"/>
      <c r="H66" s="2"/>
      <c r="I66" s="2"/>
      <c r="J66" s="2"/>
      <c r="K66" s="35"/>
      <c r="L66" s="213" t="e">
        <f>VLOOKUP(A66,Data!$A:$P,10,FALSE)</f>
        <v>#N/A</v>
      </c>
      <c r="M66" s="49">
        <f t="shared" ref="M66:M129" si="7">G66-F66</f>
        <v>0</v>
      </c>
      <c r="N66" s="9">
        <f t="shared" ref="N66:N97" si="8">IF(AND(D66=D65,F66&lt;G65,J66&lt;&gt;"On Standby"), G65-F66,0)</f>
        <v>0</v>
      </c>
      <c r="O66" s="15" t="str">
        <f t="shared" ref="O66:O97" si="9">IF(AND(D66=D65,F66&gt;G65), F66-G65,"")</f>
        <v/>
      </c>
      <c r="P66" s="59" t="str">
        <f t="shared" si="3"/>
        <v/>
      </c>
      <c r="Q66" s="59" t="str">
        <f t="shared" si="4"/>
        <v/>
      </c>
    </row>
    <row r="67" spans="1:17" ht="45" customHeight="1" x14ac:dyDescent="0.25">
      <c r="A67" s="166"/>
      <c r="B67" s="228"/>
      <c r="C67" s="167"/>
      <c r="D67" s="165"/>
      <c r="E67" s="165"/>
      <c r="F67" s="2"/>
      <c r="G67" s="2"/>
      <c r="H67" s="2"/>
      <c r="I67" s="2"/>
      <c r="J67" s="2"/>
      <c r="K67" s="35"/>
      <c r="L67" s="213" t="e">
        <f>VLOOKUP(A67,Data!$A:$P,10,FALSE)</f>
        <v>#N/A</v>
      </c>
      <c r="M67" s="49">
        <f t="shared" si="7"/>
        <v>0</v>
      </c>
      <c r="N67" s="9">
        <f t="shared" si="8"/>
        <v>0</v>
      </c>
      <c r="O67" s="15" t="str">
        <f t="shared" si="9"/>
        <v/>
      </c>
      <c r="P67" s="59" t="str">
        <f t="shared" ref="P67:P95" si="10">IF(N67&gt;0,F67+N67,"")</f>
        <v/>
      </c>
      <c r="Q67" s="59" t="str">
        <f t="shared" ref="Q67:Q95" si="11">IF(N67&gt;0,G67+N67,"")</f>
        <v/>
      </c>
    </row>
    <row r="68" spans="1:17" ht="35.1" customHeight="1" x14ac:dyDescent="0.25">
      <c r="A68" s="166"/>
      <c r="B68" s="228"/>
      <c r="C68" s="167"/>
      <c r="D68" s="165"/>
      <c r="E68" s="165"/>
      <c r="F68" s="2"/>
      <c r="G68" s="2"/>
      <c r="H68" s="2"/>
      <c r="I68" s="2"/>
      <c r="J68" s="2"/>
      <c r="K68" s="35"/>
      <c r="L68" s="213" t="e">
        <f>VLOOKUP(A68,Data!$A:$P,10,FALSE)</f>
        <v>#N/A</v>
      </c>
      <c r="M68" s="49">
        <f t="shared" si="7"/>
        <v>0</v>
      </c>
      <c r="N68" s="9">
        <f t="shared" si="8"/>
        <v>0</v>
      </c>
      <c r="O68" s="15" t="str">
        <f t="shared" si="9"/>
        <v/>
      </c>
      <c r="P68" s="59" t="str">
        <f t="shared" si="10"/>
        <v/>
      </c>
      <c r="Q68" s="59" t="str">
        <f t="shared" si="11"/>
        <v/>
      </c>
    </row>
    <row r="69" spans="1:17" ht="15" x14ac:dyDescent="0.25">
      <c r="A69" s="166"/>
      <c r="B69" s="228"/>
      <c r="C69" s="167"/>
      <c r="D69" s="165"/>
      <c r="E69" s="165"/>
      <c r="F69" s="2"/>
      <c r="G69" s="2"/>
      <c r="H69" s="2"/>
      <c r="I69" s="2"/>
      <c r="J69" s="2"/>
      <c r="K69" s="35"/>
      <c r="L69" s="213" t="e">
        <f>VLOOKUP(A69,Data!$A:$P,10,FALSE)</f>
        <v>#N/A</v>
      </c>
      <c r="M69" s="49">
        <f t="shared" si="7"/>
        <v>0</v>
      </c>
      <c r="N69" s="9">
        <f t="shared" si="8"/>
        <v>0</v>
      </c>
      <c r="O69" s="15" t="str">
        <f t="shared" si="9"/>
        <v/>
      </c>
      <c r="P69" s="59" t="str">
        <f t="shared" si="10"/>
        <v/>
      </c>
      <c r="Q69" s="59" t="str">
        <f t="shared" si="11"/>
        <v/>
      </c>
    </row>
    <row r="70" spans="1:17" ht="15" x14ac:dyDescent="0.25">
      <c r="A70" s="166"/>
      <c r="B70" s="228"/>
      <c r="C70" s="167"/>
      <c r="D70" s="165"/>
      <c r="E70" s="165"/>
      <c r="F70" s="2"/>
      <c r="G70" s="2"/>
      <c r="H70" s="2"/>
      <c r="I70" s="2"/>
      <c r="J70" s="2"/>
      <c r="K70" s="35"/>
      <c r="L70" s="213" t="e">
        <f>VLOOKUP(A70,Data!$A:$P,10,FALSE)</f>
        <v>#N/A</v>
      </c>
      <c r="M70" s="49">
        <f t="shared" si="7"/>
        <v>0</v>
      </c>
      <c r="N70" s="9">
        <f t="shared" si="8"/>
        <v>0</v>
      </c>
      <c r="O70" s="15" t="str">
        <f t="shared" si="9"/>
        <v/>
      </c>
      <c r="P70" s="59" t="str">
        <f t="shared" si="10"/>
        <v/>
      </c>
      <c r="Q70" s="59" t="str">
        <f t="shared" si="11"/>
        <v/>
      </c>
    </row>
    <row r="71" spans="1:17" ht="15" x14ac:dyDescent="0.25">
      <c r="A71" s="166"/>
      <c r="B71" s="228"/>
      <c r="C71" s="167"/>
      <c r="D71" s="165"/>
      <c r="E71" s="165"/>
      <c r="F71" s="2"/>
      <c r="G71" s="2"/>
      <c r="H71" s="2"/>
      <c r="I71" s="2"/>
      <c r="J71" s="2"/>
      <c r="K71" s="35"/>
      <c r="L71" s="213" t="e">
        <f>VLOOKUP(A71,Data!$A:$P,10,FALSE)</f>
        <v>#N/A</v>
      </c>
      <c r="M71" s="49">
        <f t="shared" si="7"/>
        <v>0</v>
      </c>
      <c r="N71" s="9">
        <f t="shared" si="8"/>
        <v>0</v>
      </c>
      <c r="O71" s="15" t="str">
        <f t="shared" si="9"/>
        <v/>
      </c>
      <c r="P71" s="59" t="str">
        <f t="shared" si="10"/>
        <v/>
      </c>
      <c r="Q71" s="59" t="str">
        <f t="shared" si="11"/>
        <v/>
      </c>
    </row>
    <row r="72" spans="1:17" ht="15" x14ac:dyDescent="0.25">
      <c r="A72" s="166"/>
      <c r="B72" s="228"/>
      <c r="C72" s="167"/>
      <c r="D72" s="165"/>
      <c r="E72" s="165"/>
      <c r="F72" s="2"/>
      <c r="G72" s="2"/>
      <c r="H72" s="2"/>
      <c r="I72" s="2"/>
      <c r="J72" s="2"/>
      <c r="K72" s="35"/>
      <c r="L72" s="213" t="e">
        <f>VLOOKUP(A72,Data!$A:$P,10,FALSE)</f>
        <v>#N/A</v>
      </c>
      <c r="M72" s="49">
        <f t="shared" si="7"/>
        <v>0</v>
      </c>
      <c r="N72" s="9">
        <f t="shared" si="8"/>
        <v>0</v>
      </c>
      <c r="O72" s="15" t="str">
        <f t="shared" si="9"/>
        <v/>
      </c>
      <c r="P72" s="59" t="str">
        <f t="shared" si="10"/>
        <v/>
      </c>
      <c r="Q72" s="59" t="str">
        <f t="shared" si="11"/>
        <v/>
      </c>
    </row>
    <row r="73" spans="1:17" ht="15" x14ac:dyDescent="0.25">
      <c r="A73" s="166"/>
      <c r="B73" s="228"/>
      <c r="C73" s="167"/>
      <c r="D73" s="165"/>
      <c r="E73" s="165"/>
      <c r="F73" s="2"/>
      <c r="G73" s="2"/>
      <c r="H73" s="2"/>
      <c r="I73" s="2"/>
      <c r="J73" s="2"/>
      <c r="K73" s="35"/>
      <c r="L73" s="213" t="e">
        <f>VLOOKUP(A73,Data!$A:$P,10,FALSE)</f>
        <v>#N/A</v>
      </c>
      <c r="M73" s="49">
        <f t="shared" si="7"/>
        <v>0</v>
      </c>
      <c r="N73" s="9">
        <f t="shared" si="8"/>
        <v>0</v>
      </c>
      <c r="O73" s="15" t="str">
        <f t="shared" si="9"/>
        <v/>
      </c>
      <c r="P73" s="59" t="str">
        <f t="shared" si="10"/>
        <v/>
      </c>
      <c r="Q73" s="59" t="str">
        <f t="shared" si="11"/>
        <v/>
      </c>
    </row>
    <row r="74" spans="1:17" ht="15" x14ac:dyDescent="0.25">
      <c r="A74" s="166"/>
      <c r="B74" s="228"/>
      <c r="C74" s="167"/>
      <c r="D74" s="165"/>
      <c r="E74" s="165"/>
      <c r="F74" s="2"/>
      <c r="G74" s="2"/>
      <c r="H74" s="2"/>
      <c r="I74" s="2"/>
      <c r="J74" s="2"/>
      <c r="K74" s="35"/>
      <c r="L74" s="213" t="e">
        <f>VLOOKUP(A74,Data!$A:$P,10,FALSE)</f>
        <v>#N/A</v>
      </c>
      <c r="M74" s="49">
        <f t="shared" si="7"/>
        <v>0</v>
      </c>
      <c r="N74" s="9">
        <f t="shared" si="8"/>
        <v>0</v>
      </c>
      <c r="O74" s="15" t="str">
        <f t="shared" si="9"/>
        <v/>
      </c>
      <c r="P74" s="59" t="str">
        <f t="shared" si="10"/>
        <v/>
      </c>
      <c r="Q74" s="59" t="str">
        <f t="shared" si="11"/>
        <v/>
      </c>
    </row>
    <row r="75" spans="1:17" ht="39.950000000000003" customHeight="1" x14ac:dyDescent="0.25">
      <c r="A75" s="166"/>
      <c r="B75" s="228"/>
      <c r="C75" s="167"/>
      <c r="D75" s="165"/>
      <c r="E75" s="165"/>
      <c r="F75" s="2"/>
      <c r="G75" s="2"/>
      <c r="H75" s="2"/>
      <c r="I75" s="2"/>
      <c r="J75" s="2"/>
      <c r="K75" s="35"/>
      <c r="L75" s="213" t="e">
        <f>VLOOKUP(A75,Data!$A:$P,10,FALSE)</f>
        <v>#N/A</v>
      </c>
      <c r="M75" s="49">
        <f t="shared" si="7"/>
        <v>0</v>
      </c>
      <c r="N75" s="9">
        <f t="shared" si="8"/>
        <v>0</v>
      </c>
      <c r="O75" s="15" t="str">
        <f t="shared" si="9"/>
        <v/>
      </c>
      <c r="P75" s="59" t="str">
        <f t="shared" si="10"/>
        <v/>
      </c>
      <c r="Q75" s="59" t="str">
        <f t="shared" si="11"/>
        <v/>
      </c>
    </row>
    <row r="76" spans="1:17" ht="15" x14ac:dyDescent="0.25">
      <c r="A76" s="166"/>
      <c r="B76" s="228"/>
      <c r="C76" s="167"/>
      <c r="D76" s="165"/>
      <c r="E76" s="165"/>
      <c r="F76" s="2"/>
      <c r="G76" s="2"/>
      <c r="H76" s="2"/>
      <c r="I76" s="2"/>
      <c r="J76" s="2"/>
      <c r="K76" s="35"/>
      <c r="L76" s="213" t="e">
        <f>VLOOKUP(A76,Data!$A:$P,10,FALSE)</f>
        <v>#N/A</v>
      </c>
      <c r="M76" s="49">
        <f t="shared" si="7"/>
        <v>0</v>
      </c>
      <c r="N76" s="9">
        <f t="shared" si="8"/>
        <v>0</v>
      </c>
      <c r="O76" s="15" t="str">
        <f t="shared" si="9"/>
        <v/>
      </c>
      <c r="P76" s="59" t="str">
        <f t="shared" si="10"/>
        <v/>
      </c>
      <c r="Q76" s="59" t="str">
        <f t="shared" si="11"/>
        <v/>
      </c>
    </row>
    <row r="77" spans="1:17" ht="15" x14ac:dyDescent="0.25">
      <c r="A77" s="166"/>
      <c r="B77" s="228"/>
      <c r="C77" s="167"/>
      <c r="D77" s="165"/>
      <c r="E77" s="165"/>
      <c r="F77" s="2"/>
      <c r="G77" s="2"/>
      <c r="H77" s="2"/>
      <c r="I77" s="2"/>
      <c r="J77" s="2"/>
      <c r="K77" s="35"/>
      <c r="L77" s="213" t="e">
        <f>VLOOKUP(A77,Data!$A:$P,10,FALSE)</f>
        <v>#N/A</v>
      </c>
      <c r="M77" s="49">
        <f t="shared" si="7"/>
        <v>0</v>
      </c>
      <c r="N77" s="9">
        <f t="shared" si="8"/>
        <v>0</v>
      </c>
      <c r="O77" s="15" t="str">
        <f t="shared" si="9"/>
        <v/>
      </c>
      <c r="P77" s="59" t="str">
        <f t="shared" si="10"/>
        <v/>
      </c>
      <c r="Q77" s="59" t="str">
        <f t="shared" si="11"/>
        <v/>
      </c>
    </row>
    <row r="78" spans="1:17" ht="24.95" customHeight="1" x14ac:dyDescent="0.25">
      <c r="A78" s="166"/>
      <c r="B78" s="228"/>
      <c r="C78" s="167"/>
      <c r="D78" s="165"/>
      <c r="E78" s="165"/>
      <c r="F78" s="2"/>
      <c r="G78" s="2"/>
      <c r="H78" s="2"/>
      <c r="I78" s="2"/>
      <c r="J78" s="2"/>
      <c r="K78" s="35"/>
      <c r="L78" s="213" t="e">
        <f>VLOOKUP(A78,Data!$A:$P,10,FALSE)</f>
        <v>#N/A</v>
      </c>
      <c r="M78" s="49">
        <f t="shared" si="7"/>
        <v>0</v>
      </c>
      <c r="N78" s="9">
        <f t="shared" si="8"/>
        <v>0</v>
      </c>
      <c r="O78" s="15" t="str">
        <f t="shared" si="9"/>
        <v/>
      </c>
      <c r="P78" s="59" t="str">
        <f t="shared" si="10"/>
        <v/>
      </c>
      <c r="Q78" s="59" t="str">
        <f t="shared" si="11"/>
        <v/>
      </c>
    </row>
    <row r="79" spans="1:17" ht="39.950000000000003" customHeight="1" x14ac:dyDescent="0.25">
      <c r="A79" s="166"/>
      <c r="B79" s="228"/>
      <c r="C79" s="167"/>
      <c r="D79" s="165"/>
      <c r="E79" s="165"/>
      <c r="F79" s="2"/>
      <c r="G79" s="2"/>
      <c r="H79" s="2"/>
      <c r="I79" s="2"/>
      <c r="J79" s="2"/>
      <c r="K79" s="35"/>
      <c r="L79" s="213" t="e">
        <f>VLOOKUP(A79,Data!$A:$P,10,FALSE)</f>
        <v>#N/A</v>
      </c>
      <c r="M79" s="49">
        <f t="shared" si="7"/>
        <v>0</v>
      </c>
      <c r="N79" s="9">
        <f t="shared" si="8"/>
        <v>0</v>
      </c>
      <c r="O79" s="15" t="str">
        <f t="shared" si="9"/>
        <v/>
      </c>
      <c r="P79" s="59" t="str">
        <f t="shared" si="10"/>
        <v/>
      </c>
      <c r="Q79" s="59" t="str">
        <f t="shared" si="11"/>
        <v/>
      </c>
    </row>
    <row r="80" spans="1:17" ht="39.950000000000003" customHeight="1" x14ac:dyDescent="0.25">
      <c r="A80" s="166"/>
      <c r="B80" s="228"/>
      <c r="C80" s="167"/>
      <c r="D80" s="165"/>
      <c r="E80" s="165"/>
      <c r="F80" s="2"/>
      <c r="G80" s="2"/>
      <c r="H80" s="2"/>
      <c r="I80" s="2"/>
      <c r="J80" s="2"/>
      <c r="K80" s="35"/>
      <c r="L80" s="213" t="e">
        <f>VLOOKUP(A80,Data!$A:$P,10,FALSE)</f>
        <v>#N/A</v>
      </c>
      <c r="M80" s="49">
        <f t="shared" si="7"/>
        <v>0</v>
      </c>
      <c r="N80" s="9">
        <f t="shared" si="8"/>
        <v>0</v>
      </c>
      <c r="O80" s="15" t="str">
        <f t="shared" si="9"/>
        <v/>
      </c>
      <c r="P80" s="59" t="str">
        <f t="shared" si="10"/>
        <v/>
      </c>
      <c r="Q80" s="59" t="str">
        <f t="shared" si="11"/>
        <v/>
      </c>
    </row>
    <row r="81" spans="1:17" ht="39.950000000000003" customHeight="1" x14ac:dyDescent="0.25">
      <c r="A81" s="166"/>
      <c r="B81" s="228"/>
      <c r="C81" s="167"/>
      <c r="D81" s="165"/>
      <c r="E81" s="165"/>
      <c r="F81" s="2"/>
      <c r="G81" s="2"/>
      <c r="H81" s="2"/>
      <c r="I81" s="2"/>
      <c r="J81" s="2"/>
      <c r="K81" s="35"/>
      <c r="L81" s="213" t="e">
        <f>VLOOKUP(A81,Data!$A:$P,10,FALSE)</f>
        <v>#N/A</v>
      </c>
      <c r="M81" s="49">
        <f t="shared" si="7"/>
        <v>0</v>
      </c>
      <c r="N81" s="9">
        <f t="shared" si="8"/>
        <v>0</v>
      </c>
      <c r="O81" s="15" t="str">
        <f t="shared" si="9"/>
        <v/>
      </c>
      <c r="P81" s="59" t="str">
        <f t="shared" si="10"/>
        <v/>
      </c>
      <c r="Q81" s="59" t="str">
        <f t="shared" si="11"/>
        <v/>
      </c>
    </row>
    <row r="82" spans="1:17" ht="15" x14ac:dyDescent="0.25">
      <c r="A82" s="166"/>
      <c r="B82" s="228"/>
      <c r="C82" s="167"/>
      <c r="D82" s="165"/>
      <c r="E82" s="165"/>
      <c r="F82" s="2"/>
      <c r="G82" s="2"/>
      <c r="H82" s="2"/>
      <c r="I82" s="2"/>
      <c r="J82" s="2"/>
      <c r="K82" s="35"/>
      <c r="L82" s="213" t="e">
        <f>VLOOKUP(A82,Data!$A:$P,10,FALSE)</f>
        <v>#N/A</v>
      </c>
      <c r="M82" s="49">
        <f t="shared" si="7"/>
        <v>0</v>
      </c>
      <c r="N82" s="9">
        <f t="shared" si="8"/>
        <v>0</v>
      </c>
      <c r="O82" s="15" t="str">
        <f t="shared" si="9"/>
        <v/>
      </c>
      <c r="P82" s="59" t="str">
        <f t="shared" si="10"/>
        <v/>
      </c>
      <c r="Q82" s="59" t="str">
        <f t="shared" si="11"/>
        <v/>
      </c>
    </row>
    <row r="83" spans="1:17" ht="45" customHeight="1" x14ac:dyDescent="0.25">
      <c r="A83" s="166"/>
      <c r="B83" s="228"/>
      <c r="C83" s="167"/>
      <c r="D83" s="165"/>
      <c r="E83" s="165"/>
      <c r="F83" s="2"/>
      <c r="G83" s="2"/>
      <c r="H83" s="2"/>
      <c r="I83" s="2"/>
      <c r="J83" s="2"/>
      <c r="K83" s="35"/>
      <c r="L83" s="213" t="e">
        <f>VLOOKUP(A83,Data!$A:$P,10,FALSE)</f>
        <v>#N/A</v>
      </c>
      <c r="M83" s="49">
        <f t="shared" si="7"/>
        <v>0</v>
      </c>
      <c r="N83" s="9">
        <f t="shared" si="8"/>
        <v>0</v>
      </c>
      <c r="O83" s="15" t="str">
        <f t="shared" si="9"/>
        <v/>
      </c>
      <c r="P83" s="59" t="str">
        <f t="shared" si="10"/>
        <v/>
      </c>
      <c r="Q83" s="59" t="str">
        <f t="shared" si="11"/>
        <v/>
      </c>
    </row>
    <row r="84" spans="1:17" ht="45" customHeight="1" x14ac:dyDescent="0.25">
      <c r="A84" s="166"/>
      <c r="B84" s="228"/>
      <c r="C84" s="167"/>
      <c r="D84" s="165"/>
      <c r="E84" s="165"/>
      <c r="F84" s="2"/>
      <c r="G84" s="2"/>
      <c r="H84" s="2"/>
      <c r="I84" s="2"/>
      <c r="J84" s="2"/>
      <c r="K84" s="35"/>
      <c r="L84" s="213" t="e">
        <f>VLOOKUP(A84,Data!$A:$P,10,FALSE)</f>
        <v>#N/A</v>
      </c>
      <c r="M84" s="49">
        <f t="shared" si="7"/>
        <v>0</v>
      </c>
      <c r="N84" s="9">
        <f t="shared" si="8"/>
        <v>0</v>
      </c>
      <c r="O84" s="15" t="str">
        <f t="shared" si="9"/>
        <v/>
      </c>
      <c r="P84" s="59" t="str">
        <f t="shared" si="10"/>
        <v/>
      </c>
      <c r="Q84" s="59" t="str">
        <f t="shared" si="11"/>
        <v/>
      </c>
    </row>
    <row r="85" spans="1:17" ht="15" x14ac:dyDescent="0.25">
      <c r="A85" s="166"/>
      <c r="B85" s="228"/>
      <c r="C85" s="167"/>
      <c r="D85" s="165"/>
      <c r="E85" s="165"/>
      <c r="F85" s="2"/>
      <c r="G85" s="2"/>
      <c r="H85" s="2"/>
      <c r="I85" s="2"/>
      <c r="J85" s="2"/>
      <c r="K85" s="35"/>
      <c r="L85" s="213" t="e">
        <f>VLOOKUP(A85,Data!$A:$P,10,FALSE)</f>
        <v>#N/A</v>
      </c>
      <c r="M85" s="49">
        <f t="shared" si="7"/>
        <v>0</v>
      </c>
      <c r="N85" s="9">
        <f t="shared" si="8"/>
        <v>0</v>
      </c>
      <c r="O85" s="15" t="str">
        <f t="shared" si="9"/>
        <v/>
      </c>
      <c r="P85" s="59" t="str">
        <f t="shared" si="10"/>
        <v/>
      </c>
      <c r="Q85" s="59" t="str">
        <f t="shared" si="11"/>
        <v/>
      </c>
    </row>
    <row r="86" spans="1:17" ht="60" customHeight="1" x14ac:dyDescent="0.25">
      <c r="A86" s="166"/>
      <c r="B86" s="228"/>
      <c r="C86" s="167"/>
      <c r="D86" s="165"/>
      <c r="E86" s="165"/>
      <c r="F86" s="2"/>
      <c r="G86" s="2"/>
      <c r="H86" s="2"/>
      <c r="I86" s="2"/>
      <c r="J86" s="2"/>
      <c r="K86" s="35"/>
      <c r="L86" s="213" t="e">
        <f>VLOOKUP(A86,Data!$A:$P,10,FALSE)</f>
        <v>#N/A</v>
      </c>
      <c r="M86" s="49">
        <f t="shared" si="7"/>
        <v>0</v>
      </c>
      <c r="N86" s="9">
        <f t="shared" si="8"/>
        <v>0</v>
      </c>
      <c r="O86" s="15" t="str">
        <f t="shared" si="9"/>
        <v/>
      </c>
      <c r="P86" s="59" t="str">
        <f t="shared" si="10"/>
        <v/>
      </c>
      <c r="Q86" s="59" t="str">
        <f t="shared" si="11"/>
        <v/>
      </c>
    </row>
    <row r="87" spans="1:17" ht="15" x14ac:dyDescent="0.25">
      <c r="A87" s="166"/>
      <c r="B87" s="228"/>
      <c r="C87" s="167"/>
      <c r="D87" s="165"/>
      <c r="E87" s="165"/>
      <c r="F87" s="2"/>
      <c r="G87" s="2"/>
      <c r="H87" s="2"/>
      <c r="I87" s="2"/>
      <c r="J87" s="2"/>
      <c r="K87" s="35"/>
      <c r="L87" s="213" t="e">
        <f>VLOOKUP(A87,Data!$A:$P,10,FALSE)</f>
        <v>#N/A</v>
      </c>
      <c r="M87" s="49">
        <f t="shared" si="7"/>
        <v>0</v>
      </c>
      <c r="N87" s="9">
        <f t="shared" si="8"/>
        <v>0</v>
      </c>
      <c r="O87" s="15" t="str">
        <f t="shared" si="9"/>
        <v/>
      </c>
      <c r="P87" s="59" t="str">
        <f t="shared" si="10"/>
        <v/>
      </c>
      <c r="Q87" s="59" t="str">
        <f t="shared" si="11"/>
        <v/>
      </c>
    </row>
    <row r="88" spans="1:17" ht="15" x14ac:dyDescent="0.25">
      <c r="A88" s="166"/>
      <c r="B88" s="228"/>
      <c r="C88" s="167"/>
      <c r="D88" s="165"/>
      <c r="E88" s="165"/>
      <c r="F88" s="2"/>
      <c r="G88" s="2"/>
      <c r="H88" s="2"/>
      <c r="I88" s="2"/>
      <c r="J88" s="2"/>
      <c r="K88" s="35"/>
      <c r="L88" s="213" t="e">
        <f>VLOOKUP(A88,Data!$A:$P,10,FALSE)</f>
        <v>#N/A</v>
      </c>
      <c r="M88" s="49">
        <f t="shared" si="7"/>
        <v>0</v>
      </c>
      <c r="N88" s="9">
        <f t="shared" si="8"/>
        <v>0</v>
      </c>
      <c r="O88" s="15" t="str">
        <f t="shared" si="9"/>
        <v/>
      </c>
      <c r="P88" s="59" t="str">
        <f t="shared" si="10"/>
        <v/>
      </c>
      <c r="Q88" s="59" t="str">
        <f t="shared" si="11"/>
        <v/>
      </c>
    </row>
    <row r="89" spans="1:17" ht="15" x14ac:dyDescent="0.25">
      <c r="A89" s="166"/>
      <c r="B89" s="228"/>
      <c r="C89" s="167"/>
      <c r="D89" s="165"/>
      <c r="E89" s="165"/>
      <c r="F89" s="2"/>
      <c r="G89" s="2"/>
      <c r="H89" s="2"/>
      <c r="I89" s="2"/>
      <c r="J89" s="2"/>
      <c r="K89" s="35"/>
      <c r="L89" s="213" t="e">
        <f>VLOOKUP(A89,Data!$A:$P,10,FALSE)</f>
        <v>#N/A</v>
      </c>
      <c r="M89" s="49">
        <f t="shared" si="7"/>
        <v>0</v>
      </c>
      <c r="N89" s="9">
        <f t="shared" si="8"/>
        <v>0</v>
      </c>
      <c r="O89" s="15" t="str">
        <f t="shared" si="9"/>
        <v/>
      </c>
      <c r="P89" s="59" t="str">
        <f t="shared" si="10"/>
        <v/>
      </c>
      <c r="Q89" s="59" t="str">
        <f t="shared" si="11"/>
        <v/>
      </c>
    </row>
    <row r="90" spans="1:17" ht="39.950000000000003" customHeight="1" x14ac:dyDescent="0.25">
      <c r="A90" s="166"/>
      <c r="B90" s="228"/>
      <c r="C90" s="167"/>
      <c r="D90" s="165"/>
      <c r="E90" s="165"/>
      <c r="F90" s="2"/>
      <c r="G90" s="2"/>
      <c r="H90" s="2"/>
      <c r="I90" s="2"/>
      <c r="J90" s="2"/>
      <c r="K90" s="35"/>
      <c r="L90" s="213" t="e">
        <f>VLOOKUP(A90,Data!$A:$P,10,FALSE)</f>
        <v>#N/A</v>
      </c>
      <c r="M90" s="49">
        <f t="shared" si="7"/>
        <v>0</v>
      </c>
      <c r="N90" s="9">
        <f t="shared" si="8"/>
        <v>0</v>
      </c>
      <c r="O90" s="15" t="str">
        <f t="shared" si="9"/>
        <v/>
      </c>
      <c r="P90" s="59" t="str">
        <f t="shared" si="10"/>
        <v/>
      </c>
      <c r="Q90" s="59" t="str">
        <f t="shared" si="11"/>
        <v/>
      </c>
    </row>
    <row r="91" spans="1:17" ht="15" x14ac:dyDescent="0.25">
      <c r="A91" s="166"/>
      <c r="B91" s="228"/>
      <c r="C91" s="167"/>
      <c r="D91" s="165"/>
      <c r="E91" s="165"/>
      <c r="F91" s="2"/>
      <c r="G91" s="2"/>
      <c r="H91" s="2"/>
      <c r="I91" s="2"/>
      <c r="J91" s="2"/>
      <c r="K91" s="35"/>
      <c r="L91" s="213" t="e">
        <f>VLOOKUP(A91,Data!$A:$P,10,FALSE)</f>
        <v>#N/A</v>
      </c>
      <c r="M91" s="49">
        <f t="shared" si="7"/>
        <v>0</v>
      </c>
      <c r="N91" s="9">
        <f t="shared" si="8"/>
        <v>0</v>
      </c>
      <c r="O91" s="15" t="str">
        <f t="shared" si="9"/>
        <v/>
      </c>
      <c r="P91" s="59" t="str">
        <f t="shared" si="10"/>
        <v/>
      </c>
      <c r="Q91" s="59" t="str">
        <f t="shared" si="11"/>
        <v/>
      </c>
    </row>
    <row r="92" spans="1:17" ht="15" x14ac:dyDescent="0.25">
      <c r="A92" s="166"/>
      <c r="B92" s="228"/>
      <c r="C92" s="167"/>
      <c r="D92" s="165"/>
      <c r="E92" s="165"/>
      <c r="F92" s="2"/>
      <c r="G92" s="2"/>
      <c r="H92" s="2"/>
      <c r="I92" s="2"/>
      <c r="J92" s="2"/>
      <c r="K92" s="35"/>
      <c r="L92" s="213" t="e">
        <f>VLOOKUP(A92,Data!$A:$P,10,FALSE)</f>
        <v>#N/A</v>
      </c>
      <c r="M92" s="49">
        <f t="shared" si="7"/>
        <v>0</v>
      </c>
      <c r="N92" s="9">
        <f t="shared" si="8"/>
        <v>0</v>
      </c>
      <c r="O92" s="15" t="str">
        <f t="shared" si="9"/>
        <v/>
      </c>
      <c r="P92" s="59" t="str">
        <f t="shared" si="10"/>
        <v/>
      </c>
      <c r="Q92" s="59" t="str">
        <f t="shared" si="11"/>
        <v/>
      </c>
    </row>
    <row r="93" spans="1:17" ht="45" customHeight="1" x14ac:dyDescent="0.25">
      <c r="A93" s="166"/>
      <c r="B93" s="228"/>
      <c r="C93" s="167"/>
      <c r="D93" s="165"/>
      <c r="E93" s="165"/>
      <c r="F93" s="2"/>
      <c r="G93" s="2"/>
      <c r="H93" s="2"/>
      <c r="I93" s="2"/>
      <c r="J93" s="2"/>
      <c r="K93" s="35"/>
      <c r="L93" s="213" t="e">
        <f>VLOOKUP(A93,Data!$A:$P,10,FALSE)</f>
        <v>#N/A</v>
      </c>
      <c r="M93" s="49">
        <f t="shared" si="7"/>
        <v>0</v>
      </c>
      <c r="N93" s="9">
        <f t="shared" si="8"/>
        <v>0</v>
      </c>
      <c r="O93" s="15" t="str">
        <f t="shared" si="9"/>
        <v/>
      </c>
      <c r="P93" s="59" t="str">
        <f t="shared" si="10"/>
        <v/>
      </c>
      <c r="Q93" s="59" t="str">
        <f t="shared" si="11"/>
        <v/>
      </c>
    </row>
    <row r="94" spans="1:17" ht="15" x14ac:dyDescent="0.25">
      <c r="A94" s="166"/>
      <c r="B94" s="228"/>
      <c r="C94" s="167"/>
      <c r="D94" s="165"/>
      <c r="E94" s="165"/>
      <c r="F94" s="2"/>
      <c r="G94" s="2"/>
      <c r="H94" s="2"/>
      <c r="I94" s="2"/>
      <c r="J94" s="2"/>
      <c r="K94" s="35"/>
      <c r="L94" s="213" t="e">
        <f>VLOOKUP(A94,Data!$A:$P,10,FALSE)</f>
        <v>#N/A</v>
      </c>
      <c r="M94" s="49">
        <f t="shared" si="7"/>
        <v>0</v>
      </c>
      <c r="N94" s="9">
        <f t="shared" si="8"/>
        <v>0</v>
      </c>
      <c r="O94" s="15" t="str">
        <f t="shared" si="9"/>
        <v/>
      </c>
      <c r="P94" s="59" t="str">
        <f t="shared" si="10"/>
        <v/>
      </c>
      <c r="Q94" s="59" t="str">
        <f t="shared" si="11"/>
        <v/>
      </c>
    </row>
    <row r="95" spans="1:17" ht="15" x14ac:dyDescent="0.25">
      <c r="A95" s="166"/>
      <c r="B95" s="228"/>
      <c r="C95" s="167"/>
      <c r="D95" s="165"/>
      <c r="E95" s="165"/>
      <c r="F95" s="2"/>
      <c r="G95" s="2"/>
      <c r="H95" s="2"/>
      <c r="I95" s="2"/>
      <c r="J95" s="2"/>
      <c r="K95" s="35"/>
      <c r="L95" s="213" t="e">
        <f>VLOOKUP(A95,Data!$A:$P,10,FALSE)</f>
        <v>#N/A</v>
      </c>
      <c r="M95" s="49">
        <f t="shared" si="7"/>
        <v>0</v>
      </c>
      <c r="N95" s="9">
        <f t="shared" si="8"/>
        <v>0</v>
      </c>
      <c r="O95" s="15" t="str">
        <f t="shared" si="9"/>
        <v/>
      </c>
      <c r="P95" s="59" t="str">
        <f t="shared" si="10"/>
        <v/>
      </c>
      <c r="Q95" s="59" t="str">
        <f t="shared" si="11"/>
        <v/>
      </c>
    </row>
    <row r="96" spans="1:17" ht="35.1" customHeight="1" x14ac:dyDescent="0.25">
      <c r="A96" s="166"/>
      <c r="B96" s="228"/>
      <c r="C96" s="167"/>
      <c r="D96" s="165"/>
      <c r="E96" s="165"/>
      <c r="F96" s="2"/>
      <c r="G96" s="2"/>
      <c r="H96" s="2"/>
      <c r="I96" s="2"/>
      <c r="J96" s="2"/>
      <c r="K96" s="35"/>
      <c r="L96" s="213" t="e">
        <f>VLOOKUP(A96,Data!$A:$P,10,FALSE)</f>
        <v>#N/A</v>
      </c>
      <c r="M96" s="49">
        <f t="shared" si="7"/>
        <v>0</v>
      </c>
      <c r="N96" s="9">
        <f t="shared" si="8"/>
        <v>0</v>
      </c>
      <c r="O96" s="15" t="str">
        <f t="shared" si="9"/>
        <v/>
      </c>
      <c r="P96" s="59" t="str">
        <f t="shared" ref="P96:P159" si="12">IF(N96&gt;0,F96+N96,"")</f>
        <v/>
      </c>
      <c r="Q96" s="59" t="str">
        <f t="shared" ref="Q96:Q159" si="13">IF(N96&gt;0,G96+N96,"")</f>
        <v/>
      </c>
    </row>
    <row r="97" spans="1:17" ht="35.1" customHeight="1" x14ac:dyDescent="0.25">
      <c r="A97" s="166"/>
      <c r="B97" s="228"/>
      <c r="C97" s="167"/>
      <c r="D97" s="165"/>
      <c r="E97" s="165"/>
      <c r="F97" s="2"/>
      <c r="G97" s="2"/>
      <c r="H97" s="2"/>
      <c r="I97" s="2"/>
      <c r="J97" s="2"/>
      <c r="K97" s="35"/>
      <c r="L97" s="213" t="e">
        <f>VLOOKUP(A97,Data!$A:$P,10,FALSE)</f>
        <v>#N/A</v>
      </c>
      <c r="M97" s="49">
        <f t="shared" si="7"/>
        <v>0</v>
      </c>
      <c r="N97" s="9">
        <f t="shared" si="8"/>
        <v>0</v>
      </c>
      <c r="O97" s="15" t="str">
        <f t="shared" si="9"/>
        <v/>
      </c>
      <c r="P97" s="59" t="str">
        <f t="shared" si="12"/>
        <v/>
      </c>
      <c r="Q97" s="59" t="str">
        <f t="shared" si="13"/>
        <v/>
      </c>
    </row>
    <row r="98" spans="1:17" ht="39.950000000000003" customHeight="1" x14ac:dyDescent="0.25">
      <c r="A98" s="166"/>
      <c r="B98" s="228"/>
      <c r="C98" s="167"/>
      <c r="D98" s="165"/>
      <c r="E98" s="165"/>
      <c r="F98" s="2"/>
      <c r="G98" s="2"/>
      <c r="H98" s="2"/>
      <c r="I98" s="2"/>
      <c r="J98" s="2"/>
      <c r="K98" s="35"/>
      <c r="L98" s="213" t="e">
        <f>VLOOKUP(A98,Data!$A:$P,10,FALSE)</f>
        <v>#N/A</v>
      </c>
      <c r="M98" s="49">
        <f t="shared" si="7"/>
        <v>0</v>
      </c>
      <c r="N98" s="9">
        <f t="shared" ref="N98:N109" si="14">IF(AND(D98=D97,F98&lt;G97,J98&lt;&gt;"On Standby"), G97-F98,0)</f>
        <v>0</v>
      </c>
      <c r="O98" s="15" t="str">
        <f t="shared" ref="O98:O109" si="15">IF(AND(D98=D97,F98&gt;G97), F98-G97,"")</f>
        <v/>
      </c>
      <c r="P98" s="59" t="str">
        <f t="shared" si="12"/>
        <v/>
      </c>
      <c r="Q98" s="59" t="str">
        <f t="shared" si="13"/>
        <v/>
      </c>
    </row>
    <row r="99" spans="1:17" ht="15" x14ac:dyDescent="0.25">
      <c r="A99" s="166"/>
      <c r="B99" s="228"/>
      <c r="C99" s="167"/>
      <c r="D99" s="165"/>
      <c r="E99" s="165"/>
      <c r="F99" s="2"/>
      <c r="G99" s="2"/>
      <c r="H99" s="2"/>
      <c r="I99" s="2"/>
      <c r="J99" s="2"/>
      <c r="K99" s="35"/>
      <c r="L99" s="213" t="e">
        <f>VLOOKUP(A99,Data!$A:$P,10,FALSE)</f>
        <v>#N/A</v>
      </c>
      <c r="M99" s="49">
        <f t="shared" si="7"/>
        <v>0</v>
      </c>
      <c r="N99" s="9">
        <f t="shared" si="14"/>
        <v>0</v>
      </c>
      <c r="O99" s="15" t="str">
        <f t="shared" si="15"/>
        <v/>
      </c>
      <c r="P99" s="59" t="str">
        <f t="shared" si="12"/>
        <v/>
      </c>
      <c r="Q99" s="59" t="str">
        <f t="shared" si="13"/>
        <v/>
      </c>
    </row>
    <row r="100" spans="1:17" ht="24.95" customHeight="1" x14ac:dyDescent="0.25">
      <c r="A100" s="166"/>
      <c r="B100" s="228"/>
      <c r="C100" s="167"/>
      <c r="D100" s="165"/>
      <c r="E100" s="165"/>
      <c r="F100" s="2"/>
      <c r="G100" s="2"/>
      <c r="H100" s="2"/>
      <c r="I100" s="2"/>
      <c r="J100" s="2"/>
      <c r="K100" s="35"/>
      <c r="L100" s="213" t="e">
        <f>VLOOKUP(A100,Data!$A:$P,10,FALSE)</f>
        <v>#N/A</v>
      </c>
      <c r="M100" s="49">
        <f t="shared" si="7"/>
        <v>0</v>
      </c>
      <c r="N100" s="9">
        <f t="shared" si="14"/>
        <v>0</v>
      </c>
      <c r="O100" s="15" t="str">
        <f t="shared" si="15"/>
        <v/>
      </c>
      <c r="P100" s="59" t="str">
        <f t="shared" si="12"/>
        <v/>
      </c>
      <c r="Q100" s="59" t="str">
        <f t="shared" si="13"/>
        <v/>
      </c>
    </row>
    <row r="101" spans="1:17" ht="15" x14ac:dyDescent="0.25">
      <c r="A101" s="166"/>
      <c r="B101" s="228"/>
      <c r="C101" s="167"/>
      <c r="D101" s="165"/>
      <c r="E101" s="165"/>
      <c r="F101" s="2"/>
      <c r="G101" s="2"/>
      <c r="H101" s="2"/>
      <c r="I101" s="2"/>
      <c r="J101" s="2"/>
      <c r="K101" s="35"/>
      <c r="L101" s="213" t="e">
        <f>VLOOKUP(A101,Data!$A:$P,10,FALSE)</f>
        <v>#N/A</v>
      </c>
      <c r="M101" s="49">
        <f t="shared" si="7"/>
        <v>0</v>
      </c>
      <c r="N101" s="9">
        <f t="shared" si="14"/>
        <v>0</v>
      </c>
      <c r="O101" s="15" t="str">
        <f t="shared" si="15"/>
        <v/>
      </c>
      <c r="P101" s="59" t="str">
        <f t="shared" si="12"/>
        <v/>
      </c>
      <c r="Q101" s="59" t="str">
        <f t="shared" si="13"/>
        <v/>
      </c>
    </row>
    <row r="102" spans="1:17" ht="39.950000000000003" customHeight="1" x14ac:dyDescent="0.25">
      <c r="A102" s="166"/>
      <c r="B102" s="228"/>
      <c r="C102" s="167"/>
      <c r="D102" s="165"/>
      <c r="E102" s="165"/>
      <c r="F102" s="2"/>
      <c r="G102" s="2"/>
      <c r="H102" s="2"/>
      <c r="I102" s="2"/>
      <c r="J102" s="2"/>
      <c r="K102" s="35"/>
      <c r="L102" s="213" t="e">
        <f>VLOOKUP(A102,Data!$A:$P,10,FALSE)</f>
        <v>#N/A</v>
      </c>
      <c r="M102" s="49">
        <f t="shared" si="7"/>
        <v>0</v>
      </c>
      <c r="N102" s="9">
        <f t="shared" si="14"/>
        <v>0</v>
      </c>
      <c r="O102" s="15" t="str">
        <f t="shared" si="15"/>
        <v/>
      </c>
      <c r="P102" s="59" t="str">
        <f t="shared" si="12"/>
        <v/>
      </c>
      <c r="Q102" s="59" t="str">
        <f t="shared" si="13"/>
        <v/>
      </c>
    </row>
    <row r="103" spans="1:17" ht="39.950000000000003" customHeight="1" x14ac:dyDescent="0.25">
      <c r="A103" s="166"/>
      <c r="B103" s="228"/>
      <c r="C103" s="167"/>
      <c r="D103" s="165"/>
      <c r="E103" s="165"/>
      <c r="F103" s="2"/>
      <c r="G103" s="2"/>
      <c r="H103" s="2"/>
      <c r="I103" s="2"/>
      <c r="J103" s="2"/>
      <c r="K103" s="35"/>
      <c r="L103" s="213" t="e">
        <f>VLOOKUP(A103,Data!$A:$P,10,FALSE)</f>
        <v>#N/A</v>
      </c>
      <c r="M103" s="49">
        <f t="shared" si="7"/>
        <v>0</v>
      </c>
      <c r="N103" s="9">
        <f t="shared" si="14"/>
        <v>0</v>
      </c>
      <c r="O103" s="15" t="str">
        <f t="shared" si="15"/>
        <v/>
      </c>
      <c r="P103" s="59" t="str">
        <f t="shared" si="12"/>
        <v/>
      </c>
      <c r="Q103" s="59" t="str">
        <f t="shared" si="13"/>
        <v/>
      </c>
    </row>
    <row r="104" spans="1:17" ht="15" x14ac:dyDescent="0.25">
      <c r="A104" s="166"/>
      <c r="B104" s="228"/>
      <c r="C104" s="167"/>
      <c r="D104" s="165"/>
      <c r="E104" s="165"/>
      <c r="F104" s="2"/>
      <c r="G104" s="2"/>
      <c r="H104" s="2"/>
      <c r="I104" s="2"/>
      <c r="J104" s="2"/>
      <c r="K104" s="35"/>
      <c r="L104" s="213" t="e">
        <f>VLOOKUP(A104,Data!$A:$P,10,FALSE)</f>
        <v>#N/A</v>
      </c>
      <c r="M104" s="49">
        <f t="shared" si="7"/>
        <v>0</v>
      </c>
      <c r="N104" s="9">
        <f t="shared" si="14"/>
        <v>0</v>
      </c>
      <c r="O104" s="15" t="str">
        <f t="shared" si="15"/>
        <v/>
      </c>
      <c r="P104" s="59" t="str">
        <f t="shared" si="12"/>
        <v/>
      </c>
      <c r="Q104" s="59" t="str">
        <f t="shared" si="13"/>
        <v/>
      </c>
    </row>
    <row r="105" spans="1:17" ht="39.950000000000003" customHeight="1" x14ac:dyDescent="0.25">
      <c r="A105" s="166"/>
      <c r="B105" s="228"/>
      <c r="C105" s="167"/>
      <c r="D105" s="165"/>
      <c r="E105" s="165"/>
      <c r="F105" s="2"/>
      <c r="G105" s="2"/>
      <c r="H105" s="2"/>
      <c r="I105" s="2"/>
      <c r="J105" s="2"/>
      <c r="K105" s="35"/>
      <c r="L105" s="213" t="e">
        <f>VLOOKUP(A105,Data!$A:$P,10,FALSE)</f>
        <v>#N/A</v>
      </c>
      <c r="M105" s="49">
        <f t="shared" si="7"/>
        <v>0</v>
      </c>
      <c r="N105" s="9">
        <f t="shared" si="14"/>
        <v>0</v>
      </c>
      <c r="O105" s="15" t="str">
        <f t="shared" si="15"/>
        <v/>
      </c>
      <c r="P105" s="59" t="str">
        <f t="shared" si="12"/>
        <v/>
      </c>
      <c r="Q105" s="59" t="str">
        <f t="shared" si="13"/>
        <v/>
      </c>
    </row>
    <row r="106" spans="1:17" ht="35.1" customHeight="1" x14ac:dyDescent="0.25">
      <c r="A106" s="166"/>
      <c r="B106" s="228"/>
      <c r="C106" s="167"/>
      <c r="D106" s="165"/>
      <c r="E106" s="165"/>
      <c r="F106" s="2"/>
      <c r="G106" s="2"/>
      <c r="H106" s="2"/>
      <c r="I106" s="2"/>
      <c r="J106" s="2"/>
      <c r="K106" s="35"/>
      <c r="L106" s="213" t="e">
        <f>VLOOKUP(A106,Data!$A:$P,10,FALSE)</f>
        <v>#N/A</v>
      </c>
      <c r="M106" s="49">
        <f t="shared" si="7"/>
        <v>0</v>
      </c>
      <c r="N106" s="9">
        <f t="shared" si="14"/>
        <v>0</v>
      </c>
      <c r="O106" s="15" t="str">
        <f t="shared" si="15"/>
        <v/>
      </c>
      <c r="P106" s="59" t="str">
        <f t="shared" si="12"/>
        <v/>
      </c>
      <c r="Q106" s="59" t="str">
        <f t="shared" si="13"/>
        <v/>
      </c>
    </row>
    <row r="107" spans="1:17" ht="15" x14ac:dyDescent="0.25">
      <c r="A107" s="166"/>
      <c r="B107" s="228"/>
      <c r="C107" s="167"/>
      <c r="D107" s="165"/>
      <c r="E107" s="165"/>
      <c r="F107" s="2"/>
      <c r="G107" s="2"/>
      <c r="H107" s="2"/>
      <c r="I107" s="2"/>
      <c r="J107" s="2"/>
      <c r="K107" s="35"/>
      <c r="L107" s="213" t="e">
        <f>VLOOKUP(A107,Data!$A:$P,10,FALSE)</f>
        <v>#N/A</v>
      </c>
      <c r="M107" s="49">
        <f t="shared" si="7"/>
        <v>0</v>
      </c>
      <c r="N107" s="9">
        <f t="shared" si="14"/>
        <v>0</v>
      </c>
      <c r="O107" s="15" t="str">
        <f t="shared" si="15"/>
        <v/>
      </c>
      <c r="P107" s="59" t="str">
        <f t="shared" si="12"/>
        <v/>
      </c>
      <c r="Q107" s="59" t="str">
        <f t="shared" si="13"/>
        <v/>
      </c>
    </row>
    <row r="108" spans="1:17" ht="60" customHeight="1" x14ac:dyDescent="0.25">
      <c r="A108" s="166"/>
      <c r="B108" s="228"/>
      <c r="C108" s="167"/>
      <c r="D108" s="165"/>
      <c r="E108" s="165"/>
      <c r="F108" s="2"/>
      <c r="G108" s="2"/>
      <c r="H108" s="2"/>
      <c r="I108" s="2"/>
      <c r="J108" s="2"/>
      <c r="K108" s="35"/>
      <c r="L108" s="213" t="e">
        <f>VLOOKUP(A108,Data!$A:$P,10,FALSE)</f>
        <v>#N/A</v>
      </c>
      <c r="M108" s="49">
        <f t="shared" si="7"/>
        <v>0</v>
      </c>
      <c r="N108" s="9">
        <f t="shared" si="14"/>
        <v>0</v>
      </c>
      <c r="O108" s="15" t="str">
        <f t="shared" si="15"/>
        <v/>
      </c>
      <c r="P108" s="59" t="str">
        <f t="shared" si="12"/>
        <v/>
      </c>
      <c r="Q108" s="59" t="str">
        <f t="shared" si="13"/>
        <v/>
      </c>
    </row>
    <row r="109" spans="1:17" ht="39.950000000000003" customHeight="1" x14ac:dyDescent="0.25">
      <c r="A109" s="166"/>
      <c r="B109" s="228"/>
      <c r="C109" s="167"/>
      <c r="D109" s="165"/>
      <c r="E109" s="165"/>
      <c r="F109" s="2"/>
      <c r="G109" s="2"/>
      <c r="H109" s="2"/>
      <c r="I109" s="2"/>
      <c r="J109" s="2"/>
      <c r="K109" s="35"/>
      <c r="L109" s="213" t="e">
        <f>VLOOKUP(A109,Data!$A:$P,10,FALSE)</f>
        <v>#N/A</v>
      </c>
      <c r="M109" s="49">
        <f t="shared" si="7"/>
        <v>0</v>
      </c>
      <c r="N109" s="9">
        <f t="shared" si="14"/>
        <v>0</v>
      </c>
      <c r="O109" s="15" t="str">
        <f t="shared" si="15"/>
        <v/>
      </c>
      <c r="P109" s="59" t="str">
        <f t="shared" si="12"/>
        <v/>
      </c>
      <c r="Q109" s="59" t="str">
        <f t="shared" si="13"/>
        <v/>
      </c>
    </row>
    <row r="110" spans="1:17" ht="45" customHeight="1" x14ac:dyDescent="0.25">
      <c r="A110" s="166"/>
      <c r="B110" s="228"/>
      <c r="C110" s="167"/>
      <c r="D110" s="165"/>
      <c r="E110" s="165"/>
      <c r="F110" s="2"/>
      <c r="G110" s="2"/>
      <c r="H110" s="2"/>
      <c r="I110" s="2"/>
      <c r="J110" s="2"/>
      <c r="K110" s="35"/>
      <c r="L110" s="213" t="e">
        <f>VLOOKUP(A110,Data!$A:$P,10,FALSE)</f>
        <v>#N/A</v>
      </c>
      <c r="M110" s="49">
        <f t="shared" si="7"/>
        <v>0</v>
      </c>
      <c r="N110" s="9"/>
      <c r="O110" s="4"/>
      <c r="P110" s="59" t="str">
        <f t="shared" si="12"/>
        <v/>
      </c>
      <c r="Q110" s="59" t="str">
        <f t="shared" si="13"/>
        <v/>
      </c>
    </row>
    <row r="111" spans="1:17" ht="15" x14ac:dyDescent="0.25">
      <c r="A111" s="166"/>
      <c r="B111" s="228"/>
      <c r="C111" s="167"/>
      <c r="D111" s="165"/>
      <c r="E111" s="165"/>
      <c r="F111" s="2"/>
      <c r="G111" s="2"/>
      <c r="H111" s="2"/>
      <c r="I111" s="2"/>
      <c r="J111" s="2"/>
      <c r="K111" s="35"/>
      <c r="L111" s="213" t="e">
        <f>VLOOKUP(A111,Data!$A:$P,10,FALSE)</f>
        <v>#N/A</v>
      </c>
      <c r="M111" s="49">
        <f t="shared" si="7"/>
        <v>0</v>
      </c>
      <c r="N111" s="9">
        <f t="shared" ref="N111:N142" si="16">IF(AND(D111=D110,F111&lt;G110,J111&lt;&gt;"On Standby"), G110-F111,0)</f>
        <v>0</v>
      </c>
      <c r="O111" s="15" t="str">
        <f t="shared" ref="O111:O142" si="17">IF(AND(D111=D110,F111&gt;G110), F111-G110,"")</f>
        <v/>
      </c>
      <c r="P111" s="59" t="str">
        <f t="shared" si="12"/>
        <v/>
      </c>
      <c r="Q111" s="59" t="str">
        <f t="shared" si="13"/>
        <v/>
      </c>
    </row>
    <row r="112" spans="1:17" ht="15" x14ac:dyDescent="0.25">
      <c r="A112" s="166"/>
      <c r="B112" s="228"/>
      <c r="C112" s="167"/>
      <c r="D112" s="165"/>
      <c r="E112" s="165"/>
      <c r="F112" s="2"/>
      <c r="G112" s="2"/>
      <c r="H112" s="2"/>
      <c r="I112" s="2"/>
      <c r="J112" s="2"/>
      <c r="K112" s="35"/>
      <c r="L112" s="213" t="e">
        <f>VLOOKUP(A112,Data!$A:$P,10,FALSE)</f>
        <v>#N/A</v>
      </c>
      <c r="M112" s="49">
        <f t="shared" si="7"/>
        <v>0</v>
      </c>
      <c r="N112" s="9">
        <f t="shared" si="16"/>
        <v>0</v>
      </c>
      <c r="O112" s="15" t="str">
        <f t="shared" si="17"/>
        <v/>
      </c>
      <c r="P112" s="59" t="str">
        <f t="shared" si="12"/>
        <v/>
      </c>
      <c r="Q112" s="59" t="str">
        <f t="shared" si="13"/>
        <v/>
      </c>
    </row>
    <row r="113" spans="1:17" ht="39.950000000000003" customHeight="1" x14ac:dyDescent="0.25">
      <c r="A113" s="166"/>
      <c r="B113" s="228"/>
      <c r="C113" s="167"/>
      <c r="D113" s="165"/>
      <c r="E113" s="165"/>
      <c r="F113" s="2"/>
      <c r="G113" s="2"/>
      <c r="H113" s="2"/>
      <c r="I113" s="2"/>
      <c r="J113" s="2"/>
      <c r="K113" s="35"/>
      <c r="L113" s="213" t="e">
        <f>VLOOKUP(A113,Data!$A:$P,10,FALSE)</f>
        <v>#N/A</v>
      </c>
      <c r="M113" s="49">
        <f t="shared" si="7"/>
        <v>0</v>
      </c>
      <c r="N113" s="9">
        <f t="shared" si="16"/>
        <v>0</v>
      </c>
      <c r="O113" s="15" t="str">
        <f t="shared" si="17"/>
        <v/>
      </c>
      <c r="P113" s="59" t="str">
        <f t="shared" si="12"/>
        <v/>
      </c>
      <c r="Q113" s="59" t="str">
        <f t="shared" si="13"/>
        <v/>
      </c>
    </row>
    <row r="114" spans="1:17" ht="15" x14ac:dyDescent="0.25">
      <c r="A114" s="166"/>
      <c r="B114" s="228"/>
      <c r="C114" s="167"/>
      <c r="D114" s="165"/>
      <c r="E114" s="165"/>
      <c r="F114" s="2"/>
      <c r="G114" s="2"/>
      <c r="H114" s="2"/>
      <c r="I114" s="2"/>
      <c r="J114" s="2"/>
      <c r="K114" s="35"/>
      <c r="L114" s="213" t="e">
        <f>VLOOKUP(A114,Data!$A:$P,10,FALSE)</f>
        <v>#N/A</v>
      </c>
      <c r="M114" s="49">
        <f t="shared" si="7"/>
        <v>0</v>
      </c>
      <c r="N114" s="9">
        <f t="shared" si="16"/>
        <v>0</v>
      </c>
      <c r="O114" s="15" t="str">
        <f t="shared" si="17"/>
        <v/>
      </c>
      <c r="P114" s="59" t="str">
        <f t="shared" si="12"/>
        <v/>
      </c>
      <c r="Q114" s="59" t="str">
        <f t="shared" si="13"/>
        <v/>
      </c>
    </row>
    <row r="115" spans="1:17" ht="45" customHeight="1" x14ac:dyDescent="0.25">
      <c r="A115" s="166"/>
      <c r="B115" s="228"/>
      <c r="C115" s="167"/>
      <c r="D115" s="165"/>
      <c r="E115" s="165"/>
      <c r="F115" s="2"/>
      <c r="G115" s="2"/>
      <c r="H115" s="2"/>
      <c r="I115" s="2"/>
      <c r="J115" s="2"/>
      <c r="K115" s="35"/>
      <c r="L115" s="213" t="e">
        <f>VLOOKUP(A115,Data!$A:$P,10,FALSE)</f>
        <v>#N/A</v>
      </c>
      <c r="M115" s="49">
        <f t="shared" si="7"/>
        <v>0</v>
      </c>
      <c r="N115" s="9">
        <f t="shared" si="16"/>
        <v>0</v>
      </c>
      <c r="O115" s="15" t="str">
        <f t="shared" si="17"/>
        <v/>
      </c>
      <c r="P115" s="59" t="str">
        <f t="shared" si="12"/>
        <v/>
      </c>
      <c r="Q115" s="59" t="str">
        <f t="shared" si="13"/>
        <v/>
      </c>
    </row>
    <row r="116" spans="1:17" ht="24.95" customHeight="1" x14ac:dyDescent="0.25">
      <c r="A116" s="166"/>
      <c r="B116" s="228"/>
      <c r="C116" s="167"/>
      <c r="D116" s="165"/>
      <c r="E116" s="165"/>
      <c r="F116" s="2"/>
      <c r="G116" s="2"/>
      <c r="H116" s="2"/>
      <c r="I116" s="2"/>
      <c r="J116" s="2"/>
      <c r="K116" s="35"/>
      <c r="L116" s="213" t="e">
        <f>VLOOKUP(A116,Data!$A:$P,10,FALSE)</f>
        <v>#N/A</v>
      </c>
      <c r="M116" s="49">
        <f t="shared" si="7"/>
        <v>0</v>
      </c>
      <c r="N116" s="9">
        <f t="shared" si="16"/>
        <v>0</v>
      </c>
      <c r="O116" s="15" t="str">
        <f t="shared" si="17"/>
        <v/>
      </c>
      <c r="P116" s="59" t="str">
        <f t="shared" si="12"/>
        <v/>
      </c>
      <c r="Q116" s="59" t="str">
        <f t="shared" si="13"/>
        <v/>
      </c>
    </row>
    <row r="117" spans="1:17" ht="45" customHeight="1" x14ac:dyDescent="0.25">
      <c r="A117" s="166"/>
      <c r="B117" s="228"/>
      <c r="C117" s="167"/>
      <c r="D117" s="165"/>
      <c r="E117" s="165"/>
      <c r="F117" s="2"/>
      <c r="G117" s="2"/>
      <c r="H117" s="2"/>
      <c r="I117" s="2"/>
      <c r="J117" s="2"/>
      <c r="K117" s="35"/>
      <c r="L117" s="213" t="e">
        <f>VLOOKUP(A117,Data!$A:$P,10,FALSE)</f>
        <v>#N/A</v>
      </c>
      <c r="M117" s="49">
        <f t="shared" si="7"/>
        <v>0</v>
      </c>
      <c r="N117" s="9">
        <f t="shared" si="16"/>
        <v>0</v>
      </c>
      <c r="O117" s="15" t="str">
        <f t="shared" si="17"/>
        <v/>
      </c>
      <c r="P117" s="59" t="str">
        <f t="shared" si="12"/>
        <v/>
      </c>
      <c r="Q117" s="59" t="str">
        <f t="shared" si="13"/>
        <v/>
      </c>
    </row>
    <row r="118" spans="1:17" ht="39.950000000000003" customHeight="1" x14ac:dyDescent="0.25">
      <c r="A118" s="166"/>
      <c r="B118" s="228"/>
      <c r="C118" s="167"/>
      <c r="D118" s="165"/>
      <c r="E118" s="165"/>
      <c r="F118" s="2"/>
      <c r="G118" s="2"/>
      <c r="H118" s="2"/>
      <c r="I118" s="2"/>
      <c r="J118" s="2"/>
      <c r="K118" s="35"/>
      <c r="L118" s="213" t="e">
        <f>VLOOKUP(A118,Data!$A:$P,10,FALSE)</f>
        <v>#N/A</v>
      </c>
      <c r="M118" s="49">
        <f t="shared" si="7"/>
        <v>0</v>
      </c>
      <c r="N118" s="9">
        <f t="shared" si="16"/>
        <v>0</v>
      </c>
      <c r="O118" s="15" t="str">
        <f t="shared" si="17"/>
        <v/>
      </c>
      <c r="P118" s="59" t="str">
        <f t="shared" si="12"/>
        <v/>
      </c>
      <c r="Q118" s="59" t="str">
        <f t="shared" si="13"/>
        <v/>
      </c>
    </row>
    <row r="119" spans="1:17" ht="45" customHeight="1" x14ac:dyDescent="0.25">
      <c r="A119" s="166"/>
      <c r="B119" s="228"/>
      <c r="C119" s="167"/>
      <c r="D119" s="165"/>
      <c r="E119" s="165"/>
      <c r="F119" s="2"/>
      <c r="G119" s="2"/>
      <c r="H119" s="2"/>
      <c r="I119" s="2"/>
      <c r="J119" s="2"/>
      <c r="K119" s="35"/>
      <c r="L119" s="213" t="e">
        <f>VLOOKUP(A119,Data!$A:$P,10,FALSE)</f>
        <v>#N/A</v>
      </c>
      <c r="M119" s="49">
        <f t="shared" si="7"/>
        <v>0</v>
      </c>
      <c r="N119" s="9">
        <f t="shared" si="16"/>
        <v>0</v>
      </c>
      <c r="O119" s="15" t="str">
        <f t="shared" si="17"/>
        <v/>
      </c>
      <c r="P119" s="59" t="str">
        <f t="shared" si="12"/>
        <v/>
      </c>
      <c r="Q119" s="59" t="str">
        <f t="shared" si="13"/>
        <v/>
      </c>
    </row>
    <row r="120" spans="1:17" ht="45" customHeight="1" x14ac:dyDescent="0.25">
      <c r="A120" s="166"/>
      <c r="B120" s="228"/>
      <c r="C120" s="167"/>
      <c r="D120" s="165"/>
      <c r="E120" s="165"/>
      <c r="F120" s="2"/>
      <c r="G120" s="2"/>
      <c r="H120" s="2"/>
      <c r="I120" s="2"/>
      <c r="J120" s="2"/>
      <c r="K120" s="35"/>
      <c r="L120" s="213" t="e">
        <f>VLOOKUP(A120,Data!$A:$P,10,FALSE)</f>
        <v>#N/A</v>
      </c>
      <c r="M120" s="49">
        <f t="shared" si="7"/>
        <v>0</v>
      </c>
      <c r="N120" s="9">
        <f t="shared" si="16"/>
        <v>0</v>
      </c>
      <c r="O120" s="15" t="str">
        <f t="shared" si="17"/>
        <v/>
      </c>
      <c r="P120" s="59" t="str">
        <f t="shared" si="12"/>
        <v/>
      </c>
      <c r="Q120" s="59" t="str">
        <f t="shared" si="13"/>
        <v/>
      </c>
    </row>
    <row r="121" spans="1:17" ht="15" x14ac:dyDescent="0.25">
      <c r="A121" s="166"/>
      <c r="B121" s="228"/>
      <c r="C121" s="167"/>
      <c r="D121" s="165"/>
      <c r="E121" s="165"/>
      <c r="F121" s="2"/>
      <c r="G121" s="2"/>
      <c r="H121" s="2"/>
      <c r="I121" s="2"/>
      <c r="J121" s="2"/>
      <c r="K121" s="35"/>
      <c r="L121" s="213" t="e">
        <f>VLOOKUP(A121,Data!$A:$P,10,FALSE)</f>
        <v>#N/A</v>
      </c>
      <c r="M121" s="49">
        <f t="shared" si="7"/>
        <v>0</v>
      </c>
      <c r="N121" s="9">
        <f t="shared" si="16"/>
        <v>0</v>
      </c>
      <c r="O121" s="15" t="str">
        <f t="shared" si="17"/>
        <v/>
      </c>
      <c r="P121" s="59" t="str">
        <f t="shared" si="12"/>
        <v/>
      </c>
      <c r="Q121" s="59" t="str">
        <f t="shared" si="13"/>
        <v/>
      </c>
    </row>
    <row r="122" spans="1:17" ht="39.950000000000003" customHeight="1" x14ac:dyDescent="0.25">
      <c r="A122" s="166"/>
      <c r="B122" s="228"/>
      <c r="C122" s="167"/>
      <c r="D122" s="165"/>
      <c r="E122" s="165"/>
      <c r="F122" s="2"/>
      <c r="G122" s="2"/>
      <c r="H122" s="2"/>
      <c r="I122" s="2"/>
      <c r="J122" s="2"/>
      <c r="K122" s="35"/>
      <c r="L122" s="213" t="e">
        <f>VLOOKUP(A122,Data!$A:$P,10,FALSE)</f>
        <v>#N/A</v>
      </c>
      <c r="M122" s="49">
        <f t="shared" si="7"/>
        <v>0</v>
      </c>
      <c r="N122" s="9">
        <f t="shared" si="16"/>
        <v>0</v>
      </c>
      <c r="O122" s="15" t="str">
        <f t="shared" si="17"/>
        <v/>
      </c>
      <c r="P122" s="59" t="str">
        <f t="shared" si="12"/>
        <v/>
      </c>
      <c r="Q122" s="59" t="str">
        <f t="shared" si="13"/>
        <v/>
      </c>
    </row>
    <row r="123" spans="1:17" ht="45" customHeight="1" x14ac:dyDescent="0.25">
      <c r="A123" s="166"/>
      <c r="B123" s="228"/>
      <c r="C123" s="167"/>
      <c r="D123" s="165"/>
      <c r="E123" s="165"/>
      <c r="F123" s="2"/>
      <c r="G123" s="2"/>
      <c r="H123" s="2"/>
      <c r="I123" s="2"/>
      <c r="J123" s="2"/>
      <c r="K123" s="35"/>
      <c r="L123" s="213" t="e">
        <f>VLOOKUP(A123,Data!$A:$P,10,FALSE)</f>
        <v>#N/A</v>
      </c>
      <c r="M123" s="49">
        <f t="shared" si="7"/>
        <v>0</v>
      </c>
      <c r="N123" s="9">
        <f t="shared" si="16"/>
        <v>0</v>
      </c>
      <c r="O123" s="15" t="str">
        <f t="shared" si="17"/>
        <v/>
      </c>
      <c r="P123" s="59" t="str">
        <f t="shared" si="12"/>
        <v/>
      </c>
      <c r="Q123" s="59" t="str">
        <f t="shared" si="13"/>
        <v/>
      </c>
    </row>
    <row r="124" spans="1:17" ht="30" customHeight="1" x14ac:dyDescent="0.25">
      <c r="A124" s="166"/>
      <c r="B124" s="228"/>
      <c r="C124" s="167"/>
      <c r="D124" s="165"/>
      <c r="E124" s="165"/>
      <c r="F124" s="2"/>
      <c r="G124" s="2"/>
      <c r="H124" s="2"/>
      <c r="I124" s="2"/>
      <c r="J124" s="2"/>
      <c r="K124" s="35"/>
      <c r="L124" s="213" t="e">
        <f>VLOOKUP(A124,Data!$A:$P,10,FALSE)</f>
        <v>#N/A</v>
      </c>
      <c r="M124" s="49">
        <f t="shared" si="7"/>
        <v>0</v>
      </c>
      <c r="N124" s="9">
        <f t="shared" si="16"/>
        <v>0</v>
      </c>
      <c r="O124" s="15" t="str">
        <f t="shared" si="17"/>
        <v/>
      </c>
      <c r="P124" s="59" t="str">
        <f t="shared" si="12"/>
        <v/>
      </c>
      <c r="Q124" s="59" t="str">
        <f t="shared" si="13"/>
        <v/>
      </c>
    </row>
    <row r="125" spans="1:17" ht="15" x14ac:dyDescent="0.25">
      <c r="A125" s="166"/>
      <c r="B125" s="228"/>
      <c r="C125" s="167"/>
      <c r="D125" s="165"/>
      <c r="E125" s="165"/>
      <c r="F125" s="2"/>
      <c r="G125" s="2"/>
      <c r="H125" s="2"/>
      <c r="I125" s="2"/>
      <c r="J125" s="2"/>
      <c r="K125" s="35"/>
      <c r="L125" s="213" t="e">
        <f>VLOOKUP(A125,Data!$A:$P,10,FALSE)</f>
        <v>#N/A</v>
      </c>
      <c r="M125" s="49">
        <f t="shared" si="7"/>
        <v>0</v>
      </c>
      <c r="N125" s="9">
        <f t="shared" si="16"/>
        <v>0</v>
      </c>
      <c r="O125" s="15" t="str">
        <f t="shared" si="17"/>
        <v/>
      </c>
      <c r="P125" s="59" t="str">
        <f t="shared" si="12"/>
        <v/>
      </c>
      <c r="Q125" s="59" t="str">
        <f t="shared" si="13"/>
        <v/>
      </c>
    </row>
    <row r="126" spans="1:17" ht="24.95" customHeight="1" x14ac:dyDescent="0.25">
      <c r="A126" s="166"/>
      <c r="B126" s="228"/>
      <c r="C126" s="167"/>
      <c r="D126" s="165"/>
      <c r="E126" s="165"/>
      <c r="F126" s="2"/>
      <c r="G126" s="2"/>
      <c r="H126" s="2"/>
      <c r="I126" s="2"/>
      <c r="J126" s="2"/>
      <c r="K126" s="35"/>
      <c r="L126" s="213" t="e">
        <f>VLOOKUP(A126,Data!$A:$P,10,FALSE)</f>
        <v>#N/A</v>
      </c>
      <c r="M126" s="49">
        <f t="shared" si="7"/>
        <v>0</v>
      </c>
      <c r="N126" s="9">
        <f t="shared" si="16"/>
        <v>0</v>
      </c>
      <c r="O126" s="15" t="str">
        <f t="shared" si="17"/>
        <v/>
      </c>
      <c r="P126" s="59" t="str">
        <f t="shared" si="12"/>
        <v/>
      </c>
      <c r="Q126" s="59" t="str">
        <f t="shared" si="13"/>
        <v/>
      </c>
    </row>
    <row r="127" spans="1:17" ht="15" x14ac:dyDescent="0.25">
      <c r="A127" s="166"/>
      <c r="B127" s="228"/>
      <c r="C127" s="167"/>
      <c r="D127" s="165"/>
      <c r="E127" s="165"/>
      <c r="F127" s="2"/>
      <c r="G127" s="2"/>
      <c r="H127" s="2"/>
      <c r="I127" s="2"/>
      <c r="J127" s="2"/>
      <c r="K127" s="35"/>
      <c r="L127" s="213" t="e">
        <f>VLOOKUP(A127,Data!$A:$P,10,FALSE)</f>
        <v>#N/A</v>
      </c>
      <c r="M127" s="49">
        <f t="shared" si="7"/>
        <v>0</v>
      </c>
      <c r="N127" s="9">
        <f t="shared" si="16"/>
        <v>0</v>
      </c>
      <c r="O127" s="15" t="str">
        <f t="shared" si="17"/>
        <v/>
      </c>
      <c r="P127" s="59" t="str">
        <f t="shared" si="12"/>
        <v/>
      </c>
      <c r="Q127" s="59" t="str">
        <f t="shared" si="13"/>
        <v/>
      </c>
    </row>
    <row r="128" spans="1:17" ht="15" x14ac:dyDescent="0.25">
      <c r="A128" s="166"/>
      <c r="B128" s="228"/>
      <c r="C128" s="167"/>
      <c r="D128" s="165"/>
      <c r="E128" s="165"/>
      <c r="F128" s="2"/>
      <c r="G128" s="2"/>
      <c r="H128" s="2"/>
      <c r="I128" s="2"/>
      <c r="J128" s="2"/>
      <c r="K128" s="35"/>
      <c r="L128" s="213" t="e">
        <f>VLOOKUP(A128,Data!$A:$P,10,FALSE)</f>
        <v>#N/A</v>
      </c>
      <c r="M128" s="49">
        <f t="shared" si="7"/>
        <v>0</v>
      </c>
      <c r="N128" s="9">
        <f t="shared" si="16"/>
        <v>0</v>
      </c>
      <c r="O128" s="15" t="str">
        <f t="shared" si="17"/>
        <v/>
      </c>
      <c r="P128" s="59" t="str">
        <f t="shared" si="12"/>
        <v/>
      </c>
      <c r="Q128" s="59" t="str">
        <f t="shared" si="13"/>
        <v/>
      </c>
    </row>
    <row r="129" spans="1:17" ht="30" customHeight="1" x14ac:dyDescent="0.25">
      <c r="A129" s="166"/>
      <c r="B129" s="228"/>
      <c r="C129" s="167"/>
      <c r="D129" s="165"/>
      <c r="E129" s="165"/>
      <c r="F129" s="2"/>
      <c r="G129" s="2"/>
      <c r="H129" s="2"/>
      <c r="I129" s="2"/>
      <c r="J129" s="2"/>
      <c r="K129" s="35"/>
      <c r="L129" s="213" t="e">
        <f>VLOOKUP(A129,Data!$A:$P,10,FALSE)</f>
        <v>#N/A</v>
      </c>
      <c r="M129" s="49">
        <f t="shared" si="7"/>
        <v>0</v>
      </c>
      <c r="N129" s="9">
        <f t="shared" si="16"/>
        <v>0</v>
      </c>
      <c r="O129" s="15" t="str">
        <f t="shared" si="17"/>
        <v/>
      </c>
      <c r="P129" s="59" t="str">
        <f t="shared" si="12"/>
        <v/>
      </c>
      <c r="Q129" s="59" t="str">
        <f t="shared" si="13"/>
        <v/>
      </c>
    </row>
    <row r="130" spans="1:17" ht="15" x14ac:dyDescent="0.25">
      <c r="A130" s="166"/>
      <c r="B130" s="228"/>
      <c r="C130" s="167"/>
      <c r="D130" s="165"/>
      <c r="E130" s="165"/>
      <c r="F130" s="2"/>
      <c r="G130" s="2"/>
      <c r="H130" s="2"/>
      <c r="I130" s="2"/>
      <c r="J130" s="2"/>
      <c r="K130" s="35"/>
      <c r="L130" s="213" t="e">
        <f>VLOOKUP(A130,Data!$A:$P,10,FALSE)</f>
        <v>#N/A</v>
      </c>
      <c r="M130" s="49">
        <f t="shared" ref="M130:M193" si="18">G130-F130</f>
        <v>0</v>
      </c>
      <c r="N130" s="9">
        <f t="shared" si="16"/>
        <v>0</v>
      </c>
      <c r="O130" s="15" t="str">
        <f t="shared" si="17"/>
        <v/>
      </c>
      <c r="P130" s="59" t="str">
        <f t="shared" si="12"/>
        <v/>
      </c>
      <c r="Q130" s="59" t="str">
        <f t="shared" si="13"/>
        <v/>
      </c>
    </row>
    <row r="131" spans="1:17" ht="30" customHeight="1" x14ac:dyDescent="0.25">
      <c r="A131" s="166"/>
      <c r="B131" s="228"/>
      <c r="C131" s="167"/>
      <c r="D131" s="165"/>
      <c r="E131" s="165"/>
      <c r="F131" s="2"/>
      <c r="G131" s="2"/>
      <c r="H131" s="2"/>
      <c r="I131" s="2"/>
      <c r="J131" s="2"/>
      <c r="K131" s="35"/>
      <c r="L131" s="213" t="e">
        <f>VLOOKUP(A131,Data!$A:$P,10,FALSE)</f>
        <v>#N/A</v>
      </c>
      <c r="M131" s="49">
        <f t="shared" si="18"/>
        <v>0</v>
      </c>
      <c r="N131" s="9">
        <f t="shared" si="16"/>
        <v>0</v>
      </c>
      <c r="O131" s="15" t="str">
        <f t="shared" si="17"/>
        <v/>
      </c>
      <c r="P131" s="59" t="str">
        <f t="shared" si="12"/>
        <v/>
      </c>
      <c r="Q131" s="59" t="str">
        <f t="shared" si="13"/>
        <v/>
      </c>
    </row>
    <row r="132" spans="1:17" ht="30" customHeight="1" x14ac:dyDescent="0.25">
      <c r="A132" s="166"/>
      <c r="B132" s="228"/>
      <c r="C132" s="167"/>
      <c r="D132" s="165"/>
      <c r="E132" s="165"/>
      <c r="F132" s="2"/>
      <c r="G132" s="2"/>
      <c r="H132" s="2"/>
      <c r="I132" s="2"/>
      <c r="J132" s="2"/>
      <c r="K132" s="35"/>
      <c r="L132" s="213" t="e">
        <f>VLOOKUP(A132,Data!$A:$P,10,FALSE)</f>
        <v>#N/A</v>
      </c>
      <c r="M132" s="49">
        <f t="shared" si="18"/>
        <v>0</v>
      </c>
      <c r="N132" s="9">
        <f t="shared" si="16"/>
        <v>0</v>
      </c>
      <c r="O132" s="15" t="str">
        <f t="shared" si="17"/>
        <v/>
      </c>
      <c r="P132" s="59" t="str">
        <f t="shared" si="12"/>
        <v/>
      </c>
      <c r="Q132" s="59" t="str">
        <f t="shared" si="13"/>
        <v/>
      </c>
    </row>
    <row r="133" spans="1:17" ht="35.1" customHeight="1" x14ac:dyDescent="0.25">
      <c r="A133" s="166"/>
      <c r="B133" s="228"/>
      <c r="C133" s="167"/>
      <c r="D133" s="165"/>
      <c r="E133" s="165"/>
      <c r="F133" s="2"/>
      <c r="G133" s="2"/>
      <c r="H133" s="2"/>
      <c r="I133" s="2"/>
      <c r="J133" s="2"/>
      <c r="K133" s="35"/>
      <c r="L133" s="213" t="e">
        <f>VLOOKUP(A133,Data!$A:$P,10,FALSE)</f>
        <v>#N/A</v>
      </c>
      <c r="M133" s="49">
        <f t="shared" si="18"/>
        <v>0</v>
      </c>
      <c r="N133" s="9">
        <f t="shared" si="16"/>
        <v>0</v>
      </c>
      <c r="O133" s="15" t="str">
        <f t="shared" si="17"/>
        <v/>
      </c>
      <c r="P133" s="59" t="str">
        <f t="shared" si="12"/>
        <v/>
      </c>
      <c r="Q133" s="59" t="str">
        <f t="shared" si="13"/>
        <v/>
      </c>
    </row>
    <row r="134" spans="1:17" ht="30" customHeight="1" x14ac:dyDescent="0.25">
      <c r="A134" s="166"/>
      <c r="B134" s="228"/>
      <c r="C134" s="167"/>
      <c r="D134" s="165"/>
      <c r="E134" s="165"/>
      <c r="F134" s="2"/>
      <c r="G134" s="2"/>
      <c r="H134" s="2"/>
      <c r="I134" s="2"/>
      <c r="J134" s="2"/>
      <c r="K134" s="35"/>
      <c r="L134" s="213" t="e">
        <f>VLOOKUP(A134,Data!$A:$P,10,FALSE)</f>
        <v>#N/A</v>
      </c>
      <c r="M134" s="49">
        <f t="shared" si="18"/>
        <v>0</v>
      </c>
      <c r="N134" s="9">
        <f t="shared" si="16"/>
        <v>0</v>
      </c>
      <c r="O134" s="15" t="str">
        <f t="shared" si="17"/>
        <v/>
      </c>
      <c r="P134" s="59" t="str">
        <f t="shared" si="12"/>
        <v/>
      </c>
      <c r="Q134" s="59" t="str">
        <f t="shared" si="13"/>
        <v/>
      </c>
    </row>
    <row r="135" spans="1:17" ht="15" x14ac:dyDescent="0.25">
      <c r="A135" s="166"/>
      <c r="B135" s="228"/>
      <c r="C135" s="167"/>
      <c r="D135" s="165"/>
      <c r="E135" s="165"/>
      <c r="F135" s="2"/>
      <c r="G135" s="2"/>
      <c r="H135" s="2"/>
      <c r="I135" s="2"/>
      <c r="J135" s="2"/>
      <c r="K135" s="35"/>
      <c r="L135" s="213" t="e">
        <f>VLOOKUP(A135,Data!$A:$P,10,FALSE)</f>
        <v>#N/A</v>
      </c>
      <c r="M135" s="49">
        <f t="shared" si="18"/>
        <v>0</v>
      </c>
      <c r="N135" s="9">
        <f t="shared" si="16"/>
        <v>0</v>
      </c>
      <c r="O135" s="15" t="str">
        <f t="shared" si="17"/>
        <v/>
      </c>
      <c r="P135" s="59" t="str">
        <f t="shared" si="12"/>
        <v/>
      </c>
      <c r="Q135" s="59" t="str">
        <f t="shared" si="13"/>
        <v/>
      </c>
    </row>
    <row r="136" spans="1:17" ht="35.1" customHeight="1" x14ac:dyDescent="0.25">
      <c r="A136" s="166"/>
      <c r="B136" s="228"/>
      <c r="C136" s="167"/>
      <c r="D136" s="165"/>
      <c r="E136" s="165"/>
      <c r="F136" s="2"/>
      <c r="G136" s="2"/>
      <c r="H136" s="2"/>
      <c r="I136" s="2"/>
      <c r="J136" s="2"/>
      <c r="K136" s="35"/>
      <c r="L136" s="213" t="e">
        <f>VLOOKUP(A136,Data!$A:$P,10,FALSE)</f>
        <v>#N/A</v>
      </c>
      <c r="M136" s="49">
        <f t="shared" si="18"/>
        <v>0</v>
      </c>
      <c r="N136" s="9">
        <f t="shared" si="16"/>
        <v>0</v>
      </c>
      <c r="O136" s="15" t="str">
        <f t="shared" si="17"/>
        <v/>
      </c>
      <c r="P136" s="59" t="str">
        <f t="shared" si="12"/>
        <v/>
      </c>
      <c r="Q136" s="59" t="str">
        <f t="shared" si="13"/>
        <v/>
      </c>
    </row>
    <row r="137" spans="1:17" ht="15" x14ac:dyDescent="0.25">
      <c r="A137" s="166"/>
      <c r="B137" s="228"/>
      <c r="C137" s="167"/>
      <c r="D137" s="165"/>
      <c r="E137" s="165"/>
      <c r="F137" s="2"/>
      <c r="G137" s="2"/>
      <c r="H137" s="2"/>
      <c r="I137" s="2"/>
      <c r="J137" s="2"/>
      <c r="K137" s="35"/>
      <c r="L137" s="213" t="e">
        <f>VLOOKUP(A137,Data!$A:$P,10,FALSE)</f>
        <v>#N/A</v>
      </c>
      <c r="M137" s="49">
        <f t="shared" si="18"/>
        <v>0</v>
      </c>
      <c r="N137" s="9">
        <f t="shared" si="16"/>
        <v>0</v>
      </c>
      <c r="O137" s="15" t="str">
        <f t="shared" si="17"/>
        <v/>
      </c>
      <c r="P137" s="59" t="str">
        <f t="shared" si="12"/>
        <v/>
      </c>
      <c r="Q137" s="59" t="str">
        <f t="shared" si="13"/>
        <v/>
      </c>
    </row>
    <row r="138" spans="1:17" ht="45" customHeight="1" x14ac:dyDescent="0.25">
      <c r="A138" s="166"/>
      <c r="B138" s="228"/>
      <c r="C138" s="167"/>
      <c r="D138" s="165"/>
      <c r="E138" s="165"/>
      <c r="F138" s="2"/>
      <c r="G138" s="2"/>
      <c r="H138" s="2"/>
      <c r="I138" s="2"/>
      <c r="J138" s="2"/>
      <c r="K138" s="35"/>
      <c r="L138" s="213" t="e">
        <f>VLOOKUP(A138,Data!$A:$P,10,FALSE)</f>
        <v>#N/A</v>
      </c>
      <c r="M138" s="49">
        <f t="shared" si="18"/>
        <v>0</v>
      </c>
      <c r="N138" s="9">
        <f t="shared" si="16"/>
        <v>0</v>
      </c>
      <c r="O138" s="15" t="str">
        <f t="shared" si="17"/>
        <v/>
      </c>
      <c r="P138" s="59" t="str">
        <f t="shared" si="12"/>
        <v/>
      </c>
      <c r="Q138" s="59" t="str">
        <f t="shared" si="13"/>
        <v/>
      </c>
    </row>
    <row r="139" spans="1:17" ht="39.950000000000003" customHeight="1" x14ac:dyDescent="0.25">
      <c r="A139" s="166"/>
      <c r="B139" s="228"/>
      <c r="C139" s="167"/>
      <c r="D139" s="165"/>
      <c r="E139" s="165"/>
      <c r="F139" s="2"/>
      <c r="G139" s="2"/>
      <c r="H139" s="2"/>
      <c r="I139" s="2"/>
      <c r="J139" s="2"/>
      <c r="K139" s="35"/>
      <c r="L139" s="213" t="e">
        <f>VLOOKUP(A139,Data!$A:$P,10,FALSE)</f>
        <v>#N/A</v>
      </c>
      <c r="M139" s="49">
        <f t="shared" si="18"/>
        <v>0</v>
      </c>
      <c r="N139" s="9">
        <f t="shared" si="16"/>
        <v>0</v>
      </c>
      <c r="O139" s="15" t="str">
        <f t="shared" si="17"/>
        <v/>
      </c>
      <c r="P139" s="59" t="str">
        <f t="shared" si="12"/>
        <v/>
      </c>
      <c r="Q139" s="59" t="str">
        <f t="shared" si="13"/>
        <v/>
      </c>
    </row>
    <row r="140" spans="1:17" ht="45" customHeight="1" x14ac:dyDescent="0.25">
      <c r="A140" s="166"/>
      <c r="B140" s="228"/>
      <c r="C140" s="167"/>
      <c r="D140" s="165"/>
      <c r="E140" s="165"/>
      <c r="F140" s="2"/>
      <c r="G140" s="2"/>
      <c r="H140" s="2"/>
      <c r="I140" s="2"/>
      <c r="J140" s="2"/>
      <c r="K140" s="35"/>
      <c r="L140" s="213" t="e">
        <f>VLOOKUP(A140,Data!$A:$P,10,FALSE)</f>
        <v>#N/A</v>
      </c>
      <c r="M140" s="49">
        <f t="shared" si="18"/>
        <v>0</v>
      </c>
      <c r="N140" s="9">
        <f t="shared" si="16"/>
        <v>0</v>
      </c>
      <c r="O140" s="15" t="str">
        <f t="shared" si="17"/>
        <v/>
      </c>
      <c r="P140" s="59" t="str">
        <f t="shared" si="12"/>
        <v/>
      </c>
      <c r="Q140" s="59" t="str">
        <f t="shared" si="13"/>
        <v/>
      </c>
    </row>
    <row r="141" spans="1:17" ht="39.950000000000003" customHeight="1" x14ac:dyDescent="0.25">
      <c r="A141" s="166"/>
      <c r="B141" s="228"/>
      <c r="C141" s="167"/>
      <c r="D141" s="165"/>
      <c r="E141" s="165"/>
      <c r="F141" s="2"/>
      <c r="G141" s="2"/>
      <c r="H141" s="2"/>
      <c r="I141" s="2"/>
      <c r="J141" s="2"/>
      <c r="K141" s="35"/>
      <c r="L141" s="213" t="e">
        <f>VLOOKUP(A141,Data!$A:$P,10,FALSE)</f>
        <v>#N/A</v>
      </c>
      <c r="M141" s="49">
        <f t="shared" si="18"/>
        <v>0</v>
      </c>
      <c r="N141" s="9">
        <f t="shared" si="16"/>
        <v>0</v>
      </c>
      <c r="O141" s="15" t="str">
        <f t="shared" si="17"/>
        <v/>
      </c>
      <c r="P141" s="59" t="str">
        <f t="shared" si="12"/>
        <v/>
      </c>
      <c r="Q141" s="59" t="str">
        <f t="shared" si="13"/>
        <v/>
      </c>
    </row>
    <row r="142" spans="1:17" ht="45" customHeight="1" x14ac:dyDescent="0.25">
      <c r="A142" s="166"/>
      <c r="B142" s="228"/>
      <c r="C142" s="167"/>
      <c r="D142" s="165"/>
      <c r="E142" s="165"/>
      <c r="F142" s="2"/>
      <c r="G142" s="2"/>
      <c r="H142" s="2"/>
      <c r="I142" s="2"/>
      <c r="J142" s="2"/>
      <c r="K142" s="35"/>
      <c r="L142" s="213" t="e">
        <f>VLOOKUP(A142,Data!$A:$P,10,FALSE)</f>
        <v>#N/A</v>
      </c>
      <c r="M142" s="49">
        <f t="shared" si="18"/>
        <v>0</v>
      </c>
      <c r="N142" s="9">
        <f t="shared" si="16"/>
        <v>0</v>
      </c>
      <c r="O142" s="15" t="str">
        <f t="shared" si="17"/>
        <v/>
      </c>
      <c r="P142" s="59" t="str">
        <f t="shared" si="12"/>
        <v/>
      </c>
      <c r="Q142" s="59" t="str">
        <f t="shared" si="13"/>
        <v/>
      </c>
    </row>
    <row r="143" spans="1:17" ht="15" x14ac:dyDescent="0.25">
      <c r="A143" s="166"/>
      <c r="B143" s="228"/>
      <c r="C143" s="167"/>
      <c r="D143" s="165"/>
      <c r="E143" s="165"/>
      <c r="F143" s="2"/>
      <c r="G143" s="2"/>
      <c r="H143" s="2"/>
      <c r="I143" s="2"/>
      <c r="J143" s="2"/>
      <c r="K143" s="35"/>
      <c r="L143" s="213" t="e">
        <f>VLOOKUP(A143,Data!$A:$P,10,FALSE)</f>
        <v>#N/A</v>
      </c>
      <c r="M143" s="49">
        <f t="shared" si="18"/>
        <v>0</v>
      </c>
      <c r="N143" s="9">
        <f t="shared" ref="N143:N172" si="19">IF(AND(D143=D142,F143&lt;G142,J143&lt;&gt;"On Standby"), G142-F143,0)</f>
        <v>0</v>
      </c>
      <c r="O143" s="15" t="str">
        <f t="shared" ref="O143:O172" si="20">IF(AND(D143=D142,F143&gt;G142), F143-G142,"")</f>
        <v/>
      </c>
      <c r="P143" s="59" t="str">
        <f t="shared" si="12"/>
        <v/>
      </c>
      <c r="Q143" s="59" t="str">
        <f t="shared" si="13"/>
        <v/>
      </c>
    </row>
    <row r="144" spans="1:17" ht="15" x14ac:dyDescent="0.25">
      <c r="A144" s="166"/>
      <c r="B144" s="228"/>
      <c r="C144" s="167"/>
      <c r="D144" s="165"/>
      <c r="E144" s="165"/>
      <c r="F144" s="2"/>
      <c r="G144" s="2"/>
      <c r="H144" s="2"/>
      <c r="I144" s="2"/>
      <c r="J144" s="2"/>
      <c r="K144" s="35"/>
      <c r="L144" s="213" t="e">
        <f>VLOOKUP(A144,Data!$A:$P,10,FALSE)</f>
        <v>#N/A</v>
      </c>
      <c r="M144" s="49">
        <f t="shared" si="18"/>
        <v>0</v>
      </c>
      <c r="N144" s="9">
        <f t="shared" si="19"/>
        <v>0</v>
      </c>
      <c r="O144" s="15" t="str">
        <f t="shared" si="20"/>
        <v/>
      </c>
      <c r="P144" s="59" t="str">
        <f t="shared" si="12"/>
        <v/>
      </c>
      <c r="Q144" s="59" t="str">
        <f t="shared" si="13"/>
        <v/>
      </c>
    </row>
    <row r="145" spans="1:17" ht="15" x14ac:dyDescent="0.25">
      <c r="A145" s="166"/>
      <c r="B145" s="228"/>
      <c r="C145" s="167"/>
      <c r="D145" s="165"/>
      <c r="E145" s="165"/>
      <c r="F145" s="2"/>
      <c r="G145" s="2"/>
      <c r="H145" s="2"/>
      <c r="I145" s="2"/>
      <c r="J145" s="2"/>
      <c r="K145" s="35"/>
      <c r="L145" s="213" t="e">
        <f>VLOOKUP(A145,Data!$A:$P,10,FALSE)</f>
        <v>#N/A</v>
      </c>
      <c r="M145" s="49">
        <f t="shared" si="18"/>
        <v>0</v>
      </c>
      <c r="N145" s="9">
        <f t="shared" si="19"/>
        <v>0</v>
      </c>
      <c r="O145" s="15" t="str">
        <f t="shared" si="20"/>
        <v/>
      </c>
      <c r="P145" s="59" t="str">
        <f t="shared" si="12"/>
        <v/>
      </c>
      <c r="Q145" s="59" t="str">
        <f t="shared" si="13"/>
        <v/>
      </c>
    </row>
    <row r="146" spans="1:17" ht="15" x14ac:dyDescent="0.25">
      <c r="A146" s="166"/>
      <c r="B146" s="228"/>
      <c r="C146" s="167"/>
      <c r="D146" s="165"/>
      <c r="E146" s="165"/>
      <c r="F146" s="2"/>
      <c r="G146" s="2"/>
      <c r="H146" s="2"/>
      <c r="I146" s="2"/>
      <c r="J146" s="2"/>
      <c r="K146" s="35"/>
      <c r="L146" s="213" t="e">
        <f>VLOOKUP(A146,Data!$A:$P,10,FALSE)</f>
        <v>#N/A</v>
      </c>
      <c r="M146" s="49">
        <f t="shared" si="18"/>
        <v>0</v>
      </c>
      <c r="N146" s="9">
        <f t="shared" si="19"/>
        <v>0</v>
      </c>
      <c r="O146" s="15" t="str">
        <f t="shared" si="20"/>
        <v/>
      </c>
      <c r="P146" s="59" t="str">
        <f t="shared" si="12"/>
        <v/>
      </c>
      <c r="Q146" s="59" t="str">
        <f t="shared" si="13"/>
        <v/>
      </c>
    </row>
    <row r="147" spans="1:17" ht="30" customHeight="1" x14ac:dyDescent="0.25">
      <c r="A147" s="166"/>
      <c r="B147" s="228"/>
      <c r="C147" s="167"/>
      <c r="D147" s="165"/>
      <c r="E147" s="165"/>
      <c r="F147" s="2"/>
      <c r="G147" s="2"/>
      <c r="H147" s="2"/>
      <c r="I147" s="2"/>
      <c r="J147" s="2"/>
      <c r="K147" s="35"/>
      <c r="L147" s="213" t="e">
        <f>VLOOKUP(A147,Data!$A:$P,10,FALSE)</f>
        <v>#N/A</v>
      </c>
      <c r="M147" s="49">
        <f t="shared" si="18"/>
        <v>0</v>
      </c>
      <c r="N147" s="9">
        <f t="shared" si="19"/>
        <v>0</v>
      </c>
      <c r="O147" s="15" t="str">
        <f t="shared" si="20"/>
        <v/>
      </c>
      <c r="P147" s="59" t="str">
        <f t="shared" si="12"/>
        <v/>
      </c>
      <c r="Q147" s="59" t="str">
        <f t="shared" si="13"/>
        <v/>
      </c>
    </row>
    <row r="148" spans="1:17" ht="39.950000000000003" customHeight="1" x14ac:dyDescent="0.25">
      <c r="A148" s="166"/>
      <c r="B148" s="228"/>
      <c r="C148" s="167"/>
      <c r="D148" s="165"/>
      <c r="E148" s="165"/>
      <c r="F148" s="2"/>
      <c r="G148" s="2"/>
      <c r="H148" s="2"/>
      <c r="I148" s="2"/>
      <c r="J148" s="2"/>
      <c r="K148" s="35"/>
      <c r="L148" s="213" t="e">
        <f>VLOOKUP(A148,Data!$A:$P,10,FALSE)</f>
        <v>#N/A</v>
      </c>
      <c r="M148" s="49">
        <f t="shared" si="18"/>
        <v>0</v>
      </c>
      <c r="N148" s="9">
        <f t="shared" si="19"/>
        <v>0</v>
      </c>
      <c r="O148" s="15" t="str">
        <f t="shared" si="20"/>
        <v/>
      </c>
      <c r="P148" s="59" t="str">
        <f t="shared" si="12"/>
        <v/>
      </c>
      <c r="Q148" s="59" t="str">
        <f t="shared" si="13"/>
        <v/>
      </c>
    </row>
    <row r="149" spans="1:17" ht="15" x14ac:dyDescent="0.25">
      <c r="A149" s="166"/>
      <c r="B149" s="228"/>
      <c r="C149" s="167"/>
      <c r="D149" s="165"/>
      <c r="E149" s="165"/>
      <c r="F149" s="2"/>
      <c r="G149" s="2"/>
      <c r="H149" s="2"/>
      <c r="I149" s="2"/>
      <c r="J149" s="2"/>
      <c r="K149" s="35"/>
      <c r="L149" s="213" t="e">
        <f>VLOOKUP(A149,Data!$A:$P,10,FALSE)</f>
        <v>#N/A</v>
      </c>
      <c r="M149" s="49">
        <f t="shared" si="18"/>
        <v>0</v>
      </c>
      <c r="N149" s="9">
        <f t="shared" si="19"/>
        <v>0</v>
      </c>
      <c r="O149" s="15" t="str">
        <f t="shared" si="20"/>
        <v/>
      </c>
      <c r="P149" s="59" t="str">
        <f t="shared" si="12"/>
        <v/>
      </c>
      <c r="Q149" s="59" t="str">
        <f t="shared" si="13"/>
        <v/>
      </c>
    </row>
    <row r="150" spans="1:17" ht="35.1" customHeight="1" x14ac:dyDescent="0.25">
      <c r="A150" s="166"/>
      <c r="B150" s="228"/>
      <c r="C150" s="167"/>
      <c r="D150" s="165"/>
      <c r="E150" s="165"/>
      <c r="F150" s="2"/>
      <c r="G150" s="2"/>
      <c r="H150" s="2"/>
      <c r="I150" s="2"/>
      <c r="J150" s="2"/>
      <c r="K150" s="35"/>
      <c r="L150" s="213" t="e">
        <f>VLOOKUP(A150,Data!$A:$P,10,FALSE)</f>
        <v>#N/A</v>
      </c>
      <c r="M150" s="49">
        <f t="shared" si="18"/>
        <v>0</v>
      </c>
      <c r="N150" s="9">
        <f t="shared" si="19"/>
        <v>0</v>
      </c>
      <c r="O150" s="15" t="str">
        <f t="shared" si="20"/>
        <v/>
      </c>
      <c r="P150" s="59" t="str">
        <f t="shared" si="12"/>
        <v/>
      </c>
      <c r="Q150" s="59" t="str">
        <f t="shared" si="13"/>
        <v/>
      </c>
    </row>
    <row r="151" spans="1:17" ht="15" x14ac:dyDescent="0.25">
      <c r="A151" s="166"/>
      <c r="B151" s="228"/>
      <c r="C151" s="167"/>
      <c r="D151" s="165"/>
      <c r="E151" s="165"/>
      <c r="F151" s="2"/>
      <c r="G151" s="2"/>
      <c r="H151" s="2"/>
      <c r="I151" s="2"/>
      <c r="J151" s="2"/>
      <c r="K151" s="35"/>
      <c r="L151" s="213" t="e">
        <f>VLOOKUP(A151,Data!$A:$P,10,FALSE)</f>
        <v>#N/A</v>
      </c>
      <c r="M151" s="49">
        <f t="shared" si="18"/>
        <v>0</v>
      </c>
      <c r="N151" s="9">
        <f t="shared" si="19"/>
        <v>0</v>
      </c>
      <c r="O151" s="15" t="str">
        <f t="shared" si="20"/>
        <v/>
      </c>
      <c r="P151" s="59" t="str">
        <f t="shared" si="12"/>
        <v/>
      </c>
      <c r="Q151" s="59" t="str">
        <f t="shared" si="13"/>
        <v/>
      </c>
    </row>
    <row r="152" spans="1:17" ht="39.950000000000003" customHeight="1" x14ac:dyDescent="0.25">
      <c r="A152" s="166"/>
      <c r="B152" s="228"/>
      <c r="C152" s="167"/>
      <c r="D152" s="165"/>
      <c r="E152" s="165"/>
      <c r="F152" s="2"/>
      <c r="G152" s="2"/>
      <c r="H152" s="2"/>
      <c r="I152" s="2"/>
      <c r="J152" s="2"/>
      <c r="K152" s="35"/>
      <c r="L152" s="213" t="e">
        <f>VLOOKUP(A152,Data!$A:$P,10,FALSE)</f>
        <v>#N/A</v>
      </c>
      <c r="M152" s="49">
        <f t="shared" si="18"/>
        <v>0</v>
      </c>
      <c r="N152" s="9">
        <f t="shared" si="19"/>
        <v>0</v>
      </c>
      <c r="O152" s="15" t="str">
        <f t="shared" si="20"/>
        <v/>
      </c>
      <c r="P152" s="59" t="str">
        <f t="shared" si="12"/>
        <v/>
      </c>
      <c r="Q152" s="59" t="str">
        <f t="shared" si="13"/>
        <v/>
      </c>
    </row>
    <row r="153" spans="1:17" ht="39.950000000000003" customHeight="1" x14ac:dyDescent="0.25">
      <c r="A153" s="166"/>
      <c r="B153" s="228"/>
      <c r="C153" s="167"/>
      <c r="D153" s="165"/>
      <c r="E153" s="165"/>
      <c r="F153" s="2"/>
      <c r="G153" s="2"/>
      <c r="H153" s="2"/>
      <c r="I153" s="2"/>
      <c r="J153" s="2"/>
      <c r="K153" s="35"/>
      <c r="L153" s="213" t="e">
        <f>VLOOKUP(A153,Data!$A:$P,10,FALSE)</f>
        <v>#N/A</v>
      </c>
      <c r="M153" s="49">
        <f t="shared" si="18"/>
        <v>0</v>
      </c>
      <c r="N153" s="9">
        <f t="shared" si="19"/>
        <v>0</v>
      </c>
      <c r="O153" s="15" t="str">
        <f t="shared" si="20"/>
        <v/>
      </c>
      <c r="P153" s="59" t="str">
        <f t="shared" si="12"/>
        <v/>
      </c>
      <c r="Q153" s="59" t="str">
        <f t="shared" si="13"/>
        <v/>
      </c>
    </row>
    <row r="154" spans="1:17" ht="15" x14ac:dyDescent="0.25">
      <c r="A154" s="166"/>
      <c r="B154" s="228"/>
      <c r="C154" s="167"/>
      <c r="D154" s="165"/>
      <c r="E154" s="165"/>
      <c r="F154" s="2"/>
      <c r="G154" s="2"/>
      <c r="H154" s="2"/>
      <c r="I154" s="2"/>
      <c r="J154" s="2"/>
      <c r="K154" s="35"/>
      <c r="L154" s="213" t="e">
        <f>VLOOKUP(A154,Data!$A:$P,10,FALSE)</f>
        <v>#N/A</v>
      </c>
      <c r="M154" s="49">
        <f t="shared" si="18"/>
        <v>0</v>
      </c>
      <c r="N154" s="9">
        <f t="shared" si="19"/>
        <v>0</v>
      </c>
      <c r="O154" s="15" t="str">
        <f t="shared" si="20"/>
        <v/>
      </c>
      <c r="P154" s="59" t="str">
        <f t="shared" si="12"/>
        <v/>
      </c>
      <c r="Q154" s="59" t="str">
        <f t="shared" si="13"/>
        <v/>
      </c>
    </row>
    <row r="155" spans="1:17" ht="15" x14ac:dyDescent="0.25">
      <c r="A155" s="166"/>
      <c r="B155" s="228"/>
      <c r="C155" s="167"/>
      <c r="D155" s="165"/>
      <c r="E155" s="165"/>
      <c r="F155" s="2"/>
      <c r="G155" s="2"/>
      <c r="H155" s="2"/>
      <c r="I155" s="2"/>
      <c r="J155" s="2"/>
      <c r="K155" s="35"/>
      <c r="L155" s="213" t="e">
        <f>VLOOKUP(A155,Data!$A:$P,10,FALSE)</f>
        <v>#N/A</v>
      </c>
      <c r="M155" s="49">
        <f t="shared" si="18"/>
        <v>0</v>
      </c>
      <c r="N155" s="9">
        <f t="shared" si="19"/>
        <v>0</v>
      </c>
      <c r="O155" s="15" t="str">
        <f t="shared" si="20"/>
        <v/>
      </c>
      <c r="P155" s="59" t="str">
        <f t="shared" si="12"/>
        <v/>
      </c>
      <c r="Q155" s="59" t="str">
        <f t="shared" si="13"/>
        <v/>
      </c>
    </row>
    <row r="156" spans="1:17" ht="15" x14ac:dyDescent="0.25">
      <c r="A156" s="166"/>
      <c r="B156" s="228"/>
      <c r="C156" s="167"/>
      <c r="D156" s="165"/>
      <c r="E156" s="165"/>
      <c r="F156" s="2"/>
      <c r="G156" s="2"/>
      <c r="H156" s="2"/>
      <c r="I156" s="2"/>
      <c r="J156" s="2"/>
      <c r="K156" s="35"/>
      <c r="L156" s="213" t="e">
        <f>VLOOKUP(A156,Data!$A:$P,10,FALSE)</f>
        <v>#N/A</v>
      </c>
      <c r="M156" s="49">
        <f t="shared" si="18"/>
        <v>0</v>
      </c>
      <c r="N156" s="9">
        <f t="shared" si="19"/>
        <v>0</v>
      </c>
      <c r="O156" s="15" t="str">
        <f t="shared" si="20"/>
        <v/>
      </c>
      <c r="P156" s="59" t="str">
        <f t="shared" si="12"/>
        <v/>
      </c>
      <c r="Q156" s="59" t="str">
        <f t="shared" si="13"/>
        <v/>
      </c>
    </row>
    <row r="157" spans="1:17" ht="15" x14ac:dyDescent="0.25">
      <c r="A157" s="166"/>
      <c r="B157" s="228"/>
      <c r="C157" s="167"/>
      <c r="D157" s="165"/>
      <c r="E157" s="165"/>
      <c r="F157" s="2"/>
      <c r="G157" s="2"/>
      <c r="H157" s="2"/>
      <c r="I157" s="2"/>
      <c r="J157" s="2"/>
      <c r="K157" s="35"/>
      <c r="L157" s="213" t="e">
        <f>VLOOKUP(A157,Data!$A:$P,10,FALSE)</f>
        <v>#N/A</v>
      </c>
      <c r="M157" s="49">
        <f t="shared" si="18"/>
        <v>0</v>
      </c>
      <c r="N157" s="9">
        <f t="shared" si="19"/>
        <v>0</v>
      </c>
      <c r="O157" s="15" t="str">
        <f t="shared" si="20"/>
        <v/>
      </c>
      <c r="P157" s="59" t="str">
        <f t="shared" si="12"/>
        <v/>
      </c>
      <c r="Q157" s="59" t="str">
        <f t="shared" si="13"/>
        <v/>
      </c>
    </row>
    <row r="158" spans="1:17" ht="39.950000000000003" customHeight="1" x14ac:dyDescent="0.25">
      <c r="A158" s="166"/>
      <c r="B158" s="228"/>
      <c r="C158" s="167"/>
      <c r="D158" s="165"/>
      <c r="E158" s="165"/>
      <c r="F158" s="2"/>
      <c r="G158" s="2"/>
      <c r="H158" s="2"/>
      <c r="I158" s="2"/>
      <c r="J158" s="2"/>
      <c r="K158" s="35"/>
      <c r="L158" s="213" t="e">
        <f>VLOOKUP(A158,Data!$A:$P,10,FALSE)</f>
        <v>#N/A</v>
      </c>
      <c r="M158" s="49">
        <f t="shared" si="18"/>
        <v>0</v>
      </c>
      <c r="N158" s="9">
        <f t="shared" si="19"/>
        <v>0</v>
      </c>
      <c r="O158" s="15" t="str">
        <f t="shared" si="20"/>
        <v/>
      </c>
      <c r="P158" s="59" t="str">
        <f t="shared" si="12"/>
        <v/>
      </c>
      <c r="Q158" s="59" t="str">
        <f t="shared" si="13"/>
        <v/>
      </c>
    </row>
    <row r="159" spans="1:17" ht="15" x14ac:dyDescent="0.25">
      <c r="A159" s="166"/>
      <c r="B159" s="228"/>
      <c r="C159" s="167"/>
      <c r="D159" s="165"/>
      <c r="E159" s="165"/>
      <c r="F159" s="2"/>
      <c r="G159" s="2"/>
      <c r="H159" s="2"/>
      <c r="I159" s="2"/>
      <c r="J159" s="2"/>
      <c r="K159" s="35"/>
      <c r="L159" s="213" t="e">
        <f>VLOOKUP(A159,Data!$A:$P,10,FALSE)</f>
        <v>#N/A</v>
      </c>
      <c r="M159" s="49">
        <f t="shared" si="18"/>
        <v>0</v>
      </c>
      <c r="N159" s="9">
        <f t="shared" si="19"/>
        <v>0</v>
      </c>
      <c r="O159" s="15" t="str">
        <f t="shared" si="20"/>
        <v/>
      </c>
      <c r="P159" s="59" t="str">
        <f t="shared" si="12"/>
        <v/>
      </c>
      <c r="Q159" s="59" t="str">
        <f t="shared" si="13"/>
        <v/>
      </c>
    </row>
    <row r="160" spans="1:17" ht="35.1" customHeight="1" x14ac:dyDescent="0.25">
      <c r="A160" s="166"/>
      <c r="B160" s="228"/>
      <c r="C160" s="167"/>
      <c r="D160" s="165"/>
      <c r="E160" s="165"/>
      <c r="F160" s="2"/>
      <c r="G160" s="2"/>
      <c r="H160" s="2"/>
      <c r="I160" s="2"/>
      <c r="J160" s="2"/>
      <c r="K160" s="35"/>
      <c r="L160" s="213" t="e">
        <f>VLOOKUP(A160,Data!$A:$P,10,FALSE)</f>
        <v>#N/A</v>
      </c>
      <c r="M160" s="49">
        <f t="shared" si="18"/>
        <v>0</v>
      </c>
      <c r="N160" s="9">
        <f t="shared" si="19"/>
        <v>0</v>
      </c>
      <c r="O160" s="15" t="str">
        <f t="shared" si="20"/>
        <v/>
      </c>
      <c r="P160" s="59" t="str">
        <f t="shared" ref="P160:P223" si="21">IF(N160&gt;0,F160+N160,"")</f>
        <v/>
      </c>
      <c r="Q160" s="59" t="str">
        <f t="shared" ref="Q160:Q223" si="22">IF(N160&gt;0,G160+N160,"")</f>
        <v/>
      </c>
    </row>
    <row r="161" spans="1:17" ht="15" x14ac:dyDescent="0.25">
      <c r="A161" s="166"/>
      <c r="B161" s="228"/>
      <c r="C161" s="167"/>
      <c r="D161" s="165"/>
      <c r="E161" s="165"/>
      <c r="F161" s="2"/>
      <c r="G161" s="2"/>
      <c r="H161" s="2"/>
      <c r="I161" s="2"/>
      <c r="J161" s="2"/>
      <c r="K161" s="35"/>
      <c r="L161" s="213" t="e">
        <f>VLOOKUP(A161,Data!$A:$P,10,FALSE)</f>
        <v>#N/A</v>
      </c>
      <c r="M161" s="49">
        <f t="shared" si="18"/>
        <v>0</v>
      </c>
      <c r="N161" s="9">
        <f t="shared" si="19"/>
        <v>0</v>
      </c>
      <c r="O161" s="15" t="str">
        <f t="shared" si="20"/>
        <v/>
      </c>
      <c r="P161" s="59" t="str">
        <f t="shared" si="21"/>
        <v/>
      </c>
      <c r="Q161" s="59" t="str">
        <f t="shared" si="22"/>
        <v/>
      </c>
    </row>
    <row r="162" spans="1:17" ht="35.1" customHeight="1" x14ac:dyDescent="0.25">
      <c r="A162" s="166"/>
      <c r="B162" s="228"/>
      <c r="C162" s="167"/>
      <c r="D162" s="165"/>
      <c r="E162" s="165"/>
      <c r="F162" s="2"/>
      <c r="G162" s="2"/>
      <c r="H162" s="2"/>
      <c r="I162" s="2"/>
      <c r="J162" s="2"/>
      <c r="K162" s="35"/>
      <c r="L162" s="213" t="e">
        <f>VLOOKUP(A162,Data!$A:$P,10,FALSE)</f>
        <v>#N/A</v>
      </c>
      <c r="M162" s="49">
        <f t="shared" si="18"/>
        <v>0</v>
      </c>
      <c r="N162" s="9">
        <f t="shared" si="19"/>
        <v>0</v>
      </c>
      <c r="O162" s="15" t="str">
        <f t="shared" si="20"/>
        <v/>
      </c>
      <c r="P162" s="59" t="str">
        <f t="shared" si="21"/>
        <v/>
      </c>
      <c r="Q162" s="59" t="str">
        <f t="shared" si="22"/>
        <v/>
      </c>
    </row>
    <row r="163" spans="1:17" ht="15" x14ac:dyDescent="0.25">
      <c r="A163" s="166"/>
      <c r="B163" s="228"/>
      <c r="C163" s="167"/>
      <c r="D163" s="165"/>
      <c r="E163" s="165"/>
      <c r="F163" s="2"/>
      <c r="G163" s="2"/>
      <c r="H163" s="2"/>
      <c r="I163" s="2"/>
      <c r="J163" s="2"/>
      <c r="K163" s="35"/>
      <c r="L163" s="213" t="e">
        <f>VLOOKUP(A163,Data!$A:$P,10,FALSE)</f>
        <v>#N/A</v>
      </c>
      <c r="M163" s="49">
        <f t="shared" si="18"/>
        <v>0</v>
      </c>
      <c r="N163" s="9">
        <f t="shared" si="19"/>
        <v>0</v>
      </c>
      <c r="O163" s="15" t="str">
        <f t="shared" si="20"/>
        <v/>
      </c>
      <c r="P163" s="59" t="str">
        <f t="shared" si="21"/>
        <v/>
      </c>
      <c r="Q163" s="59" t="str">
        <f t="shared" si="22"/>
        <v/>
      </c>
    </row>
    <row r="164" spans="1:17" ht="15" x14ac:dyDescent="0.25">
      <c r="A164" s="166"/>
      <c r="B164" s="228"/>
      <c r="C164" s="167"/>
      <c r="D164" s="165"/>
      <c r="E164" s="165"/>
      <c r="F164" s="2"/>
      <c r="G164" s="2"/>
      <c r="H164" s="2"/>
      <c r="I164" s="2"/>
      <c r="J164" s="2"/>
      <c r="K164" s="35"/>
      <c r="L164" s="213" t="e">
        <f>VLOOKUP(A164,Data!$A:$P,10,FALSE)</f>
        <v>#N/A</v>
      </c>
      <c r="M164" s="49">
        <f t="shared" si="18"/>
        <v>0</v>
      </c>
      <c r="N164" s="9">
        <f t="shared" si="19"/>
        <v>0</v>
      </c>
      <c r="O164" s="15" t="str">
        <f t="shared" si="20"/>
        <v/>
      </c>
      <c r="P164" s="59" t="str">
        <f t="shared" si="21"/>
        <v/>
      </c>
      <c r="Q164" s="59" t="str">
        <f t="shared" si="22"/>
        <v/>
      </c>
    </row>
    <row r="165" spans="1:17" ht="15" x14ac:dyDescent="0.25">
      <c r="A165" s="166"/>
      <c r="B165" s="228"/>
      <c r="C165" s="167"/>
      <c r="D165" s="165"/>
      <c r="E165" s="165"/>
      <c r="F165" s="2"/>
      <c r="G165" s="2"/>
      <c r="H165" s="2"/>
      <c r="I165" s="2"/>
      <c r="J165" s="2"/>
      <c r="K165" s="35"/>
      <c r="L165" s="213" t="e">
        <f>VLOOKUP(A165,Data!$A:$P,10,FALSE)</f>
        <v>#N/A</v>
      </c>
      <c r="M165" s="49">
        <f t="shared" si="18"/>
        <v>0</v>
      </c>
      <c r="N165" s="9">
        <f t="shared" si="19"/>
        <v>0</v>
      </c>
      <c r="O165" s="15" t="str">
        <f t="shared" si="20"/>
        <v/>
      </c>
      <c r="P165" s="59" t="str">
        <f t="shared" si="21"/>
        <v/>
      </c>
      <c r="Q165" s="59" t="str">
        <f t="shared" si="22"/>
        <v/>
      </c>
    </row>
    <row r="166" spans="1:17" ht="39.950000000000003" customHeight="1" x14ac:dyDescent="0.25">
      <c r="A166" s="166"/>
      <c r="B166" s="228"/>
      <c r="C166" s="167"/>
      <c r="D166" s="165"/>
      <c r="E166" s="165"/>
      <c r="F166" s="2"/>
      <c r="G166" s="2"/>
      <c r="H166" s="2"/>
      <c r="I166" s="2"/>
      <c r="J166" s="2"/>
      <c r="K166" s="35"/>
      <c r="L166" s="213" t="e">
        <f>VLOOKUP(A166,Data!$A:$P,10,FALSE)</f>
        <v>#N/A</v>
      </c>
      <c r="M166" s="49">
        <f t="shared" si="18"/>
        <v>0</v>
      </c>
      <c r="N166" s="9">
        <f t="shared" si="19"/>
        <v>0</v>
      </c>
      <c r="O166" s="15" t="str">
        <f t="shared" si="20"/>
        <v/>
      </c>
      <c r="P166" s="59" t="str">
        <f t="shared" si="21"/>
        <v/>
      </c>
      <c r="Q166" s="59" t="str">
        <f t="shared" si="22"/>
        <v/>
      </c>
    </row>
    <row r="167" spans="1:17" ht="45" customHeight="1" x14ac:dyDescent="0.25">
      <c r="A167" s="166"/>
      <c r="B167" s="228"/>
      <c r="C167" s="167"/>
      <c r="D167" s="165"/>
      <c r="E167" s="165"/>
      <c r="F167" s="2"/>
      <c r="G167" s="2"/>
      <c r="H167" s="2"/>
      <c r="I167" s="2"/>
      <c r="J167" s="2"/>
      <c r="K167" s="35"/>
      <c r="L167" s="213" t="e">
        <f>VLOOKUP(A167,Data!$A:$P,10,FALSE)</f>
        <v>#N/A</v>
      </c>
      <c r="M167" s="49">
        <f t="shared" si="18"/>
        <v>0</v>
      </c>
      <c r="N167" s="9">
        <f t="shared" si="19"/>
        <v>0</v>
      </c>
      <c r="O167" s="15" t="str">
        <f t="shared" si="20"/>
        <v/>
      </c>
      <c r="P167" s="59" t="str">
        <f t="shared" si="21"/>
        <v/>
      </c>
      <c r="Q167" s="59" t="str">
        <f t="shared" si="22"/>
        <v/>
      </c>
    </row>
    <row r="168" spans="1:17" ht="15" x14ac:dyDescent="0.25">
      <c r="A168" s="166"/>
      <c r="B168" s="228"/>
      <c r="C168" s="167"/>
      <c r="D168" s="165"/>
      <c r="E168" s="165"/>
      <c r="F168" s="2"/>
      <c r="G168" s="2"/>
      <c r="H168" s="2"/>
      <c r="I168" s="2"/>
      <c r="J168" s="2"/>
      <c r="K168" s="35"/>
      <c r="L168" s="213" t="e">
        <f>VLOOKUP(A168,Data!$A:$P,10,FALSE)</f>
        <v>#N/A</v>
      </c>
      <c r="M168" s="49">
        <f t="shared" si="18"/>
        <v>0</v>
      </c>
      <c r="N168" s="9">
        <f t="shared" si="19"/>
        <v>0</v>
      </c>
      <c r="O168" s="15" t="str">
        <f t="shared" si="20"/>
        <v/>
      </c>
      <c r="P168" s="59" t="str">
        <f t="shared" si="21"/>
        <v/>
      </c>
      <c r="Q168" s="59" t="str">
        <f t="shared" si="22"/>
        <v/>
      </c>
    </row>
    <row r="169" spans="1:17" ht="45" customHeight="1" x14ac:dyDescent="0.25">
      <c r="A169" s="166"/>
      <c r="B169" s="228"/>
      <c r="C169" s="167"/>
      <c r="D169" s="165"/>
      <c r="E169" s="165"/>
      <c r="F169" s="2"/>
      <c r="G169" s="2"/>
      <c r="H169" s="2"/>
      <c r="I169" s="2"/>
      <c r="J169" s="2"/>
      <c r="K169" s="35"/>
      <c r="L169" s="213" t="e">
        <f>VLOOKUP(A169,Data!$A:$P,10,FALSE)</f>
        <v>#N/A</v>
      </c>
      <c r="M169" s="49">
        <f t="shared" si="18"/>
        <v>0</v>
      </c>
      <c r="N169" s="9">
        <f t="shared" si="19"/>
        <v>0</v>
      </c>
      <c r="O169" s="15" t="str">
        <f t="shared" si="20"/>
        <v/>
      </c>
      <c r="P169" s="59" t="str">
        <f t="shared" si="21"/>
        <v/>
      </c>
      <c r="Q169" s="59" t="str">
        <f t="shared" si="22"/>
        <v/>
      </c>
    </row>
    <row r="170" spans="1:17" ht="39.950000000000003" customHeight="1" x14ac:dyDescent="0.25">
      <c r="A170" s="166"/>
      <c r="B170" s="228"/>
      <c r="C170" s="167"/>
      <c r="D170" s="165"/>
      <c r="E170" s="165"/>
      <c r="F170" s="2"/>
      <c r="G170" s="2"/>
      <c r="H170" s="2"/>
      <c r="I170" s="2"/>
      <c r="J170" s="2"/>
      <c r="K170" s="35"/>
      <c r="L170" s="213" t="e">
        <f>VLOOKUP(A170,Data!$A:$P,10,FALSE)</f>
        <v>#N/A</v>
      </c>
      <c r="M170" s="49">
        <f t="shared" si="18"/>
        <v>0</v>
      </c>
      <c r="N170" s="9">
        <f t="shared" si="19"/>
        <v>0</v>
      </c>
      <c r="O170" s="15" t="str">
        <f t="shared" si="20"/>
        <v/>
      </c>
      <c r="P170" s="59" t="str">
        <f t="shared" si="21"/>
        <v/>
      </c>
      <c r="Q170" s="59" t="str">
        <f t="shared" si="22"/>
        <v/>
      </c>
    </row>
    <row r="171" spans="1:17" ht="15" x14ac:dyDescent="0.25">
      <c r="A171" s="166"/>
      <c r="B171" s="228"/>
      <c r="C171" s="167"/>
      <c r="D171" s="165"/>
      <c r="E171" s="165"/>
      <c r="F171" s="2"/>
      <c r="G171" s="2"/>
      <c r="H171" s="2"/>
      <c r="I171" s="2"/>
      <c r="J171" s="2"/>
      <c r="K171" s="35"/>
      <c r="L171" s="213" t="e">
        <f>VLOOKUP(A171,Data!$A:$P,10,FALSE)</f>
        <v>#N/A</v>
      </c>
      <c r="M171" s="49">
        <f t="shared" si="18"/>
        <v>0</v>
      </c>
      <c r="N171" s="9">
        <f t="shared" si="19"/>
        <v>0</v>
      </c>
      <c r="O171" s="15" t="str">
        <f t="shared" si="20"/>
        <v/>
      </c>
      <c r="P171" s="59" t="str">
        <f t="shared" si="21"/>
        <v/>
      </c>
      <c r="Q171" s="59" t="str">
        <f t="shared" si="22"/>
        <v/>
      </c>
    </row>
    <row r="172" spans="1:17" ht="15" x14ac:dyDescent="0.25">
      <c r="A172" s="166"/>
      <c r="B172" s="228"/>
      <c r="C172" s="167"/>
      <c r="D172" s="165"/>
      <c r="E172" s="165"/>
      <c r="F172" s="2"/>
      <c r="G172" s="2"/>
      <c r="H172" s="2"/>
      <c r="I172" s="2"/>
      <c r="J172" s="2"/>
      <c r="K172" s="35"/>
      <c r="L172" s="213" t="e">
        <f>VLOOKUP(A172,Data!$A:$P,10,FALSE)</f>
        <v>#N/A</v>
      </c>
      <c r="M172" s="49">
        <f t="shared" si="18"/>
        <v>0</v>
      </c>
      <c r="N172" s="9">
        <f t="shared" si="19"/>
        <v>0</v>
      </c>
      <c r="O172" s="15" t="str">
        <f t="shared" si="20"/>
        <v/>
      </c>
      <c r="P172" s="59" t="str">
        <f t="shared" si="21"/>
        <v/>
      </c>
      <c r="Q172" s="59" t="str">
        <f t="shared" si="22"/>
        <v/>
      </c>
    </row>
    <row r="173" spans="1:17" ht="45" customHeight="1" x14ac:dyDescent="0.25">
      <c r="A173" s="166"/>
      <c r="B173" s="228"/>
      <c r="C173" s="167"/>
      <c r="D173" s="165"/>
      <c r="E173" s="165"/>
      <c r="F173" s="2"/>
      <c r="G173" s="2"/>
      <c r="H173" s="2"/>
      <c r="I173" s="2"/>
      <c r="J173" s="2"/>
      <c r="K173" s="35"/>
      <c r="L173" s="213" t="e">
        <f>VLOOKUP(A173,Data!$A:$P,10,FALSE)</f>
        <v>#N/A</v>
      </c>
      <c r="M173" s="49">
        <f t="shared" si="18"/>
        <v>0</v>
      </c>
      <c r="N173" s="9"/>
      <c r="O173" s="4"/>
      <c r="P173" s="59" t="str">
        <f t="shared" si="21"/>
        <v/>
      </c>
      <c r="Q173" s="59" t="str">
        <f t="shared" si="22"/>
        <v/>
      </c>
    </row>
    <row r="174" spans="1:17" ht="15" x14ac:dyDescent="0.25">
      <c r="A174" s="166"/>
      <c r="B174" s="228"/>
      <c r="C174" s="167"/>
      <c r="D174" s="165"/>
      <c r="E174" s="165"/>
      <c r="F174" s="2"/>
      <c r="G174" s="2"/>
      <c r="H174" s="2"/>
      <c r="I174" s="2"/>
      <c r="J174" s="2"/>
      <c r="K174" s="35"/>
      <c r="L174" s="213" t="e">
        <f>VLOOKUP(A174,Data!$A:$P,10,FALSE)</f>
        <v>#N/A</v>
      </c>
      <c r="M174" s="49">
        <f t="shared" si="18"/>
        <v>0</v>
      </c>
      <c r="N174" s="9">
        <f t="shared" ref="N174:N205" si="23">IF(AND(D174=D173,F174&lt;G173,J174&lt;&gt;"On Standby"), G173-F174,0)</f>
        <v>0</v>
      </c>
      <c r="O174" s="15" t="str">
        <f t="shared" ref="O174:O205" si="24">IF(AND(D174=D173,F174&gt;G173), F174-G173,"")</f>
        <v/>
      </c>
      <c r="P174" s="59" t="str">
        <f t="shared" si="21"/>
        <v/>
      </c>
      <c r="Q174" s="59" t="str">
        <f t="shared" si="22"/>
        <v/>
      </c>
    </row>
    <row r="175" spans="1:17" ht="15" x14ac:dyDescent="0.25">
      <c r="A175" s="166"/>
      <c r="B175" s="228"/>
      <c r="C175" s="167"/>
      <c r="D175" s="165"/>
      <c r="E175" s="165"/>
      <c r="F175" s="2"/>
      <c r="G175" s="2"/>
      <c r="H175" s="2"/>
      <c r="I175" s="2"/>
      <c r="J175" s="2"/>
      <c r="K175" s="35"/>
      <c r="L175" s="213" t="e">
        <f>VLOOKUP(A175,Data!$A:$P,10,FALSE)</f>
        <v>#N/A</v>
      </c>
      <c r="M175" s="49">
        <f t="shared" si="18"/>
        <v>0</v>
      </c>
      <c r="N175" s="9">
        <f t="shared" si="23"/>
        <v>0</v>
      </c>
      <c r="O175" s="15" t="str">
        <f t="shared" si="24"/>
        <v/>
      </c>
      <c r="P175" s="59" t="str">
        <f t="shared" si="21"/>
        <v/>
      </c>
      <c r="Q175" s="59" t="str">
        <f t="shared" si="22"/>
        <v/>
      </c>
    </row>
    <row r="176" spans="1:17" ht="45" customHeight="1" x14ac:dyDescent="0.25">
      <c r="A176" s="166"/>
      <c r="B176" s="228"/>
      <c r="C176" s="167"/>
      <c r="D176" s="165"/>
      <c r="E176" s="165"/>
      <c r="F176" s="2"/>
      <c r="G176" s="2"/>
      <c r="H176" s="2"/>
      <c r="I176" s="2"/>
      <c r="J176" s="2"/>
      <c r="K176" s="35"/>
      <c r="L176" s="213" t="e">
        <f>VLOOKUP(A176,Data!$A:$P,10,FALSE)</f>
        <v>#N/A</v>
      </c>
      <c r="M176" s="49">
        <f t="shared" si="18"/>
        <v>0</v>
      </c>
      <c r="N176" s="9">
        <f t="shared" si="23"/>
        <v>0</v>
      </c>
      <c r="O176" s="15" t="str">
        <f t="shared" si="24"/>
        <v/>
      </c>
      <c r="P176" s="59" t="str">
        <f t="shared" si="21"/>
        <v/>
      </c>
      <c r="Q176" s="59" t="str">
        <f t="shared" si="22"/>
        <v/>
      </c>
    </row>
    <row r="177" spans="1:17" ht="50.1" customHeight="1" x14ac:dyDescent="0.25">
      <c r="A177" s="166"/>
      <c r="B177" s="228"/>
      <c r="C177" s="167"/>
      <c r="D177" s="165"/>
      <c r="E177" s="165"/>
      <c r="F177" s="2"/>
      <c r="G177" s="2"/>
      <c r="H177" s="2"/>
      <c r="I177" s="2"/>
      <c r="J177" s="2"/>
      <c r="K177" s="35"/>
      <c r="L177" s="213" t="e">
        <f>VLOOKUP(A177,Data!$A:$P,10,FALSE)</f>
        <v>#N/A</v>
      </c>
      <c r="M177" s="49">
        <f t="shared" si="18"/>
        <v>0</v>
      </c>
      <c r="N177" s="9">
        <f t="shared" si="23"/>
        <v>0</v>
      </c>
      <c r="O177" s="15" t="str">
        <f t="shared" si="24"/>
        <v/>
      </c>
      <c r="P177" s="59" t="str">
        <f t="shared" si="21"/>
        <v/>
      </c>
      <c r="Q177" s="59" t="str">
        <f t="shared" si="22"/>
        <v/>
      </c>
    </row>
    <row r="178" spans="1:17" ht="15" x14ac:dyDescent="0.25">
      <c r="A178" s="166"/>
      <c r="B178" s="228"/>
      <c r="C178" s="167"/>
      <c r="D178" s="165"/>
      <c r="E178" s="165"/>
      <c r="F178" s="2"/>
      <c r="G178" s="2"/>
      <c r="H178" s="2"/>
      <c r="I178" s="2"/>
      <c r="J178" s="2"/>
      <c r="K178" s="35"/>
      <c r="L178" s="213" t="e">
        <f>VLOOKUP(A178,Data!$A:$P,10,FALSE)</f>
        <v>#N/A</v>
      </c>
      <c r="M178" s="49">
        <f t="shared" si="18"/>
        <v>0</v>
      </c>
      <c r="N178" s="9">
        <f t="shared" si="23"/>
        <v>0</v>
      </c>
      <c r="O178" s="15" t="str">
        <f t="shared" si="24"/>
        <v/>
      </c>
      <c r="P178" s="59" t="str">
        <f t="shared" si="21"/>
        <v/>
      </c>
      <c r="Q178" s="59" t="str">
        <f t="shared" si="22"/>
        <v/>
      </c>
    </row>
    <row r="179" spans="1:17" ht="35.1" customHeight="1" x14ac:dyDescent="0.25">
      <c r="A179" s="166"/>
      <c r="B179" s="228"/>
      <c r="C179" s="167"/>
      <c r="D179" s="165"/>
      <c r="E179" s="165"/>
      <c r="F179" s="2"/>
      <c r="G179" s="2"/>
      <c r="H179" s="2"/>
      <c r="I179" s="2"/>
      <c r="J179" s="2"/>
      <c r="K179" s="35"/>
      <c r="L179" s="213" t="e">
        <f>VLOOKUP(A179,Data!$A:$P,10,FALSE)</f>
        <v>#N/A</v>
      </c>
      <c r="M179" s="49">
        <f t="shared" si="18"/>
        <v>0</v>
      </c>
      <c r="N179" s="9">
        <f t="shared" si="23"/>
        <v>0</v>
      </c>
      <c r="O179" s="15" t="str">
        <f t="shared" si="24"/>
        <v/>
      </c>
      <c r="P179" s="59" t="str">
        <f t="shared" si="21"/>
        <v/>
      </c>
      <c r="Q179" s="59" t="str">
        <f t="shared" si="22"/>
        <v/>
      </c>
    </row>
    <row r="180" spans="1:17" ht="39.950000000000003" customHeight="1" x14ac:dyDescent="0.25">
      <c r="A180" s="166"/>
      <c r="B180" s="228"/>
      <c r="C180" s="167"/>
      <c r="D180" s="165"/>
      <c r="E180" s="165"/>
      <c r="F180" s="2"/>
      <c r="G180" s="2"/>
      <c r="H180" s="2"/>
      <c r="I180" s="2"/>
      <c r="J180" s="2"/>
      <c r="K180" s="35"/>
      <c r="L180" s="213" t="e">
        <f>VLOOKUP(A180,Data!$A:$P,10,FALSE)</f>
        <v>#N/A</v>
      </c>
      <c r="M180" s="49">
        <f t="shared" si="18"/>
        <v>0</v>
      </c>
      <c r="N180" s="9">
        <f t="shared" si="23"/>
        <v>0</v>
      </c>
      <c r="O180" s="15" t="str">
        <f t="shared" si="24"/>
        <v/>
      </c>
      <c r="P180" s="59" t="str">
        <f t="shared" si="21"/>
        <v/>
      </c>
      <c r="Q180" s="59" t="str">
        <f t="shared" si="22"/>
        <v/>
      </c>
    </row>
    <row r="181" spans="1:17" ht="35.1" customHeight="1" x14ac:dyDescent="0.25">
      <c r="A181" s="166"/>
      <c r="B181" s="228"/>
      <c r="C181" s="167"/>
      <c r="D181" s="165"/>
      <c r="E181" s="165"/>
      <c r="F181" s="2"/>
      <c r="G181" s="2"/>
      <c r="H181" s="2"/>
      <c r="I181" s="2"/>
      <c r="J181" s="2"/>
      <c r="K181" s="35"/>
      <c r="L181" s="213" t="e">
        <f>VLOOKUP(A181,Data!$A:$P,10,FALSE)</f>
        <v>#N/A</v>
      </c>
      <c r="M181" s="49">
        <f t="shared" si="18"/>
        <v>0</v>
      </c>
      <c r="N181" s="9">
        <f t="shared" si="23"/>
        <v>0</v>
      </c>
      <c r="O181" s="15" t="str">
        <f t="shared" si="24"/>
        <v/>
      </c>
      <c r="P181" s="59" t="str">
        <f t="shared" si="21"/>
        <v/>
      </c>
      <c r="Q181" s="59" t="str">
        <f t="shared" si="22"/>
        <v/>
      </c>
    </row>
    <row r="182" spans="1:17" ht="35.1" customHeight="1" x14ac:dyDescent="0.25">
      <c r="A182" s="166"/>
      <c r="B182" s="228"/>
      <c r="C182" s="167"/>
      <c r="D182" s="165"/>
      <c r="E182" s="165"/>
      <c r="F182" s="2"/>
      <c r="G182" s="2"/>
      <c r="H182" s="2"/>
      <c r="I182" s="2"/>
      <c r="J182" s="2"/>
      <c r="K182" s="35"/>
      <c r="L182" s="213" t="e">
        <f>VLOOKUP(A182,Data!$A:$P,10,FALSE)</f>
        <v>#N/A</v>
      </c>
      <c r="M182" s="49">
        <f t="shared" si="18"/>
        <v>0</v>
      </c>
      <c r="N182" s="9">
        <f t="shared" si="23"/>
        <v>0</v>
      </c>
      <c r="O182" s="15" t="str">
        <f t="shared" si="24"/>
        <v/>
      </c>
      <c r="P182" s="59" t="str">
        <f t="shared" si="21"/>
        <v/>
      </c>
      <c r="Q182" s="59" t="str">
        <f t="shared" si="22"/>
        <v/>
      </c>
    </row>
    <row r="183" spans="1:17" ht="45" customHeight="1" x14ac:dyDescent="0.25">
      <c r="A183" s="166"/>
      <c r="B183" s="228"/>
      <c r="C183" s="167"/>
      <c r="D183" s="165"/>
      <c r="E183" s="165"/>
      <c r="F183" s="2"/>
      <c r="G183" s="2"/>
      <c r="H183" s="2"/>
      <c r="I183" s="2"/>
      <c r="J183" s="2"/>
      <c r="K183" s="35"/>
      <c r="L183" s="213" t="e">
        <f>VLOOKUP(A183,Data!$A:$P,10,FALSE)</f>
        <v>#N/A</v>
      </c>
      <c r="M183" s="49">
        <f t="shared" si="18"/>
        <v>0</v>
      </c>
      <c r="N183" s="9">
        <f t="shared" si="23"/>
        <v>0</v>
      </c>
      <c r="O183" s="15" t="str">
        <f t="shared" si="24"/>
        <v/>
      </c>
      <c r="P183" s="59" t="str">
        <f t="shared" si="21"/>
        <v/>
      </c>
      <c r="Q183" s="59" t="str">
        <f t="shared" si="22"/>
        <v/>
      </c>
    </row>
    <row r="184" spans="1:17" ht="15" x14ac:dyDescent="0.25">
      <c r="A184" s="166"/>
      <c r="B184" s="228"/>
      <c r="C184" s="167"/>
      <c r="D184" s="165"/>
      <c r="E184" s="165"/>
      <c r="F184" s="2"/>
      <c r="G184" s="2"/>
      <c r="H184" s="2"/>
      <c r="I184" s="2"/>
      <c r="J184" s="2"/>
      <c r="K184" s="35"/>
      <c r="L184" s="213" t="e">
        <f>VLOOKUP(A184,Data!$A:$P,10,FALSE)</f>
        <v>#N/A</v>
      </c>
      <c r="M184" s="49">
        <f t="shared" si="18"/>
        <v>0</v>
      </c>
      <c r="N184" s="9">
        <f t="shared" si="23"/>
        <v>0</v>
      </c>
      <c r="O184" s="15" t="str">
        <f t="shared" si="24"/>
        <v/>
      </c>
      <c r="P184" s="59" t="str">
        <f t="shared" si="21"/>
        <v/>
      </c>
      <c r="Q184" s="59" t="str">
        <f t="shared" si="22"/>
        <v/>
      </c>
    </row>
    <row r="185" spans="1:17" ht="15" x14ac:dyDescent="0.25">
      <c r="A185" s="166"/>
      <c r="B185" s="228"/>
      <c r="C185" s="167"/>
      <c r="D185" s="165"/>
      <c r="E185" s="165"/>
      <c r="F185" s="2"/>
      <c r="G185" s="2"/>
      <c r="H185" s="2"/>
      <c r="I185" s="2"/>
      <c r="J185" s="2"/>
      <c r="K185" s="35"/>
      <c r="L185" s="213" t="e">
        <f>VLOOKUP(A185,Data!$A:$P,10,FALSE)</f>
        <v>#N/A</v>
      </c>
      <c r="M185" s="49">
        <f t="shared" si="18"/>
        <v>0</v>
      </c>
      <c r="N185" s="9">
        <f t="shared" si="23"/>
        <v>0</v>
      </c>
      <c r="O185" s="15" t="str">
        <f t="shared" si="24"/>
        <v/>
      </c>
      <c r="P185" s="59" t="str">
        <f t="shared" si="21"/>
        <v/>
      </c>
      <c r="Q185" s="59" t="str">
        <f t="shared" si="22"/>
        <v/>
      </c>
    </row>
    <row r="186" spans="1:17" ht="15" x14ac:dyDescent="0.25">
      <c r="A186" s="166"/>
      <c r="B186" s="228"/>
      <c r="C186" s="167"/>
      <c r="D186" s="165"/>
      <c r="E186" s="165"/>
      <c r="F186" s="2"/>
      <c r="G186" s="2"/>
      <c r="H186" s="2"/>
      <c r="I186" s="2"/>
      <c r="J186" s="2"/>
      <c r="K186" s="35"/>
      <c r="L186" s="213" t="e">
        <f>VLOOKUP(A186,Data!$A:$P,10,FALSE)</f>
        <v>#N/A</v>
      </c>
      <c r="M186" s="49">
        <f t="shared" si="18"/>
        <v>0</v>
      </c>
      <c r="N186" s="9">
        <f t="shared" si="23"/>
        <v>0</v>
      </c>
      <c r="O186" s="15" t="str">
        <f t="shared" si="24"/>
        <v/>
      </c>
      <c r="P186" s="59" t="str">
        <f t="shared" si="21"/>
        <v/>
      </c>
      <c r="Q186" s="59" t="str">
        <f t="shared" si="22"/>
        <v/>
      </c>
    </row>
    <row r="187" spans="1:17" ht="15" x14ac:dyDescent="0.25">
      <c r="A187" s="166"/>
      <c r="B187" s="228"/>
      <c r="C187" s="167"/>
      <c r="D187" s="165"/>
      <c r="E187" s="165"/>
      <c r="F187" s="2"/>
      <c r="G187" s="2"/>
      <c r="H187" s="2"/>
      <c r="I187" s="2"/>
      <c r="J187" s="2"/>
      <c r="K187" s="35"/>
      <c r="L187" s="213" t="e">
        <f>VLOOKUP(A187,Data!$A:$P,10,FALSE)</f>
        <v>#N/A</v>
      </c>
      <c r="M187" s="49">
        <f t="shared" si="18"/>
        <v>0</v>
      </c>
      <c r="N187" s="9">
        <f t="shared" si="23"/>
        <v>0</v>
      </c>
      <c r="O187" s="15" t="str">
        <f t="shared" si="24"/>
        <v/>
      </c>
      <c r="P187" s="59" t="str">
        <f t="shared" si="21"/>
        <v/>
      </c>
      <c r="Q187" s="59" t="str">
        <f t="shared" si="22"/>
        <v/>
      </c>
    </row>
    <row r="188" spans="1:17" ht="39.950000000000003" customHeight="1" x14ac:dyDescent="0.25">
      <c r="A188" s="166"/>
      <c r="B188" s="228"/>
      <c r="C188" s="167"/>
      <c r="D188" s="165"/>
      <c r="E188" s="165"/>
      <c r="F188" s="2"/>
      <c r="G188" s="2"/>
      <c r="H188" s="2"/>
      <c r="I188" s="2"/>
      <c r="J188" s="2"/>
      <c r="K188" s="35"/>
      <c r="L188" s="213" t="e">
        <f>VLOOKUP(A188,Data!$A:$P,10,FALSE)</f>
        <v>#N/A</v>
      </c>
      <c r="M188" s="49">
        <f t="shared" si="18"/>
        <v>0</v>
      </c>
      <c r="N188" s="9">
        <f t="shared" si="23"/>
        <v>0</v>
      </c>
      <c r="O188" s="15" t="str">
        <f t="shared" si="24"/>
        <v/>
      </c>
      <c r="P188" s="59" t="str">
        <f t="shared" si="21"/>
        <v/>
      </c>
      <c r="Q188" s="59" t="str">
        <f t="shared" si="22"/>
        <v/>
      </c>
    </row>
    <row r="189" spans="1:17" ht="35.1" customHeight="1" x14ac:dyDescent="0.25">
      <c r="A189" s="166"/>
      <c r="B189" s="228"/>
      <c r="C189" s="167"/>
      <c r="D189" s="165"/>
      <c r="E189" s="165"/>
      <c r="F189" s="2"/>
      <c r="G189" s="2"/>
      <c r="H189" s="2"/>
      <c r="I189" s="2"/>
      <c r="J189" s="2"/>
      <c r="K189" s="35"/>
      <c r="L189" s="213" t="e">
        <f>VLOOKUP(A189,Data!$A:$P,10,FALSE)</f>
        <v>#N/A</v>
      </c>
      <c r="M189" s="49">
        <f t="shared" si="18"/>
        <v>0</v>
      </c>
      <c r="N189" s="9">
        <f t="shared" si="23"/>
        <v>0</v>
      </c>
      <c r="O189" s="15" t="str">
        <f t="shared" si="24"/>
        <v/>
      </c>
      <c r="P189" s="59" t="str">
        <f t="shared" si="21"/>
        <v/>
      </c>
      <c r="Q189" s="59" t="str">
        <f t="shared" si="22"/>
        <v/>
      </c>
    </row>
    <row r="190" spans="1:17" ht="45" customHeight="1" x14ac:dyDescent="0.25">
      <c r="A190" s="166"/>
      <c r="B190" s="228"/>
      <c r="C190" s="167"/>
      <c r="D190" s="165"/>
      <c r="E190" s="165"/>
      <c r="F190" s="2"/>
      <c r="G190" s="2"/>
      <c r="H190" s="2"/>
      <c r="I190" s="2"/>
      <c r="J190" s="2"/>
      <c r="K190" s="35"/>
      <c r="L190" s="213" t="e">
        <f>VLOOKUP(A190,Data!$A:$P,10,FALSE)</f>
        <v>#N/A</v>
      </c>
      <c r="M190" s="49">
        <f t="shared" si="18"/>
        <v>0</v>
      </c>
      <c r="N190" s="9">
        <f t="shared" si="23"/>
        <v>0</v>
      </c>
      <c r="O190" s="15" t="str">
        <f t="shared" si="24"/>
        <v/>
      </c>
      <c r="P190" s="59" t="str">
        <f t="shared" si="21"/>
        <v/>
      </c>
      <c r="Q190" s="59" t="str">
        <f t="shared" si="22"/>
        <v/>
      </c>
    </row>
    <row r="191" spans="1:17" ht="15" x14ac:dyDescent="0.25">
      <c r="A191" s="166"/>
      <c r="B191" s="228"/>
      <c r="C191" s="167"/>
      <c r="D191" s="165"/>
      <c r="E191" s="165"/>
      <c r="F191" s="2"/>
      <c r="G191" s="2"/>
      <c r="H191" s="2"/>
      <c r="I191" s="2"/>
      <c r="J191" s="2"/>
      <c r="K191" s="35"/>
      <c r="L191" s="213" t="e">
        <f>VLOOKUP(A191,Data!$A:$P,10,FALSE)</f>
        <v>#N/A</v>
      </c>
      <c r="M191" s="49">
        <f t="shared" si="18"/>
        <v>0</v>
      </c>
      <c r="N191" s="9">
        <f t="shared" si="23"/>
        <v>0</v>
      </c>
      <c r="O191" s="15" t="str">
        <f t="shared" si="24"/>
        <v/>
      </c>
      <c r="P191" s="59" t="str">
        <f t="shared" si="21"/>
        <v/>
      </c>
      <c r="Q191" s="59" t="str">
        <f t="shared" si="22"/>
        <v/>
      </c>
    </row>
    <row r="192" spans="1:17" ht="15" x14ac:dyDescent="0.25">
      <c r="A192" s="166"/>
      <c r="B192" s="228"/>
      <c r="C192" s="167"/>
      <c r="D192" s="165"/>
      <c r="E192" s="165"/>
      <c r="F192" s="2"/>
      <c r="G192" s="2"/>
      <c r="H192" s="2"/>
      <c r="I192" s="2"/>
      <c r="J192" s="2"/>
      <c r="K192" s="35"/>
      <c r="L192" s="213" t="e">
        <f>VLOOKUP(A192,Data!$A:$P,10,FALSE)</f>
        <v>#N/A</v>
      </c>
      <c r="M192" s="49">
        <f t="shared" si="18"/>
        <v>0</v>
      </c>
      <c r="N192" s="9">
        <f t="shared" si="23"/>
        <v>0</v>
      </c>
      <c r="O192" s="15" t="str">
        <f t="shared" si="24"/>
        <v/>
      </c>
      <c r="P192" s="59" t="str">
        <f t="shared" si="21"/>
        <v/>
      </c>
      <c r="Q192" s="59" t="str">
        <f t="shared" si="22"/>
        <v/>
      </c>
    </row>
    <row r="193" spans="1:17" ht="60" customHeight="1" x14ac:dyDescent="0.25">
      <c r="A193" s="166"/>
      <c r="B193" s="228"/>
      <c r="C193" s="167"/>
      <c r="D193" s="165"/>
      <c r="E193" s="165"/>
      <c r="F193" s="2"/>
      <c r="G193" s="2"/>
      <c r="H193" s="2"/>
      <c r="I193" s="2"/>
      <c r="J193" s="2"/>
      <c r="K193" s="35"/>
      <c r="L193" s="213" t="e">
        <f>VLOOKUP(A193,Data!$A:$P,10,FALSE)</f>
        <v>#N/A</v>
      </c>
      <c r="M193" s="49">
        <f t="shared" si="18"/>
        <v>0</v>
      </c>
      <c r="N193" s="9">
        <f t="shared" si="23"/>
        <v>0</v>
      </c>
      <c r="O193" s="15" t="str">
        <f t="shared" si="24"/>
        <v/>
      </c>
      <c r="P193" s="59" t="str">
        <f t="shared" si="21"/>
        <v/>
      </c>
      <c r="Q193" s="59" t="str">
        <f t="shared" si="22"/>
        <v/>
      </c>
    </row>
    <row r="194" spans="1:17" ht="45" customHeight="1" x14ac:dyDescent="0.25">
      <c r="A194" s="166"/>
      <c r="B194" s="228"/>
      <c r="C194" s="167"/>
      <c r="D194" s="165"/>
      <c r="E194" s="165"/>
      <c r="F194" s="2"/>
      <c r="G194" s="2"/>
      <c r="H194" s="2"/>
      <c r="I194" s="2"/>
      <c r="J194" s="2"/>
      <c r="K194" s="35"/>
      <c r="L194" s="213" t="e">
        <f>VLOOKUP(A194,Data!$A:$P,10,FALSE)</f>
        <v>#N/A</v>
      </c>
      <c r="M194" s="49">
        <f t="shared" ref="M194:M257" si="25">G194-F194</f>
        <v>0</v>
      </c>
      <c r="N194" s="9">
        <f t="shared" si="23"/>
        <v>0</v>
      </c>
      <c r="O194" s="15" t="str">
        <f t="shared" si="24"/>
        <v/>
      </c>
      <c r="P194" s="59" t="str">
        <f t="shared" si="21"/>
        <v/>
      </c>
      <c r="Q194" s="59" t="str">
        <f t="shared" si="22"/>
        <v/>
      </c>
    </row>
    <row r="195" spans="1:17" ht="15" x14ac:dyDescent="0.25">
      <c r="A195" s="166"/>
      <c r="B195" s="228"/>
      <c r="C195" s="167"/>
      <c r="D195" s="165"/>
      <c r="E195" s="165"/>
      <c r="F195" s="2"/>
      <c r="G195" s="2"/>
      <c r="H195" s="2"/>
      <c r="I195" s="2"/>
      <c r="J195" s="2"/>
      <c r="K195" s="35"/>
      <c r="L195" s="213" t="e">
        <f>VLOOKUP(A195,Data!$A:$P,10,FALSE)</f>
        <v>#N/A</v>
      </c>
      <c r="M195" s="49">
        <f t="shared" si="25"/>
        <v>0</v>
      </c>
      <c r="N195" s="9">
        <f t="shared" si="23"/>
        <v>0</v>
      </c>
      <c r="O195" s="15" t="str">
        <f t="shared" si="24"/>
        <v/>
      </c>
      <c r="P195" s="59" t="str">
        <f t="shared" si="21"/>
        <v/>
      </c>
      <c r="Q195" s="59" t="str">
        <f t="shared" si="22"/>
        <v/>
      </c>
    </row>
    <row r="196" spans="1:17" ht="15" x14ac:dyDescent="0.25">
      <c r="A196" s="166"/>
      <c r="B196" s="228"/>
      <c r="C196" s="167"/>
      <c r="D196" s="165"/>
      <c r="E196" s="165"/>
      <c r="F196" s="2"/>
      <c r="G196" s="2"/>
      <c r="H196" s="2"/>
      <c r="I196" s="2"/>
      <c r="J196" s="2"/>
      <c r="K196" s="35"/>
      <c r="L196" s="213" t="e">
        <f>VLOOKUP(A196,Data!$A:$P,10,FALSE)</f>
        <v>#N/A</v>
      </c>
      <c r="M196" s="49">
        <f t="shared" si="25"/>
        <v>0</v>
      </c>
      <c r="N196" s="9">
        <f t="shared" si="23"/>
        <v>0</v>
      </c>
      <c r="O196" s="15" t="str">
        <f t="shared" si="24"/>
        <v/>
      </c>
      <c r="P196" s="59" t="str">
        <f t="shared" si="21"/>
        <v/>
      </c>
      <c r="Q196" s="59" t="str">
        <f t="shared" si="22"/>
        <v/>
      </c>
    </row>
    <row r="197" spans="1:17" ht="50.1" customHeight="1" x14ac:dyDescent="0.25">
      <c r="A197" s="166"/>
      <c r="B197" s="228"/>
      <c r="C197" s="167"/>
      <c r="D197" s="165"/>
      <c r="E197" s="165"/>
      <c r="F197" s="2"/>
      <c r="G197" s="2"/>
      <c r="H197" s="2"/>
      <c r="I197" s="2"/>
      <c r="J197" s="2"/>
      <c r="K197" s="35"/>
      <c r="L197" s="213" t="e">
        <f>VLOOKUP(A197,Data!$A:$P,10,FALSE)</f>
        <v>#N/A</v>
      </c>
      <c r="M197" s="49">
        <f t="shared" si="25"/>
        <v>0</v>
      </c>
      <c r="N197" s="9">
        <f t="shared" si="23"/>
        <v>0</v>
      </c>
      <c r="O197" s="15" t="str">
        <f t="shared" si="24"/>
        <v/>
      </c>
      <c r="P197" s="59" t="str">
        <f t="shared" si="21"/>
        <v/>
      </c>
      <c r="Q197" s="59" t="str">
        <f t="shared" si="22"/>
        <v/>
      </c>
    </row>
    <row r="198" spans="1:17" ht="35.1" customHeight="1" x14ac:dyDescent="0.25">
      <c r="A198" s="166"/>
      <c r="B198" s="228"/>
      <c r="C198" s="167"/>
      <c r="D198" s="165"/>
      <c r="E198" s="165"/>
      <c r="F198" s="2"/>
      <c r="G198" s="2"/>
      <c r="H198" s="2"/>
      <c r="I198" s="2"/>
      <c r="J198" s="2"/>
      <c r="K198" s="35"/>
      <c r="L198" s="213" t="e">
        <f>VLOOKUP(A198,Data!$A:$P,10,FALSE)</f>
        <v>#N/A</v>
      </c>
      <c r="M198" s="49">
        <f t="shared" si="25"/>
        <v>0</v>
      </c>
      <c r="N198" s="9">
        <f t="shared" si="23"/>
        <v>0</v>
      </c>
      <c r="O198" s="15" t="str">
        <f t="shared" si="24"/>
        <v/>
      </c>
      <c r="P198" s="59" t="str">
        <f t="shared" si="21"/>
        <v/>
      </c>
      <c r="Q198" s="59" t="str">
        <f t="shared" si="22"/>
        <v/>
      </c>
    </row>
    <row r="199" spans="1:17" ht="15" x14ac:dyDescent="0.25">
      <c r="A199" s="166"/>
      <c r="B199" s="228"/>
      <c r="C199" s="167"/>
      <c r="D199" s="165"/>
      <c r="E199" s="165"/>
      <c r="F199" s="2"/>
      <c r="G199" s="2"/>
      <c r="H199" s="2"/>
      <c r="I199" s="2"/>
      <c r="J199" s="2"/>
      <c r="K199" s="35"/>
      <c r="L199" s="213" t="e">
        <f>VLOOKUP(A199,Data!$A:$P,10,FALSE)</f>
        <v>#N/A</v>
      </c>
      <c r="M199" s="49">
        <f t="shared" si="25"/>
        <v>0</v>
      </c>
      <c r="N199" s="9">
        <f t="shared" si="23"/>
        <v>0</v>
      </c>
      <c r="O199" s="15" t="str">
        <f t="shared" si="24"/>
        <v/>
      </c>
      <c r="P199" s="59" t="str">
        <f t="shared" si="21"/>
        <v/>
      </c>
      <c r="Q199" s="59" t="str">
        <f t="shared" si="22"/>
        <v/>
      </c>
    </row>
    <row r="200" spans="1:17" ht="15" x14ac:dyDescent="0.25">
      <c r="A200" s="166"/>
      <c r="B200" s="228"/>
      <c r="C200" s="167"/>
      <c r="D200" s="165"/>
      <c r="E200" s="165"/>
      <c r="F200" s="2"/>
      <c r="G200" s="2"/>
      <c r="H200" s="2"/>
      <c r="I200" s="2"/>
      <c r="J200" s="2"/>
      <c r="K200" s="35"/>
      <c r="L200" s="213" t="e">
        <f>VLOOKUP(A200,Data!$A:$P,10,FALSE)</f>
        <v>#N/A</v>
      </c>
      <c r="M200" s="49">
        <f t="shared" si="25"/>
        <v>0</v>
      </c>
      <c r="N200" s="9">
        <f t="shared" si="23"/>
        <v>0</v>
      </c>
      <c r="O200" s="15" t="str">
        <f t="shared" si="24"/>
        <v/>
      </c>
      <c r="P200" s="59" t="str">
        <f t="shared" si="21"/>
        <v/>
      </c>
      <c r="Q200" s="59" t="str">
        <f t="shared" si="22"/>
        <v/>
      </c>
    </row>
    <row r="201" spans="1:17" ht="35.1" customHeight="1" x14ac:dyDescent="0.25">
      <c r="A201" s="166"/>
      <c r="B201" s="228"/>
      <c r="C201" s="167"/>
      <c r="D201" s="165"/>
      <c r="E201" s="165"/>
      <c r="F201" s="2"/>
      <c r="G201" s="2"/>
      <c r="H201" s="2"/>
      <c r="I201" s="2"/>
      <c r="J201" s="2"/>
      <c r="K201" s="35"/>
      <c r="L201" s="213" t="e">
        <f>VLOOKUP(A201,Data!$A:$P,10,FALSE)</f>
        <v>#N/A</v>
      </c>
      <c r="M201" s="49">
        <f t="shared" si="25"/>
        <v>0</v>
      </c>
      <c r="N201" s="9">
        <f t="shared" si="23"/>
        <v>0</v>
      </c>
      <c r="O201" s="15" t="str">
        <f t="shared" si="24"/>
        <v/>
      </c>
      <c r="P201" s="59" t="str">
        <f t="shared" si="21"/>
        <v/>
      </c>
      <c r="Q201" s="59" t="str">
        <f t="shared" si="22"/>
        <v/>
      </c>
    </row>
    <row r="202" spans="1:17" ht="60" customHeight="1" x14ac:dyDescent="0.25">
      <c r="A202" s="166"/>
      <c r="B202" s="228"/>
      <c r="C202" s="167"/>
      <c r="D202" s="165"/>
      <c r="E202" s="165"/>
      <c r="F202" s="2"/>
      <c r="G202" s="2"/>
      <c r="H202" s="2"/>
      <c r="I202" s="2"/>
      <c r="J202" s="2"/>
      <c r="K202" s="35"/>
      <c r="L202" s="213" t="e">
        <f>VLOOKUP(A202,Data!$A:$P,10,FALSE)</f>
        <v>#N/A</v>
      </c>
      <c r="M202" s="49">
        <f t="shared" si="25"/>
        <v>0</v>
      </c>
      <c r="N202" s="9">
        <f t="shared" si="23"/>
        <v>0</v>
      </c>
      <c r="O202" s="15" t="str">
        <f t="shared" si="24"/>
        <v/>
      </c>
      <c r="P202" s="59" t="str">
        <f t="shared" si="21"/>
        <v/>
      </c>
      <c r="Q202" s="59" t="str">
        <f t="shared" si="22"/>
        <v/>
      </c>
    </row>
    <row r="203" spans="1:17" ht="39.950000000000003" customHeight="1" x14ac:dyDescent="0.25">
      <c r="A203" s="166"/>
      <c r="B203" s="228"/>
      <c r="C203" s="167"/>
      <c r="D203" s="165"/>
      <c r="E203" s="165"/>
      <c r="F203" s="2"/>
      <c r="G203" s="2"/>
      <c r="H203" s="2"/>
      <c r="I203" s="2"/>
      <c r="J203" s="2"/>
      <c r="K203" s="35"/>
      <c r="L203" s="213" t="e">
        <f>VLOOKUP(A203,Data!$A:$P,10,FALSE)</f>
        <v>#N/A</v>
      </c>
      <c r="M203" s="49">
        <f t="shared" si="25"/>
        <v>0</v>
      </c>
      <c r="N203" s="9">
        <f t="shared" si="23"/>
        <v>0</v>
      </c>
      <c r="O203" s="15" t="str">
        <f t="shared" si="24"/>
        <v/>
      </c>
      <c r="P203" s="59" t="str">
        <f t="shared" si="21"/>
        <v/>
      </c>
      <c r="Q203" s="59" t="str">
        <f t="shared" si="22"/>
        <v/>
      </c>
    </row>
    <row r="204" spans="1:17" ht="15" x14ac:dyDescent="0.25">
      <c r="A204" s="166"/>
      <c r="B204" s="228"/>
      <c r="C204" s="167"/>
      <c r="D204" s="165"/>
      <c r="E204" s="165"/>
      <c r="F204" s="2"/>
      <c r="G204" s="2"/>
      <c r="H204" s="2"/>
      <c r="I204" s="2"/>
      <c r="J204" s="2"/>
      <c r="K204" s="35"/>
      <c r="L204" s="213" t="e">
        <f>VLOOKUP(A204,Data!$A:$P,10,FALSE)</f>
        <v>#N/A</v>
      </c>
      <c r="M204" s="49">
        <f t="shared" si="25"/>
        <v>0</v>
      </c>
      <c r="N204" s="9">
        <f t="shared" si="23"/>
        <v>0</v>
      </c>
      <c r="O204" s="15" t="str">
        <f t="shared" si="24"/>
        <v/>
      </c>
      <c r="P204" s="59" t="str">
        <f t="shared" si="21"/>
        <v/>
      </c>
      <c r="Q204" s="59" t="str">
        <f t="shared" si="22"/>
        <v/>
      </c>
    </row>
    <row r="205" spans="1:17" ht="15" x14ac:dyDescent="0.25">
      <c r="A205" s="166"/>
      <c r="B205" s="228"/>
      <c r="C205" s="167"/>
      <c r="D205" s="165"/>
      <c r="E205" s="165"/>
      <c r="F205" s="2"/>
      <c r="G205" s="2"/>
      <c r="H205" s="2"/>
      <c r="I205" s="2"/>
      <c r="J205" s="2"/>
      <c r="K205" s="35"/>
      <c r="L205" s="213" t="e">
        <f>VLOOKUP(A205,Data!$A:$P,10,FALSE)</f>
        <v>#N/A</v>
      </c>
      <c r="M205" s="49">
        <f t="shared" si="25"/>
        <v>0</v>
      </c>
      <c r="N205" s="9">
        <f t="shared" si="23"/>
        <v>0</v>
      </c>
      <c r="O205" s="15" t="str">
        <f t="shared" si="24"/>
        <v/>
      </c>
      <c r="P205" s="59" t="str">
        <f t="shared" si="21"/>
        <v/>
      </c>
      <c r="Q205" s="59" t="str">
        <f t="shared" si="22"/>
        <v/>
      </c>
    </row>
    <row r="206" spans="1:17" ht="60" customHeight="1" x14ac:dyDescent="0.25">
      <c r="A206" s="166"/>
      <c r="B206" s="228"/>
      <c r="C206" s="167"/>
      <c r="D206" s="165"/>
      <c r="E206" s="165"/>
      <c r="F206" s="2"/>
      <c r="G206" s="2"/>
      <c r="H206" s="2"/>
      <c r="I206" s="2"/>
      <c r="J206" s="2"/>
      <c r="K206" s="35"/>
      <c r="L206" s="213" t="e">
        <f>VLOOKUP(A206,Data!$A:$P,10,FALSE)</f>
        <v>#N/A</v>
      </c>
      <c r="M206" s="49">
        <f t="shared" si="25"/>
        <v>0</v>
      </c>
      <c r="N206" s="9">
        <f t="shared" ref="N206:N237" si="26">IF(AND(D206=D205,F206&lt;G205,J206&lt;&gt;"On Standby"), G205-F206,0)</f>
        <v>0</v>
      </c>
      <c r="O206" s="15" t="str">
        <f t="shared" ref="O206:O237" si="27">IF(AND(D206=D205,F206&gt;G205), F206-G205,"")</f>
        <v/>
      </c>
      <c r="P206" s="59" t="str">
        <f t="shared" si="21"/>
        <v/>
      </c>
      <c r="Q206" s="59" t="str">
        <f t="shared" si="22"/>
        <v/>
      </c>
    </row>
    <row r="207" spans="1:17" ht="45" customHeight="1" x14ac:dyDescent="0.25">
      <c r="A207" s="166"/>
      <c r="B207" s="228"/>
      <c r="C207" s="167"/>
      <c r="D207" s="165"/>
      <c r="E207" s="165"/>
      <c r="F207" s="2"/>
      <c r="G207" s="2"/>
      <c r="H207" s="2"/>
      <c r="I207" s="2"/>
      <c r="J207" s="2"/>
      <c r="K207" s="35"/>
      <c r="L207" s="213" t="e">
        <f>VLOOKUP(A207,Data!$A:$P,10,FALSE)</f>
        <v>#N/A</v>
      </c>
      <c r="M207" s="49">
        <f t="shared" si="25"/>
        <v>0</v>
      </c>
      <c r="N207" s="9">
        <f t="shared" si="26"/>
        <v>0</v>
      </c>
      <c r="O207" s="15" t="str">
        <f t="shared" si="27"/>
        <v/>
      </c>
      <c r="P207" s="59" t="str">
        <f t="shared" si="21"/>
        <v/>
      </c>
      <c r="Q207" s="59" t="str">
        <f t="shared" si="22"/>
        <v/>
      </c>
    </row>
    <row r="208" spans="1:17" ht="15" x14ac:dyDescent="0.25">
      <c r="A208" s="166"/>
      <c r="B208" s="228"/>
      <c r="C208" s="167"/>
      <c r="D208" s="165"/>
      <c r="E208" s="165"/>
      <c r="F208" s="2"/>
      <c r="G208" s="2"/>
      <c r="H208" s="2"/>
      <c r="I208" s="2"/>
      <c r="J208" s="2"/>
      <c r="K208" s="35"/>
      <c r="L208" s="213" t="e">
        <f>VLOOKUP(A208,Data!$A:$P,10,FALSE)</f>
        <v>#N/A</v>
      </c>
      <c r="M208" s="49">
        <f t="shared" si="25"/>
        <v>0</v>
      </c>
      <c r="N208" s="9">
        <f t="shared" si="26"/>
        <v>0</v>
      </c>
      <c r="O208" s="15" t="str">
        <f t="shared" si="27"/>
        <v/>
      </c>
      <c r="P208" s="59" t="str">
        <f t="shared" si="21"/>
        <v/>
      </c>
      <c r="Q208" s="59" t="str">
        <f t="shared" si="22"/>
        <v/>
      </c>
    </row>
    <row r="209" spans="1:17" ht="60" customHeight="1" x14ac:dyDescent="0.25">
      <c r="A209" s="166"/>
      <c r="B209" s="228"/>
      <c r="C209" s="167"/>
      <c r="D209" s="165"/>
      <c r="E209" s="165"/>
      <c r="F209" s="2"/>
      <c r="G209" s="2"/>
      <c r="H209" s="2"/>
      <c r="I209" s="2"/>
      <c r="J209" s="2"/>
      <c r="K209" s="35"/>
      <c r="L209" s="213" t="e">
        <f>VLOOKUP(A209,Data!$A:$P,10,FALSE)</f>
        <v>#N/A</v>
      </c>
      <c r="M209" s="49">
        <f t="shared" si="25"/>
        <v>0</v>
      </c>
      <c r="N209" s="9">
        <f t="shared" si="26"/>
        <v>0</v>
      </c>
      <c r="O209" s="15" t="str">
        <f t="shared" si="27"/>
        <v/>
      </c>
      <c r="P209" s="59" t="str">
        <f t="shared" si="21"/>
        <v/>
      </c>
      <c r="Q209" s="59" t="str">
        <f t="shared" si="22"/>
        <v/>
      </c>
    </row>
    <row r="210" spans="1:17" ht="45" customHeight="1" x14ac:dyDescent="0.25">
      <c r="A210" s="166"/>
      <c r="B210" s="228"/>
      <c r="C210" s="167"/>
      <c r="D210" s="165"/>
      <c r="E210" s="165"/>
      <c r="F210" s="2"/>
      <c r="G210" s="2"/>
      <c r="H210" s="2"/>
      <c r="I210" s="2"/>
      <c r="J210" s="2"/>
      <c r="K210" s="35"/>
      <c r="L210" s="213" t="e">
        <f>VLOOKUP(A210,Data!$A:$P,10,FALSE)</f>
        <v>#N/A</v>
      </c>
      <c r="M210" s="49">
        <f t="shared" si="25"/>
        <v>0</v>
      </c>
      <c r="N210" s="9">
        <f t="shared" si="26"/>
        <v>0</v>
      </c>
      <c r="O210" s="15" t="str">
        <f t="shared" si="27"/>
        <v/>
      </c>
      <c r="P210" s="59" t="str">
        <f t="shared" si="21"/>
        <v/>
      </c>
      <c r="Q210" s="59" t="str">
        <f t="shared" si="22"/>
        <v/>
      </c>
    </row>
    <row r="211" spans="1:17" ht="15" x14ac:dyDescent="0.25">
      <c r="A211" s="166"/>
      <c r="B211" s="228"/>
      <c r="C211" s="167"/>
      <c r="D211" s="165"/>
      <c r="E211" s="165"/>
      <c r="F211" s="2"/>
      <c r="G211" s="2"/>
      <c r="H211" s="2"/>
      <c r="I211" s="2"/>
      <c r="J211" s="2"/>
      <c r="K211" s="35"/>
      <c r="L211" s="213" t="e">
        <f>VLOOKUP(A211,Data!$A:$P,10,FALSE)</f>
        <v>#N/A</v>
      </c>
      <c r="M211" s="49">
        <f t="shared" si="25"/>
        <v>0</v>
      </c>
      <c r="N211" s="9">
        <f t="shared" si="26"/>
        <v>0</v>
      </c>
      <c r="O211" s="15" t="str">
        <f t="shared" si="27"/>
        <v/>
      </c>
      <c r="P211" s="59" t="str">
        <f t="shared" si="21"/>
        <v/>
      </c>
      <c r="Q211" s="59" t="str">
        <f t="shared" si="22"/>
        <v/>
      </c>
    </row>
    <row r="212" spans="1:17" ht="35.1" customHeight="1" x14ac:dyDescent="0.25">
      <c r="A212" s="166"/>
      <c r="B212" s="228"/>
      <c r="C212" s="167"/>
      <c r="D212" s="165"/>
      <c r="E212" s="165"/>
      <c r="F212" s="2"/>
      <c r="G212" s="2"/>
      <c r="H212" s="2"/>
      <c r="I212" s="2"/>
      <c r="J212" s="2"/>
      <c r="K212" s="35"/>
      <c r="L212" s="213" t="e">
        <f>VLOOKUP(A212,Data!$A:$P,10,FALSE)</f>
        <v>#N/A</v>
      </c>
      <c r="M212" s="49">
        <f t="shared" si="25"/>
        <v>0</v>
      </c>
      <c r="N212" s="9">
        <f t="shared" si="26"/>
        <v>0</v>
      </c>
      <c r="O212" s="15" t="str">
        <f t="shared" si="27"/>
        <v/>
      </c>
      <c r="P212" s="59" t="str">
        <f t="shared" si="21"/>
        <v/>
      </c>
      <c r="Q212" s="59" t="str">
        <f t="shared" si="22"/>
        <v/>
      </c>
    </row>
    <row r="213" spans="1:17" ht="30" customHeight="1" x14ac:dyDescent="0.25">
      <c r="A213" s="166"/>
      <c r="B213" s="228"/>
      <c r="C213" s="167"/>
      <c r="D213" s="165"/>
      <c r="E213" s="165"/>
      <c r="F213" s="2"/>
      <c r="G213" s="2"/>
      <c r="H213" s="2"/>
      <c r="I213" s="2"/>
      <c r="J213" s="2"/>
      <c r="K213" s="35"/>
      <c r="L213" s="213" t="e">
        <f>VLOOKUP(A213,Data!$A:$P,10,FALSE)</f>
        <v>#N/A</v>
      </c>
      <c r="M213" s="49">
        <f t="shared" si="25"/>
        <v>0</v>
      </c>
      <c r="N213" s="9">
        <f t="shared" si="26"/>
        <v>0</v>
      </c>
      <c r="O213" s="15" t="str">
        <f t="shared" si="27"/>
        <v/>
      </c>
      <c r="P213" s="59" t="str">
        <f t="shared" si="21"/>
        <v/>
      </c>
      <c r="Q213" s="59" t="str">
        <f t="shared" si="22"/>
        <v/>
      </c>
    </row>
    <row r="214" spans="1:17" ht="15" x14ac:dyDescent="0.25">
      <c r="A214" s="166"/>
      <c r="B214" s="228"/>
      <c r="C214" s="167"/>
      <c r="D214" s="165"/>
      <c r="E214" s="165"/>
      <c r="F214" s="2"/>
      <c r="G214" s="2"/>
      <c r="H214" s="2"/>
      <c r="I214" s="2"/>
      <c r="J214" s="2"/>
      <c r="K214" s="35"/>
      <c r="L214" s="213" t="e">
        <f>VLOOKUP(A214,Data!$A:$P,10,FALSE)</f>
        <v>#N/A</v>
      </c>
      <c r="M214" s="49">
        <f t="shared" si="25"/>
        <v>0</v>
      </c>
      <c r="N214" s="9">
        <f t="shared" si="26"/>
        <v>0</v>
      </c>
      <c r="O214" s="15" t="str">
        <f t="shared" si="27"/>
        <v/>
      </c>
      <c r="P214" s="59" t="str">
        <f t="shared" si="21"/>
        <v/>
      </c>
      <c r="Q214" s="59" t="str">
        <f t="shared" si="22"/>
        <v/>
      </c>
    </row>
    <row r="215" spans="1:17" ht="35.1" customHeight="1" x14ac:dyDescent="0.25">
      <c r="A215" s="166"/>
      <c r="B215" s="228"/>
      <c r="C215" s="167"/>
      <c r="D215" s="165"/>
      <c r="E215" s="165"/>
      <c r="F215" s="2"/>
      <c r="G215" s="2"/>
      <c r="H215" s="2"/>
      <c r="I215" s="2"/>
      <c r="J215" s="2"/>
      <c r="K215" s="35"/>
      <c r="L215" s="213" t="e">
        <f>VLOOKUP(A215,Data!$A:$P,10,FALSE)</f>
        <v>#N/A</v>
      </c>
      <c r="M215" s="49">
        <f t="shared" si="25"/>
        <v>0</v>
      </c>
      <c r="N215" s="9">
        <f t="shared" si="26"/>
        <v>0</v>
      </c>
      <c r="O215" s="15" t="str">
        <f t="shared" si="27"/>
        <v/>
      </c>
      <c r="P215" s="59" t="str">
        <f t="shared" si="21"/>
        <v/>
      </c>
      <c r="Q215" s="59" t="str">
        <f t="shared" si="22"/>
        <v/>
      </c>
    </row>
    <row r="216" spans="1:17" ht="39.950000000000003" customHeight="1" x14ac:dyDescent="0.25">
      <c r="A216" s="166"/>
      <c r="B216" s="228"/>
      <c r="C216" s="167"/>
      <c r="D216" s="165"/>
      <c r="E216" s="165"/>
      <c r="F216" s="2"/>
      <c r="G216" s="2"/>
      <c r="H216" s="2"/>
      <c r="I216" s="2"/>
      <c r="J216" s="2"/>
      <c r="K216" s="35"/>
      <c r="L216" s="213" t="e">
        <f>VLOOKUP(A216,Data!$A:$P,10,FALSE)</f>
        <v>#N/A</v>
      </c>
      <c r="M216" s="49">
        <f t="shared" si="25"/>
        <v>0</v>
      </c>
      <c r="N216" s="9">
        <f t="shared" si="26"/>
        <v>0</v>
      </c>
      <c r="O216" s="15" t="str">
        <f t="shared" si="27"/>
        <v/>
      </c>
      <c r="P216" s="59" t="str">
        <f t="shared" si="21"/>
        <v/>
      </c>
      <c r="Q216" s="59" t="str">
        <f t="shared" si="22"/>
        <v/>
      </c>
    </row>
    <row r="217" spans="1:17" ht="15" x14ac:dyDescent="0.25">
      <c r="A217" s="166"/>
      <c r="B217" s="228"/>
      <c r="C217" s="167"/>
      <c r="D217" s="165"/>
      <c r="E217" s="165"/>
      <c r="F217" s="2"/>
      <c r="G217" s="2"/>
      <c r="H217" s="2"/>
      <c r="I217" s="2"/>
      <c r="J217" s="2"/>
      <c r="K217" s="35"/>
      <c r="L217" s="213" t="e">
        <f>VLOOKUP(A217,Data!$A:$P,10,FALSE)</f>
        <v>#N/A</v>
      </c>
      <c r="M217" s="49">
        <f t="shared" si="25"/>
        <v>0</v>
      </c>
      <c r="N217" s="9">
        <f t="shared" si="26"/>
        <v>0</v>
      </c>
      <c r="O217" s="15" t="str">
        <f t="shared" si="27"/>
        <v/>
      </c>
      <c r="P217" s="59" t="str">
        <f t="shared" si="21"/>
        <v/>
      </c>
      <c r="Q217" s="59" t="str">
        <f t="shared" si="22"/>
        <v/>
      </c>
    </row>
    <row r="218" spans="1:17" ht="35.1" customHeight="1" x14ac:dyDescent="0.25">
      <c r="A218" s="166"/>
      <c r="B218" s="228"/>
      <c r="C218" s="167"/>
      <c r="D218" s="165"/>
      <c r="E218" s="165"/>
      <c r="F218" s="2"/>
      <c r="G218" s="2"/>
      <c r="H218" s="2"/>
      <c r="I218" s="2"/>
      <c r="J218" s="2"/>
      <c r="K218" s="35"/>
      <c r="L218" s="213" t="e">
        <f>VLOOKUP(A218,Data!$A:$P,10,FALSE)</f>
        <v>#N/A</v>
      </c>
      <c r="M218" s="49">
        <f t="shared" si="25"/>
        <v>0</v>
      </c>
      <c r="N218" s="9">
        <f t="shared" si="26"/>
        <v>0</v>
      </c>
      <c r="O218" s="15" t="str">
        <f t="shared" si="27"/>
        <v/>
      </c>
      <c r="P218" s="59" t="str">
        <f t="shared" si="21"/>
        <v/>
      </c>
      <c r="Q218" s="59" t="str">
        <f t="shared" si="22"/>
        <v/>
      </c>
    </row>
    <row r="219" spans="1:17" ht="45" customHeight="1" x14ac:dyDescent="0.25">
      <c r="A219" s="166"/>
      <c r="B219" s="228"/>
      <c r="C219" s="167"/>
      <c r="D219" s="165"/>
      <c r="E219" s="165"/>
      <c r="F219" s="2"/>
      <c r="G219" s="2"/>
      <c r="H219" s="2"/>
      <c r="I219" s="2"/>
      <c r="J219" s="2"/>
      <c r="K219" s="35"/>
      <c r="L219" s="213" t="e">
        <f>VLOOKUP(A219,Data!$A:$P,10,FALSE)</f>
        <v>#N/A</v>
      </c>
      <c r="M219" s="49">
        <f t="shared" si="25"/>
        <v>0</v>
      </c>
      <c r="N219" s="9">
        <f t="shared" si="26"/>
        <v>0</v>
      </c>
      <c r="O219" s="15" t="str">
        <f t="shared" si="27"/>
        <v/>
      </c>
      <c r="P219" s="59" t="str">
        <f t="shared" si="21"/>
        <v/>
      </c>
      <c r="Q219" s="59" t="str">
        <f t="shared" si="22"/>
        <v/>
      </c>
    </row>
    <row r="220" spans="1:17" ht="15" x14ac:dyDescent="0.25">
      <c r="A220" s="166"/>
      <c r="B220" s="228"/>
      <c r="C220" s="167"/>
      <c r="D220" s="165"/>
      <c r="E220" s="165"/>
      <c r="F220" s="2"/>
      <c r="G220" s="2"/>
      <c r="H220" s="2"/>
      <c r="I220" s="2"/>
      <c r="J220" s="2"/>
      <c r="K220" s="35"/>
      <c r="L220" s="213" t="e">
        <f>VLOOKUP(A220,Data!$A:$P,10,FALSE)</f>
        <v>#N/A</v>
      </c>
      <c r="M220" s="49">
        <f t="shared" si="25"/>
        <v>0</v>
      </c>
      <c r="N220" s="9">
        <f t="shared" si="26"/>
        <v>0</v>
      </c>
      <c r="O220" s="15" t="str">
        <f t="shared" si="27"/>
        <v/>
      </c>
      <c r="P220" s="59" t="str">
        <f t="shared" si="21"/>
        <v/>
      </c>
      <c r="Q220" s="59" t="str">
        <f t="shared" si="22"/>
        <v/>
      </c>
    </row>
    <row r="221" spans="1:17" ht="35.1" customHeight="1" x14ac:dyDescent="0.25">
      <c r="A221" s="166"/>
      <c r="B221" s="228"/>
      <c r="C221" s="167"/>
      <c r="D221" s="165"/>
      <c r="E221" s="165"/>
      <c r="F221" s="2"/>
      <c r="G221" s="2"/>
      <c r="H221" s="2"/>
      <c r="I221" s="2"/>
      <c r="J221" s="2"/>
      <c r="K221" s="35"/>
      <c r="L221" s="213" t="e">
        <f>VLOOKUP(A221,Data!$A:$P,10,FALSE)</f>
        <v>#N/A</v>
      </c>
      <c r="M221" s="49">
        <f t="shared" si="25"/>
        <v>0</v>
      </c>
      <c r="N221" s="9">
        <f t="shared" si="26"/>
        <v>0</v>
      </c>
      <c r="O221" s="15" t="str">
        <f t="shared" si="27"/>
        <v/>
      </c>
      <c r="P221" s="59" t="str">
        <f t="shared" si="21"/>
        <v/>
      </c>
      <c r="Q221" s="59" t="str">
        <f t="shared" si="22"/>
        <v/>
      </c>
    </row>
    <row r="222" spans="1:17" ht="45" customHeight="1" x14ac:dyDescent="0.25">
      <c r="A222" s="166"/>
      <c r="B222" s="228"/>
      <c r="C222" s="167"/>
      <c r="D222" s="165"/>
      <c r="E222" s="165"/>
      <c r="F222" s="2"/>
      <c r="G222" s="2"/>
      <c r="H222" s="2"/>
      <c r="I222" s="2"/>
      <c r="J222" s="2"/>
      <c r="K222" s="35"/>
      <c r="L222" s="213" t="e">
        <f>VLOOKUP(A222,Data!$A:$P,10,FALSE)</f>
        <v>#N/A</v>
      </c>
      <c r="M222" s="49">
        <f t="shared" si="25"/>
        <v>0</v>
      </c>
      <c r="N222" s="9">
        <f t="shared" si="26"/>
        <v>0</v>
      </c>
      <c r="O222" s="15" t="str">
        <f t="shared" si="27"/>
        <v/>
      </c>
      <c r="P222" s="59" t="str">
        <f t="shared" si="21"/>
        <v/>
      </c>
      <c r="Q222" s="59" t="str">
        <f t="shared" si="22"/>
        <v/>
      </c>
    </row>
    <row r="223" spans="1:17" ht="39.950000000000003" customHeight="1" x14ac:dyDescent="0.25">
      <c r="A223" s="166"/>
      <c r="B223" s="228"/>
      <c r="C223" s="167"/>
      <c r="D223" s="165"/>
      <c r="E223" s="165"/>
      <c r="F223" s="2"/>
      <c r="G223" s="2"/>
      <c r="H223" s="2"/>
      <c r="I223" s="2"/>
      <c r="J223" s="2"/>
      <c r="K223" s="35"/>
      <c r="L223" s="213" t="e">
        <f>VLOOKUP(A223,Data!$A:$P,10,FALSE)</f>
        <v>#N/A</v>
      </c>
      <c r="M223" s="49">
        <f t="shared" si="25"/>
        <v>0</v>
      </c>
      <c r="N223" s="9">
        <f t="shared" si="26"/>
        <v>0</v>
      </c>
      <c r="O223" s="15" t="str">
        <f t="shared" si="27"/>
        <v/>
      </c>
      <c r="P223" s="59" t="str">
        <f t="shared" si="21"/>
        <v/>
      </c>
      <c r="Q223" s="59" t="str">
        <f t="shared" si="22"/>
        <v/>
      </c>
    </row>
    <row r="224" spans="1:17" ht="35.1" customHeight="1" x14ac:dyDescent="0.25">
      <c r="A224" s="166"/>
      <c r="B224" s="228"/>
      <c r="C224" s="167"/>
      <c r="D224" s="165"/>
      <c r="E224" s="165"/>
      <c r="F224" s="2"/>
      <c r="G224" s="2"/>
      <c r="H224" s="2"/>
      <c r="I224" s="2"/>
      <c r="J224" s="2"/>
      <c r="K224" s="35"/>
      <c r="L224" s="213" t="e">
        <f>VLOOKUP(A224,Data!$A:$P,10,FALSE)</f>
        <v>#N/A</v>
      </c>
      <c r="M224" s="49">
        <f t="shared" si="25"/>
        <v>0</v>
      </c>
      <c r="N224" s="9">
        <f t="shared" si="26"/>
        <v>0</v>
      </c>
      <c r="O224" s="15" t="str">
        <f t="shared" si="27"/>
        <v/>
      </c>
      <c r="P224" s="59" t="str">
        <f t="shared" ref="P224:P259" si="28">IF(N224&gt;0,F224+N224,"")</f>
        <v/>
      </c>
      <c r="Q224" s="59" t="str">
        <f t="shared" ref="Q224:Q259" si="29">IF(N224&gt;0,G224+N224,"")</f>
        <v/>
      </c>
    </row>
    <row r="225" spans="1:17" ht="24.95" customHeight="1" x14ac:dyDescent="0.25">
      <c r="A225" s="166"/>
      <c r="B225" s="228"/>
      <c r="C225" s="167"/>
      <c r="D225" s="165"/>
      <c r="E225" s="165"/>
      <c r="F225" s="2"/>
      <c r="G225" s="2"/>
      <c r="H225" s="2"/>
      <c r="I225" s="2"/>
      <c r="J225" s="2"/>
      <c r="K225" s="35"/>
      <c r="L225" s="213" t="e">
        <f>VLOOKUP(A225,Data!$A:$P,10,FALSE)</f>
        <v>#N/A</v>
      </c>
      <c r="M225" s="49">
        <f t="shared" si="25"/>
        <v>0</v>
      </c>
      <c r="N225" s="9">
        <f t="shared" si="26"/>
        <v>0</v>
      </c>
      <c r="O225" s="15" t="str">
        <f t="shared" si="27"/>
        <v/>
      </c>
      <c r="P225" s="59" t="str">
        <f t="shared" si="28"/>
        <v/>
      </c>
      <c r="Q225" s="59" t="str">
        <f t="shared" si="29"/>
        <v/>
      </c>
    </row>
    <row r="226" spans="1:17" ht="35.1" customHeight="1" x14ac:dyDescent="0.25">
      <c r="A226" s="166"/>
      <c r="B226" s="228"/>
      <c r="C226" s="167"/>
      <c r="D226" s="165"/>
      <c r="E226" s="165"/>
      <c r="F226" s="2"/>
      <c r="G226" s="2"/>
      <c r="H226" s="2"/>
      <c r="I226" s="2"/>
      <c r="J226" s="2"/>
      <c r="K226" s="35"/>
      <c r="L226" s="213" t="e">
        <f>VLOOKUP(A226,Data!$A:$P,10,FALSE)</f>
        <v>#N/A</v>
      </c>
      <c r="M226" s="49">
        <f t="shared" si="25"/>
        <v>0</v>
      </c>
      <c r="N226" s="9">
        <f t="shared" si="26"/>
        <v>0</v>
      </c>
      <c r="O226" s="15" t="str">
        <f t="shared" si="27"/>
        <v/>
      </c>
      <c r="P226" s="59" t="str">
        <f t="shared" si="28"/>
        <v/>
      </c>
      <c r="Q226" s="59" t="str">
        <f t="shared" si="29"/>
        <v/>
      </c>
    </row>
    <row r="227" spans="1:17" ht="45" customHeight="1" x14ac:dyDescent="0.25">
      <c r="A227" s="166"/>
      <c r="B227" s="228"/>
      <c r="C227" s="167"/>
      <c r="D227" s="165"/>
      <c r="E227" s="165"/>
      <c r="F227" s="2"/>
      <c r="G227" s="2"/>
      <c r="H227" s="2"/>
      <c r="I227" s="2"/>
      <c r="J227" s="2"/>
      <c r="K227" s="35"/>
      <c r="L227" s="213" t="e">
        <f>VLOOKUP(A227,Data!$A:$P,10,FALSE)</f>
        <v>#N/A</v>
      </c>
      <c r="M227" s="49">
        <f t="shared" si="25"/>
        <v>0</v>
      </c>
      <c r="N227" s="9">
        <f t="shared" si="26"/>
        <v>0</v>
      </c>
      <c r="O227" s="15" t="str">
        <f t="shared" si="27"/>
        <v/>
      </c>
      <c r="P227" s="59" t="str">
        <f t="shared" si="28"/>
        <v/>
      </c>
      <c r="Q227" s="59" t="str">
        <f t="shared" si="29"/>
        <v/>
      </c>
    </row>
    <row r="228" spans="1:17" ht="15" x14ac:dyDescent="0.25">
      <c r="A228" s="166"/>
      <c r="B228" s="228"/>
      <c r="C228" s="167"/>
      <c r="D228" s="165"/>
      <c r="E228" s="165"/>
      <c r="F228" s="2"/>
      <c r="G228" s="2"/>
      <c r="H228" s="2"/>
      <c r="I228" s="2"/>
      <c r="J228" s="2"/>
      <c r="K228" s="35"/>
      <c r="L228" s="213" t="e">
        <f>VLOOKUP(A228,Data!$A:$P,10,FALSE)</f>
        <v>#N/A</v>
      </c>
      <c r="M228" s="49">
        <f t="shared" si="25"/>
        <v>0</v>
      </c>
      <c r="N228" s="9">
        <f t="shared" si="26"/>
        <v>0</v>
      </c>
      <c r="O228" s="15" t="str">
        <f t="shared" si="27"/>
        <v/>
      </c>
      <c r="P228" s="59" t="str">
        <f t="shared" si="28"/>
        <v/>
      </c>
      <c r="Q228" s="59" t="str">
        <f t="shared" si="29"/>
        <v/>
      </c>
    </row>
    <row r="229" spans="1:17" ht="45" customHeight="1" x14ac:dyDescent="0.25">
      <c r="A229" s="166"/>
      <c r="B229" s="228"/>
      <c r="C229" s="167"/>
      <c r="D229" s="165"/>
      <c r="E229" s="165"/>
      <c r="F229" s="2"/>
      <c r="G229" s="2"/>
      <c r="H229" s="2"/>
      <c r="I229" s="2"/>
      <c r="J229" s="2"/>
      <c r="K229" s="35"/>
      <c r="L229" s="213" t="e">
        <f>VLOOKUP(A229,Data!$A:$P,10,FALSE)</f>
        <v>#N/A</v>
      </c>
      <c r="M229" s="49">
        <f t="shared" si="25"/>
        <v>0</v>
      </c>
      <c r="N229" s="9">
        <f t="shared" si="26"/>
        <v>0</v>
      </c>
      <c r="O229" s="15" t="str">
        <f t="shared" si="27"/>
        <v/>
      </c>
      <c r="P229" s="59" t="str">
        <f t="shared" si="28"/>
        <v/>
      </c>
      <c r="Q229" s="59" t="str">
        <f t="shared" si="29"/>
        <v/>
      </c>
    </row>
    <row r="230" spans="1:17" ht="30" customHeight="1" x14ac:dyDescent="0.25">
      <c r="A230" s="166"/>
      <c r="B230" s="228"/>
      <c r="C230" s="167"/>
      <c r="D230" s="165"/>
      <c r="E230" s="165"/>
      <c r="F230" s="2"/>
      <c r="G230" s="2"/>
      <c r="H230" s="2"/>
      <c r="I230" s="2"/>
      <c r="J230" s="2"/>
      <c r="K230" s="35"/>
      <c r="L230" s="213" t="e">
        <f>VLOOKUP(A230,Data!$A:$P,10,FALSE)</f>
        <v>#N/A</v>
      </c>
      <c r="M230" s="49">
        <f t="shared" si="25"/>
        <v>0</v>
      </c>
      <c r="N230" s="9">
        <f t="shared" si="26"/>
        <v>0</v>
      </c>
      <c r="O230" s="15" t="str">
        <f t="shared" si="27"/>
        <v/>
      </c>
      <c r="P230" s="59" t="str">
        <f t="shared" si="28"/>
        <v/>
      </c>
      <c r="Q230" s="59" t="str">
        <f t="shared" si="29"/>
        <v/>
      </c>
    </row>
    <row r="231" spans="1:17" ht="39.950000000000003" customHeight="1" x14ac:dyDescent="0.25">
      <c r="A231" s="166"/>
      <c r="B231" s="228"/>
      <c r="C231" s="167"/>
      <c r="D231" s="165"/>
      <c r="E231" s="165"/>
      <c r="F231" s="2"/>
      <c r="G231" s="2"/>
      <c r="H231" s="2"/>
      <c r="I231" s="2"/>
      <c r="J231" s="2"/>
      <c r="K231" s="35"/>
      <c r="L231" s="213" t="e">
        <f>VLOOKUP(A231,Data!$A:$P,10,FALSE)</f>
        <v>#N/A</v>
      </c>
      <c r="M231" s="49">
        <f t="shared" si="25"/>
        <v>0</v>
      </c>
      <c r="N231" s="9">
        <f t="shared" si="26"/>
        <v>0</v>
      </c>
      <c r="O231" s="15" t="str">
        <f t="shared" si="27"/>
        <v/>
      </c>
      <c r="P231" s="59" t="str">
        <f t="shared" si="28"/>
        <v/>
      </c>
      <c r="Q231" s="59" t="str">
        <f t="shared" si="29"/>
        <v/>
      </c>
    </row>
    <row r="232" spans="1:17" ht="35.1" customHeight="1" x14ac:dyDescent="0.25">
      <c r="A232" s="166"/>
      <c r="B232" s="228"/>
      <c r="C232" s="167"/>
      <c r="D232" s="165"/>
      <c r="E232" s="165"/>
      <c r="F232" s="2"/>
      <c r="G232" s="2"/>
      <c r="H232" s="2"/>
      <c r="I232" s="2"/>
      <c r="J232" s="2"/>
      <c r="K232" s="35"/>
      <c r="L232" s="213" t="e">
        <f>VLOOKUP(A232,Data!$A:$P,10,FALSE)</f>
        <v>#N/A</v>
      </c>
      <c r="M232" s="49">
        <f t="shared" si="25"/>
        <v>0</v>
      </c>
      <c r="N232" s="9">
        <f t="shared" si="26"/>
        <v>0</v>
      </c>
      <c r="O232" s="15" t="str">
        <f t="shared" si="27"/>
        <v/>
      </c>
      <c r="P232" s="59" t="str">
        <f t="shared" si="28"/>
        <v/>
      </c>
      <c r="Q232" s="59" t="str">
        <f t="shared" si="29"/>
        <v/>
      </c>
    </row>
    <row r="233" spans="1:17" ht="45" customHeight="1" x14ac:dyDescent="0.25">
      <c r="A233" s="166"/>
      <c r="B233" s="228"/>
      <c r="C233" s="167"/>
      <c r="D233" s="165"/>
      <c r="E233" s="165"/>
      <c r="F233" s="2"/>
      <c r="G233" s="2"/>
      <c r="H233" s="2"/>
      <c r="I233" s="2"/>
      <c r="J233" s="2"/>
      <c r="K233" s="35"/>
      <c r="L233" s="213" t="e">
        <f>VLOOKUP(A233,Data!$A:$P,10,FALSE)</f>
        <v>#N/A</v>
      </c>
      <c r="M233" s="49">
        <f t="shared" si="25"/>
        <v>0</v>
      </c>
      <c r="N233" s="9">
        <f t="shared" si="26"/>
        <v>0</v>
      </c>
      <c r="O233" s="15" t="str">
        <f t="shared" si="27"/>
        <v/>
      </c>
      <c r="P233" s="59" t="str">
        <f t="shared" si="28"/>
        <v/>
      </c>
      <c r="Q233" s="59" t="str">
        <f t="shared" si="29"/>
        <v/>
      </c>
    </row>
    <row r="234" spans="1:17" ht="45" customHeight="1" x14ac:dyDescent="0.25">
      <c r="A234" s="166"/>
      <c r="B234" s="228"/>
      <c r="C234" s="167"/>
      <c r="D234" s="165"/>
      <c r="E234" s="165"/>
      <c r="F234" s="2"/>
      <c r="G234" s="2"/>
      <c r="H234" s="2"/>
      <c r="I234" s="2"/>
      <c r="J234" s="2"/>
      <c r="K234" s="35"/>
      <c r="L234" s="213" t="e">
        <f>VLOOKUP(A234,Data!$A:$P,10,FALSE)</f>
        <v>#N/A</v>
      </c>
      <c r="M234" s="49">
        <f t="shared" si="25"/>
        <v>0</v>
      </c>
      <c r="N234" s="9">
        <f t="shared" si="26"/>
        <v>0</v>
      </c>
      <c r="O234" s="15" t="str">
        <f t="shared" si="27"/>
        <v/>
      </c>
      <c r="P234" s="59" t="str">
        <f t="shared" si="28"/>
        <v/>
      </c>
      <c r="Q234" s="59" t="str">
        <f t="shared" si="29"/>
        <v/>
      </c>
    </row>
    <row r="235" spans="1:17" ht="35.1" customHeight="1" x14ac:dyDescent="0.25">
      <c r="A235" s="166"/>
      <c r="B235" s="228"/>
      <c r="C235" s="167"/>
      <c r="D235" s="165"/>
      <c r="E235" s="165"/>
      <c r="F235" s="2"/>
      <c r="G235" s="2"/>
      <c r="H235" s="2"/>
      <c r="I235" s="2"/>
      <c r="J235" s="2"/>
      <c r="K235" s="35"/>
      <c r="L235" s="213" t="e">
        <f>VLOOKUP(A235,Data!$A:$P,10,FALSE)</f>
        <v>#N/A</v>
      </c>
      <c r="M235" s="49">
        <f t="shared" si="25"/>
        <v>0</v>
      </c>
      <c r="N235" s="9">
        <f t="shared" si="26"/>
        <v>0</v>
      </c>
      <c r="O235" s="15" t="str">
        <f t="shared" si="27"/>
        <v/>
      </c>
      <c r="P235" s="59" t="str">
        <f t="shared" si="28"/>
        <v/>
      </c>
      <c r="Q235" s="59" t="str">
        <f t="shared" si="29"/>
        <v/>
      </c>
    </row>
    <row r="236" spans="1:17" ht="15" customHeight="1" x14ac:dyDescent="0.25">
      <c r="A236" s="166"/>
      <c r="B236" s="228"/>
      <c r="C236" s="167"/>
      <c r="D236" s="165"/>
      <c r="E236" s="165"/>
      <c r="F236" s="2"/>
      <c r="G236" s="2"/>
      <c r="H236" s="2"/>
      <c r="I236" s="2"/>
      <c r="J236" s="2"/>
      <c r="K236" s="35"/>
      <c r="L236" s="213" t="e">
        <f>VLOOKUP(A236,Data!$A:$P,10,FALSE)</f>
        <v>#N/A</v>
      </c>
      <c r="M236" s="49">
        <f t="shared" si="25"/>
        <v>0</v>
      </c>
      <c r="N236" s="9">
        <f t="shared" si="26"/>
        <v>0</v>
      </c>
      <c r="O236" s="15" t="str">
        <f t="shared" si="27"/>
        <v/>
      </c>
      <c r="P236" s="59" t="str">
        <f t="shared" si="28"/>
        <v/>
      </c>
      <c r="Q236" s="59" t="str">
        <f t="shared" si="29"/>
        <v/>
      </c>
    </row>
    <row r="237" spans="1:17" ht="15" customHeight="1" x14ac:dyDescent="0.25">
      <c r="A237" s="166"/>
      <c r="B237" s="228"/>
      <c r="C237" s="167"/>
      <c r="D237" s="165"/>
      <c r="E237" s="165"/>
      <c r="F237" s="2"/>
      <c r="G237" s="2"/>
      <c r="H237" s="2"/>
      <c r="I237" s="2"/>
      <c r="J237" s="2"/>
      <c r="K237" s="35"/>
      <c r="L237" s="213" t="e">
        <f>VLOOKUP(A237,Data!$A:$P,10,FALSE)</f>
        <v>#N/A</v>
      </c>
      <c r="M237" s="49">
        <f t="shared" si="25"/>
        <v>0</v>
      </c>
      <c r="N237" s="9">
        <f t="shared" si="26"/>
        <v>0</v>
      </c>
      <c r="O237" s="15" t="str">
        <f t="shared" si="27"/>
        <v/>
      </c>
      <c r="P237" s="59" t="str">
        <f t="shared" si="28"/>
        <v/>
      </c>
      <c r="Q237" s="59" t="str">
        <f t="shared" si="29"/>
        <v/>
      </c>
    </row>
    <row r="238" spans="1:17" ht="30" customHeight="1" x14ac:dyDescent="0.25">
      <c r="A238" s="166"/>
      <c r="B238" s="228"/>
      <c r="C238" s="167"/>
      <c r="D238" s="165"/>
      <c r="E238" s="165"/>
      <c r="F238" s="2"/>
      <c r="G238" s="2"/>
      <c r="H238" s="2"/>
      <c r="I238" s="2"/>
      <c r="J238" s="2"/>
      <c r="K238" s="35"/>
      <c r="L238" s="213" t="e">
        <f>VLOOKUP(A238,Data!$A:$P,10,FALSE)</f>
        <v>#N/A</v>
      </c>
      <c r="M238" s="49">
        <f t="shared" si="25"/>
        <v>0</v>
      </c>
      <c r="N238" s="9">
        <f t="shared" ref="N238:N269" si="30">IF(AND(D238=D237,F238&lt;G237,J238&lt;&gt;"On Standby"), G237-F238,0)</f>
        <v>0</v>
      </c>
      <c r="O238" s="15" t="str">
        <f t="shared" ref="O238:O269" si="31">IF(AND(D238=D237,F238&gt;G237), F238-G237,"")</f>
        <v/>
      </c>
      <c r="P238" s="59" t="str">
        <f t="shared" si="28"/>
        <v/>
      </c>
      <c r="Q238" s="59" t="str">
        <f t="shared" si="29"/>
        <v/>
      </c>
    </row>
    <row r="239" spans="1:17" ht="30" customHeight="1" x14ac:dyDescent="0.25">
      <c r="A239" s="166"/>
      <c r="B239" s="228"/>
      <c r="C239" s="167"/>
      <c r="D239" s="165"/>
      <c r="E239" s="165"/>
      <c r="F239" s="2"/>
      <c r="G239" s="2"/>
      <c r="H239" s="2"/>
      <c r="I239" s="2"/>
      <c r="J239" s="2"/>
      <c r="K239" s="35"/>
      <c r="L239" s="213" t="e">
        <f>VLOOKUP(A239,Data!$A:$P,10,FALSE)</f>
        <v>#N/A</v>
      </c>
      <c r="M239" s="49">
        <f t="shared" si="25"/>
        <v>0</v>
      </c>
      <c r="N239" s="9">
        <f t="shared" si="30"/>
        <v>0</v>
      </c>
      <c r="O239" s="15" t="str">
        <f t="shared" si="31"/>
        <v/>
      </c>
      <c r="P239" s="59" t="str">
        <f t="shared" si="28"/>
        <v/>
      </c>
      <c r="Q239" s="59" t="str">
        <f t="shared" si="29"/>
        <v/>
      </c>
    </row>
    <row r="240" spans="1:17" ht="15" customHeight="1" x14ac:dyDescent="0.25">
      <c r="A240" s="166"/>
      <c r="B240" s="228"/>
      <c r="C240" s="167"/>
      <c r="D240" s="165"/>
      <c r="E240" s="165"/>
      <c r="F240" s="2"/>
      <c r="G240" s="2"/>
      <c r="H240" s="2"/>
      <c r="I240" s="2"/>
      <c r="J240" s="2"/>
      <c r="K240" s="35"/>
      <c r="L240" s="213" t="e">
        <f>VLOOKUP(A240,Data!$A:$P,10,FALSE)</f>
        <v>#N/A</v>
      </c>
      <c r="M240" s="49">
        <f t="shared" si="25"/>
        <v>0</v>
      </c>
      <c r="N240" s="9">
        <f t="shared" si="30"/>
        <v>0</v>
      </c>
      <c r="O240" s="15" t="str">
        <f t="shared" si="31"/>
        <v/>
      </c>
      <c r="P240" s="59" t="str">
        <f t="shared" si="28"/>
        <v/>
      </c>
      <c r="Q240" s="59" t="str">
        <f t="shared" si="29"/>
        <v/>
      </c>
    </row>
    <row r="241" spans="1:17" ht="45" customHeight="1" x14ac:dyDescent="0.25">
      <c r="A241" s="166"/>
      <c r="B241" s="228"/>
      <c r="C241" s="167"/>
      <c r="D241" s="165"/>
      <c r="E241" s="165"/>
      <c r="F241" s="2"/>
      <c r="G241" s="2"/>
      <c r="H241" s="2"/>
      <c r="I241" s="2"/>
      <c r="J241" s="2"/>
      <c r="K241" s="35"/>
      <c r="L241" s="213" t="e">
        <f>VLOOKUP(A241,Data!$A:$P,10,FALSE)</f>
        <v>#N/A</v>
      </c>
      <c r="M241" s="49">
        <f t="shared" si="25"/>
        <v>0</v>
      </c>
      <c r="N241" s="9">
        <f t="shared" si="30"/>
        <v>0</v>
      </c>
      <c r="O241" s="15" t="str">
        <f t="shared" si="31"/>
        <v/>
      </c>
      <c r="P241" s="59" t="str">
        <f t="shared" si="28"/>
        <v/>
      </c>
      <c r="Q241" s="59" t="str">
        <f t="shared" si="29"/>
        <v/>
      </c>
    </row>
    <row r="242" spans="1:17" ht="39.950000000000003" customHeight="1" x14ac:dyDescent="0.25">
      <c r="A242" s="166"/>
      <c r="B242" s="228"/>
      <c r="C242" s="167"/>
      <c r="D242" s="165"/>
      <c r="E242" s="165"/>
      <c r="F242" s="2"/>
      <c r="G242" s="2"/>
      <c r="H242" s="2"/>
      <c r="I242" s="2"/>
      <c r="J242" s="2"/>
      <c r="K242" s="35"/>
      <c r="L242" s="213" t="e">
        <f>VLOOKUP(A242,Data!$A:$P,10,FALSE)</f>
        <v>#N/A</v>
      </c>
      <c r="M242" s="49">
        <f t="shared" si="25"/>
        <v>0</v>
      </c>
      <c r="N242" s="9">
        <f t="shared" si="30"/>
        <v>0</v>
      </c>
      <c r="O242" s="15" t="str">
        <f t="shared" si="31"/>
        <v/>
      </c>
      <c r="P242" s="59" t="str">
        <f t="shared" si="28"/>
        <v/>
      </c>
      <c r="Q242" s="59" t="str">
        <f t="shared" si="29"/>
        <v/>
      </c>
    </row>
    <row r="243" spans="1:17" ht="30" customHeight="1" x14ac:dyDescent="0.25">
      <c r="A243" s="166"/>
      <c r="B243" s="228"/>
      <c r="C243" s="167"/>
      <c r="D243" s="165"/>
      <c r="E243" s="165"/>
      <c r="F243" s="2"/>
      <c r="G243" s="2"/>
      <c r="H243" s="2"/>
      <c r="I243" s="2"/>
      <c r="J243" s="2"/>
      <c r="K243" s="35"/>
      <c r="L243" s="213" t="e">
        <f>VLOOKUP(A243,Data!$A:$P,10,FALSE)</f>
        <v>#N/A</v>
      </c>
      <c r="M243" s="49">
        <f t="shared" si="25"/>
        <v>0</v>
      </c>
      <c r="N243" s="9">
        <f t="shared" si="30"/>
        <v>0</v>
      </c>
      <c r="O243" s="15" t="str">
        <f t="shared" si="31"/>
        <v/>
      </c>
      <c r="P243" s="59" t="str">
        <f t="shared" si="28"/>
        <v/>
      </c>
      <c r="Q243" s="59" t="str">
        <f t="shared" si="29"/>
        <v/>
      </c>
    </row>
    <row r="244" spans="1:17" ht="24.95" customHeight="1" x14ac:dyDescent="0.25">
      <c r="A244" s="166"/>
      <c r="B244" s="228"/>
      <c r="C244" s="167"/>
      <c r="D244" s="165"/>
      <c r="E244" s="165"/>
      <c r="F244" s="2"/>
      <c r="G244" s="2"/>
      <c r="H244" s="2"/>
      <c r="I244" s="2"/>
      <c r="J244" s="2"/>
      <c r="K244" s="35"/>
      <c r="L244" s="213" t="e">
        <f>VLOOKUP(A244,Data!$A:$P,10,FALSE)</f>
        <v>#N/A</v>
      </c>
      <c r="M244" s="49">
        <f t="shared" si="25"/>
        <v>0</v>
      </c>
      <c r="N244" s="9">
        <f t="shared" si="30"/>
        <v>0</v>
      </c>
      <c r="O244" s="15" t="str">
        <f t="shared" si="31"/>
        <v/>
      </c>
      <c r="P244" s="59" t="str">
        <f t="shared" si="28"/>
        <v/>
      </c>
      <c r="Q244" s="59" t="str">
        <f t="shared" si="29"/>
        <v/>
      </c>
    </row>
    <row r="245" spans="1:17" ht="45" customHeight="1" x14ac:dyDescent="0.25">
      <c r="A245" s="166"/>
      <c r="B245" s="228"/>
      <c r="C245" s="167"/>
      <c r="D245" s="165"/>
      <c r="E245" s="165"/>
      <c r="F245" s="2"/>
      <c r="G245" s="2"/>
      <c r="H245" s="2"/>
      <c r="I245" s="2"/>
      <c r="J245" s="2"/>
      <c r="K245" s="35"/>
      <c r="L245" s="213" t="e">
        <f>VLOOKUP(A245,Data!$A:$P,10,FALSE)</f>
        <v>#N/A</v>
      </c>
      <c r="M245" s="49">
        <f t="shared" si="25"/>
        <v>0</v>
      </c>
      <c r="N245" s="9">
        <f t="shared" si="30"/>
        <v>0</v>
      </c>
      <c r="O245" s="15" t="str">
        <f t="shared" si="31"/>
        <v/>
      </c>
      <c r="P245" s="59" t="str">
        <f t="shared" si="28"/>
        <v/>
      </c>
      <c r="Q245" s="59" t="str">
        <f t="shared" si="29"/>
        <v/>
      </c>
    </row>
    <row r="246" spans="1:17" ht="30" customHeight="1" x14ac:dyDescent="0.25">
      <c r="A246" s="166"/>
      <c r="B246" s="228"/>
      <c r="C246" s="167"/>
      <c r="D246" s="165"/>
      <c r="E246" s="165"/>
      <c r="F246" s="2"/>
      <c r="G246" s="2"/>
      <c r="H246" s="2"/>
      <c r="I246" s="2"/>
      <c r="J246" s="2"/>
      <c r="K246" s="35"/>
      <c r="L246" s="213" t="e">
        <f>VLOOKUP(A246,Data!$A:$P,10,FALSE)</f>
        <v>#N/A</v>
      </c>
      <c r="M246" s="49">
        <f t="shared" si="25"/>
        <v>0</v>
      </c>
      <c r="N246" s="9">
        <f t="shared" si="30"/>
        <v>0</v>
      </c>
      <c r="O246" s="15" t="str">
        <f t="shared" si="31"/>
        <v/>
      </c>
      <c r="P246" s="59" t="str">
        <f t="shared" si="28"/>
        <v/>
      </c>
      <c r="Q246" s="59" t="str">
        <f t="shared" si="29"/>
        <v/>
      </c>
    </row>
    <row r="247" spans="1:17" ht="39.950000000000003" customHeight="1" x14ac:dyDescent="0.25">
      <c r="A247" s="166"/>
      <c r="B247" s="228"/>
      <c r="C247" s="167"/>
      <c r="D247" s="165"/>
      <c r="E247" s="165"/>
      <c r="F247" s="2"/>
      <c r="G247" s="2"/>
      <c r="H247" s="2"/>
      <c r="I247" s="2"/>
      <c r="J247" s="2"/>
      <c r="K247" s="35"/>
      <c r="L247" s="213" t="e">
        <f>VLOOKUP(A247,Data!$A:$P,10,FALSE)</f>
        <v>#N/A</v>
      </c>
      <c r="M247" s="49">
        <f t="shared" si="25"/>
        <v>0</v>
      </c>
      <c r="N247" s="9">
        <f t="shared" si="30"/>
        <v>0</v>
      </c>
      <c r="O247" s="15" t="str">
        <f t="shared" si="31"/>
        <v/>
      </c>
      <c r="P247" s="59" t="str">
        <f t="shared" si="28"/>
        <v/>
      </c>
      <c r="Q247" s="59" t="str">
        <f t="shared" si="29"/>
        <v/>
      </c>
    </row>
    <row r="248" spans="1:17" ht="30" customHeight="1" x14ac:dyDescent="0.25">
      <c r="A248" s="166"/>
      <c r="B248" s="228"/>
      <c r="C248" s="167"/>
      <c r="D248" s="165"/>
      <c r="E248" s="165"/>
      <c r="F248" s="2"/>
      <c r="G248" s="2"/>
      <c r="H248" s="2"/>
      <c r="I248" s="2"/>
      <c r="J248" s="2"/>
      <c r="K248" s="35"/>
      <c r="L248" s="213" t="e">
        <f>VLOOKUP(A248,Data!$A:$P,10,FALSE)</f>
        <v>#N/A</v>
      </c>
      <c r="M248" s="49">
        <f t="shared" si="25"/>
        <v>0</v>
      </c>
      <c r="N248" s="9">
        <f t="shared" si="30"/>
        <v>0</v>
      </c>
      <c r="O248" s="15" t="str">
        <f t="shared" si="31"/>
        <v/>
      </c>
      <c r="P248" s="59" t="str">
        <f t="shared" si="28"/>
        <v/>
      </c>
      <c r="Q248" s="59" t="str">
        <f t="shared" si="29"/>
        <v/>
      </c>
    </row>
    <row r="249" spans="1:17" ht="45" customHeight="1" x14ac:dyDescent="0.25">
      <c r="A249" s="166"/>
      <c r="B249" s="228"/>
      <c r="C249" s="167"/>
      <c r="D249" s="165"/>
      <c r="E249" s="165"/>
      <c r="F249" s="2"/>
      <c r="G249" s="2"/>
      <c r="H249" s="2"/>
      <c r="I249" s="2"/>
      <c r="J249" s="2"/>
      <c r="K249" s="35"/>
      <c r="L249" s="213" t="e">
        <f>VLOOKUP(A249,Data!$A:$P,10,FALSE)</f>
        <v>#N/A</v>
      </c>
      <c r="M249" s="49">
        <f t="shared" si="25"/>
        <v>0</v>
      </c>
      <c r="N249" s="9">
        <f t="shared" si="30"/>
        <v>0</v>
      </c>
      <c r="O249" s="15" t="str">
        <f t="shared" si="31"/>
        <v/>
      </c>
      <c r="P249" s="59" t="str">
        <f t="shared" si="28"/>
        <v/>
      </c>
      <c r="Q249" s="59" t="str">
        <f t="shared" si="29"/>
        <v/>
      </c>
    </row>
    <row r="250" spans="1:17" ht="45" customHeight="1" x14ac:dyDescent="0.25">
      <c r="A250" s="166"/>
      <c r="B250" s="228"/>
      <c r="C250" s="167"/>
      <c r="D250" s="165"/>
      <c r="E250" s="165"/>
      <c r="F250" s="2"/>
      <c r="G250" s="2"/>
      <c r="H250" s="2"/>
      <c r="I250" s="2"/>
      <c r="J250" s="2"/>
      <c r="K250" s="35"/>
      <c r="L250" s="213" t="e">
        <f>VLOOKUP(A250,Data!$A:$P,10,FALSE)</f>
        <v>#N/A</v>
      </c>
      <c r="M250" s="49">
        <f t="shared" si="25"/>
        <v>0</v>
      </c>
      <c r="N250" s="9">
        <f t="shared" si="30"/>
        <v>0</v>
      </c>
      <c r="O250" s="15" t="str">
        <f t="shared" si="31"/>
        <v/>
      </c>
      <c r="P250" s="59" t="str">
        <f t="shared" si="28"/>
        <v/>
      </c>
      <c r="Q250" s="59" t="str">
        <f t="shared" si="29"/>
        <v/>
      </c>
    </row>
    <row r="251" spans="1:17" ht="60" customHeight="1" x14ac:dyDescent="0.25">
      <c r="A251" s="166"/>
      <c r="B251" s="228"/>
      <c r="C251" s="167"/>
      <c r="D251" s="165"/>
      <c r="E251" s="165"/>
      <c r="F251" s="2"/>
      <c r="G251" s="2"/>
      <c r="H251" s="2"/>
      <c r="I251" s="2"/>
      <c r="J251" s="2"/>
      <c r="K251" s="35"/>
      <c r="L251" s="213" t="e">
        <f>VLOOKUP(A251,Data!$A:$P,10,FALSE)</f>
        <v>#N/A</v>
      </c>
      <c r="M251" s="49">
        <f t="shared" si="25"/>
        <v>0</v>
      </c>
      <c r="N251" s="9">
        <f t="shared" si="30"/>
        <v>0</v>
      </c>
      <c r="O251" s="15" t="str">
        <f t="shared" si="31"/>
        <v/>
      </c>
      <c r="P251" s="59" t="str">
        <f t="shared" si="28"/>
        <v/>
      </c>
      <c r="Q251" s="59" t="str">
        <f t="shared" si="29"/>
        <v/>
      </c>
    </row>
    <row r="252" spans="1:17" ht="39.950000000000003" customHeight="1" x14ac:dyDescent="0.25">
      <c r="A252" s="166"/>
      <c r="B252" s="228"/>
      <c r="C252" s="167"/>
      <c r="D252" s="165"/>
      <c r="E252" s="165"/>
      <c r="F252" s="2"/>
      <c r="G252" s="2"/>
      <c r="H252" s="2"/>
      <c r="I252" s="2"/>
      <c r="J252" s="2"/>
      <c r="K252" s="35"/>
      <c r="L252" s="213" t="e">
        <f>VLOOKUP(A252,Data!$A:$P,10,FALSE)</f>
        <v>#N/A</v>
      </c>
      <c r="M252" s="49">
        <f t="shared" si="25"/>
        <v>0</v>
      </c>
      <c r="N252" s="9">
        <f t="shared" si="30"/>
        <v>0</v>
      </c>
      <c r="O252" s="15" t="str">
        <f t="shared" si="31"/>
        <v/>
      </c>
      <c r="P252" s="59" t="str">
        <f t="shared" si="28"/>
        <v/>
      </c>
      <c r="Q252" s="59" t="str">
        <f t="shared" si="29"/>
        <v/>
      </c>
    </row>
    <row r="253" spans="1:17" ht="60" customHeight="1" x14ac:dyDescent="0.25">
      <c r="A253" s="166"/>
      <c r="B253" s="228"/>
      <c r="C253" s="167"/>
      <c r="D253" s="165"/>
      <c r="E253" s="165"/>
      <c r="F253" s="2"/>
      <c r="G253" s="2"/>
      <c r="H253" s="2"/>
      <c r="I253" s="2"/>
      <c r="J253" s="2"/>
      <c r="K253" s="35"/>
      <c r="L253" s="213" t="e">
        <f>VLOOKUP(A253,Data!$A:$P,10,FALSE)</f>
        <v>#N/A</v>
      </c>
      <c r="M253" s="49">
        <f t="shared" si="25"/>
        <v>0</v>
      </c>
      <c r="N253" s="9">
        <f t="shared" si="30"/>
        <v>0</v>
      </c>
      <c r="O253" s="15" t="str">
        <f t="shared" si="31"/>
        <v/>
      </c>
      <c r="P253" s="59" t="str">
        <f t="shared" si="28"/>
        <v/>
      </c>
      <c r="Q253" s="59" t="str">
        <f t="shared" si="29"/>
        <v/>
      </c>
    </row>
    <row r="254" spans="1:17" ht="30" customHeight="1" x14ac:dyDescent="0.25">
      <c r="A254" s="166"/>
      <c r="B254" s="228"/>
      <c r="C254" s="167"/>
      <c r="D254" s="165"/>
      <c r="E254" s="165"/>
      <c r="F254" s="2"/>
      <c r="G254" s="2"/>
      <c r="H254" s="2"/>
      <c r="I254" s="2"/>
      <c r="J254" s="2"/>
      <c r="K254" s="35"/>
      <c r="L254" s="213" t="e">
        <f>VLOOKUP(A254,Data!$A:$P,10,FALSE)</f>
        <v>#N/A</v>
      </c>
      <c r="M254" s="49">
        <f t="shared" si="25"/>
        <v>0</v>
      </c>
      <c r="N254" s="9">
        <f t="shared" si="30"/>
        <v>0</v>
      </c>
      <c r="O254" s="15" t="str">
        <f t="shared" si="31"/>
        <v/>
      </c>
      <c r="P254" s="59" t="str">
        <f t="shared" si="28"/>
        <v/>
      </c>
      <c r="Q254" s="59" t="str">
        <f t="shared" si="29"/>
        <v/>
      </c>
    </row>
    <row r="255" spans="1:17" ht="15" customHeight="1" x14ac:dyDescent="0.25">
      <c r="A255" s="166"/>
      <c r="B255" s="228"/>
      <c r="C255" s="167"/>
      <c r="D255" s="165"/>
      <c r="E255" s="165"/>
      <c r="F255" s="2"/>
      <c r="G255" s="2"/>
      <c r="H255" s="2"/>
      <c r="I255" s="2"/>
      <c r="J255" s="2"/>
      <c r="K255" s="35"/>
      <c r="L255" s="213" t="e">
        <f>VLOOKUP(A255,Data!$A:$P,10,FALSE)</f>
        <v>#N/A</v>
      </c>
      <c r="M255" s="49">
        <f t="shared" si="25"/>
        <v>0</v>
      </c>
      <c r="N255" s="9">
        <f t="shared" si="30"/>
        <v>0</v>
      </c>
      <c r="O255" s="15" t="str">
        <f t="shared" si="31"/>
        <v/>
      </c>
      <c r="P255" s="59" t="str">
        <f t="shared" si="28"/>
        <v/>
      </c>
      <c r="Q255" s="59" t="str">
        <f t="shared" si="29"/>
        <v/>
      </c>
    </row>
    <row r="256" spans="1:17" ht="45" customHeight="1" x14ac:dyDescent="0.25">
      <c r="A256" s="166"/>
      <c r="B256" s="228"/>
      <c r="C256" s="167"/>
      <c r="D256" s="165"/>
      <c r="E256" s="165"/>
      <c r="F256" s="2"/>
      <c r="G256" s="2"/>
      <c r="H256" s="2"/>
      <c r="I256" s="2"/>
      <c r="J256" s="2"/>
      <c r="K256" s="35"/>
      <c r="L256" s="213" t="e">
        <f>VLOOKUP(A256,Data!$A:$P,10,FALSE)</f>
        <v>#N/A</v>
      </c>
      <c r="M256" s="49">
        <f t="shared" si="25"/>
        <v>0</v>
      </c>
      <c r="N256" s="9">
        <f t="shared" si="30"/>
        <v>0</v>
      </c>
      <c r="O256" s="15" t="str">
        <f t="shared" si="31"/>
        <v/>
      </c>
      <c r="P256" s="59" t="str">
        <f t="shared" si="28"/>
        <v/>
      </c>
      <c r="Q256" s="59" t="str">
        <f t="shared" si="29"/>
        <v/>
      </c>
    </row>
    <row r="257" spans="1:17" ht="30" customHeight="1" x14ac:dyDescent="0.25">
      <c r="A257" s="166"/>
      <c r="B257" s="228"/>
      <c r="C257" s="167"/>
      <c r="D257" s="165"/>
      <c r="E257" s="165"/>
      <c r="F257" s="2"/>
      <c r="G257" s="2"/>
      <c r="H257" s="2"/>
      <c r="I257" s="2"/>
      <c r="J257" s="2"/>
      <c r="K257" s="35"/>
      <c r="L257" s="213" t="e">
        <f>VLOOKUP(A257,Data!$A:$P,10,FALSE)</f>
        <v>#N/A</v>
      </c>
      <c r="M257" s="49">
        <f t="shared" si="25"/>
        <v>0</v>
      </c>
      <c r="N257" s="9">
        <f t="shared" si="30"/>
        <v>0</v>
      </c>
      <c r="O257" s="15" t="str">
        <f t="shared" si="31"/>
        <v/>
      </c>
      <c r="P257" s="59" t="str">
        <f t="shared" si="28"/>
        <v/>
      </c>
      <c r="Q257" s="59" t="str">
        <f t="shared" si="29"/>
        <v/>
      </c>
    </row>
    <row r="258" spans="1:17" ht="30" customHeight="1" x14ac:dyDescent="0.25">
      <c r="A258" s="166"/>
      <c r="B258" s="228"/>
      <c r="C258" s="167"/>
      <c r="D258" s="165"/>
      <c r="E258" s="165"/>
      <c r="F258" s="2"/>
      <c r="G258" s="2"/>
      <c r="H258" s="2"/>
      <c r="I258" s="2"/>
      <c r="J258" s="2"/>
      <c r="K258" s="35"/>
      <c r="L258" s="213" t="e">
        <f>VLOOKUP(A258,Data!$A:$P,10,FALSE)</f>
        <v>#N/A</v>
      </c>
      <c r="M258" s="49">
        <f t="shared" ref="M258:M321" si="32">G258-F258</f>
        <v>0</v>
      </c>
      <c r="N258" s="9">
        <f t="shared" si="30"/>
        <v>0</v>
      </c>
      <c r="O258" s="15" t="str">
        <f t="shared" si="31"/>
        <v/>
      </c>
      <c r="P258" s="59" t="str">
        <f t="shared" si="28"/>
        <v/>
      </c>
      <c r="Q258" s="59" t="str">
        <f t="shared" si="29"/>
        <v/>
      </c>
    </row>
    <row r="259" spans="1:17" ht="35.1" customHeight="1" x14ac:dyDescent="0.25">
      <c r="A259" s="166"/>
      <c r="B259" s="228"/>
      <c r="C259" s="167"/>
      <c r="D259" s="165"/>
      <c r="E259" s="165"/>
      <c r="F259" s="2"/>
      <c r="G259" s="2"/>
      <c r="H259" s="2"/>
      <c r="I259" s="2"/>
      <c r="J259" s="2"/>
      <c r="K259" s="35"/>
      <c r="L259" s="213" t="e">
        <f>VLOOKUP(A259,Data!$A:$P,10,FALSE)</f>
        <v>#N/A</v>
      </c>
      <c r="M259" s="49">
        <f t="shared" si="32"/>
        <v>0</v>
      </c>
      <c r="N259" s="9">
        <f t="shared" si="30"/>
        <v>0</v>
      </c>
      <c r="O259" s="15" t="str">
        <f t="shared" si="31"/>
        <v/>
      </c>
      <c r="P259" s="59" t="str">
        <f t="shared" si="28"/>
        <v/>
      </c>
      <c r="Q259" s="59" t="str">
        <f t="shared" si="29"/>
        <v/>
      </c>
    </row>
    <row r="260" spans="1:17" ht="15" customHeight="1" x14ac:dyDescent="0.25">
      <c r="A260" s="166"/>
      <c r="B260" s="228"/>
      <c r="C260" s="167"/>
      <c r="D260" s="165"/>
      <c r="E260" s="165"/>
      <c r="F260" s="2"/>
      <c r="G260" s="2"/>
      <c r="H260" s="2"/>
      <c r="I260" s="2"/>
      <c r="J260" s="2"/>
      <c r="K260" s="35"/>
      <c r="L260" s="213" t="e">
        <f>VLOOKUP(A260,Data!$A:$P,10,FALSE)</f>
        <v>#N/A</v>
      </c>
      <c r="M260" s="49">
        <f t="shared" si="32"/>
        <v>0</v>
      </c>
      <c r="N260" s="9">
        <f t="shared" si="30"/>
        <v>0</v>
      </c>
      <c r="O260" s="15" t="str">
        <f t="shared" si="31"/>
        <v/>
      </c>
    </row>
    <row r="261" spans="1:17" ht="45" customHeight="1" x14ac:dyDescent="0.25">
      <c r="A261" s="166"/>
      <c r="B261" s="228"/>
      <c r="C261" s="167"/>
      <c r="D261" s="165"/>
      <c r="E261" s="165"/>
      <c r="F261" s="2"/>
      <c r="G261" s="2"/>
      <c r="H261" s="2"/>
      <c r="I261" s="2"/>
      <c r="J261" s="2"/>
      <c r="K261" s="35"/>
      <c r="L261" s="213" t="e">
        <f>VLOOKUP(A261,Data!$A:$P,10,FALSE)</f>
        <v>#N/A</v>
      </c>
      <c r="M261" s="49">
        <f t="shared" si="32"/>
        <v>0</v>
      </c>
      <c r="N261" s="9">
        <f t="shared" si="30"/>
        <v>0</v>
      </c>
      <c r="O261" s="15" t="str">
        <f t="shared" si="31"/>
        <v/>
      </c>
    </row>
    <row r="262" spans="1:17" ht="45" customHeight="1" x14ac:dyDescent="0.25">
      <c r="A262" s="166"/>
      <c r="B262" s="228"/>
      <c r="C262" s="167"/>
      <c r="D262" s="165"/>
      <c r="E262" s="165"/>
      <c r="F262" s="2"/>
      <c r="G262" s="2"/>
      <c r="H262" s="2"/>
      <c r="I262" s="2"/>
      <c r="J262" s="2"/>
      <c r="K262" s="35"/>
      <c r="L262" s="213" t="e">
        <f>VLOOKUP(A262,Data!$A:$P,10,FALSE)</f>
        <v>#N/A</v>
      </c>
      <c r="M262" s="49">
        <f t="shared" si="32"/>
        <v>0</v>
      </c>
      <c r="N262" s="9">
        <f t="shared" si="30"/>
        <v>0</v>
      </c>
      <c r="O262" s="15" t="str">
        <f t="shared" si="31"/>
        <v/>
      </c>
    </row>
    <row r="263" spans="1:17" ht="35.1" customHeight="1" x14ac:dyDescent="0.25">
      <c r="A263" s="166"/>
      <c r="B263" s="228"/>
      <c r="C263" s="167"/>
      <c r="D263" s="165"/>
      <c r="E263" s="165"/>
      <c r="F263" s="2"/>
      <c r="G263" s="2"/>
      <c r="H263" s="2"/>
      <c r="I263" s="2"/>
      <c r="J263" s="2"/>
      <c r="K263" s="35"/>
      <c r="L263" s="213" t="e">
        <f>VLOOKUP(A263,Data!$A:$P,10,FALSE)</f>
        <v>#N/A</v>
      </c>
      <c r="M263" s="49">
        <f t="shared" si="32"/>
        <v>0</v>
      </c>
      <c r="N263" s="9">
        <f t="shared" si="30"/>
        <v>0</v>
      </c>
      <c r="O263" s="15" t="str">
        <f t="shared" si="31"/>
        <v/>
      </c>
    </row>
    <row r="264" spans="1:17" ht="30" customHeight="1" x14ac:dyDescent="0.25">
      <c r="A264" s="166"/>
      <c r="B264" s="228"/>
      <c r="C264" s="167"/>
      <c r="D264" s="165"/>
      <c r="E264" s="165"/>
      <c r="F264" s="2"/>
      <c r="G264" s="2"/>
      <c r="H264" s="2"/>
      <c r="I264" s="2"/>
      <c r="J264" s="2"/>
      <c r="K264" s="35"/>
      <c r="L264" s="213" t="e">
        <f>VLOOKUP(A264,Data!$A:$P,10,FALSE)</f>
        <v>#N/A</v>
      </c>
      <c r="M264" s="49">
        <f t="shared" si="32"/>
        <v>0</v>
      </c>
      <c r="N264" s="9">
        <f t="shared" si="30"/>
        <v>0</v>
      </c>
      <c r="O264" s="15" t="str">
        <f t="shared" si="31"/>
        <v/>
      </c>
    </row>
    <row r="265" spans="1:17" ht="45" customHeight="1" x14ac:dyDescent="0.25">
      <c r="A265" s="166"/>
      <c r="B265" s="228"/>
      <c r="C265" s="167"/>
      <c r="D265" s="165"/>
      <c r="E265" s="165"/>
      <c r="F265" s="2"/>
      <c r="G265" s="2"/>
      <c r="H265" s="2"/>
      <c r="I265" s="2"/>
      <c r="J265" s="2"/>
      <c r="K265" s="35"/>
      <c r="L265" s="213" t="e">
        <f>VLOOKUP(A265,Data!$A:$P,10,FALSE)</f>
        <v>#N/A</v>
      </c>
      <c r="M265" s="49">
        <f t="shared" si="32"/>
        <v>0</v>
      </c>
      <c r="N265" s="9">
        <f t="shared" si="30"/>
        <v>0</v>
      </c>
      <c r="O265" s="15" t="str">
        <f t="shared" si="31"/>
        <v/>
      </c>
    </row>
    <row r="266" spans="1:17" ht="33" customHeight="1" x14ac:dyDescent="0.25">
      <c r="A266" s="166"/>
      <c r="B266" s="228"/>
      <c r="C266" s="167"/>
      <c r="D266" s="165"/>
      <c r="E266" s="165"/>
      <c r="F266" s="2"/>
      <c r="G266" s="2"/>
      <c r="H266" s="2"/>
      <c r="I266" s="2"/>
      <c r="J266" s="2"/>
      <c r="K266" s="35"/>
      <c r="L266" s="213" t="e">
        <f>VLOOKUP(A266,Data!$A:$P,10,FALSE)</f>
        <v>#N/A</v>
      </c>
      <c r="M266" s="49">
        <f t="shared" si="32"/>
        <v>0</v>
      </c>
      <c r="N266" s="9">
        <f t="shared" si="30"/>
        <v>0</v>
      </c>
      <c r="O266" s="15" t="str">
        <f t="shared" si="31"/>
        <v/>
      </c>
    </row>
    <row r="267" spans="1:17" ht="39.950000000000003" customHeight="1" x14ac:dyDescent="0.25">
      <c r="A267" s="166"/>
      <c r="B267" s="228"/>
      <c r="C267" s="167"/>
      <c r="D267" s="165"/>
      <c r="E267" s="165"/>
      <c r="F267" s="2"/>
      <c r="G267" s="2"/>
      <c r="H267" s="2"/>
      <c r="I267" s="2"/>
      <c r="J267" s="2"/>
      <c r="K267" s="35"/>
      <c r="L267" s="213" t="e">
        <f>VLOOKUP(A267,Data!$A:$P,10,FALSE)</f>
        <v>#N/A</v>
      </c>
      <c r="M267" s="49">
        <f t="shared" si="32"/>
        <v>0</v>
      </c>
      <c r="N267" s="9">
        <f t="shared" si="30"/>
        <v>0</v>
      </c>
      <c r="O267" s="15" t="str">
        <f t="shared" si="31"/>
        <v/>
      </c>
    </row>
    <row r="268" spans="1:17" ht="39.950000000000003" customHeight="1" x14ac:dyDescent="0.25">
      <c r="A268" s="166"/>
      <c r="B268" s="228"/>
      <c r="C268" s="167"/>
      <c r="D268" s="165"/>
      <c r="E268" s="165"/>
      <c r="F268" s="2"/>
      <c r="G268" s="2"/>
      <c r="H268" s="2"/>
      <c r="I268" s="2"/>
      <c r="J268" s="2"/>
      <c r="K268" s="35"/>
      <c r="L268" s="213" t="e">
        <f>VLOOKUP(A268,Data!$A:$P,10,FALSE)</f>
        <v>#N/A</v>
      </c>
      <c r="M268" s="49">
        <f t="shared" si="32"/>
        <v>0</v>
      </c>
      <c r="N268" s="9">
        <f t="shared" si="30"/>
        <v>0</v>
      </c>
      <c r="O268" s="15" t="str">
        <f t="shared" si="31"/>
        <v/>
      </c>
    </row>
    <row r="269" spans="1:17" ht="45" customHeight="1" x14ac:dyDescent="0.25">
      <c r="A269" s="166"/>
      <c r="B269" s="228"/>
      <c r="C269" s="167"/>
      <c r="D269" s="165"/>
      <c r="E269" s="165"/>
      <c r="F269" s="2"/>
      <c r="G269" s="2"/>
      <c r="H269" s="2"/>
      <c r="I269" s="2"/>
      <c r="J269" s="2"/>
      <c r="K269" s="35"/>
      <c r="L269" s="213" t="e">
        <f>VLOOKUP(A269,Data!$A:$P,10,FALSE)</f>
        <v>#N/A</v>
      </c>
      <c r="M269" s="49">
        <f t="shared" si="32"/>
        <v>0</v>
      </c>
      <c r="N269" s="9">
        <f t="shared" si="30"/>
        <v>0</v>
      </c>
      <c r="O269" s="15" t="str">
        <f t="shared" si="31"/>
        <v/>
      </c>
    </row>
    <row r="270" spans="1:17" ht="39.950000000000003" customHeight="1" x14ac:dyDescent="0.25">
      <c r="A270" s="166"/>
      <c r="B270" s="228"/>
      <c r="C270" s="167"/>
      <c r="D270" s="165"/>
      <c r="E270" s="165"/>
      <c r="F270" s="2"/>
      <c r="G270" s="2"/>
      <c r="H270" s="2"/>
      <c r="I270" s="2"/>
      <c r="J270" s="2"/>
      <c r="K270" s="35"/>
      <c r="L270" s="213" t="e">
        <f>VLOOKUP(A270,Data!$A:$P,10,FALSE)</f>
        <v>#N/A</v>
      </c>
      <c r="M270" s="49">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66"/>
      <c r="B271" s="228"/>
      <c r="C271" s="167"/>
      <c r="D271" s="165"/>
      <c r="E271" s="165"/>
      <c r="F271" s="2"/>
      <c r="G271" s="2"/>
      <c r="H271" s="2"/>
      <c r="I271" s="2"/>
      <c r="J271" s="2"/>
      <c r="K271" s="35"/>
      <c r="L271" s="213" t="e">
        <f>VLOOKUP(A271,Data!$A:$P,10,FALSE)</f>
        <v>#N/A</v>
      </c>
      <c r="M271" s="49">
        <f t="shared" si="32"/>
        <v>0</v>
      </c>
      <c r="N271" s="9">
        <f t="shared" si="33"/>
        <v>0</v>
      </c>
      <c r="O271" s="15" t="str">
        <f t="shared" si="34"/>
        <v/>
      </c>
    </row>
    <row r="272" spans="1:17" ht="45" customHeight="1" x14ac:dyDescent="0.25">
      <c r="A272" s="166"/>
      <c r="B272" s="228"/>
      <c r="C272" s="167"/>
      <c r="D272" s="165"/>
      <c r="E272" s="165"/>
      <c r="F272" s="2"/>
      <c r="G272" s="2"/>
      <c r="H272" s="2"/>
      <c r="I272" s="2"/>
      <c r="J272" s="2"/>
      <c r="K272" s="35"/>
      <c r="L272" s="213" t="e">
        <f>VLOOKUP(A272,Data!$A:$P,10,FALSE)</f>
        <v>#N/A</v>
      </c>
      <c r="M272" s="49">
        <f t="shared" si="32"/>
        <v>0</v>
      </c>
      <c r="N272" s="9">
        <f t="shared" si="33"/>
        <v>0</v>
      </c>
      <c r="O272" s="15" t="str">
        <f t="shared" si="34"/>
        <v/>
      </c>
    </row>
    <row r="273" spans="1:15" ht="45" customHeight="1" x14ac:dyDescent="0.25">
      <c r="A273" s="166"/>
      <c r="B273" s="228"/>
      <c r="C273" s="167"/>
      <c r="D273" s="165"/>
      <c r="E273" s="165"/>
      <c r="F273" s="2"/>
      <c r="G273" s="2"/>
      <c r="H273" s="2"/>
      <c r="I273" s="2"/>
      <c r="J273" s="2"/>
      <c r="K273" s="35"/>
      <c r="L273" s="213" t="e">
        <f>VLOOKUP(A273,Data!$A:$P,10,FALSE)</f>
        <v>#N/A</v>
      </c>
      <c r="M273" s="49">
        <f t="shared" si="32"/>
        <v>0</v>
      </c>
      <c r="N273" s="9">
        <f t="shared" si="33"/>
        <v>0</v>
      </c>
      <c r="O273" s="15" t="str">
        <f t="shared" si="34"/>
        <v/>
      </c>
    </row>
    <row r="274" spans="1:15" ht="15" customHeight="1" x14ac:dyDescent="0.25">
      <c r="A274" s="166"/>
      <c r="B274" s="228"/>
      <c r="C274" s="167"/>
      <c r="D274" s="165"/>
      <c r="E274" s="165"/>
      <c r="F274" s="2"/>
      <c r="G274" s="2"/>
      <c r="H274" s="2"/>
      <c r="I274" s="2"/>
      <c r="J274" s="2"/>
      <c r="K274" s="35"/>
      <c r="L274" s="213" t="e">
        <f>VLOOKUP(A274,Data!$A:$P,10,FALSE)</f>
        <v>#N/A</v>
      </c>
      <c r="M274" s="49">
        <f t="shared" si="32"/>
        <v>0</v>
      </c>
      <c r="N274" s="9">
        <f t="shared" si="33"/>
        <v>0</v>
      </c>
      <c r="O274" s="15" t="str">
        <f t="shared" si="34"/>
        <v/>
      </c>
    </row>
    <row r="275" spans="1:15" ht="45" customHeight="1" x14ac:dyDescent="0.25">
      <c r="A275" s="166"/>
      <c r="B275" s="228"/>
      <c r="C275" s="167"/>
      <c r="D275" s="165"/>
      <c r="E275" s="165"/>
      <c r="F275" s="2"/>
      <c r="G275" s="2"/>
      <c r="H275" s="2"/>
      <c r="I275" s="2"/>
      <c r="J275" s="2"/>
      <c r="K275" s="35"/>
      <c r="L275" s="213" t="e">
        <f>VLOOKUP(A275,Data!$A:$P,10,FALSE)</f>
        <v>#N/A</v>
      </c>
      <c r="M275" s="49">
        <f t="shared" si="32"/>
        <v>0</v>
      </c>
      <c r="N275" s="9">
        <f t="shared" si="33"/>
        <v>0</v>
      </c>
      <c r="O275" s="15" t="str">
        <f t="shared" si="34"/>
        <v/>
      </c>
    </row>
    <row r="276" spans="1:15" ht="45" customHeight="1" x14ac:dyDescent="0.25">
      <c r="A276" s="166"/>
      <c r="B276" s="228"/>
      <c r="C276" s="167"/>
      <c r="D276" s="165"/>
      <c r="E276" s="165"/>
      <c r="F276" s="2"/>
      <c r="G276" s="2"/>
      <c r="H276" s="2"/>
      <c r="I276" s="2"/>
      <c r="J276" s="2"/>
      <c r="K276" s="35"/>
      <c r="L276" s="213" t="e">
        <f>VLOOKUP(A276,Data!$A:$P,10,FALSE)</f>
        <v>#N/A</v>
      </c>
      <c r="M276" s="49">
        <f t="shared" si="32"/>
        <v>0</v>
      </c>
      <c r="N276" s="9">
        <f t="shared" si="33"/>
        <v>0</v>
      </c>
      <c r="O276" s="15" t="str">
        <f t="shared" si="34"/>
        <v/>
      </c>
    </row>
    <row r="277" spans="1:15" ht="60" customHeight="1" x14ac:dyDescent="0.25">
      <c r="A277" s="166"/>
      <c r="B277" s="228"/>
      <c r="C277" s="167"/>
      <c r="D277" s="165"/>
      <c r="E277" s="165"/>
      <c r="F277" s="2"/>
      <c r="G277" s="2"/>
      <c r="H277" s="2"/>
      <c r="I277" s="2"/>
      <c r="J277" s="2"/>
      <c r="K277" s="35"/>
      <c r="L277" s="213" t="e">
        <f>VLOOKUP(A277,Data!$A:$P,10,FALSE)</f>
        <v>#N/A</v>
      </c>
      <c r="M277" s="49">
        <f t="shared" si="32"/>
        <v>0</v>
      </c>
      <c r="N277" s="9"/>
      <c r="O277" s="4"/>
    </row>
    <row r="278" spans="1:15" ht="45" customHeight="1" x14ac:dyDescent="0.25">
      <c r="A278" s="166"/>
      <c r="B278" s="228"/>
      <c r="C278" s="167"/>
      <c r="D278" s="165"/>
      <c r="E278" s="165"/>
      <c r="F278" s="2"/>
      <c r="G278" s="2"/>
      <c r="H278" s="2"/>
      <c r="I278" s="2"/>
      <c r="J278" s="2"/>
      <c r="K278" s="35"/>
      <c r="L278" s="213" t="e">
        <f>VLOOKUP(A278,Data!$A:$P,10,FALSE)</f>
        <v>#N/A</v>
      </c>
      <c r="M278" s="49">
        <f t="shared" si="32"/>
        <v>0</v>
      </c>
      <c r="N278" s="9">
        <f t="shared" ref="N278:N309" si="35">IF(AND(D278=D277,F278&lt;G277,J278&lt;&gt;"On Standby"), G277-F278,0)</f>
        <v>0</v>
      </c>
      <c r="O278" s="15" t="str">
        <f t="shared" ref="O278:O309" si="36">IF(AND(D278=D277,F278&gt;G277), F278-G277,"")</f>
        <v/>
      </c>
    </row>
    <row r="279" spans="1:15" ht="45" customHeight="1" x14ac:dyDescent="0.25">
      <c r="A279" s="166"/>
      <c r="B279" s="228"/>
      <c r="C279" s="167"/>
      <c r="D279" s="165"/>
      <c r="E279" s="165"/>
      <c r="F279" s="2"/>
      <c r="G279" s="2"/>
      <c r="H279" s="2"/>
      <c r="I279" s="2"/>
      <c r="J279" s="2"/>
      <c r="K279" s="35"/>
      <c r="L279" s="213" t="e">
        <f>VLOOKUP(A279,Data!$A:$P,10,FALSE)</f>
        <v>#N/A</v>
      </c>
      <c r="M279" s="49">
        <f t="shared" si="32"/>
        <v>0</v>
      </c>
      <c r="N279" s="9">
        <f t="shared" si="35"/>
        <v>0</v>
      </c>
      <c r="O279" s="15" t="str">
        <f t="shared" si="36"/>
        <v/>
      </c>
    </row>
    <row r="280" spans="1:15" ht="39.950000000000003" customHeight="1" x14ac:dyDescent="0.25">
      <c r="A280" s="166"/>
      <c r="B280" s="228"/>
      <c r="C280" s="167"/>
      <c r="D280" s="165"/>
      <c r="E280" s="165"/>
      <c r="F280" s="2"/>
      <c r="G280" s="2"/>
      <c r="H280" s="2"/>
      <c r="I280" s="2"/>
      <c r="J280" s="2"/>
      <c r="K280" s="35"/>
      <c r="L280" s="213" t="e">
        <f>VLOOKUP(A280,Data!$A:$P,10,FALSE)</f>
        <v>#N/A</v>
      </c>
      <c r="M280" s="49">
        <f t="shared" si="32"/>
        <v>0</v>
      </c>
      <c r="N280" s="9">
        <f t="shared" si="35"/>
        <v>0</v>
      </c>
      <c r="O280" s="15" t="str">
        <f t="shared" si="36"/>
        <v/>
      </c>
    </row>
    <row r="281" spans="1:15" ht="45" customHeight="1" x14ac:dyDescent="0.25">
      <c r="A281" s="166"/>
      <c r="B281" s="228"/>
      <c r="C281" s="167"/>
      <c r="D281" s="165"/>
      <c r="E281" s="165"/>
      <c r="F281" s="2"/>
      <c r="G281" s="2"/>
      <c r="H281" s="2"/>
      <c r="I281" s="2"/>
      <c r="J281" s="2"/>
      <c r="K281" s="35"/>
      <c r="L281" s="213" t="e">
        <f>VLOOKUP(A281,Data!$A:$P,10,FALSE)</f>
        <v>#N/A</v>
      </c>
      <c r="M281" s="49">
        <f t="shared" si="32"/>
        <v>0</v>
      </c>
      <c r="N281" s="9">
        <f t="shared" si="35"/>
        <v>0</v>
      </c>
      <c r="O281" s="15" t="str">
        <f t="shared" si="36"/>
        <v/>
      </c>
    </row>
    <row r="282" spans="1:15" ht="30" customHeight="1" x14ac:dyDescent="0.25">
      <c r="A282" s="166"/>
      <c r="B282" s="228"/>
      <c r="C282" s="167"/>
      <c r="D282" s="165"/>
      <c r="E282" s="165"/>
      <c r="F282" s="2"/>
      <c r="G282" s="2"/>
      <c r="H282" s="2"/>
      <c r="I282" s="2"/>
      <c r="J282" s="2"/>
      <c r="K282" s="35"/>
      <c r="L282" s="213" t="e">
        <f>VLOOKUP(A282,Data!$A:$P,10,FALSE)</f>
        <v>#N/A</v>
      </c>
      <c r="M282" s="49">
        <f t="shared" si="32"/>
        <v>0</v>
      </c>
      <c r="N282" s="9">
        <f t="shared" si="35"/>
        <v>0</v>
      </c>
      <c r="O282" s="15" t="str">
        <f t="shared" si="36"/>
        <v/>
      </c>
    </row>
    <row r="283" spans="1:15" ht="35.1" customHeight="1" x14ac:dyDescent="0.25">
      <c r="A283" s="166"/>
      <c r="B283" s="228"/>
      <c r="C283" s="167"/>
      <c r="D283" s="165"/>
      <c r="E283" s="165"/>
      <c r="F283" s="2"/>
      <c r="G283" s="2"/>
      <c r="H283" s="2"/>
      <c r="I283" s="2"/>
      <c r="J283" s="2"/>
      <c r="K283" s="35"/>
      <c r="L283" s="213" t="e">
        <f>VLOOKUP(A283,Data!$A:$P,10,FALSE)</f>
        <v>#N/A</v>
      </c>
      <c r="M283" s="49">
        <f t="shared" si="32"/>
        <v>0</v>
      </c>
      <c r="N283" s="9">
        <f t="shared" si="35"/>
        <v>0</v>
      </c>
      <c r="O283" s="15" t="str">
        <f t="shared" si="36"/>
        <v/>
      </c>
    </row>
    <row r="284" spans="1:15" ht="28.5" customHeight="1" x14ac:dyDescent="0.25">
      <c r="A284" s="166"/>
      <c r="B284" s="228"/>
      <c r="C284" s="167"/>
      <c r="D284" s="165"/>
      <c r="E284" s="165"/>
      <c r="F284" s="2"/>
      <c r="G284" s="2"/>
      <c r="H284" s="2"/>
      <c r="I284" s="2"/>
      <c r="J284" s="2"/>
      <c r="K284" s="35"/>
      <c r="L284" s="213" t="e">
        <f>VLOOKUP(A284,Data!$A:$P,10,FALSE)</f>
        <v>#N/A</v>
      </c>
      <c r="M284" s="49">
        <f t="shared" si="32"/>
        <v>0</v>
      </c>
      <c r="N284" s="9">
        <f t="shared" si="35"/>
        <v>0</v>
      </c>
      <c r="O284" s="15" t="str">
        <f t="shared" si="36"/>
        <v/>
      </c>
    </row>
    <row r="285" spans="1:15" ht="39.950000000000003" customHeight="1" x14ac:dyDescent="0.25">
      <c r="A285" s="166"/>
      <c r="B285" s="228"/>
      <c r="C285" s="167"/>
      <c r="D285" s="165"/>
      <c r="E285" s="165"/>
      <c r="F285" s="2"/>
      <c r="G285" s="2"/>
      <c r="H285" s="2"/>
      <c r="I285" s="2"/>
      <c r="J285" s="2"/>
      <c r="K285" s="35"/>
      <c r="L285" s="213" t="e">
        <f>VLOOKUP(A285,Data!$A:$P,10,FALSE)</f>
        <v>#N/A</v>
      </c>
      <c r="M285" s="49">
        <f t="shared" si="32"/>
        <v>0</v>
      </c>
      <c r="N285" s="9">
        <f t="shared" si="35"/>
        <v>0</v>
      </c>
      <c r="O285" s="15" t="str">
        <f t="shared" si="36"/>
        <v/>
      </c>
    </row>
    <row r="286" spans="1:15" ht="39.950000000000003" customHeight="1" x14ac:dyDescent="0.25">
      <c r="A286" s="166"/>
      <c r="B286" s="228"/>
      <c r="C286" s="167"/>
      <c r="D286" s="165"/>
      <c r="E286" s="165"/>
      <c r="F286" s="2"/>
      <c r="G286" s="2"/>
      <c r="H286" s="2"/>
      <c r="I286" s="2"/>
      <c r="J286" s="2"/>
      <c r="K286" s="35"/>
      <c r="L286" s="213" t="e">
        <f>VLOOKUP(A286,Data!$A:$P,10,FALSE)</f>
        <v>#N/A</v>
      </c>
      <c r="M286" s="49">
        <f t="shared" si="32"/>
        <v>0</v>
      </c>
      <c r="N286" s="9">
        <f t="shared" si="35"/>
        <v>0</v>
      </c>
      <c r="O286" s="15" t="str">
        <f t="shared" si="36"/>
        <v/>
      </c>
    </row>
    <row r="287" spans="1:15" ht="24.95" customHeight="1" x14ac:dyDescent="0.25">
      <c r="A287" s="166"/>
      <c r="B287" s="228"/>
      <c r="C287" s="167"/>
      <c r="D287" s="165"/>
      <c r="E287" s="165"/>
      <c r="F287" s="2"/>
      <c r="G287" s="2"/>
      <c r="H287" s="2"/>
      <c r="I287" s="2"/>
      <c r="J287" s="2"/>
      <c r="K287" s="35"/>
      <c r="L287" s="213" t="e">
        <f>VLOOKUP(A287,Data!$A:$P,10,FALSE)</f>
        <v>#N/A</v>
      </c>
      <c r="M287" s="49">
        <f t="shared" si="32"/>
        <v>0</v>
      </c>
      <c r="N287" s="9">
        <f t="shared" si="35"/>
        <v>0</v>
      </c>
      <c r="O287" s="15" t="str">
        <f t="shared" si="36"/>
        <v/>
      </c>
    </row>
    <row r="288" spans="1:15" ht="35.1" customHeight="1" x14ac:dyDescent="0.25">
      <c r="A288" s="166"/>
      <c r="B288" s="228"/>
      <c r="C288" s="167"/>
      <c r="D288" s="165"/>
      <c r="E288" s="165"/>
      <c r="F288" s="2"/>
      <c r="G288" s="2"/>
      <c r="H288" s="2"/>
      <c r="I288" s="2"/>
      <c r="J288" s="2"/>
      <c r="K288" s="35"/>
      <c r="L288" s="213" t="e">
        <f>VLOOKUP(A288,Data!$A:$P,10,FALSE)</f>
        <v>#N/A</v>
      </c>
      <c r="M288" s="49">
        <f t="shared" si="32"/>
        <v>0</v>
      </c>
      <c r="N288" s="9">
        <f t="shared" si="35"/>
        <v>0</v>
      </c>
      <c r="O288" s="15" t="str">
        <f t="shared" si="36"/>
        <v/>
      </c>
    </row>
    <row r="289" spans="1:15" ht="45" customHeight="1" x14ac:dyDescent="0.25">
      <c r="A289" s="166"/>
      <c r="B289" s="228"/>
      <c r="C289" s="167"/>
      <c r="D289" s="165"/>
      <c r="E289" s="165"/>
      <c r="F289" s="2"/>
      <c r="G289" s="2"/>
      <c r="H289" s="2"/>
      <c r="I289" s="2"/>
      <c r="J289" s="2"/>
      <c r="K289" s="35"/>
      <c r="L289" s="213" t="e">
        <f>VLOOKUP(A289,Data!$A:$P,10,FALSE)</f>
        <v>#N/A</v>
      </c>
      <c r="M289" s="49">
        <f t="shared" si="32"/>
        <v>0</v>
      </c>
      <c r="N289" s="9">
        <f t="shared" si="35"/>
        <v>0</v>
      </c>
      <c r="O289" s="15" t="str">
        <f t="shared" si="36"/>
        <v/>
      </c>
    </row>
    <row r="290" spans="1:15" ht="60" customHeight="1" x14ac:dyDescent="0.25">
      <c r="A290" s="166"/>
      <c r="B290" s="228"/>
      <c r="C290" s="167"/>
      <c r="D290" s="165"/>
      <c r="E290" s="165"/>
      <c r="F290" s="2"/>
      <c r="G290" s="2"/>
      <c r="H290" s="2"/>
      <c r="I290" s="2"/>
      <c r="J290" s="2"/>
      <c r="K290" s="35"/>
      <c r="L290" s="213" t="e">
        <f>VLOOKUP(A290,Data!$A:$P,10,FALSE)</f>
        <v>#N/A</v>
      </c>
      <c r="M290" s="49">
        <f t="shared" si="32"/>
        <v>0</v>
      </c>
      <c r="N290" s="9">
        <f t="shared" si="35"/>
        <v>0</v>
      </c>
      <c r="O290" s="15" t="str">
        <f t="shared" si="36"/>
        <v/>
      </c>
    </row>
    <row r="291" spans="1:15" ht="15" customHeight="1" x14ac:dyDescent="0.25">
      <c r="A291" s="166"/>
      <c r="B291" s="228"/>
      <c r="C291" s="167"/>
      <c r="D291" s="165"/>
      <c r="E291" s="165"/>
      <c r="F291" s="2"/>
      <c r="G291" s="2"/>
      <c r="H291" s="2"/>
      <c r="I291" s="2"/>
      <c r="J291" s="2"/>
      <c r="K291" s="35"/>
      <c r="L291" s="213" t="e">
        <f>VLOOKUP(A291,Data!$A:$P,10,FALSE)</f>
        <v>#N/A</v>
      </c>
      <c r="M291" s="49">
        <f t="shared" si="32"/>
        <v>0</v>
      </c>
      <c r="N291" s="9">
        <f t="shared" si="35"/>
        <v>0</v>
      </c>
      <c r="O291" s="15" t="str">
        <f t="shared" si="36"/>
        <v/>
      </c>
    </row>
    <row r="292" spans="1:15" ht="60" customHeight="1" x14ac:dyDescent="0.25">
      <c r="A292" s="166"/>
      <c r="B292" s="228"/>
      <c r="C292" s="167"/>
      <c r="D292" s="165"/>
      <c r="E292" s="165"/>
      <c r="F292" s="2"/>
      <c r="G292" s="2"/>
      <c r="H292" s="2"/>
      <c r="I292" s="2"/>
      <c r="J292" s="2"/>
      <c r="K292" s="35"/>
      <c r="L292" s="213" t="e">
        <f>VLOOKUP(A292,Data!$A:$P,10,FALSE)</f>
        <v>#N/A</v>
      </c>
      <c r="M292" s="49">
        <f t="shared" si="32"/>
        <v>0</v>
      </c>
      <c r="N292" s="9">
        <f t="shared" si="35"/>
        <v>0</v>
      </c>
      <c r="O292" s="15" t="str">
        <f t="shared" si="36"/>
        <v/>
      </c>
    </row>
    <row r="293" spans="1:15" ht="39.950000000000003" customHeight="1" x14ac:dyDescent="0.25">
      <c r="A293" s="166"/>
      <c r="B293" s="228"/>
      <c r="C293" s="167"/>
      <c r="D293" s="165"/>
      <c r="E293" s="165"/>
      <c r="F293" s="2"/>
      <c r="G293" s="2"/>
      <c r="H293" s="2"/>
      <c r="I293" s="2"/>
      <c r="J293" s="2"/>
      <c r="K293" s="35"/>
      <c r="L293" s="213" t="e">
        <f>VLOOKUP(A293,Data!$A:$P,10,FALSE)</f>
        <v>#N/A</v>
      </c>
      <c r="M293" s="49">
        <f t="shared" si="32"/>
        <v>0</v>
      </c>
      <c r="N293" s="9">
        <f t="shared" si="35"/>
        <v>0</v>
      </c>
      <c r="O293" s="15" t="str">
        <f t="shared" si="36"/>
        <v/>
      </c>
    </row>
    <row r="294" spans="1:15" ht="45" customHeight="1" x14ac:dyDescent="0.25">
      <c r="A294" s="166"/>
      <c r="B294" s="228"/>
      <c r="C294" s="167"/>
      <c r="D294" s="165"/>
      <c r="E294" s="165"/>
      <c r="F294" s="2"/>
      <c r="G294" s="2"/>
      <c r="H294" s="2"/>
      <c r="I294" s="2"/>
      <c r="J294" s="2"/>
      <c r="K294" s="35"/>
      <c r="L294" s="213" t="e">
        <f>VLOOKUP(A294,Data!$A:$P,10,FALSE)</f>
        <v>#N/A</v>
      </c>
      <c r="M294" s="49">
        <f t="shared" si="32"/>
        <v>0</v>
      </c>
      <c r="N294" s="9">
        <f t="shared" si="35"/>
        <v>0</v>
      </c>
      <c r="O294" s="15" t="str">
        <f t="shared" si="36"/>
        <v/>
      </c>
    </row>
    <row r="295" spans="1:15" ht="30" customHeight="1" x14ac:dyDescent="0.25">
      <c r="A295" s="166"/>
      <c r="B295" s="228"/>
      <c r="C295" s="167"/>
      <c r="D295" s="165"/>
      <c r="E295" s="165"/>
      <c r="F295" s="2"/>
      <c r="G295" s="2"/>
      <c r="H295" s="2"/>
      <c r="I295" s="2"/>
      <c r="J295" s="2"/>
      <c r="K295" s="35"/>
      <c r="L295" s="213" t="e">
        <f>VLOOKUP(A295,Data!$A:$P,10,FALSE)</f>
        <v>#N/A</v>
      </c>
      <c r="M295" s="49">
        <f t="shared" si="32"/>
        <v>0</v>
      </c>
      <c r="N295" s="9">
        <f t="shared" si="35"/>
        <v>0</v>
      </c>
      <c r="O295" s="15" t="str">
        <f t="shared" si="36"/>
        <v/>
      </c>
    </row>
    <row r="296" spans="1:15" ht="45" customHeight="1" x14ac:dyDescent="0.25">
      <c r="A296" s="166"/>
      <c r="B296" s="228"/>
      <c r="C296" s="167"/>
      <c r="D296" s="165"/>
      <c r="E296" s="165"/>
      <c r="F296" s="2"/>
      <c r="G296" s="2"/>
      <c r="H296" s="2"/>
      <c r="I296" s="2"/>
      <c r="J296" s="2"/>
      <c r="K296" s="35"/>
      <c r="L296" s="213" t="e">
        <f>VLOOKUP(A296,Data!$A:$P,10,FALSE)</f>
        <v>#N/A</v>
      </c>
      <c r="M296" s="49">
        <f t="shared" si="32"/>
        <v>0</v>
      </c>
      <c r="N296" s="9">
        <f t="shared" si="35"/>
        <v>0</v>
      </c>
      <c r="O296" s="15" t="str">
        <f t="shared" si="36"/>
        <v/>
      </c>
    </row>
    <row r="297" spans="1:15" ht="30" customHeight="1" x14ac:dyDescent="0.25">
      <c r="A297" s="166"/>
      <c r="B297" s="228"/>
      <c r="C297" s="167"/>
      <c r="D297" s="165"/>
      <c r="E297" s="165"/>
      <c r="F297" s="2"/>
      <c r="G297" s="2"/>
      <c r="H297" s="2"/>
      <c r="I297" s="2"/>
      <c r="J297" s="2"/>
      <c r="K297" s="35"/>
      <c r="L297" s="213" t="e">
        <f>VLOOKUP(A297,Data!$A:$P,10,FALSE)</f>
        <v>#N/A</v>
      </c>
      <c r="M297" s="49">
        <f t="shared" si="32"/>
        <v>0</v>
      </c>
      <c r="N297" s="9">
        <f t="shared" si="35"/>
        <v>0</v>
      </c>
      <c r="O297" s="15" t="str">
        <f t="shared" si="36"/>
        <v/>
      </c>
    </row>
    <row r="298" spans="1:15" ht="35.1" customHeight="1" x14ac:dyDescent="0.25">
      <c r="A298" s="166"/>
      <c r="B298" s="228"/>
      <c r="C298" s="167"/>
      <c r="D298" s="165"/>
      <c r="E298" s="165"/>
      <c r="F298" s="2"/>
      <c r="G298" s="2"/>
      <c r="H298" s="2"/>
      <c r="I298" s="2"/>
      <c r="J298" s="2"/>
      <c r="K298" s="35"/>
      <c r="L298" s="213" t="e">
        <f>VLOOKUP(A298,Data!$A:$P,10,FALSE)</f>
        <v>#N/A</v>
      </c>
      <c r="M298" s="49">
        <f t="shared" si="32"/>
        <v>0</v>
      </c>
      <c r="N298" s="9">
        <f t="shared" si="35"/>
        <v>0</v>
      </c>
      <c r="O298" s="15" t="str">
        <f t="shared" si="36"/>
        <v/>
      </c>
    </row>
    <row r="299" spans="1:15" ht="50.1" customHeight="1" x14ac:dyDescent="0.25">
      <c r="A299" s="166"/>
      <c r="B299" s="228"/>
      <c r="C299" s="167"/>
      <c r="D299" s="165"/>
      <c r="E299" s="165"/>
      <c r="F299" s="2"/>
      <c r="G299" s="2"/>
      <c r="H299" s="2"/>
      <c r="I299" s="2"/>
      <c r="J299" s="2"/>
      <c r="K299" s="35"/>
      <c r="L299" s="213" t="e">
        <f>VLOOKUP(A299,Data!$A:$P,10,FALSE)</f>
        <v>#N/A</v>
      </c>
      <c r="M299" s="49">
        <f t="shared" si="32"/>
        <v>0</v>
      </c>
      <c r="N299" s="9">
        <f t="shared" si="35"/>
        <v>0</v>
      </c>
      <c r="O299" s="15" t="str">
        <f t="shared" si="36"/>
        <v/>
      </c>
    </row>
    <row r="300" spans="1:15" ht="15" customHeight="1" x14ac:dyDescent="0.25">
      <c r="A300" s="166"/>
      <c r="B300" s="228"/>
      <c r="C300" s="167"/>
      <c r="D300" s="165"/>
      <c r="E300" s="165"/>
      <c r="F300" s="2"/>
      <c r="G300" s="2"/>
      <c r="H300" s="2"/>
      <c r="I300" s="2"/>
      <c r="J300" s="2"/>
      <c r="K300" s="35"/>
      <c r="L300" s="213" t="e">
        <f>VLOOKUP(A300,Data!$A:$P,10,FALSE)</f>
        <v>#N/A</v>
      </c>
      <c r="M300" s="49">
        <f t="shared" si="32"/>
        <v>0</v>
      </c>
      <c r="N300" s="9">
        <f t="shared" si="35"/>
        <v>0</v>
      </c>
      <c r="O300" s="15" t="str">
        <f t="shared" si="36"/>
        <v/>
      </c>
    </row>
    <row r="301" spans="1:15" ht="45" customHeight="1" x14ac:dyDescent="0.25">
      <c r="A301" s="166"/>
      <c r="B301" s="228"/>
      <c r="C301" s="167"/>
      <c r="D301" s="165"/>
      <c r="E301" s="165"/>
      <c r="F301" s="2"/>
      <c r="G301" s="2"/>
      <c r="H301" s="2"/>
      <c r="I301" s="2"/>
      <c r="J301" s="2"/>
      <c r="K301" s="35"/>
      <c r="L301" s="213" t="e">
        <f>VLOOKUP(A301,Data!$A:$P,10,FALSE)</f>
        <v>#N/A</v>
      </c>
      <c r="M301" s="49">
        <f t="shared" si="32"/>
        <v>0</v>
      </c>
      <c r="N301" s="9">
        <f t="shared" si="35"/>
        <v>0</v>
      </c>
      <c r="O301" s="15" t="str">
        <f t="shared" si="36"/>
        <v/>
      </c>
    </row>
    <row r="302" spans="1:15" ht="15" customHeight="1" x14ac:dyDescent="0.25">
      <c r="A302" s="166"/>
      <c r="B302" s="228"/>
      <c r="C302" s="167"/>
      <c r="D302" s="165"/>
      <c r="E302" s="165"/>
      <c r="F302" s="2"/>
      <c r="G302" s="2"/>
      <c r="H302" s="2"/>
      <c r="I302" s="2"/>
      <c r="J302" s="2"/>
      <c r="K302" s="35"/>
      <c r="L302" s="213" t="e">
        <f>VLOOKUP(A302,Data!$A:$P,10,FALSE)</f>
        <v>#N/A</v>
      </c>
      <c r="M302" s="49">
        <f t="shared" si="32"/>
        <v>0</v>
      </c>
      <c r="N302" s="9">
        <f t="shared" si="35"/>
        <v>0</v>
      </c>
      <c r="O302" s="15" t="str">
        <f t="shared" si="36"/>
        <v/>
      </c>
    </row>
    <row r="303" spans="1:15" ht="39.950000000000003" customHeight="1" x14ac:dyDescent="0.25">
      <c r="A303" s="166"/>
      <c r="B303" s="228"/>
      <c r="C303" s="167"/>
      <c r="D303" s="165"/>
      <c r="E303" s="165"/>
      <c r="F303" s="2"/>
      <c r="G303" s="2"/>
      <c r="H303" s="2"/>
      <c r="I303" s="2"/>
      <c r="J303" s="2"/>
      <c r="K303" s="35"/>
      <c r="L303" s="213" t="e">
        <f>VLOOKUP(A303,Data!$A:$P,10,FALSE)</f>
        <v>#N/A</v>
      </c>
      <c r="M303" s="49">
        <f t="shared" si="32"/>
        <v>0</v>
      </c>
      <c r="N303" s="9">
        <f t="shared" si="35"/>
        <v>0</v>
      </c>
      <c r="O303" s="15" t="str">
        <f t="shared" si="36"/>
        <v/>
      </c>
    </row>
    <row r="304" spans="1:15" ht="30" customHeight="1" x14ac:dyDescent="0.25">
      <c r="A304" s="166"/>
      <c r="B304" s="228"/>
      <c r="C304" s="167"/>
      <c r="D304" s="165"/>
      <c r="E304" s="165"/>
      <c r="F304" s="2"/>
      <c r="G304" s="2"/>
      <c r="H304" s="2"/>
      <c r="I304" s="2"/>
      <c r="J304" s="2"/>
      <c r="K304" s="35"/>
      <c r="L304" s="213" t="e">
        <f>VLOOKUP(A304,Data!$A:$P,10,FALSE)</f>
        <v>#N/A</v>
      </c>
      <c r="M304" s="49">
        <f t="shared" si="32"/>
        <v>0</v>
      </c>
      <c r="N304" s="9">
        <f t="shared" si="35"/>
        <v>0</v>
      </c>
      <c r="O304" s="15" t="str">
        <f t="shared" si="36"/>
        <v/>
      </c>
    </row>
    <row r="305" spans="1:15" ht="39.950000000000003" customHeight="1" x14ac:dyDescent="0.25">
      <c r="A305" s="166"/>
      <c r="B305" s="228"/>
      <c r="C305" s="167"/>
      <c r="D305" s="165"/>
      <c r="E305" s="165"/>
      <c r="F305" s="2"/>
      <c r="G305" s="2"/>
      <c r="H305" s="2"/>
      <c r="I305" s="2"/>
      <c r="J305" s="2"/>
      <c r="K305" s="35"/>
      <c r="L305" s="213" t="e">
        <f>VLOOKUP(A305,Data!$A:$P,10,FALSE)</f>
        <v>#N/A</v>
      </c>
      <c r="M305" s="49">
        <f t="shared" si="32"/>
        <v>0</v>
      </c>
      <c r="N305" s="9">
        <f t="shared" si="35"/>
        <v>0</v>
      </c>
      <c r="O305" s="15" t="str">
        <f t="shared" si="36"/>
        <v/>
      </c>
    </row>
    <row r="306" spans="1:15" ht="39.950000000000003" customHeight="1" x14ac:dyDescent="0.25">
      <c r="A306" s="166"/>
      <c r="B306" s="228"/>
      <c r="C306" s="167"/>
      <c r="D306" s="165"/>
      <c r="E306" s="165"/>
      <c r="F306" s="2"/>
      <c r="G306" s="2"/>
      <c r="H306" s="2"/>
      <c r="I306" s="2"/>
      <c r="J306" s="2"/>
      <c r="K306" s="35"/>
      <c r="L306" s="213" t="e">
        <f>VLOOKUP(A306,Data!$A:$P,10,FALSE)</f>
        <v>#N/A</v>
      </c>
      <c r="M306" s="49">
        <f t="shared" si="32"/>
        <v>0</v>
      </c>
      <c r="N306" s="9">
        <f t="shared" si="35"/>
        <v>0</v>
      </c>
      <c r="O306" s="15" t="str">
        <f t="shared" si="36"/>
        <v/>
      </c>
    </row>
    <row r="307" spans="1:15" ht="30" customHeight="1" x14ac:dyDescent="0.25">
      <c r="A307" s="166"/>
      <c r="B307" s="228"/>
      <c r="C307" s="167"/>
      <c r="D307" s="165"/>
      <c r="E307" s="165"/>
      <c r="F307" s="2"/>
      <c r="G307" s="2"/>
      <c r="H307" s="2"/>
      <c r="I307" s="2"/>
      <c r="J307" s="2"/>
      <c r="K307" s="35"/>
      <c r="L307" s="213" t="e">
        <f>VLOOKUP(A307,Data!$A:$P,10,FALSE)</f>
        <v>#N/A</v>
      </c>
      <c r="M307" s="49">
        <f t="shared" si="32"/>
        <v>0</v>
      </c>
      <c r="N307" s="9">
        <f t="shared" si="35"/>
        <v>0</v>
      </c>
      <c r="O307" s="15" t="str">
        <f t="shared" si="36"/>
        <v/>
      </c>
    </row>
    <row r="308" spans="1:15" ht="15" customHeight="1" x14ac:dyDescent="0.25">
      <c r="A308" s="166"/>
      <c r="B308" s="228"/>
      <c r="C308" s="167"/>
      <c r="D308" s="165"/>
      <c r="E308" s="165"/>
      <c r="F308" s="2"/>
      <c r="G308" s="2"/>
      <c r="H308" s="2"/>
      <c r="I308" s="2"/>
      <c r="J308" s="2"/>
      <c r="K308" s="35"/>
      <c r="L308" s="213" t="e">
        <f>VLOOKUP(A308,Data!$A:$P,10,FALSE)</f>
        <v>#N/A</v>
      </c>
      <c r="M308" s="49">
        <f t="shared" si="32"/>
        <v>0</v>
      </c>
      <c r="N308" s="9">
        <f t="shared" si="35"/>
        <v>0</v>
      </c>
      <c r="O308" s="15" t="str">
        <f t="shared" si="36"/>
        <v/>
      </c>
    </row>
    <row r="309" spans="1:15" ht="39.950000000000003" customHeight="1" x14ac:dyDescent="0.25">
      <c r="A309" s="166"/>
      <c r="B309" s="228"/>
      <c r="C309" s="167"/>
      <c r="D309" s="165"/>
      <c r="E309" s="165"/>
      <c r="F309" s="2"/>
      <c r="G309" s="2"/>
      <c r="H309" s="2"/>
      <c r="I309" s="2"/>
      <c r="J309" s="2"/>
      <c r="K309" s="35"/>
      <c r="L309" s="213" t="e">
        <f>VLOOKUP(A309,Data!$A:$P,10,FALSE)</f>
        <v>#N/A</v>
      </c>
      <c r="M309" s="49">
        <f t="shared" si="32"/>
        <v>0</v>
      </c>
      <c r="N309" s="9">
        <f t="shared" si="35"/>
        <v>0</v>
      </c>
      <c r="O309" s="15" t="str">
        <f t="shared" si="36"/>
        <v/>
      </c>
    </row>
    <row r="310" spans="1:15" ht="15" customHeight="1" x14ac:dyDescent="0.25">
      <c r="A310" s="166"/>
      <c r="B310" s="228"/>
      <c r="C310" s="167"/>
      <c r="D310" s="165"/>
      <c r="E310" s="165"/>
      <c r="F310" s="2"/>
      <c r="G310" s="2"/>
      <c r="H310" s="2"/>
      <c r="I310" s="2"/>
      <c r="J310" s="2"/>
      <c r="K310" s="35"/>
      <c r="L310" s="213" t="e">
        <f>VLOOKUP(A310,Data!$A:$P,10,FALSE)</f>
        <v>#N/A</v>
      </c>
      <c r="M310" s="49">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66"/>
      <c r="B311" s="228"/>
      <c r="C311" s="167"/>
      <c r="D311" s="165"/>
      <c r="E311" s="165"/>
      <c r="F311" s="2"/>
      <c r="G311" s="2"/>
      <c r="H311" s="2"/>
      <c r="I311" s="2"/>
      <c r="J311" s="2"/>
      <c r="K311" s="35"/>
      <c r="L311" s="213" t="e">
        <f>VLOOKUP(A311,Data!$A:$P,10,FALSE)</f>
        <v>#N/A</v>
      </c>
      <c r="M311" s="49">
        <f t="shared" si="32"/>
        <v>0</v>
      </c>
      <c r="N311" s="9">
        <f t="shared" si="37"/>
        <v>0</v>
      </c>
      <c r="O311" s="15" t="str">
        <f t="shared" si="38"/>
        <v/>
      </c>
    </row>
    <row r="312" spans="1:15" ht="15" customHeight="1" x14ac:dyDescent="0.25">
      <c r="A312" s="166"/>
      <c r="B312" s="228"/>
      <c r="C312" s="167"/>
      <c r="D312" s="165"/>
      <c r="E312" s="165"/>
      <c r="F312" s="2"/>
      <c r="G312" s="2"/>
      <c r="H312" s="2"/>
      <c r="I312" s="2"/>
      <c r="J312" s="2"/>
      <c r="K312" s="35"/>
      <c r="L312" s="213" t="e">
        <f>VLOOKUP(A312,Data!$A:$P,10,FALSE)</f>
        <v>#N/A</v>
      </c>
      <c r="M312" s="49">
        <f t="shared" si="32"/>
        <v>0</v>
      </c>
      <c r="N312" s="9">
        <f t="shared" si="37"/>
        <v>0</v>
      </c>
      <c r="O312" s="15" t="str">
        <f t="shared" si="38"/>
        <v/>
      </c>
    </row>
    <row r="313" spans="1:15" ht="39.950000000000003" customHeight="1" x14ac:dyDescent="0.25">
      <c r="A313" s="166"/>
      <c r="B313" s="228"/>
      <c r="C313" s="167"/>
      <c r="D313" s="165"/>
      <c r="E313" s="165"/>
      <c r="F313" s="2"/>
      <c r="G313" s="2"/>
      <c r="H313" s="2"/>
      <c r="I313" s="2"/>
      <c r="J313" s="2"/>
      <c r="K313" s="35"/>
      <c r="L313" s="213" t="e">
        <f>VLOOKUP(A313,Data!$A:$P,10,FALSE)</f>
        <v>#N/A</v>
      </c>
      <c r="M313" s="49">
        <f t="shared" si="32"/>
        <v>0</v>
      </c>
      <c r="N313" s="9">
        <f t="shared" si="37"/>
        <v>0</v>
      </c>
      <c r="O313" s="15" t="str">
        <f t="shared" si="38"/>
        <v/>
      </c>
    </row>
    <row r="314" spans="1:15" ht="39.950000000000003" customHeight="1" x14ac:dyDescent="0.25">
      <c r="A314" s="166"/>
      <c r="B314" s="228"/>
      <c r="C314" s="167"/>
      <c r="D314" s="165"/>
      <c r="E314" s="165"/>
      <c r="F314" s="2"/>
      <c r="G314" s="2"/>
      <c r="H314" s="2"/>
      <c r="I314" s="2"/>
      <c r="J314" s="2"/>
      <c r="K314" s="35"/>
      <c r="L314" s="213" t="e">
        <f>VLOOKUP(A314,Data!$A:$P,10,FALSE)</f>
        <v>#N/A</v>
      </c>
      <c r="M314" s="49">
        <f t="shared" si="32"/>
        <v>0</v>
      </c>
      <c r="N314" s="9">
        <f t="shared" si="37"/>
        <v>0</v>
      </c>
      <c r="O314" s="15" t="str">
        <f t="shared" si="38"/>
        <v/>
      </c>
    </row>
    <row r="315" spans="1:15" ht="15" customHeight="1" x14ac:dyDescent="0.25">
      <c r="A315" s="166"/>
      <c r="B315" s="228"/>
      <c r="C315" s="167"/>
      <c r="D315" s="165"/>
      <c r="E315" s="165"/>
      <c r="F315" s="2"/>
      <c r="G315" s="2"/>
      <c r="H315" s="2"/>
      <c r="I315" s="2"/>
      <c r="J315" s="2"/>
      <c r="K315" s="35"/>
      <c r="L315" s="213" t="e">
        <f>VLOOKUP(A315,Data!$A:$P,10,FALSE)</f>
        <v>#N/A</v>
      </c>
      <c r="M315" s="49">
        <f t="shared" si="32"/>
        <v>0</v>
      </c>
      <c r="N315" s="9">
        <f t="shared" si="37"/>
        <v>0</v>
      </c>
      <c r="O315" s="15" t="str">
        <f t="shared" si="38"/>
        <v/>
      </c>
    </row>
    <row r="316" spans="1:15" ht="21.95" customHeight="1" x14ac:dyDescent="0.25">
      <c r="A316" s="166"/>
      <c r="B316" s="228"/>
      <c r="C316" s="167"/>
      <c r="D316" s="165"/>
      <c r="E316" s="165"/>
      <c r="F316" s="2"/>
      <c r="G316" s="2"/>
      <c r="H316" s="2"/>
      <c r="I316" s="2"/>
      <c r="J316" s="2"/>
      <c r="K316" s="35"/>
      <c r="L316" s="213" t="e">
        <f>VLOOKUP(A316,Data!$A:$P,10,FALSE)</f>
        <v>#N/A</v>
      </c>
      <c r="M316" s="49">
        <f t="shared" si="32"/>
        <v>0</v>
      </c>
      <c r="N316" s="9">
        <f t="shared" si="37"/>
        <v>0</v>
      </c>
      <c r="O316" s="15" t="str">
        <f t="shared" si="38"/>
        <v/>
      </c>
    </row>
    <row r="317" spans="1:15" ht="60" customHeight="1" x14ac:dyDescent="0.25">
      <c r="A317" s="166"/>
      <c r="B317" s="228"/>
      <c r="C317" s="167"/>
      <c r="D317" s="165"/>
      <c r="E317" s="165"/>
      <c r="F317" s="2"/>
      <c r="G317" s="2"/>
      <c r="H317" s="2"/>
      <c r="I317" s="2"/>
      <c r="J317" s="2"/>
      <c r="K317" s="35"/>
      <c r="L317" s="213" t="e">
        <f>VLOOKUP(A317,Data!$A:$P,10,FALSE)</f>
        <v>#N/A</v>
      </c>
      <c r="M317" s="49">
        <f t="shared" si="32"/>
        <v>0</v>
      </c>
      <c r="N317" s="9">
        <f t="shared" si="37"/>
        <v>0</v>
      </c>
      <c r="O317" s="15" t="str">
        <f t="shared" si="38"/>
        <v/>
      </c>
    </row>
    <row r="318" spans="1:15" ht="15" customHeight="1" x14ac:dyDescent="0.25">
      <c r="A318" s="166"/>
      <c r="B318" s="228"/>
      <c r="C318" s="167"/>
      <c r="D318" s="165"/>
      <c r="E318" s="165"/>
      <c r="F318" s="2"/>
      <c r="G318" s="2"/>
      <c r="H318" s="2"/>
      <c r="I318" s="2"/>
      <c r="J318" s="2"/>
      <c r="K318" s="35"/>
      <c r="L318" s="213" t="e">
        <f>VLOOKUP(A318,Data!$A:$P,10,FALSE)</f>
        <v>#N/A</v>
      </c>
      <c r="M318" s="49">
        <f t="shared" si="32"/>
        <v>0</v>
      </c>
      <c r="N318" s="9">
        <f t="shared" si="37"/>
        <v>0</v>
      </c>
      <c r="O318" s="15" t="str">
        <f t="shared" si="38"/>
        <v/>
      </c>
    </row>
    <row r="319" spans="1:15" ht="21.95" customHeight="1" x14ac:dyDescent="0.25">
      <c r="A319" s="166"/>
      <c r="B319" s="228"/>
      <c r="C319" s="167"/>
      <c r="D319" s="165"/>
      <c r="E319" s="165"/>
      <c r="F319" s="2"/>
      <c r="G319" s="2"/>
      <c r="H319" s="2"/>
      <c r="I319" s="2"/>
      <c r="J319" s="2"/>
      <c r="K319" s="35"/>
      <c r="L319" s="213" t="e">
        <f>VLOOKUP(A319,Data!$A:$P,10,FALSE)</f>
        <v>#N/A</v>
      </c>
      <c r="M319" s="49">
        <f t="shared" si="32"/>
        <v>0</v>
      </c>
      <c r="N319" s="9">
        <f t="shared" si="37"/>
        <v>0</v>
      </c>
      <c r="O319" s="15" t="str">
        <f t="shared" si="38"/>
        <v/>
      </c>
    </row>
    <row r="320" spans="1:15" ht="60" customHeight="1" x14ac:dyDescent="0.25">
      <c r="A320" s="166"/>
      <c r="B320" s="228"/>
      <c r="C320" s="167"/>
      <c r="D320" s="165"/>
      <c r="E320" s="165"/>
      <c r="F320" s="2"/>
      <c r="G320" s="2"/>
      <c r="H320" s="2"/>
      <c r="I320" s="2"/>
      <c r="J320" s="2"/>
      <c r="K320" s="35"/>
      <c r="L320" s="213" t="e">
        <f>VLOOKUP(A320,Data!$A:$P,10,FALSE)</f>
        <v>#N/A</v>
      </c>
      <c r="M320" s="49">
        <f t="shared" si="32"/>
        <v>0</v>
      </c>
      <c r="N320" s="9">
        <f t="shared" si="37"/>
        <v>0</v>
      </c>
      <c r="O320" s="15" t="str">
        <f t="shared" si="38"/>
        <v/>
      </c>
    </row>
    <row r="321" spans="1:15" ht="39.950000000000003" customHeight="1" x14ac:dyDescent="0.25">
      <c r="A321" s="166"/>
      <c r="B321" s="228"/>
      <c r="C321" s="167"/>
      <c r="D321" s="165"/>
      <c r="E321" s="165"/>
      <c r="F321" s="2"/>
      <c r="G321" s="2"/>
      <c r="H321" s="2"/>
      <c r="I321" s="2"/>
      <c r="J321" s="2"/>
      <c r="K321" s="35"/>
      <c r="L321" s="213" t="e">
        <f>VLOOKUP(A321,Data!$A:$P,10,FALSE)</f>
        <v>#N/A</v>
      </c>
      <c r="M321" s="49">
        <f t="shared" si="32"/>
        <v>0</v>
      </c>
      <c r="N321" s="9">
        <f t="shared" si="37"/>
        <v>0</v>
      </c>
      <c r="O321" s="15" t="str">
        <f t="shared" si="38"/>
        <v/>
      </c>
    </row>
    <row r="322" spans="1:15" ht="15" customHeight="1" x14ac:dyDescent="0.25">
      <c r="A322" s="166"/>
      <c r="B322" s="228"/>
      <c r="C322" s="167"/>
      <c r="D322" s="165"/>
      <c r="E322" s="165"/>
      <c r="F322" s="2"/>
      <c r="G322" s="2"/>
      <c r="H322" s="2"/>
      <c r="I322" s="2"/>
      <c r="J322" s="2"/>
      <c r="K322" s="35"/>
      <c r="L322" s="213" t="e">
        <f>VLOOKUP(A322,Data!$A:$P,10,FALSE)</f>
        <v>#N/A</v>
      </c>
      <c r="M322" s="49">
        <f t="shared" ref="M322:M385" si="39">G322-F322</f>
        <v>0</v>
      </c>
      <c r="N322" s="9">
        <f t="shared" si="37"/>
        <v>0</v>
      </c>
      <c r="O322" s="15" t="str">
        <f t="shared" si="38"/>
        <v/>
      </c>
    </row>
    <row r="323" spans="1:15" ht="30" customHeight="1" x14ac:dyDescent="0.25">
      <c r="A323" s="166"/>
      <c r="B323" s="228"/>
      <c r="C323" s="167"/>
      <c r="D323" s="165"/>
      <c r="E323" s="165"/>
      <c r="F323" s="2"/>
      <c r="G323" s="2"/>
      <c r="H323" s="2"/>
      <c r="I323" s="2"/>
      <c r="J323" s="2"/>
      <c r="K323" s="35"/>
      <c r="L323" s="213" t="e">
        <f>VLOOKUP(A323,Data!$A:$P,10,FALSE)</f>
        <v>#N/A</v>
      </c>
      <c r="M323" s="49">
        <f t="shared" si="39"/>
        <v>0</v>
      </c>
      <c r="N323" s="9">
        <f t="shared" si="37"/>
        <v>0</v>
      </c>
      <c r="O323" s="15" t="str">
        <f t="shared" si="38"/>
        <v/>
      </c>
    </row>
    <row r="324" spans="1:15" ht="45" customHeight="1" x14ac:dyDescent="0.25">
      <c r="A324" s="166"/>
      <c r="B324" s="228"/>
      <c r="C324" s="167"/>
      <c r="D324" s="165"/>
      <c r="E324" s="165"/>
      <c r="F324" s="2"/>
      <c r="G324" s="2"/>
      <c r="H324" s="2"/>
      <c r="I324" s="2"/>
      <c r="J324" s="2"/>
      <c r="K324" s="35"/>
      <c r="L324" s="213" t="e">
        <f>VLOOKUP(A324,Data!$A:$P,10,FALSE)</f>
        <v>#N/A</v>
      </c>
      <c r="M324" s="49">
        <f t="shared" si="39"/>
        <v>0</v>
      </c>
      <c r="N324" s="9">
        <f t="shared" si="37"/>
        <v>0</v>
      </c>
      <c r="O324" s="15" t="str">
        <f t="shared" si="38"/>
        <v/>
      </c>
    </row>
    <row r="325" spans="1:15" ht="33.75" customHeight="1" x14ac:dyDescent="0.25">
      <c r="A325" s="166"/>
      <c r="B325" s="228"/>
      <c r="C325" s="167"/>
      <c r="D325" s="165"/>
      <c r="E325" s="165"/>
      <c r="F325" s="2"/>
      <c r="G325" s="2"/>
      <c r="H325" s="2"/>
      <c r="I325" s="2"/>
      <c r="J325" s="2"/>
      <c r="K325" s="35"/>
      <c r="L325" s="213" t="e">
        <f>VLOOKUP(A325,Data!$A:$P,10,FALSE)</f>
        <v>#N/A</v>
      </c>
      <c r="M325" s="49">
        <f t="shared" si="39"/>
        <v>0</v>
      </c>
      <c r="N325" s="9">
        <f t="shared" si="37"/>
        <v>0</v>
      </c>
      <c r="O325" s="15" t="str">
        <f t="shared" si="38"/>
        <v/>
      </c>
    </row>
    <row r="326" spans="1:15" ht="60" customHeight="1" x14ac:dyDescent="0.25">
      <c r="A326" s="166"/>
      <c r="B326" s="228"/>
      <c r="C326" s="167"/>
      <c r="D326" s="165"/>
      <c r="E326" s="165"/>
      <c r="F326" s="2"/>
      <c r="G326" s="2"/>
      <c r="H326" s="2"/>
      <c r="I326" s="2"/>
      <c r="J326" s="2"/>
      <c r="K326" s="35"/>
      <c r="L326" s="213" t="e">
        <f>VLOOKUP(A326,Data!$A:$P,10,FALSE)</f>
        <v>#N/A</v>
      </c>
      <c r="M326" s="49">
        <f t="shared" si="39"/>
        <v>0</v>
      </c>
      <c r="N326" s="9">
        <f t="shared" si="37"/>
        <v>0</v>
      </c>
      <c r="O326" s="15" t="str">
        <f t="shared" si="38"/>
        <v/>
      </c>
    </row>
    <row r="327" spans="1:15" ht="45" customHeight="1" x14ac:dyDescent="0.25">
      <c r="A327" s="166"/>
      <c r="B327" s="228"/>
      <c r="C327" s="167"/>
      <c r="D327" s="165"/>
      <c r="E327" s="165"/>
      <c r="F327" s="2"/>
      <c r="G327" s="2"/>
      <c r="H327" s="2"/>
      <c r="I327" s="2"/>
      <c r="J327" s="2"/>
      <c r="K327" s="35"/>
      <c r="L327" s="213" t="e">
        <f>VLOOKUP(A327,Data!$A:$P,10,FALSE)</f>
        <v>#N/A</v>
      </c>
      <c r="M327" s="49">
        <f t="shared" si="39"/>
        <v>0</v>
      </c>
      <c r="N327" s="9">
        <f t="shared" si="37"/>
        <v>0</v>
      </c>
      <c r="O327" s="15" t="str">
        <f t="shared" si="38"/>
        <v/>
      </c>
    </row>
    <row r="328" spans="1:15" ht="15" customHeight="1" x14ac:dyDescent="0.25">
      <c r="A328" s="166"/>
      <c r="B328" s="228"/>
      <c r="C328" s="167"/>
      <c r="D328" s="165"/>
      <c r="E328" s="165"/>
      <c r="F328" s="2"/>
      <c r="G328" s="2"/>
      <c r="H328" s="2"/>
      <c r="I328" s="2"/>
      <c r="J328" s="2"/>
      <c r="K328" s="35"/>
      <c r="L328" s="213" t="e">
        <f>VLOOKUP(A328,Data!$A:$P,10,FALSE)</f>
        <v>#N/A</v>
      </c>
      <c r="M328" s="49">
        <f t="shared" si="39"/>
        <v>0</v>
      </c>
      <c r="N328" s="9">
        <f t="shared" si="37"/>
        <v>0</v>
      </c>
      <c r="O328" s="15" t="str">
        <f t="shared" si="38"/>
        <v/>
      </c>
    </row>
    <row r="329" spans="1:15" ht="60" customHeight="1" x14ac:dyDescent="0.25">
      <c r="A329" s="166"/>
      <c r="B329" s="228"/>
      <c r="C329" s="167"/>
      <c r="D329" s="165"/>
      <c r="E329" s="165"/>
      <c r="F329" s="2"/>
      <c r="G329" s="2"/>
      <c r="H329" s="2"/>
      <c r="I329" s="2"/>
      <c r="J329" s="2"/>
      <c r="K329" s="35"/>
      <c r="L329" s="213" t="e">
        <f>VLOOKUP(A329,Data!$A:$P,10,FALSE)</f>
        <v>#N/A</v>
      </c>
      <c r="M329" s="49">
        <f t="shared" si="39"/>
        <v>0</v>
      </c>
      <c r="N329" s="9">
        <f t="shared" si="37"/>
        <v>0</v>
      </c>
      <c r="O329" s="15" t="str">
        <f t="shared" si="38"/>
        <v/>
      </c>
    </row>
    <row r="330" spans="1:15" ht="15" customHeight="1" x14ac:dyDescent="0.25">
      <c r="A330" s="166"/>
      <c r="B330" s="228"/>
      <c r="C330" s="167"/>
      <c r="D330" s="165"/>
      <c r="E330" s="165"/>
      <c r="F330" s="2"/>
      <c r="G330" s="2"/>
      <c r="H330" s="2"/>
      <c r="I330" s="2"/>
      <c r="J330" s="2"/>
      <c r="K330" s="35"/>
      <c r="L330" s="213" t="e">
        <f>VLOOKUP(A330,Data!$A:$P,10,FALSE)</f>
        <v>#N/A</v>
      </c>
      <c r="M330" s="49">
        <f t="shared" si="39"/>
        <v>0</v>
      </c>
      <c r="N330" s="9">
        <f t="shared" si="37"/>
        <v>0</v>
      </c>
      <c r="O330" s="15" t="str">
        <f t="shared" si="38"/>
        <v/>
      </c>
    </row>
    <row r="331" spans="1:15" ht="15" customHeight="1" x14ac:dyDescent="0.25">
      <c r="A331" s="166"/>
      <c r="B331" s="228"/>
      <c r="C331" s="167"/>
      <c r="D331" s="165"/>
      <c r="E331" s="165"/>
      <c r="F331" s="2"/>
      <c r="G331" s="2"/>
      <c r="H331" s="2"/>
      <c r="I331" s="2"/>
      <c r="J331" s="2"/>
      <c r="K331" s="35"/>
      <c r="L331" s="213" t="e">
        <f>VLOOKUP(A331,Data!$A:$P,10,FALSE)</f>
        <v>#N/A</v>
      </c>
      <c r="M331" s="49">
        <f t="shared" si="39"/>
        <v>0</v>
      </c>
      <c r="N331" s="9">
        <f t="shared" si="37"/>
        <v>0</v>
      </c>
      <c r="O331" s="15" t="str">
        <f t="shared" si="38"/>
        <v/>
      </c>
    </row>
    <row r="332" spans="1:15" ht="35.1" customHeight="1" x14ac:dyDescent="0.25">
      <c r="A332" s="166"/>
      <c r="B332" s="228"/>
      <c r="C332" s="167"/>
      <c r="D332" s="165"/>
      <c r="E332" s="165"/>
      <c r="F332" s="2"/>
      <c r="G332" s="2"/>
      <c r="H332" s="2"/>
      <c r="I332" s="2"/>
      <c r="J332" s="2"/>
      <c r="K332" s="35"/>
      <c r="L332" s="213" t="e">
        <f>VLOOKUP(A332,Data!$A:$P,10,FALSE)</f>
        <v>#N/A</v>
      </c>
      <c r="M332" s="49">
        <f t="shared" si="39"/>
        <v>0</v>
      </c>
      <c r="N332" s="9">
        <f t="shared" si="37"/>
        <v>0</v>
      </c>
      <c r="O332" s="15" t="str">
        <f t="shared" si="38"/>
        <v/>
      </c>
    </row>
    <row r="333" spans="1:15" ht="60" customHeight="1" x14ac:dyDescent="0.25">
      <c r="A333" s="166"/>
      <c r="B333" s="228"/>
      <c r="C333" s="167"/>
      <c r="D333" s="165"/>
      <c r="E333" s="165"/>
      <c r="F333" s="2"/>
      <c r="G333" s="2"/>
      <c r="H333" s="2"/>
      <c r="I333" s="2"/>
      <c r="J333" s="2"/>
      <c r="K333" s="35"/>
      <c r="L333" s="213" t="e">
        <f>VLOOKUP(A333,Data!$A:$P,10,FALSE)</f>
        <v>#N/A</v>
      </c>
      <c r="M333" s="49">
        <f t="shared" si="39"/>
        <v>0</v>
      </c>
      <c r="N333" s="9">
        <f t="shared" si="37"/>
        <v>0</v>
      </c>
      <c r="O333" s="15" t="str">
        <f t="shared" si="38"/>
        <v/>
      </c>
    </row>
    <row r="334" spans="1:15" ht="30" customHeight="1" x14ac:dyDescent="0.25">
      <c r="A334" s="166"/>
      <c r="B334" s="228"/>
      <c r="C334" s="167"/>
      <c r="D334" s="165"/>
      <c r="E334" s="165"/>
      <c r="F334" s="2"/>
      <c r="G334" s="2"/>
      <c r="H334" s="2"/>
      <c r="I334" s="2"/>
      <c r="J334" s="2"/>
      <c r="K334" s="35"/>
      <c r="L334" s="213" t="e">
        <f>VLOOKUP(A334,Data!$A:$P,10,FALSE)</f>
        <v>#N/A</v>
      </c>
      <c r="M334" s="49">
        <f t="shared" si="39"/>
        <v>0</v>
      </c>
      <c r="N334" s="9">
        <f t="shared" si="37"/>
        <v>0</v>
      </c>
      <c r="O334" s="15" t="str">
        <f t="shared" si="38"/>
        <v/>
      </c>
    </row>
    <row r="335" spans="1:15" ht="30" customHeight="1" x14ac:dyDescent="0.25">
      <c r="A335" s="166"/>
      <c r="B335" s="228"/>
      <c r="C335" s="167"/>
      <c r="D335" s="165"/>
      <c r="E335" s="165"/>
      <c r="F335" s="2"/>
      <c r="G335" s="2"/>
      <c r="H335" s="2"/>
      <c r="I335" s="2"/>
      <c r="J335" s="2"/>
      <c r="K335" s="35"/>
      <c r="L335" s="213" t="e">
        <f>VLOOKUP(A335,Data!$A:$P,10,FALSE)</f>
        <v>#N/A</v>
      </c>
      <c r="M335" s="49">
        <f t="shared" si="39"/>
        <v>0</v>
      </c>
      <c r="N335" s="9">
        <f t="shared" si="37"/>
        <v>0</v>
      </c>
      <c r="O335" s="15" t="str">
        <f t="shared" si="38"/>
        <v/>
      </c>
    </row>
    <row r="336" spans="1:15" ht="39.950000000000003" customHeight="1" x14ac:dyDescent="0.25">
      <c r="A336" s="166"/>
      <c r="B336" s="228"/>
      <c r="C336" s="167"/>
      <c r="D336" s="165"/>
      <c r="E336" s="165"/>
      <c r="F336" s="2"/>
      <c r="G336" s="2"/>
      <c r="H336" s="2"/>
      <c r="I336" s="2"/>
      <c r="J336" s="2"/>
      <c r="K336" s="35"/>
      <c r="L336" s="213" t="e">
        <f>VLOOKUP(A336,Data!$A:$P,10,FALSE)</f>
        <v>#N/A</v>
      </c>
      <c r="M336" s="49">
        <f t="shared" si="39"/>
        <v>0</v>
      </c>
      <c r="N336" s="9">
        <f t="shared" si="37"/>
        <v>0</v>
      </c>
      <c r="O336" s="15" t="str">
        <f t="shared" si="38"/>
        <v/>
      </c>
    </row>
    <row r="337" spans="1:15" ht="45" customHeight="1" x14ac:dyDescent="0.25">
      <c r="A337" s="166"/>
      <c r="B337" s="228"/>
      <c r="C337" s="167"/>
      <c r="D337" s="165"/>
      <c r="E337" s="165"/>
      <c r="F337" s="2"/>
      <c r="G337" s="2"/>
      <c r="H337" s="2"/>
      <c r="I337" s="2"/>
      <c r="J337" s="2"/>
      <c r="K337" s="35"/>
      <c r="L337" s="213" t="e">
        <f>VLOOKUP(A337,Data!$A:$P,10,FALSE)</f>
        <v>#N/A</v>
      </c>
      <c r="M337" s="49">
        <f t="shared" si="39"/>
        <v>0</v>
      </c>
      <c r="N337" s="9">
        <f t="shared" si="37"/>
        <v>0</v>
      </c>
      <c r="O337" s="15" t="str">
        <f t="shared" si="38"/>
        <v/>
      </c>
    </row>
    <row r="338" spans="1:15" ht="15" customHeight="1" x14ac:dyDescent="0.25">
      <c r="A338" s="166"/>
      <c r="B338" s="228"/>
      <c r="C338" s="167"/>
      <c r="D338" s="165"/>
      <c r="E338" s="165"/>
      <c r="F338" s="2"/>
      <c r="G338" s="2"/>
      <c r="H338" s="2"/>
      <c r="I338" s="2"/>
      <c r="J338" s="2"/>
      <c r="K338" s="35"/>
      <c r="L338" s="213" t="e">
        <f>VLOOKUP(A338,Data!$A:$P,10,FALSE)</f>
        <v>#N/A</v>
      </c>
      <c r="M338" s="49">
        <f t="shared" si="39"/>
        <v>0</v>
      </c>
      <c r="N338" s="9">
        <f t="shared" si="37"/>
        <v>0</v>
      </c>
      <c r="O338" s="15" t="str">
        <f t="shared" si="38"/>
        <v/>
      </c>
    </row>
    <row r="339" spans="1:15" ht="39.950000000000003" customHeight="1" x14ac:dyDescent="0.25">
      <c r="A339" s="166"/>
      <c r="B339" s="228"/>
      <c r="C339" s="167"/>
      <c r="D339" s="165"/>
      <c r="E339" s="165"/>
      <c r="F339" s="2"/>
      <c r="G339" s="2"/>
      <c r="H339" s="2"/>
      <c r="I339" s="2"/>
      <c r="J339" s="2"/>
      <c r="K339" s="35"/>
      <c r="L339" s="213" t="e">
        <f>VLOOKUP(A339,Data!$A:$P,10,FALSE)</f>
        <v>#N/A</v>
      </c>
      <c r="M339" s="49">
        <f t="shared" si="39"/>
        <v>0</v>
      </c>
      <c r="N339" s="9">
        <f t="shared" si="37"/>
        <v>0</v>
      </c>
      <c r="O339" s="15" t="str">
        <f t="shared" si="38"/>
        <v/>
      </c>
    </row>
    <row r="340" spans="1:15" ht="45" customHeight="1" x14ac:dyDescent="0.25">
      <c r="A340" s="166"/>
      <c r="B340" s="228"/>
      <c r="C340" s="167"/>
      <c r="D340" s="165"/>
      <c r="E340" s="165"/>
      <c r="F340" s="2"/>
      <c r="G340" s="2"/>
      <c r="H340" s="2"/>
      <c r="I340" s="2"/>
      <c r="J340" s="2"/>
      <c r="K340" s="35"/>
      <c r="L340" s="213" t="e">
        <f>VLOOKUP(A340,Data!$A:$P,10,FALSE)</f>
        <v>#N/A</v>
      </c>
      <c r="M340" s="49">
        <f t="shared" si="39"/>
        <v>0</v>
      </c>
      <c r="N340" s="9">
        <f t="shared" si="37"/>
        <v>0</v>
      </c>
      <c r="O340" s="15" t="str">
        <f t="shared" si="38"/>
        <v/>
      </c>
    </row>
    <row r="341" spans="1:15" ht="15" customHeight="1" x14ac:dyDescent="0.25">
      <c r="A341" s="166"/>
      <c r="B341" s="228"/>
      <c r="C341" s="167"/>
      <c r="D341" s="165"/>
      <c r="E341" s="165"/>
      <c r="F341" s="2"/>
      <c r="G341" s="2"/>
      <c r="H341" s="2"/>
      <c r="I341" s="2"/>
      <c r="J341" s="2"/>
      <c r="K341" s="35"/>
      <c r="L341" s="213" t="e">
        <f>VLOOKUP(A341,Data!$A:$P,10,FALSE)</f>
        <v>#N/A</v>
      </c>
      <c r="M341" s="49">
        <f t="shared" si="39"/>
        <v>0</v>
      </c>
      <c r="N341" s="9">
        <f t="shared" si="37"/>
        <v>0</v>
      </c>
      <c r="O341" s="15" t="str">
        <f t="shared" si="38"/>
        <v/>
      </c>
    </row>
    <row r="342" spans="1:15" ht="45" customHeight="1" x14ac:dyDescent="0.25">
      <c r="A342" s="166"/>
      <c r="B342" s="228"/>
      <c r="C342" s="167"/>
      <c r="D342" s="165"/>
      <c r="E342" s="165"/>
      <c r="F342" s="2"/>
      <c r="G342" s="2"/>
      <c r="H342" s="2"/>
      <c r="I342" s="2"/>
      <c r="J342" s="2"/>
      <c r="K342" s="35"/>
      <c r="L342" s="213" t="e">
        <f>VLOOKUP(A342,Data!$A:$P,10,FALSE)</f>
        <v>#N/A</v>
      </c>
      <c r="M342" s="49">
        <f t="shared" si="39"/>
        <v>0</v>
      </c>
      <c r="N342" s="9">
        <f t="shared" ref="N342:N367" si="40">IF(AND(D342=D341,F342&lt;G341,J342&lt;&gt;"On Standby"), G341-F342,0)</f>
        <v>0</v>
      </c>
      <c r="O342" s="15" t="str">
        <f t="shared" ref="O342:O367" si="41">IF(AND(D342=D341,F342&gt;G341), F342-G341,"")</f>
        <v/>
      </c>
    </row>
    <row r="343" spans="1:15" ht="15" customHeight="1" x14ac:dyDescent="0.25">
      <c r="A343" s="166"/>
      <c r="B343" s="228"/>
      <c r="C343" s="167"/>
      <c r="D343" s="165"/>
      <c r="E343" s="165"/>
      <c r="F343" s="2"/>
      <c r="G343" s="2"/>
      <c r="H343" s="2"/>
      <c r="I343" s="2"/>
      <c r="J343" s="2"/>
      <c r="K343" s="35"/>
      <c r="L343" s="213" t="e">
        <f>VLOOKUP(A343,Data!$A:$P,10,FALSE)</f>
        <v>#N/A</v>
      </c>
      <c r="M343" s="49">
        <f t="shared" si="39"/>
        <v>0</v>
      </c>
      <c r="N343" s="9">
        <f t="shared" si="40"/>
        <v>0</v>
      </c>
      <c r="O343" s="15" t="str">
        <f t="shared" si="41"/>
        <v/>
      </c>
    </row>
    <row r="344" spans="1:15" ht="45" customHeight="1" x14ac:dyDescent="0.25">
      <c r="A344" s="166"/>
      <c r="B344" s="228"/>
      <c r="C344" s="167"/>
      <c r="D344" s="165"/>
      <c r="E344" s="165"/>
      <c r="F344" s="2"/>
      <c r="G344" s="2"/>
      <c r="H344" s="2"/>
      <c r="I344" s="2"/>
      <c r="J344" s="2"/>
      <c r="K344" s="35"/>
      <c r="L344" s="213" t="e">
        <f>VLOOKUP(A344,Data!$A:$P,10,FALSE)</f>
        <v>#N/A</v>
      </c>
      <c r="M344" s="49">
        <f t="shared" si="39"/>
        <v>0</v>
      </c>
      <c r="N344" s="9">
        <f t="shared" si="40"/>
        <v>0</v>
      </c>
      <c r="O344" s="15" t="str">
        <f t="shared" si="41"/>
        <v/>
      </c>
    </row>
    <row r="345" spans="1:15" ht="50.1" customHeight="1" x14ac:dyDescent="0.25">
      <c r="A345" s="166"/>
      <c r="B345" s="228"/>
      <c r="C345" s="167"/>
      <c r="D345" s="165"/>
      <c r="E345" s="165"/>
      <c r="F345" s="2"/>
      <c r="G345" s="2"/>
      <c r="H345" s="2"/>
      <c r="I345" s="2"/>
      <c r="J345" s="2"/>
      <c r="K345" s="35"/>
      <c r="L345" s="213" t="e">
        <f>VLOOKUP(A345,Data!$A:$P,10,FALSE)</f>
        <v>#N/A</v>
      </c>
      <c r="M345" s="49">
        <f t="shared" si="39"/>
        <v>0</v>
      </c>
      <c r="N345" s="9">
        <f t="shared" si="40"/>
        <v>0</v>
      </c>
      <c r="O345" s="15" t="str">
        <f t="shared" si="41"/>
        <v/>
      </c>
    </row>
    <row r="346" spans="1:15" ht="30" customHeight="1" x14ac:dyDescent="0.25">
      <c r="A346" s="166"/>
      <c r="B346" s="228"/>
      <c r="C346" s="167"/>
      <c r="D346" s="165"/>
      <c r="E346" s="165"/>
      <c r="F346" s="2"/>
      <c r="G346" s="2"/>
      <c r="H346" s="2"/>
      <c r="I346" s="2"/>
      <c r="J346" s="2"/>
      <c r="K346" s="35"/>
      <c r="L346" s="213" t="e">
        <f>VLOOKUP(A346,Data!$A:$P,10,FALSE)</f>
        <v>#N/A</v>
      </c>
      <c r="M346" s="49">
        <f t="shared" si="39"/>
        <v>0</v>
      </c>
      <c r="N346" s="9">
        <f t="shared" si="40"/>
        <v>0</v>
      </c>
      <c r="O346" s="15" t="str">
        <f t="shared" si="41"/>
        <v/>
      </c>
    </row>
    <row r="347" spans="1:15" ht="39.950000000000003" customHeight="1" x14ac:dyDescent="0.25">
      <c r="A347" s="166"/>
      <c r="B347" s="228"/>
      <c r="C347" s="167"/>
      <c r="D347" s="165"/>
      <c r="E347" s="165"/>
      <c r="F347" s="2"/>
      <c r="G347" s="2"/>
      <c r="H347" s="2"/>
      <c r="I347" s="2"/>
      <c r="J347" s="2"/>
      <c r="K347" s="35"/>
      <c r="L347" s="213" t="e">
        <f>VLOOKUP(A347,Data!$A:$P,10,FALSE)</f>
        <v>#N/A</v>
      </c>
      <c r="M347" s="49">
        <f t="shared" si="39"/>
        <v>0</v>
      </c>
      <c r="N347" s="9">
        <f t="shared" si="40"/>
        <v>0</v>
      </c>
      <c r="O347" s="15" t="str">
        <f t="shared" si="41"/>
        <v/>
      </c>
    </row>
    <row r="348" spans="1:15" ht="45" customHeight="1" x14ac:dyDescent="0.25">
      <c r="A348" s="166"/>
      <c r="B348" s="228"/>
      <c r="C348" s="167"/>
      <c r="D348" s="165"/>
      <c r="E348" s="165"/>
      <c r="F348" s="2"/>
      <c r="G348" s="2"/>
      <c r="H348" s="2"/>
      <c r="I348" s="2"/>
      <c r="J348" s="2"/>
      <c r="K348" s="35"/>
      <c r="L348" s="213" t="e">
        <f>VLOOKUP(A348,Data!$A:$P,10,FALSE)</f>
        <v>#N/A</v>
      </c>
      <c r="M348" s="49">
        <f t="shared" si="39"/>
        <v>0</v>
      </c>
      <c r="N348" s="9">
        <f t="shared" si="40"/>
        <v>0</v>
      </c>
      <c r="O348" s="15" t="str">
        <f t="shared" si="41"/>
        <v/>
      </c>
    </row>
    <row r="349" spans="1:15" ht="39.950000000000003" customHeight="1" x14ac:dyDescent="0.25">
      <c r="A349" s="166"/>
      <c r="B349" s="228"/>
      <c r="C349" s="167"/>
      <c r="D349" s="165"/>
      <c r="E349" s="165"/>
      <c r="F349" s="2"/>
      <c r="G349" s="2"/>
      <c r="H349" s="2"/>
      <c r="I349" s="2"/>
      <c r="J349" s="2"/>
      <c r="K349" s="35"/>
      <c r="L349" s="213" t="e">
        <f>VLOOKUP(A349,Data!$A:$P,10,FALSE)</f>
        <v>#N/A</v>
      </c>
      <c r="M349" s="49">
        <f t="shared" si="39"/>
        <v>0</v>
      </c>
      <c r="N349" s="9">
        <f t="shared" si="40"/>
        <v>0</v>
      </c>
      <c r="O349" s="15" t="str">
        <f t="shared" si="41"/>
        <v/>
      </c>
    </row>
    <row r="350" spans="1:15" ht="30" customHeight="1" x14ac:dyDescent="0.25">
      <c r="A350" s="166"/>
      <c r="B350" s="228"/>
      <c r="C350" s="167"/>
      <c r="D350" s="165"/>
      <c r="E350" s="165"/>
      <c r="F350" s="2"/>
      <c r="G350" s="2"/>
      <c r="H350" s="2"/>
      <c r="I350" s="2"/>
      <c r="J350" s="2"/>
      <c r="K350" s="35"/>
      <c r="L350" s="213" t="e">
        <f>VLOOKUP(A350,Data!$A:$P,10,FALSE)</f>
        <v>#N/A</v>
      </c>
      <c r="M350" s="49">
        <f t="shared" si="39"/>
        <v>0</v>
      </c>
      <c r="N350" s="9">
        <f t="shared" si="40"/>
        <v>0</v>
      </c>
      <c r="O350" s="15" t="str">
        <f t="shared" si="41"/>
        <v/>
      </c>
    </row>
    <row r="351" spans="1:15" ht="45" customHeight="1" x14ac:dyDescent="0.25">
      <c r="A351" s="166"/>
      <c r="B351" s="228"/>
      <c r="C351" s="167"/>
      <c r="D351" s="165"/>
      <c r="E351" s="165"/>
      <c r="F351" s="2"/>
      <c r="G351" s="2"/>
      <c r="H351" s="2"/>
      <c r="I351" s="2"/>
      <c r="J351" s="2"/>
      <c r="K351" s="35"/>
      <c r="L351" s="213" t="e">
        <f>VLOOKUP(A351,Data!$A:$P,10,FALSE)</f>
        <v>#N/A</v>
      </c>
      <c r="M351" s="49">
        <f t="shared" si="39"/>
        <v>0</v>
      </c>
      <c r="N351" s="9">
        <f t="shared" si="40"/>
        <v>0</v>
      </c>
      <c r="O351" s="15" t="str">
        <f t="shared" si="41"/>
        <v/>
      </c>
    </row>
    <row r="352" spans="1:15" ht="45" customHeight="1" x14ac:dyDescent="0.25">
      <c r="A352" s="166"/>
      <c r="B352" s="228"/>
      <c r="C352" s="167"/>
      <c r="D352" s="165"/>
      <c r="E352" s="165"/>
      <c r="F352" s="2"/>
      <c r="G352" s="2"/>
      <c r="H352" s="2"/>
      <c r="I352" s="2"/>
      <c r="J352" s="2"/>
      <c r="K352" s="35"/>
      <c r="L352" s="213" t="e">
        <f>VLOOKUP(A352,Data!$A:$P,10,FALSE)</f>
        <v>#N/A</v>
      </c>
      <c r="M352" s="49">
        <f t="shared" si="39"/>
        <v>0</v>
      </c>
      <c r="N352" s="9">
        <f t="shared" si="40"/>
        <v>0</v>
      </c>
      <c r="O352" s="15" t="str">
        <f t="shared" si="41"/>
        <v/>
      </c>
    </row>
    <row r="353" spans="1:15" ht="15" customHeight="1" x14ac:dyDescent="0.25">
      <c r="A353" s="166"/>
      <c r="B353" s="228"/>
      <c r="C353" s="167"/>
      <c r="D353" s="165"/>
      <c r="E353" s="165"/>
      <c r="F353" s="2"/>
      <c r="G353" s="2"/>
      <c r="H353" s="2"/>
      <c r="I353" s="2"/>
      <c r="J353" s="2"/>
      <c r="K353" s="35"/>
      <c r="L353" s="213" t="e">
        <f>VLOOKUP(A353,Data!$A:$P,10,FALSE)</f>
        <v>#N/A</v>
      </c>
      <c r="M353" s="49">
        <f t="shared" si="39"/>
        <v>0</v>
      </c>
      <c r="N353" s="9">
        <f t="shared" si="40"/>
        <v>0</v>
      </c>
      <c r="O353" s="15" t="str">
        <f t="shared" si="41"/>
        <v/>
      </c>
    </row>
    <row r="354" spans="1:15" ht="39.950000000000003" customHeight="1" x14ac:dyDescent="0.25">
      <c r="A354" s="166"/>
      <c r="B354" s="228"/>
      <c r="C354" s="167"/>
      <c r="D354" s="165"/>
      <c r="E354" s="165"/>
      <c r="F354" s="2"/>
      <c r="G354" s="2"/>
      <c r="H354" s="2"/>
      <c r="I354" s="2"/>
      <c r="J354" s="2"/>
      <c r="K354" s="35"/>
      <c r="L354" s="213" t="e">
        <f>VLOOKUP(A354,Data!$A:$P,10,FALSE)</f>
        <v>#N/A</v>
      </c>
      <c r="M354" s="49">
        <f t="shared" si="39"/>
        <v>0</v>
      </c>
      <c r="N354" s="9">
        <f t="shared" si="40"/>
        <v>0</v>
      </c>
      <c r="O354" s="15" t="str">
        <f t="shared" si="41"/>
        <v/>
      </c>
    </row>
    <row r="355" spans="1:15" ht="45" customHeight="1" x14ac:dyDescent="0.25">
      <c r="A355" s="166"/>
      <c r="B355" s="228"/>
      <c r="C355" s="167"/>
      <c r="D355" s="165"/>
      <c r="E355" s="165"/>
      <c r="F355" s="2"/>
      <c r="G355" s="2"/>
      <c r="H355" s="2"/>
      <c r="I355" s="2"/>
      <c r="J355" s="2"/>
      <c r="K355" s="35"/>
      <c r="L355" s="213" t="e">
        <f>VLOOKUP(A355,Data!$A:$P,10,FALSE)</f>
        <v>#N/A</v>
      </c>
      <c r="M355" s="49">
        <f t="shared" si="39"/>
        <v>0</v>
      </c>
      <c r="N355" s="9">
        <f t="shared" si="40"/>
        <v>0</v>
      </c>
      <c r="O355" s="15" t="str">
        <f t="shared" si="41"/>
        <v/>
      </c>
    </row>
    <row r="356" spans="1:15" ht="36" customHeight="1" x14ac:dyDescent="0.25">
      <c r="A356" s="166"/>
      <c r="B356" s="228"/>
      <c r="C356" s="167"/>
      <c r="D356" s="165"/>
      <c r="E356" s="165"/>
      <c r="F356" s="2"/>
      <c r="G356" s="2"/>
      <c r="H356" s="2"/>
      <c r="I356" s="2"/>
      <c r="J356" s="2"/>
      <c r="K356" s="35"/>
      <c r="L356" s="213" t="e">
        <f>VLOOKUP(A356,Data!$A:$P,10,FALSE)</f>
        <v>#N/A</v>
      </c>
      <c r="M356" s="49">
        <f t="shared" si="39"/>
        <v>0</v>
      </c>
      <c r="N356" s="9">
        <f t="shared" si="40"/>
        <v>0</v>
      </c>
      <c r="O356" s="15" t="str">
        <f t="shared" si="41"/>
        <v/>
      </c>
    </row>
    <row r="357" spans="1:15" ht="39.950000000000003" customHeight="1" x14ac:dyDescent="0.25">
      <c r="A357" s="166"/>
      <c r="B357" s="228"/>
      <c r="C357" s="167"/>
      <c r="D357" s="165"/>
      <c r="E357" s="165"/>
      <c r="F357" s="2"/>
      <c r="G357" s="2"/>
      <c r="H357" s="2"/>
      <c r="I357" s="2"/>
      <c r="J357" s="2"/>
      <c r="K357" s="35"/>
      <c r="L357" s="213" t="e">
        <f>VLOOKUP(A357,Data!$A:$P,10,FALSE)</f>
        <v>#N/A</v>
      </c>
      <c r="M357" s="49">
        <f t="shared" si="39"/>
        <v>0</v>
      </c>
      <c r="N357" s="9">
        <f t="shared" si="40"/>
        <v>0</v>
      </c>
      <c r="O357" s="15" t="str">
        <f t="shared" si="41"/>
        <v/>
      </c>
    </row>
    <row r="358" spans="1:15" ht="45" customHeight="1" x14ac:dyDescent="0.25">
      <c r="A358" s="166"/>
      <c r="B358" s="228"/>
      <c r="C358" s="167"/>
      <c r="D358" s="165"/>
      <c r="E358" s="165"/>
      <c r="F358" s="2"/>
      <c r="G358" s="2"/>
      <c r="H358" s="2"/>
      <c r="I358" s="2"/>
      <c r="J358" s="2"/>
      <c r="K358" s="35"/>
      <c r="L358" s="213" t="e">
        <f>VLOOKUP(A358,Data!$A:$P,10,FALSE)</f>
        <v>#N/A</v>
      </c>
      <c r="M358" s="49">
        <f t="shared" si="39"/>
        <v>0</v>
      </c>
      <c r="N358" s="9">
        <f t="shared" si="40"/>
        <v>0</v>
      </c>
      <c r="O358" s="15" t="str">
        <f t="shared" si="41"/>
        <v/>
      </c>
    </row>
    <row r="359" spans="1:15" ht="39.950000000000003" customHeight="1" x14ac:dyDescent="0.25">
      <c r="A359" s="166"/>
      <c r="B359" s="228"/>
      <c r="C359" s="167"/>
      <c r="D359" s="165"/>
      <c r="E359" s="165"/>
      <c r="F359" s="2"/>
      <c r="G359" s="2"/>
      <c r="H359" s="2"/>
      <c r="I359" s="2"/>
      <c r="J359" s="2"/>
      <c r="K359" s="35"/>
      <c r="L359" s="213" t="e">
        <f>VLOOKUP(A359,Data!$A:$P,10,FALSE)</f>
        <v>#N/A</v>
      </c>
      <c r="M359" s="49">
        <f t="shared" si="39"/>
        <v>0</v>
      </c>
      <c r="N359" s="9">
        <f t="shared" si="40"/>
        <v>0</v>
      </c>
      <c r="O359" s="15" t="str">
        <f t="shared" si="41"/>
        <v/>
      </c>
    </row>
    <row r="360" spans="1:15" ht="15" customHeight="1" x14ac:dyDescent="0.25">
      <c r="A360" s="166"/>
      <c r="B360" s="228"/>
      <c r="C360" s="167"/>
      <c r="D360" s="165"/>
      <c r="E360" s="165"/>
      <c r="F360" s="2"/>
      <c r="G360" s="2"/>
      <c r="H360" s="2"/>
      <c r="I360" s="2"/>
      <c r="J360" s="2"/>
      <c r="K360" s="35"/>
      <c r="L360" s="213" t="e">
        <f>VLOOKUP(A360,Data!$A:$P,10,FALSE)</f>
        <v>#N/A</v>
      </c>
      <c r="M360" s="49">
        <f t="shared" si="39"/>
        <v>0</v>
      </c>
      <c r="N360" s="9">
        <f t="shared" si="40"/>
        <v>0</v>
      </c>
      <c r="O360" s="15" t="str">
        <f t="shared" si="41"/>
        <v/>
      </c>
    </row>
    <row r="361" spans="1:15" ht="39.950000000000003" customHeight="1" x14ac:dyDescent="0.25">
      <c r="A361" s="166"/>
      <c r="B361" s="228"/>
      <c r="C361" s="167"/>
      <c r="D361" s="165"/>
      <c r="E361" s="165"/>
      <c r="F361" s="2"/>
      <c r="G361" s="2"/>
      <c r="H361" s="2"/>
      <c r="I361" s="2"/>
      <c r="J361" s="2"/>
      <c r="K361" s="35"/>
      <c r="L361" s="213" t="e">
        <f>VLOOKUP(A361,Data!$A:$P,10,FALSE)</f>
        <v>#N/A</v>
      </c>
      <c r="M361" s="49">
        <f t="shared" si="39"/>
        <v>0</v>
      </c>
      <c r="N361" s="9">
        <f t="shared" si="40"/>
        <v>0</v>
      </c>
      <c r="O361" s="15" t="str">
        <f t="shared" si="41"/>
        <v/>
      </c>
    </row>
    <row r="362" spans="1:15" ht="24.95" customHeight="1" x14ac:dyDescent="0.25">
      <c r="A362" s="166"/>
      <c r="B362" s="228"/>
      <c r="C362" s="167"/>
      <c r="D362" s="165"/>
      <c r="E362" s="165"/>
      <c r="F362" s="2"/>
      <c r="G362" s="2"/>
      <c r="H362" s="2"/>
      <c r="I362" s="2"/>
      <c r="J362" s="2"/>
      <c r="K362" s="35"/>
      <c r="L362" s="213" t="e">
        <f>VLOOKUP(A362,Data!$A:$P,10,FALSE)</f>
        <v>#N/A</v>
      </c>
      <c r="M362" s="49">
        <f t="shared" si="39"/>
        <v>0</v>
      </c>
      <c r="N362" s="9">
        <f t="shared" si="40"/>
        <v>0</v>
      </c>
      <c r="O362" s="15" t="str">
        <f t="shared" si="41"/>
        <v/>
      </c>
    </row>
    <row r="363" spans="1:15" ht="39.950000000000003" customHeight="1" x14ac:dyDescent="0.25">
      <c r="A363" s="166"/>
      <c r="B363" s="228"/>
      <c r="C363" s="167"/>
      <c r="D363" s="165"/>
      <c r="E363" s="165"/>
      <c r="F363" s="2"/>
      <c r="G363" s="2"/>
      <c r="H363" s="2"/>
      <c r="I363" s="2"/>
      <c r="J363" s="2"/>
      <c r="K363" s="35"/>
      <c r="L363" s="213" t="e">
        <f>VLOOKUP(A363,Data!$A:$P,10,FALSE)</f>
        <v>#N/A</v>
      </c>
      <c r="M363" s="49">
        <f t="shared" si="39"/>
        <v>0</v>
      </c>
      <c r="N363" s="9">
        <f t="shared" si="40"/>
        <v>0</v>
      </c>
      <c r="O363" s="15" t="str">
        <f t="shared" si="41"/>
        <v/>
      </c>
    </row>
    <row r="364" spans="1:15" ht="39.950000000000003" customHeight="1" x14ac:dyDescent="0.25">
      <c r="A364" s="166"/>
      <c r="B364" s="228"/>
      <c r="C364" s="167"/>
      <c r="D364" s="165"/>
      <c r="E364" s="165"/>
      <c r="F364" s="2"/>
      <c r="G364" s="2"/>
      <c r="H364" s="2"/>
      <c r="I364" s="2"/>
      <c r="J364" s="2"/>
      <c r="K364" s="35"/>
      <c r="L364" s="213" t="e">
        <f>VLOOKUP(A364,Data!$A:$P,10,FALSE)</f>
        <v>#N/A</v>
      </c>
      <c r="M364" s="49">
        <f t="shared" si="39"/>
        <v>0</v>
      </c>
      <c r="N364" s="9">
        <f t="shared" si="40"/>
        <v>0</v>
      </c>
      <c r="O364" s="15" t="str">
        <f t="shared" si="41"/>
        <v/>
      </c>
    </row>
    <row r="365" spans="1:15" ht="15" customHeight="1" x14ac:dyDescent="0.25">
      <c r="A365" s="166"/>
      <c r="B365" s="228"/>
      <c r="C365" s="167"/>
      <c r="D365" s="165"/>
      <c r="E365" s="165"/>
      <c r="F365" s="2"/>
      <c r="G365" s="2"/>
      <c r="H365" s="2"/>
      <c r="I365" s="2"/>
      <c r="J365" s="2"/>
      <c r="K365" s="35"/>
      <c r="L365" s="213" t="e">
        <f>VLOOKUP(A365,Data!$A:$P,10,FALSE)</f>
        <v>#N/A</v>
      </c>
      <c r="M365" s="49">
        <f t="shared" si="39"/>
        <v>0</v>
      </c>
      <c r="N365" s="9">
        <f t="shared" si="40"/>
        <v>0</v>
      </c>
      <c r="O365" s="15" t="str">
        <f t="shared" si="41"/>
        <v/>
      </c>
    </row>
    <row r="366" spans="1:15" ht="39.950000000000003" customHeight="1" x14ac:dyDescent="0.25">
      <c r="A366" s="166"/>
      <c r="B366" s="228"/>
      <c r="C366" s="167"/>
      <c r="D366" s="165"/>
      <c r="E366" s="165"/>
      <c r="F366" s="2"/>
      <c r="G366" s="2"/>
      <c r="H366" s="2"/>
      <c r="I366" s="2"/>
      <c r="J366" s="2"/>
      <c r="K366" s="35"/>
      <c r="L366" s="213" t="e">
        <f>VLOOKUP(A366,Data!$A:$P,10,FALSE)</f>
        <v>#N/A</v>
      </c>
      <c r="M366" s="49">
        <f t="shared" si="39"/>
        <v>0</v>
      </c>
      <c r="N366" s="9">
        <f t="shared" si="40"/>
        <v>0</v>
      </c>
      <c r="O366" s="15" t="str">
        <f t="shared" si="41"/>
        <v/>
      </c>
    </row>
    <row r="367" spans="1:15" ht="39.950000000000003" customHeight="1" x14ac:dyDescent="0.25">
      <c r="A367" s="166"/>
      <c r="B367" s="228"/>
      <c r="C367" s="167"/>
      <c r="D367" s="165"/>
      <c r="E367" s="165"/>
      <c r="F367" s="2"/>
      <c r="G367" s="2"/>
      <c r="H367" s="2"/>
      <c r="I367" s="2"/>
      <c r="J367" s="2"/>
      <c r="K367" s="35"/>
      <c r="L367" s="213" t="e">
        <f>VLOOKUP(A367,Data!$A:$P,10,FALSE)</f>
        <v>#N/A</v>
      </c>
      <c r="M367" s="49">
        <f t="shared" si="39"/>
        <v>0</v>
      </c>
      <c r="N367" s="9">
        <f t="shared" si="40"/>
        <v>0</v>
      </c>
      <c r="O367" s="15" t="str">
        <f t="shared" si="41"/>
        <v/>
      </c>
    </row>
    <row r="368" spans="1:15" ht="39.950000000000003" customHeight="1" x14ac:dyDescent="0.25">
      <c r="A368" s="166"/>
      <c r="B368" s="228"/>
      <c r="C368" s="167"/>
      <c r="D368" s="165"/>
      <c r="E368" s="165"/>
      <c r="F368" s="2"/>
      <c r="G368" s="2"/>
      <c r="H368" s="2"/>
      <c r="I368" s="2"/>
      <c r="J368" s="2"/>
      <c r="K368" s="35"/>
      <c r="L368" s="213" t="e">
        <f>VLOOKUP(A368,Data!$A:$P,10,FALSE)</f>
        <v>#N/A</v>
      </c>
      <c r="M368" s="49">
        <f t="shared" si="39"/>
        <v>0</v>
      </c>
      <c r="N368" s="9"/>
      <c r="O368" s="4"/>
    </row>
    <row r="369" spans="1:15" ht="35.1" customHeight="1" x14ac:dyDescent="0.25">
      <c r="A369" s="166"/>
      <c r="B369" s="228"/>
      <c r="C369" s="167"/>
      <c r="D369" s="165"/>
      <c r="E369" s="165"/>
      <c r="F369" s="2"/>
      <c r="G369" s="2"/>
      <c r="H369" s="2"/>
      <c r="I369" s="2"/>
      <c r="J369" s="2"/>
      <c r="K369" s="35"/>
      <c r="L369" s="213" t="e">
        <f>VLOOKUP(A369,Data!$A:$P,10,FALSE)</f>
        <v>#N/A</v>
      </c>
      <c r="M369" s="49">
        <f t="shared" si="39"/>
        <v>0</v>
      </c>
      <c r="N369" s="9">
        <f t="shared" ref="N369:N402" si="42">IF(AND(D369=D368,F369&lt;G368,J369&lt;&gt;"On Standby"), G368-F369,0)</f>
        <v>0</v>
      </c>
      <c r="O369" s="15" t="str">
        <f t="shared" ref="O369:O402" si="43">IF(AND(D369=D368,F369&gt;G368), F369-G368,"")</f>
        <v/>
      </c>
    </row>
    <row r="370" spans="1:15" ht="45" customHeight="1" x14ac:dyDescent="0.25">
      <c r="A370" s="166"/>
      <c r="B370" s="228"/>
      <c r="C370" s="167"/>
      <c r="D370" s="165"/>
      <c r="E370" s="165"/>
      <c r="F370" s="2"/>
      <c r="G370" s="2"/>
      <c r="H370" s="2"/>
      <c r="I370" s="2"/>
      <c r="J370" s="2"/>
      <c r="K370" s="35"/>
      <c r="L370" s="213" t="e">
        <f>VLOOKUP(A370,Data!$A:$P,10,FALSE)</f>
        <v>#N/A</v>
      </c>
      <c r="M370" s="49">
        <f t="shared" si="39"/>
        <v>0</v>
      </c>
      <c r="N370" s="9">
        <f t="shared" si="42"/>
        <v>0</v>
      </c>
      <c r="O370" s="15" t="str">
        <f t="shared" si="43"/>
        <v/>
      </c>
    </row>
    <row r="371" spans="1:15" ht="39.950000000000003" customHeight="1" x14ac:dyDescent="0.25">
      <c r="A371" s="166"/>
      <c r="B371" s="228"/>
      <c r="C371" s="167"/>
      <c r="D371" s="165"/>
      <c r="E371" s="165"/>
      <c r="F371" s="2"/>
      <c r="G371" s="2"/>
      <c r="H371" s="2"/>
      <c r="I371" s="2"/>
      <c r="J371" s="2"/>
      <c r="K371" s="35"/>
      <c r="L371" s="213" t="e">
        <f>VLOOKUP(A371,Data!$A:$P,10,FALSE)</f>
        <v>#N/A</v>
      </c>
      <c r="M371" s="49">
        <f t="shared" si="39"/>
        <v>0</v>
      </c>
      <c r="N371" s="9">
        <f t="shared" si="42"/>
        <v>0</v>
      </c>
      <c r="O371" s="15" t="str">
        <f t="shared" si="43"/>
        <v/>
      </c>
    </row>
    <row r="372" spans="1:15" ht="15" customHeight="1" x14ac:dyDescent="0.25">
      <c r="A372" s="166"/>
      <c r="B372" s="228"/>
      <c r="C372" s="167"/>
      <c r="D372" s="165"/>
      <c r="E372" s="165"/>
      <c r="F372" s="2"/>
      <c r="G372" s="2"/>
      <c r="H372" s="2"/>
      <c r="I372" s="2"/>
      <c r="J372" s="2"/>
      <c r="K372" s="35"/>
      <c r="L372" s="213" t="e">
        <f>VLOOKUP(A372,Data!$A:$P,10,FALSE)</f>
        <v>#N/A</v>
      </c>
      <c r="M372" s="49">
        <f t="shared" si="39"/>
        <v>0</v>
      </c>
      <c r="N372" s="9">
        <f t="shared" si="42"/>
        <v>0</v>
      </c>
      <c r="O372" s="15" t="str">
        <f t="shared" si="43"/>
        <v/>
      </c>
    </row>
    <row r="373" spans="1:15" ht="39.950000000000003" customHeight="1" x14ac:dyDescent="0.25">
      <c r="A373" s="166"/>
      <c r="B373" s="228"/>
      <c r="C373" s="167"/>
      <c r="D373" s="165"/>
      <c r="E373" s="165"/>
      <c r="F373" s="2"/>
      <c r="G373" s="2"/>
      <c r="H373" s="2"/>
      <c r="I373" s="2"/>
      <c r="J373" s="2"/>
      <c r="K373" s="35"/>
      <c r="L373" s="213" t="e">
        <f>VLOOKUP(A373,Data!$A:$P,10,FALSE)</f>
        <v>#N/A</v>
      </c>
      <c r="M373" s="49">
        <f t="shared" si="39"/>
        <v>0</v>
      </c>
      <c r="N373" s="9">
        <f t="shared" si="42"/>
        <v>0</v>
      </c>
      <c r="O373" s="15" t="str">
        <f t="shared" si="43"/>
        <v/>
      </c>
    </row>
    <row r="374" spans="1:15" ht="30" customHeight="1" x14ac:dyDescent="0.25">
      <c r="A374" s="166"/>
      <c r="B374" s="228"/>
      <c r="C374" s="167"/>
      <c r="D374" s="165"/>
      <c r="E374" s="165"/>
      <c r="F374" s="2"/>
      <c r="G374" s="2"/>
      <c r="H374" s="2"/>
      <c r="I374" s="2"/>
      <c r="J374" s="2"/>
      <c r="K374" s="35"/>
      <c r="L374" s="213" t="e">
        <f>VLOOKUP(A374,Data!$A:$P,10,FALSE)</f>
        <v>#N/A</v>
      </c>
      <c r="M374" s="49">
        <f t="shared" si="39"/>
        <v>0</v>
      </c>
      <c r="N374" s="9">
        <f t="shared" si="42"/>
        <v>0</v>
      </c>
      <c r="O374" s="15" t="str">
        <f t="shared" si="43"/>
        <v/>
      </c>
    </row>
    <row r="375" spans="1:15" ht="39.950000000000003" customHeight="1" x14ac:dyDescent="0.25">
      <c r="A375" s="166"/>
      <c r="B375" s="228"/>
      <c r="C375" s="167"/>
      <c r="D375" s="165"/>
      <c r="E375" s="165"/>
      <c r="F375" s="2"/>
      <c r="G375" s="2"/>
      <c r="H375" s="2"/>
      <c r="I375" s="2"/>
      <c r="J375" s="2"/>
      <c r="K375" s="35"/>
      <c r="L375" s="213" t="e">
        <f>VLOOKUP(A375,Data!$A:$P,10,FALSE)</f>
        <v>#N/A</v>
      </c>
      <c r="M375" s="49">
        <f t="shared" si="39"/>
        <v>0</v>
      </c>
      <c r="N375" s="9">
        <f t="shared" si="42"/>
        <v>0</v>
      </c>
      <c r="O375" s="15" t="str">
        <f t="shared" si="43"/>
        <v/>
      </c>
    </row>
    <row r="376" spans="1:15" ht="15" customHeight="1" x14ac:dyDescent="0.25">
      <c r="A376" s="166"/>
      <c r="B376" s="228"/>
      <c r="C376" s="167"/>
      <c r="D376" s="165"/>
      <c r="E376" s="165"/>
      <c r="F376" s="2"/>
      <c r="G376" s="2"/>
      <c r="H376" s="2"/>
      <c r="I376" s="2"/>
      <c r="J376" s="2"/>
      <c r="K376" s="35"/>
      <c r="L376" s="213" t="e">
        <f>VLOOKUP(A376,Data!$A:$P,10,FALSE)</f>
        <v>#N/A</v>
      </c>
      <c r="M376" s="49">
        <f t="shared" si="39"/>
        <v>0</v>
      </c>
      <c r="N376" s="9">
        <f t="shared" si="42"/>
        <v>0</v>
      </c>
      <c r="O376" s="15" t="str">
        <f t="shared" si="43"/>
        <v/>
      </c>
    </row>
    <row r="377" spans="1:15" ht="39.950000000000003" customHeight="1" x14ac:dyDescent="0.25">
      <c r="A377" s="166"/>
      <c r="B377" s="228"/>
      <c r="C377" s="167"/>
      <c r="D377" s="165"/>
      <c r="E377" s="165"/>
      <c r="F377" s="2"/>
      <c r="G377" s="2"/>
      <c r="H377" s="2"/>
      <c r="I377" s="2"/>
      <c r="J377" s="2"/>
      <c r="K377" s="35"/>
      <c r="L377" s="213" t="e">
        <f>VLOOKUP(A377,Data!$A:$P,10,FALSE)</f>
        <v>#N/A</v>
      </c>
      <c r="M377" s="49">
        <f t="shared" si="39"/>
        <v>0</v>
      </c>
      <c r="N377" s="9">
        <f t="shared" si="42"/>
        <v>0</v>
      </c>
      <c r="O377" s="15" t="str">
        <f t="shared" si="43"/>
        <v/>
      </c>
    </row>
    <row r="378" spans="1:15" ht="35.1" customHeight="1" x14ac:dyDescent="0.25">
      <c r="A378" s="166"/>
      <c r="B378" s="228"/>
      <c r="C378" s="167"/>
      <c r="D378" s="165"/>
      <c r="E378" s="165"/>
      <c r="F378" s="2"/>
      <c r="G378" s="2"/>
      <c r="H378" s="2"/>
      <c r="I378" s="2"/>
      <c r="J378" s="2"/>
      <c r="K378" s="35"/>
      <c r="L378" s="213" t="e">
        <f>VLOOKUP(A378,Data!$A:$P,10,FALSE)</f>
        <v>#N/A</v>
      </c>
      <c r="M378" s="49">
        <f t="shared" si="39"/>
        <v>0</v>
      </c>
      <c r="N378" s="9">
        <f t="shared" si="42"/>
        <v>0</v>
      </c>
      <c r="O378" s="15" t="str">
        <f t="shared" si="43"/>
        <v/>
      </c>
    </row>
    <row r="379" spans="1:15" ht="45" customHeight="1" x14ac:dyDescent="0.25">
      <c r="A379" s="166"/>
      <c r="B379" s="228"/>
      <c r="C379" s="167"/>
      <c r="D379" s="165"/>
      <c r="E379" s="165"/>
      <c r="F379" s="2"/>
      <c r="G379" s="2"/>
      <c r="H379" s="2"/>
      <c r="I379" s="2"/>
      <c r="J379" s="2"/>
      <c r="K379" s="35"/>
      <c r="L379" s="213" t="e">
        <f>VLOOKUP(A379,Data!$A:$P,10,FALSE)</f>
        <v>#N/A</v>
      </c>
      <c r="M379" s="49">
        <f t="shared" si="39"/>
        <v>0</v>
      </c>
      <c r="N379" s="9">
        <f t="shared" si="42"/>
        <v>0</v>
      </c>
      <c r="O379" s="15" t="str">
        <f t="shared" si="43"/>
        <v/>
      </c>
    </row>
    <row r="380" spans="1:15" ht="30" customHeight="1" x14ac:dyDescent="0.25">
      <c r="A380" s="166"/>
      <c r="B380" s="228"/>
      <c r="C380" s="167"/>
      <c r="D380" s="165"/>
      <c r="E380" s="165"/>
      <c r="F380" s="2"/>
      <c r="G380" s="2"/>
      <c r="H380" s="2"/>
      <c r="I380" s="2"/>
      <c r="J380" s="2"/>
      <c r="K380" s="35"/>
      <c r="L380" s="213" t="e">
        <f>VLOOKUP(A380,Data!$A:$P,10,FALSE)</f>
        <v>#N/A</v>
      </c>
      <c r="M380" s="49">
        <f t="shared" si="39"/>
        <v>0</v>
      </c>
      <c r="N380" s="9">
        <f t="shared" si="42"/>
        <v>0</v>
      </c>
      <c r="O380" s="15" t="str">
        <f t="shared" si="43"/>
        <v/>
      </c>
    </row>
    <row r="381" spans="1:15" ht="15" customHeight="1" x14ac:dyDescent="0.25">
      <c r="A381" s="166"/>
      <c r="B381" s="228"/>
      <c r="C381" s="167"/>
      <c r="D381" s="165"/>
      <c r="E381" s="165"/>
      <c r="F381" s="2"/>
      <c r="G381" s="2"/>
      <c r="H381" s="2"/>
      <c r="I381" s="2"/>
      <c r="J381" s="2"/>
      <c r="K381" s="35"/>
      <c r="L381" s="213" t="e">
        <f>VLOOKUP(A381,Data!$A:$P,10,FALSE)</f>
        <v>#N/A</v>
      </c>
      <c r="M381" s="49">
        <f t="shared" si="39"/>
        <v>0</v>
      </c>
      <c r="N381" s="9">
        <f t="shared" si="42"/>
        <v>0</v>
      </c>
      <c r="O381" s="15" t="str">
        <f t="shared" si="43"/>
        <v/>
      </c>
    </row>
    <row r="382" spans="1:15" ht="15" customHeight="1" x14ac:dyDescent="0.25">
      <c r="A382" s="166"/>
      <c r="B382" s="228"/>
      <c r="C382" s="167"/>
      <c r="D382" s="165"/>
      <c r="E382" s="165"/>
      <c r="F382" s="2"/>
      <c r="G382" s="2"/>
      <c r="H382" s="2"/>
      <c r="I382" s="2"/>
      <c r="J382" s="2"/>
      <c r="K382" s="35"/>
      <c r="L382" s="213" t="e">
        <f>VLOOKUP(A382,Data!$A:$P,10,FALSE)</f>
        <v>#N/A</v>
      </c>
      <c r="M382" s="49">
        <f t="shared" si="39"/>
        <v>0</v>
      </c>
      <c r="N382" s="9">
        <f t="shared" si="42"/>
        <v>0</v>
      </c>
      <c r="O382" s="15" t="str">
        <f t="shared" si="43"/>
        <v/>
      </c>
    </row>
    <row r="383" spans="1:15" ht="15" customHeight="1" x14ac:dyDescent="0.25">
      <c r="A383" s="166"/>
      <c r="B383" s="228"/>
      <c r="C383" s="167"/>
      <c r="D383" s="165"/>
      <c r="E383" s="165"/>
      <c r="F383" s="2"/>
      <c r="G383" s="2"/>
      <c r="H383" s="2"/>
      <c r="I383" s="2"/>
      <c r="J383" s="2"/>
      <c r="K383" s="35"/>
      <c r="L383" s="213" t="e">
        <f>VLOOKUP(A383,Data!$A:$P,10,FALSE)</f>
        <v>#N/A</v>
      </c>
      <c r="M383" s="49">
        <f t="shared" si="39"/>
        <v>0</v>
      </c>
      <c r="N383" s="9">
        <f t="shared" si="42"/>
        <v>0</v>
      </c>
      <c r="O383" s="15" t="str">
        <f t="shared" si="43"/>
        <v/>
      </c>
    </row>
    <row r="384" spans="1:15" ht="39.950000000000003" customHeight="1" x14ac:dyDescent="0.25">
      <c r="A384" s="166"/>
      <c r="B384" s="228"/>
      <c r="C384" s="167"/>
      <c r="D384" s="165"/>
      <c r="E384" s="165"/>
      <c r="F384" s="2"/>
      <c r="G384" s="2"/>
      <c r="H384" s="2"/>
      <c r="I384" s="2"/>
      <c r="J384" s="2"/>
      <c r="K384" s="35"/>
      <c r="L384" s="213" t="e">
        <f>VLOOKUP(A384,Data!$A:$P,10,FALSE)</f>
        <v>#N/A</v>
      </c>
      <c r="M384" s="49">
        <f t="shared" si="39"/>
        <v>0</v>
      </c>
      <c r="N384" s="9">
        <f t="shared" si="42"/>
        <v>0</v>
      </c>
      <c r="O384" s="15" t="str">
        <f t="shared" si="43"/>
        <v/>
      </c>
    </row>
    <row r="385" spans="1:15" ht="15" customHeight="1" x14ac:dyDescent="0.25">
      <c r="A385" s="166"/>
      <c r="B385" s="228"/>
      <c r="C385" s="167"/>
      <c r="D385" s="165"/>
      <c r="E385" s="165"/>
      <c r="F385" s="2"/>
      <c r="G385" s="2"/>
      <c r="H385" s="2"/>
      <c r="I385" s="2"/>
      <c r="J385" s="2"/>
      <c r="K385" s="35"/>
      <c r="L385" s="213" t="e">
        <f>VLOOKUP(A385,Data!$A:$P,10,FALSE)</f>
        <v>#N/A</v>
      </c>
      <c r="M385" s="49">
        <f t="shared" si="39"/>
        <v>0</v>
      </c>
      <c r="N385" s="9">
        <f t="shared" si="42"/>
        <v>0</v>
      </c>
      <c r="O385" s="15" t="str">
        <f t="shared" si="43"/>
        <v/>
      </c>
    </row>
    <row r="386" spans="1:15" ht="30" customHeight="1" x14ac:dyDescent="0.25">
      <c r="A386" s="166"/>
      <c r="B386" s="228"/>
      <c r="C386" s="167"/>
      <c r="D386" s="165"/>
      <c r="E386" s="165"/>
      <c r="F386" s="2"/>
      <c r="G386" s="2"/>
      <c r="H386" s="2"/>
      <c r="I386" s="2"/>
      <c r="J386" s="2"/>
      <c r="K386" s="35"/>
      <c r="L386" s="213" t="e">
        <f>VLOOKUP(A386,Data!$A:$P,10,FALSE)</f>
        <v>#N/A</v>
      </c>
      <c r="M386" s="49">
        <f t="shared" ref="M386:M449" si="44">G386-F386</f>
        <v>0</v>
      </c>
      <c r="N386" s="9">
        <f t="shared" si="42"/>
        <v>0</v>
      </c>
      <c r="O386" s="15" t="str">
        <f t="shared" si="43"/>
        <v/>
      </c>
    </row>
    <row r="387" spans="1:15" ht="35.1" customHeight="1" x14ac:dyDescent="0.25">
      <c r="A387" s="166"/>
      <c r="B387" s="228"/>
      <c r="C387" s="167"/>
      <c r="D387" s="165"/>
      <c r="E387" s="165"/>
      <c r="F387" s="2"/>
      <c r="G387" s="2"/>
      <c r="H387" s="2"/>
      <c r="I387" s="2"/>
      <c r="J387" s="2"/>
      <c r="K387" s="35"/>
      <c r="L387" s="213" t="e">
        <f>VLOOKUP(A387,Data!$A:$P,10,FALSE)</f>
        <v>#N/A</v>
      </c>
      <c r="M387" s="49">
        <f t="shared" si="44"/>
        <v>0</v>
      </c>
      <c r="N387" s="9">
        <f t="shared" si="42"/>
        <v>0</v>
      </c>
      <c r="O387" s="15" t="str">
        <f t="shared" si="43"/>
        <v/>
      </c>
    </row>
    <row r="388" spans="1:15" ht="15" customHeight="1" x14ac:dyDescent="0.25">
      <c r="A388" s="166"/>
      <c r="B388" s="228"/>
      <c r="C388" s="167"/>
      <c r="D388" s="165"/>
      <c r="E388" s="165"/>
      <c r="F388" s="2"/>
      <c r="G388" s="2"/>
      <c r="H388" s="2"/>
      <c r="I388" s="2"/>
      <c r="J388" s="2"/>
      <c r="K388" s="35"/>
      <c r="L388" s="213" t="e">
        <f>VLOOKUP(A388,Data!$A:$P,10,FALSE)</f>
        <v>#N/A</v>
      </c>
      <c r="M388" s="49">
        <f t="shared" si="44"/>
        <v>0</v>
      </c>
      <c r="N388" s="9">
        <f t="shared" si="42"/>
        <v>0</v>
      </c>
      <c r="O388" s="15" t="str">
        <f t="shared" si="43"/>
        <v/>
      </c>
    </row>
    <row r="389" spans="1:15" ht="30" customHeight="1" x14ac:dyDescent="0.25">
      <c r="A389" s="166"/>
      <c r="B389" s="228"/>
      <c r="C389" s="167"/>
      <c r="D389" s="165"/>
      <c r="E389" s="165"/>
      <c r="F389" s="2"/>
      <c r="G389" s="2"/>
      <c r="H389" s="2"/>
      <c r="I389" s="2"/>
      <c r="J389" s="2"/>
      <c r="K389" s="35"/>
      <c r="L389" s="213" t="e">
        <f>VLOOKUP(A389,Data!$A:$P,10,FALSE)</f>
        <v>#N/A</v>
      </c>
      <c r="M389" s="49">
        <f t="shared" si="44"/>
        <v>0</v>
      </c>
      <c r="N389" s="9">
        <f t="shared" si="42"/>
        <v>0</v>
      </c>
      <c r="O389" s="15" t="str">
        <f t="shared" si="43"/>
        <v/>
      </c>
    </row>
    <row r="390" spans="1:15" ht="15" customHeight="1" x14ac:dyDescent="0.25">
      <c r="A390" s="166"/>
      <c r="B390" s="228"/>
      <c r="C390" s="167"/>
      <c r="D390" s="165"/>
      <c r="E390" s="165"/>
      <c r="F390" s="2"/>
      <c r="G390" s="2"/>
      <c r="H390" s="2"/>
      <c r="I390" s="2"/>
      <c r="J390" s="2"/>
      <c r="K390" s="35"/>
      <c r="L390" s="213" t="e">
        <f>VLOOKUP(A390,Data!$A:$P,10,FALSE)</f>
        <v>#N/A</v>
      </c>
      <c r="M390" s="49">
        <f t="shared" si="44"/>
        <v>0</v>
      </c>
      <c r="N390" s="9">
        <f t="shared" si="42"/>
        <v>0</v>
      </c>
      <c r="O390" s="15" t="str">
        <f t="shared" si="43"/>
        <v/>
      </c>
    </row>
    <row r="391" spans="1:15" ht="30" customHeight="1" x14ac:dyDescent="0.25">
      <c r="A391" s="166"/>
      <c r="B391" s="228"/>
      <c r="C391" s="167"/>
      <c r="D391" s="165"/>
      <c r="E391" s="165"/>
      <c r="F391" s="2"/>
      <c r="G391" s="2"/>
      <c r="H391" s="2"/>
      <c r="I391" s="2"/>
      <c r="J391" s="2"/>
      <c r="K391" s="35"/>
      <c r="L391" s="213" t="e">
        <f>VLOOKUP(A391,Data!$A:$P,10,FALSE)</f>
        <v>#N/A</v>
      </c>
      <c r="M391" s="49">
        <f t="shared" si="44"/>
        <v>0</v>
      </c>
      <c r="N391" s="9">
        <f t="shared" si="42"/>
        <v>0</v>
      </c>
      <c r="O391" s="15" t="str">
        <f t="shared" si="43"/>
        <v/>
      </c>
    </row>
    <row r="392" spans="1:15" ht="39.950000000000003" customHeight="1" x14ac:dyDescent="0.25">
      <c r="A392" s="166"/>
      <c r="B392" s="228"/>
      <c r="C392" s="167"/>
      <c r="D392" s="165"/>
      <c r="E392" s="165"/>
      <c r="F392" s="2"/>
      <c r="G392" s="2"/>
      <c r="H392" s="2"/>
      <c r="I392" s="2"/>
      <c r="J392" s="2"/>
      <c r="K392" s="35"/>
      <c r="L392" s="213" t="e">
        <f>VLOOKUP(A392,Data!$A:$P,10,FALSE)</f>
        <v>#N/A</v>
      </c>
      <c r="M392" s="49">
        <f t="shared" si="44"/>
        <v>0</v>
      </c>
      <c r="N392" s="9">
        <f t="shared" si="42"/>
        <v>0</v>
      </c>
      <c r="O392" s="15" t="str">
        <f t="shared" si="43"/>
        <v/>
      </c>
    </row>
    <row r="393" spans="1:15" ht="45" customHeight="1" x14ac:dyDescent="0.25">
      <c r="A393" s="166"/>
      <c r="B393" s="228"/>
      <c r="C393" s="167"/>
      <c r="D393" s="165"/>
      <c r="E393" s="165"/>
      <c r="F393" s="2"/>
      <c r="G393" s="2"/>
      <c r="H393" s="2"/>
      <c r="I393" s="2"/>
      <c r="J393" s="2"/>
      <c r="K393" s="35"/>
      <c r="L393" s="213" t="e">
        <f>VLOOKUP(A393,Data!$A:$P,10,FALSE)</f>
        <v>#N/A</v>
      </c>
      <c r="M393" s="49">
        <f t="shared" si="44"/>
        <v>0</v>
      </c>
      <c r="N393" s="9">
        <f t="shared" si="42"/>
        <v>0</v>
      </c>
      <c r="O393" s="15" t="str">
        <f t="shared" si="43"/>
        <v/>
      </c>
    </row>
    <row r="394" spans="1:15" ht="35.1" customHeight="1" x14ac:dyDescent="0.25">
      <c r="A394" s="166"/>
      <c r="B394" s="228"/>
      <c r="C394" s="167"/>
      <c r="D394" s="165"/>
      <c r="E394" s="165"/>
      <c r="F394" s="2"/>
      <c r="G394" s="2"/>
      <c r="H394" s="2"/>
      <c r="I394" s="2"/>
      <c r="J394" s="2"/>
      <c r="K394" s="35"/>
      <c r="L394" s="213" t="e">
        <f>VLOOKUP(A394,Data!$A:$P,10,FALSE)</f>
        <v>#N/A</v>
      </c>
      <c r="M394" s="49">
        <f t="shared" si="44"/>
        <v>0</v>
      </c>
      <c r="N394" s="9">
        <f t="shared" si="42"/>
        <v>0</v>
      </c>
      <c r="O394" s="15" t="str">
        <f t="shared" si="43"/>
        <v/>
      </c>
    </row>
    <row r="395" spans="1:15" ht="15" customHeight="1" x14ac:dyDescent="0.25">
      <c r="A395" s="166"/>
      <c r="B395" s="228"/>
      <c r="C395" s="167"/>
      <c r="D395" s="165"/>
      <c r="E395" s="165"/>
      <c r="F395" s="2"/>
      <c r="G395" s="2"/>
      <c r="H395" s="2"/>
      <c r="I395" s="2"/>
      <c r="J395" s="2"/>
      <c r="K395" s="35"/>
      <c r="L395" s="213" t="e">
        <f>VLOOKUP(A395,Data!$A:$P,10,FALSE)</f>
        <v>#N/A</v>
      </c>
      <c r="M395" s="49">
        <f t="shared" si="44"/>
        <v>0</v>
      </c>
      <c r="N395" s="9">
        <f t="shared" si="42"/>
        <v>0</v>
      </c>
      <c r="O395" s="15" t="str">
        <f t="shared" si="43"/>
        <v/>
      </c>
    </row>
    <row r="396" spans="1:15" ht="15" customHeight="1" x14ac:dyDescent="0.25">
      <c r="A396" s="166"/>
      <c r="B396" s="228"/>
      <c r="C396" s="167"/>
      <c r="D396" s="165"/>
      <c r="E396" s="165"/>
      <c r="F396" s="2"/>
      <c r="G396" s="2"/>
      <c r="H396" s="2"/>
      <c r="I396" s="2"/>
      <c r="J396" s="2"/>
      <c r="K396" s="35"/>
      <c r="L396" s="213" t="e">
        <f>VLOOKUP(A396,Data!$A:$P,10,FALSE)</f>
        <v>#N/A</v>
      </c>
      <c r="M396" s="49">
        <f t="shared" si="44"/>
        <v>0</v>
      </c>
      <c r="N396" s="9">
        <f t="shared" si="42"/>
        <v>0</v>
      </c>
      <c r="O396" s="15" t="str">
        <f t="shared" si="43"/>
        <v/>
      </c>
    </row>
    <row r="397" spans="1:15" ht="15" customHeight="1" x14ac:dyDescent="0.25">
      <c r="A397" s="166"/>
      <c r="B397" s="228"/>
      <c r="C397" s="167"/>
      <c r="D397" s="165"/>
      <c r="E397" s="165"/>
      <c r="F397" s="2"/>
      <c r="G397" s="2"/>
      <c r="H397" s="2"/>
      <c r="I397" s="2"/>
      <c r="J397" s="2"/>
      <c r="K397" s="35"/>
      <c r="L397" s="213" t="e">
        <f>VLOOKUP(A397,Data!$A:$P,10,FALSE)</f>
        <v>#N/A</v>
      </c>
      <c r="M397" s="49">
        <f t="shared" si="44"/>
        <v>0</v>
      </c>
      <c r="N397" s="9">
        <f t="shared" si="42"/>
        <v>0</v>
      </c>
      <c r="O397" s="15" t="str">
        <f t="shared" si="43"/>
        <v/>
      </c>
    </row>
    <row r="398" spans="1:15" ht="15" customHeight="1" x14ac:dyDescent="0.25">
      <c r="A398" s="166"/>
      <c r="B398" s="228"/>
      <c r="C398" s="167"/>
      <c r="D398" s="165"/>
      <c r="E398" s="165"/>
      <c r="F398" s="2"/>
      <c r="G398" s="2"/>
      <c r="H398" s="2"/>
      <c r="I398" s="2"/>
      <c r="J398" s="2"/>
      <c r="K398" s="35"/>
      <c r="L398" s="213" t="e">
        <f>VLOOKUP(A398,Data!$A:$P,10,FALSE)</f>
        <v>#N/A</v>
      </c>
      <c r="M398" s="49">
        <f t="shared" si="44"/>
        <v>0</v>
      </c>
      <c r="N398" s="9">
        <f t="shared" si="42"/>
        <v>0</v>
      </c>
      <c r="O398" s="15" t="str">
        <f t="shared" si="43"/>
        <v/>
      </c>
    </row>
    <row r="399" spans="1:15" ht="35.1" customHeight="1" x14ac:dyDescent="0.25">
      <c r="A399" s="166"/>
      <c r="B399" s="228"/>
      <c r="C399" s="167"/>
      <c r="D399" s="165"/>
      <c r="E399" s="165"/>
      <c r="F399" s="2"/>
      <c r="G399" s="2"/>
      <c r="H399" s="2"/>
      <c r="I399" s="2"/>
      <c r="J399" s="2"/>
      <c r="K399" s="35"/>
      <c r="L399" s="213" t="e">
        <f>VLOOKUP(A399,Data!$A:$P,10,FALSE)</f>
        <v>#N/A</v>
      </c>
      <c r="M399" s="49">
        <f t="shared" si="44"/>
        <v>0</v>
      </c>
      <c r="N399" s="9">
        <f t="shared" si="42"/>
        <v>0</v>
      </c>
      <c r="O399" s="15" t="str">
        <f t="shared" si="43"/>
        <v/>
      </c>
    </row>
    <row r="400" spans="1:15" ht="15" customHeight="1" x14ac:dyDescent="0.25">
      <c r="A400" s="166"/>
      <c r="B400" s="228"/>
      <c r="C400" s="167"/>
      <c r="D400" s="165"/>
      <c r="E400" s="165"/>
      <c r="F400" s="2"/>
      <c r="G400" s="2"/>
      <c r="H400" s="2"/>
      <c r="I400" s="2"/>
      <c r="J400" s="2"/>
      <c r="K400" s="35"/>
      <c r="L400" s="213" t="e">
        <f>VLOOKUP(A400,Data!$A:$P,10,FALSE)</f>
        <v>#N/A</v>
      </c>
      <c r="M400" s="49">
        <f t="shared" si="44"/>
        <v>0</v>
      </c>
      <c r="N400" s="9">
        <f t="shared" si="42"/>
        <v>0</v>
      </c>
      <c r="O400" s="15" t="str">
        <f t="shared" si="43"/>
        <v/>
      </c>
    </row>
    <row r="401" spans="1:15" ht="15" customHeight="1" x14ac:dyDescent="0.25">
      <c r="A401" s="166"/>
      <c r="B401" s="228"/>
      <c r="C401" s="167"/>
      <c r="D401" s="165"/>
      <c r="E401" s="165"/>
      <c r="F401" s="2"/>
      <c r="G401" s="2"/>
      <c r="H401" s="2"/>
      <c r="I401" s="2"/>
      <c r="J401" s="2"/>
      <c r="K401" s="35"/>
      <c r="L401" s="213" t="e">
        <f>VLOOKUP(A401,Data!$A:$P,10,FALSE)</f>
        <v>#N/A</v>
      </c>
      <c r="M401" s="49">
        <f t="shared" si="44"/>
        <v>0</v>
      </c>
      <c r="N401" s="9">
        <f t="shared" si="42"/>
        <v>0</v>
      </c>
      <c r="O401" s="15" t="str">
        <f t="shared" si="43"/>
        <v/>
      </c>
    </row>
    <row r="402" spans="1:15" ht="15" customHeight="1" x14ac:dyDescent="0.25">
      <c r="A402" s="166"/>
      <c r="B402" s="228"/>
      <c r="C402" s="167"/>
      <c r="D402" s="165"/>
      <c r="E402" s="165"/>
      <c r="F402" s="2"/>
      <c r="G402" s="2"/>
      <c r="H402" s="2"/>
      <c r="I402" s="2"/>
      <c r="J402" s="2"/>
      <c r="K402" s="35"/>
      <c r="L402" s="213" t="e">
        <f>VLOOKUP(A402,Data!$A:$P,10,FALSE)</f>
        <v>#N/A</v>
      </c>
      <c r="M402" s="49">
        <f t="shared" si="44"/>
        <v>0</v>
      </c>
      <c r="N402" s="9">
        <f t="shared" si="42"/>
        <v>0</v>
      </c>
      <c r="O402" s="15" t="str">
        <f t="shared" si="43"/>
        <v/>
      </c>
    </row>
    <row r="403" spans="1:15" ht="15" customHeight="1" x14ac:dyDescent="0.25">
      <c r="A403" s="166"/>
      <c r="B403" s="228"/>
      <c r="C403" s="167"/>
      <c r="D403" s="165"/>
      <c r="E403" s="165"/>
      <c r="F403" s="2"/>
      <c r="G403" s="2"/>
      <c r="H403" s="2"/>
      <c r="I403" s="2"/>
      <c r="J403" s="2"/>
      <c r="K403" s="35"/>
      <c r="L403" s="213" t="e">
        <f>VLOOKUP(A403,Data!$A:$P,10,FALSE)</f>
        <v>#N/A</v>
      </c>
      <c r="M403" s="49">
        <f t="shared" si="44"/>
        <v>0</v>
      </c>
      <c r="N403" s="9"/>
      <c r="O403" s="4"/>
    </row>
    <row r="404" spans="1:15" ht="45" customHeight="1" x14ac:dyDescent="0.25">
      <c r="A404" s="166"/>
      <c r="B404" s="228"/>
      <c r="C404" s="167"/>
      <c r="D404" s="165"/>
      <c r="E404" s="165"/>
      <c r="F404" s="2"/>
      <c r="G404" s="2"/>
      <c r="H404" s="2"/>
      <c r="I404" s="2"/>
      <c r="J404" s="2"/>
      <c r="K404" s="35"/>
      <c r="L404" s="213" t="e">
        <f>VLOOKUP(A404,Data!$A:$P,10,FALSE)</f>
        <v>#N/A</v>
      </c>
      <c r="M404" s="49">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66"/>
      <c r="B405" s="228"/>
      <c r="C405" s="167"/>
      <c r="D405" s="165"/>
      <c r="E405" s="165"/>
      <c r="F405" s="2"/>
      <c r="G405" s="2"/>
      <c r="H405" s="2"/>
      <c r="I405" s="2"/>
      <c r="J405" s="2"/>
      <c r="K405" s="35"/>
      <c r="L405" s="213" t="e">
        <f>VLOOKUP(A405,Data!$A:$P,10,FALSE)</f>
        <v>#N/A</v>
      </c>
      <c r="M405" s="49">
        <f t="shared" si="44"/>
        <v>0</v>
      </c>
      <c r="N405" s="9">
        <f t="shared" si="45"/>
        <v>0</v>
      </c>
      <c r="O405" s="15" t="str">
        <f t="shared" si="46"/>
        <v/>
      </c>
    </row>
    <row r="406" spans="1:15" ht="35.1" customHeight="1" x14ac:dyDescent="0.25">
      <c r="A406" s="166"/>
      <c r="B406" s="228"/>
      <c r="C406" s="167"/>
      <c r="D406" s="165"/>
      <c r="E406" s="165"/>
      <c r="F406" s="2"/>
      <c r="G406" s="2"/>
      <c r="H406" s="2"/>
      <c r="I406" s="2"/>
      <c r="J406" s="2"/>
      <c r="K406" s="35"/>
      <c r="L406" s="213" t="e">
        <f>VLOOKUP(A406,Data!$A:$P,10,FALSE)</f>
        <v>#N/A</v>
      </c>
      <c r="M406" s="49">
        <f t="shared" si="44"/>
        <v>0</v>
      </c>
      <c r="N406" s="9">
        <f t="shared" si="45"/>
        <v>0</v>
      </c>
      <c r="O406" s="15" t="str">
        <f t="shared" si="46"/>
        <v/>
      </c>
    </row>
    <row r="407" spans="1:15" ht="45" customHeight="1" x14ac:dyDescent="0.25">
      <c r="A407" s="166"/>
      <c r="B407" s="228"/>
      <c r="C407" s="167"/>
      <c r="D407" s="165"/>
      <c r="E407" s="165"/>
      <c r="F407" s="2"/>
      <c r="G407" s="2"/>
      <c r="H407" s="2"/>
      <c r="I407" s="2"/>
      <c r="J407" s="2"/>
      <c r="K407" s="35"/>
      <c r="L407" s="213" t="e">
        <f>VLOOKUP(A407,Data!$A:$P,10,FALSE)</f>
        <v>#N/A</v>
      </c>
      <c r="M407" s="49">
        <f t="shared" si="44"/>
        <v>0</v>
      </c>
      <c r="N407" s="9">
        <f t="shared" si="45"/>
        <v>0</v>
      </c>
      <c r="O407" s="15" t="str">
        <f t="shared" si="46"/>
        <v/>
      </c>
    </row>
    <row r="408" spans="1:15" ht="45" customHeight="1" x14ac:dyDescent="0.25">
      <c r="A408" s="166"/>
      <c r="B408" s="228"/>
      <c r="C408" s="167"/>
      <c r="D408" s="165"/>
      <c r="E408" s="165"/>
      <c r="F408" s="2"/>
      <c r="G408" s="2"/>
      <c r="H408" s="2"/>
      <c r="I408" s="2"/>
      <c r="J408" s="2"/>
      <c r="K408" s="35"/>
      <c r="L408" s="213" t="e">
        <f>VLOOKUP(A408,Data!$A:$P,10,FALSE)</f>
        <v>#N/A</v>
      </c>
      <c r="M408" s="49">
        <f t="shared" si="44"/>
        <v>0</v>
      </c>
      <c r="N408" s="9">
        <f t="shared" si="45"/>
        <v>0</v>
      </c>
      <c r="O408" s="15" t="str">
        <f t="shared" si="46"/>
        <v/>
      </c>
    </row>
    <row r="409" spans="1:15" ht="15" customHeight="1" x14ac:dyDescent="0.25">
      <c r="A409" s="166"/>
      <c r="B409" s="228"/>
      <c r="C409" s="167"/>
      <c r="D409" s="165"/>
      <c r="E409" s="165"/>
      <c r="F409" s="2"/>
      <c r="G409" s="2"/>
      <c r="H409" s="2"/>
      <c r="I409" s="2"/>
      <c r="J409" s="2"/>
      <c r="K409" s="35"/>
      <c r="L409" s="213" t="e">
        <f>VLOOKUP(A409,Data!$A:$P,10,FALSE)</f>
        <v>#N/A</v>
      </c>
      <c r="M409" s="49">
        <f t="shared" si="44"/>
        <v>0</v>
      </c>
      <c r="N409" s="9">
        <f t="shared" si="45"/>
        <v>0</v>
      </c>
      <c r="O409" s="15" t="str">
        <f t="shared" si="46"/>
        <v/>
      </c>
    </row>
    <row r="410" spans="1:15" ht="15" customHeight="1" x14ac:dyDescent="0.25">
      <c r="A410" s="166"/>
      <c r="B410" s="228"/>
      <c r="C410" s="167"/>
      <c r="D410" s="165"/>
      <c r="E410" s="165"/>
      <c r="F410" s="2"/>
      <c r="G410" s="2"/>
      <c r="H410" s="2"/>
      <c r="I410" s="2"/>
      <c r="J410" s="2"/>
      <c r="K410" s="35"/>
      <c r="L410" s="213" t="e">
        <f>VLOOKUP(A410,Data!$A:$P,10,FALSE)</f>
        <v>#N/A</v>
      </c>
      <c r="M410" s="49">
        <f t="shared" si="44"/>
        <v>0</v>
      </c>
      <c r="N410" s="9">
        <f t="shared" si="45"/>
        <v>0</v>
      </c>
      <c r="O410" s="15" t="str">
        <f t="shared" si="46"/>
        <v/>
      </c>
    </row>
    <row r="411" spans="1:15" ht="15" customHeight="1" x14ac:dyDescent="0.25">
      <c r="A411" s="166"/>
      <c r="B411" s="228"/>
      <c r="C411" s="167"/>
      <c r="D411" s="165"/>
      <c r="E411" s="165"/>
      <c r="F411" s="2"/>
      <c r="G411" s="2"/>
      <c r="H411" s="2"/>
      <c r="I411" s="2"/>
      <c r="J411" s="2"/>
      <c r="K411" s="35"/>
      <c r="L411" s="213" t="e">
        <f>VLOOKUP(A411,Data!$A:$P,10,FALSE)</f>
        <v>#N/A</v>
      </c>
      <c r="M411" s="49">
        <f t="shared" si="44"/>
        <v>0</v>
      </c>
      <c r="N411" s="9">
        <f t="shared" si="45"/>
        <v>0</v>
      </c>
      <c r="O411" s="15" t="str">
        <f t="shared" si="46"/>
        <v/>
      </c>
    </row>
    <row r="412" spans="1:15" ht="15" customHeight="1" x14ac:dyDescent="0.25">
      <c r="A412" s="166"/>
      <c r="B412" s="228"/>
      <c r="C412" s="167"/>
      <c r="D412" s="165"/>
      <c r="E412" s="165"/>
      <c r="F412" s="2"/>
      <c r="G412" s="2"/>
      <c r="H412" s="2"/>
      <c r="I412" s="2"/>
      <c r="J412" s="2"/>
      <c r="K412" s="35"/>
      <c r="L412" s="213" t="e">
        <f>VLOOKUP(A412,Data!$A:$P,10,FALSE)</f>
        <v>#N/A</v>
      </c>
      <c r="M412" s="49">
        <f t="shared" si="44"/>
        <v>0</v>
      </c>
      <c r="N412" s="9">
        <f t="shared" si="45"/>
        <v>0</v>
      </c>
      <c r="O412" s="15" t="str">
        <f t="shared" si="46"/>
        <v/>
      </c>
    </row>
    <row r="413" spans="1:15" ht="45" customHeight="1" x14ac:dyDescent="0.25">
      <c r="A413" s="166"/>
      <c r="B413" s="228"/>
      <c r="C413" s="167"/>
      <c r="D413" s="165"/>
      <c r="E413" s="165"/>
      <c r="F413" s="2"/>
      <c r="G413" s="2"/>
      <c r="H413" s="2"/>
      <c r="I413" s="2"/>
      <c r="J413" s="2"/>
      <c r="K413" s="35"/>
      <c r="L413" s="213" t="e">
        <f>VLOOKUP(A413,Data!$A:$P,10,FALSE)</f>
        <v>#N/A</v>
      </c>
      <c r="M413" s="49">
        <f t="shared" si="44"/>
        <v>0</v>
      </c>
      <c r="N413" s="9">
        <f t="shared" si="45"/>
        <v>0</v>
      </c>
      <c r="O413" s="15" t="str">
        <f t="shared" si="46"/>
        <v/>
      </c>
    </row>
    <row r="414" spans="1:15" ht="15" customHeight="1" x14ac:dyDescent="0.25">
      <c r="A414" s="166"/>
      <c r="B414" s="228"/>
      <c r="C414" s="167"/>
      <c r="D414" s="165"/>
      <c r="E414" s="165"/>
      <c r="F414" s="2"/>
      <c r="G414" s="2"/>
      <c r="H414" s="2"/>
      <c r="I414" s="2"/>
      <c r="J414" s="2"/>
      <c r="K414" s="35"/>
      <c r="L414" s="213" t="e">
        <f>VLOOKUP(A414,Data!$A:$P,10,FALSE)</f>
        <v>#N/A</v>
      </c>
      <c r="M414" s="49">
        <f t="shared" si="44"/>
        <v>0</v>
      </c>
      <c r="N414" s="9">
        <f t="shared" si="45"/>
        <v>0</v>
      </c>
      <c r="O414" s="15" t="str">
        <f t="shared" si="46"/>
        <v/>
      </c>
    </row>
    <row r="415" spans="1:15" ht="45" customHeight="1" x14ac:dyDescent="0.25">
      <c r="A415" s="166"/>
      <c r="B415" s="228"/>
      <c r="C415" s="167"/>
      <c r="D415" s="165"/>
      <c r="E415" s="165"/>
      <c r="F415" s="2"/>
      <c r="G415" s="2"/>
      <c r="H415" s="2"/>
      <c r="I415" s="2"/>
      <c r="J415" s="2"/>
      <c r="K415" s="35"/>
      <c r="L415" s="213" t="e">
        <f>VLOOKUP(A415,Data!$A:$P,10,FALSE)</f>
        <v>#N/A</v>
      </c>
      <c r="M415" s="49">
        <f t="shared" si="44"/>
        <v>0</v>
      </c>
      <c r="N415" s="9">
        <f t="shared" si="45"/>
        <v>0</v>
      </c>
      <c r="O415" s="15" t="str">
        <f t="shared" si="46"/>
        <v/>
      </c>
    </row>
    <row r="416" spans="1:15" ht="50.1" customHeight="1" x14ac:dyDescent="0.25">
      <c r="A416" s="166"/>
      <c r="B416" s="228"/>
      <c r="C416" s="167"/>
      <c r="D416" s="165"/>
      <c r="E416" s="165"/>
      <c r="F416" s="2"/>
      <c r="G416" s="2"/>
      <c r="H416" s="2"/>
      <c r="I416" s="2"/>
      <c r="J416" s="2"/>
      <c r="K416" s="35"/>
      <c r="L416" s="213" t="e">
        <f>VLOOKUP(A416,Data!$A:$P,10,FALSE)</f>
        <v>#N/A</v>
      </c>
      <c r="M416" s="49">
        <f t="shared" si="44"/>
        <v>0</v>
      </c>
      <c r="N416" s="9">
        <f t="shared" si="45"/>
        <v>0</v>
      </c>
      <c r="O416" s="15" t="str">
        <f t="shared" si="46"/>
        <v/>
      </c>
    </row>
    <row r="417" spans="1:15" ht="15" customHeight="1" x14ac:dyDescent="0.25">
      <c r="A417" s="166"/>
      <c r="B417" s="228"/>
      <c r="C417" s="167"/>
      <c r="D417" s="165"/>
      <c r="E417" s="165"/>
      <c r="F417" s="2"/>
      <c r="G417" s="2"/>
      <c r="H417" s="2"/>
      <c r="I417" s="2"/>
      <c r="J417" s="2"/>
      <c r="K417" s="35"/>
      <c r="L417" s="213" t="e">
        <f>VLOOKUP(A417,Data!$A:$P,10,FALSE)</f>
        <v>#N/A</v>
      </c>
      <c r="M417" s="49">
        <f t="shared" si="44"/>
        <v>0</v>
      </c>
      <c r="N417" s="9">
        <f t="shared" si="45"/>
        <v>0</v>
      </c>
      <c r="O417" s="15" t="str">
        <f t="shared" si="46"/>
        <v/>
      </c>
    </row>
    <row r="418" spans="1:15" ht="45" customHeight="1" x14ac:dyDescent="0.25">
      <c r="A418" s="166"/>
      <c r="B418" s="228"/>
      <c r="C418" s="167"/>
      <c r="D418" s="165"/>
      <c r="E418" s="165"/>
      <c r="F418" s="2"/>
      <c r="G418" s="2"/>
      <c r="H418" s="2"/>
      <c r="I418" s="2"/>
      <c r="J418" s="2"/>
      <c r="K418" s="35"/>
      <c r="L418" s="213" t="e">
        <f>VLOOKUP(A418,Data!$A:$P,10,FALSE)</f>
        <v>#N/A</v>
      </c>
      <c r="M418" s="49">
        <f t="shared" si="44"/>
        <v>0</v>
      </c>
      <c r="N418" s="9">
        <f t="shared" si="45"/>
        <v>0</v>
      </c>
      <c r="O418" s="15" t="str">
        <f t="shared" si="46"/>
        <v/>
      </c>
    </row>
    <row r="419" spans="1:15" ht="15" customHeight="1" x14ac:dyDescent="0.25">
      <c r="A419" s="166"/>
      <c r="B419" s="228"/>
      <c r="C419" s="167"/>
      <c r="D419" s="165"/>
      <c r="E419" s="165"/>
      <c r="F419" s="2"/>
      <c r="G419" s="2"/>
      <c r="H419" s="2"/>
      <c r="I419" s="2"/>
      <c r="J419" s="2"/>
      <c r="K419" s="35"/>
      <c r="L419" s="213" t="e">
        <f>VLOOKUP(A419,Data!$A:$P,10,FALSE)</f>
        <v>#N/A</v>
      </c>
      <c r="M419" s="49">
        <f t="shared" si="44"/>
        <v>0</v>
      </c>
      <c r="N419" s="9">
        <f t="shared" si="45"/>
        <v>0</v>
      </c>
      <c r="O419" s="15" t="str">
        <f t="shared" si="46"/>
        <v/>
      </c>
    </row>
    <row r="420" spans="1:15" ht="39.950000000000003" customHeight="1" x14ac:dyDescent="0.25">
      <c r="A420" s="166"/>
      <c r="B420" s="228"/>
      <c r="C420" s="167"/>
      <c r="D420" s="165"/>
      <c r="E420" s="165"/>
      <c r="F420" s="2"/>
      <c r="G420" s="2"/>
      <c r="H420" s="2"/>
      <c r="I420" s="2"/>
      <c r="J420" s="2"/>
      <c r="K420" s="35"/>
      <c r="L420" s="213" t="e">
        <f>VLOOKUP(A420,Data!$A:$P,10,FALSE)</f>
        <v>#N/A</v>
      </c>
      <c r="M420" s="49">
        <f t="shared" si="44"/>
        <v>0</v>
      </c>
      <c r="N420" s="9">
        <f t="shared" si="45"/>
        <v>0</v>
      </c>
      <c r="O420" s="15" t="str">
        <f t="shared" si="46"/>
        <v/>
      </c>
    </row>
    <row r="421" spans="1:15" ht="45" customHeight="1" x14ac:dyDescent="0.25">
      <c r="A421" s="166"/>
      <c r="B421" s="228"/>
      <c r="C421" s="167"/>
      <c r="D421" s="165"/>
      <c r="E421" s="165"/>
      <c r="F421" s="2"/>
      <c r="G421" s="2"/>
      <c r="H421" s="2"/>
      <c r="I421" s="2"/>
      <c r="J421" s="2"/>
      <c r="K421" s="35"/>
      <c r="L421" s="213" t="e">
        <f>VLOOKUP(A421,Data!$A:$P,10,FALSE)</f>
        <v>#N/A</v>
      </c>
      <c r="M421" s="49">
        <f t="shared" si="44"/>
        <v>0</v>
      </c>
      <c r="N421" s="9">
        <f t="shared" si="45"/>
        <v>0</v>
      </c>
      <c r="O421" s="15" t="str">
        <f t="shared" si="46"/>
        <v/>
      </c>
    </row>
    <row r="422" spans="1:15" ht="39.950000000000003" customHeight="1" x14ac:dyDescent="0.25">
      <c r="A422" s="166"/>
      <c r="B422" s="228"/>
      <c r="C422" s="167"/>
      <c r="D422" s="165"/>
      <c r="E422" s="165"/>
      <c r="F422" s="2"/>
      <c r="G422" s="2"/>
      <c r="H422" s="2"/>
      <c r="I422" s="2"/>
      <c r="J422" s="2"/>
      <c r="K422" s="35"/>
      <c r="L422" s="213" t="e">
        <f>VLOOKUP(A422,Data!$A:$P,10,FALSE)</f>
        <v>#N/A</v>
      </c>
      <c r="M422" s="49">
        <f t="shared" si="44"/>
        <v>0</v>
      </c>
      <c r="N422" s="9">
        <f t="shared" si="45"/>
        <v>0</v>
      </c>
      <c r="O422" s="15" t="str">
        <f t="shared" si="46"/>
        <v/>
      </c>
    </row>
    <row r="423" spans="1:15" ht="15" customHeight="1" x14ac:dyDescent="0.25">
      <c r="A423" s="166"/>
      <c r="B423" s="228"/>
      <c r="C423" s="167"/>
      <c r="D423" s="165"/>
      <c r="E423" s="165"/>
      <c r="F423" s="2"/>
      <c r="G423" s="2"/>
      <c r="H423" s="2"/>
      <c r="I423" s="2"/>
      <c r="J423" s="2"/>
      <c r="K423" s="35"/>
      <c r="L423" s="213" t="e">
        <f>VLOOKUP(A423,Data!$A:$P,10,FALSE)</f>
        <v>#N/A</v>
      </c>
      <c r="M423" s="49">
        <f t="shared" si="44"/>
        <v>0</v>
      </c>
      <c r="N423" s="9">
        <f t="shared" si="45"/>
        <v>0</v>
      </c>
      <c r="O423" s="15" t="str">
        <f t="shared" si="46"/>
        <v/>
      </c>
    </row>
    <row r="424" spans="1:15" ht="15" customHeight="1" x14ac:dyDescent="0.25">
      <c r="A424" s="166"/>
      <c r="B424" s="228"/>
      <c r="C424" s="167"/>
      <c r="D424" s="165"/>
      <c r="E424" s="165"/>
      <c r="F424" s="2"/>
      <c r="G424" s="2"/>
      <c r="H424" s="2"/>
      <c r="I424" s="2"/>
      <c r="J424" s="2"/>
      <c r="K424" s="35"/>
      <c r="L424" s="213" t="e">
        <f>VLOOKUP(A424,Data!$A:$P,10,FALSE)</f>
        <v>#N/A</v>
      </c>
      <c r="M424" s="49">
        <f t="shared" si="44"/>
        <v>0</v>
      </c>
      <c r="N424" s="9">
        <f t="shared" si="45"/>
        <v>0</v>
      </c>
      <c r="O424" s="15" t="str">
        <f t="shared" si="46"/>
        <v/>
      </c>
    </row>
    <row r="425" spans="1:15" ht="15" customHeight="1" x14ac:dyDescent="0.25">
      <c r="A425" s="166"/>
      <c r="B425" s="228"/>
      <c r="C425" s="167"/>
      <c r="D425" s="165"/>
      <c r="E425" s="165"/>
      <c r="F425" s="2"/>
      <c r="G425" s="2"/>
      <c r="H425" s="2"/>
      <c r="I425" s="2"/>
      <c r="J425" s="2"/>
      <c r="K425" s="35"/>
      <c r="L425" s="213" t="e">
        <f>VLOOKUP(A425,Data!$A:$P,10,FALSE)</f>
        <v>#N/A</v>
      </c>
      <c r="M425" s="49">
        <f t="shared" si="44"/>
        <v>0</v>
      </c>
      <c r="N425" s="9">
        <f t="shared" si="45"/>
        <v>0</v>
      </c>
      <c r="O425" s="15" t="str">
        <f t="shared" si="46"/>
        <v/>
      </c>
    </row>
    <row r="426" spans="1:15" ht="45" customHeight="1" x14ac:dyDescent="0.25">
      <c r="A426" s="166"/>
      <c r="B426" s="228"/>
      <c r="C426" s="167"/>
      <c r="D426" s="165"/>
      <c r="E426" s="165"/>
      <c r="F426" s="2"/>
      <c r="G426" s="2"/>
      <c r="H426" s="2"/>
      <c r="I426" s="2"/>
      <c r="J426" s="2"/>
      <c r="K426" s="35"/>
      <c r="L426" s="213" t="e">
        <f>VLOOKUP(A426,Data!$A:$P,10,FALSE)</f>
        <v>#N/A</v>
      </c>
      <c r="M426" s="49">
        <f t="shared" si="44"/>
        <v>0</v>
      </c>
      <c r="N426" s="9">
        <f t="shared" si="45"/>
        <v>0</v>
      </c>
      <c r="O426" s="15" t="str">
        <f t="shared" si="46"/>
        <v/>
      </c>
    </row>
    <row r="427" spans="1:15" ht="50.1" customHeight="1" x14ac:dyDescent="0.25">
      <c r="A427" s="166"/>
      <c r="B427" s="228"/>
      <c r="C427" s="167"/>
      <c r="D427" s="165"/>
      <c r="E427" s="165"/>
      <c r="F427" s="2"/>
      <c r="G427" s="2"/>
      <c r="H427" s="2"/>
      <c r="I427" s="2"/>
      <c r="J427" s="2"/>
      <c r="K427" s="35"/>
      <c r="L427" s="213" t="e">
        <f>VLOOKUP(A427,Data!$A:$P,10,FALSE)</f>
        <v>#N/A</v>
      </c>
      <c r="M427" s="49">
        <f t="shared" si="44"/>
        <v>0</v>
      </c>
      <c r="N427" s="9">
        <f t="shared" si="45"/>
        <v>0</v>
      </c>
      <c r="O427" s="15" t="str">
        <f t="shared" si="46"/>
        <v/>
      </c>
    </row>
    <row r="428" spans="1:15" ht="39.950000000000003" customHeight="1" x14ac:dyDescent="0.25">
      <c r="A428" s="166"/>
      <c r="B428" s="228"/>
      <c r="C428" s="167"/>
      <c r="D428" s="165"/>
      <c r="E428" s="165"/>
      <c r="F428" s="2"/>
      <c r="G428" s="2"/>
      <c r="H428" s="2"/>
      <c r="I428" s="2"/>
      <c r="J428" s="2"/>
      <c r="K428" s="35"/>
      <c r="L428" s="213" t="e">
        <f>VLOOKUP(A428,Data!$A:$P,10,FALSE)</f>
        <v>#N/A</v>
      </c>
      <c r="M428" s="49">
        <f t="shared" si="44"/>
        <v>0</v>
      </c>
      <c r="N428" s="9">
        <f t="shared" si="45"/>
        <v>0</v>
      </c>
      <c r="O428" s="15" t="str">
        <f t="shared" si="46"/>
        <v/>
      </c>
    </row>
    <row r="429" spans="1:15" ht="45" customHeight="1" x14ac:dyDescent="0.25">
      <c r="A429" s="166"/>
      <c r="B429" s="228"/>
      <c r="C429" s="167"/>
      <c r="D429" s="165"/>
      <c r="E429" s="165"/>
      <c r="F429" s="2"/>
      <c r="G429" s="2"/>
      <c r="H429" s="2"/>
      <c r="I429" s="2"/>
      <c r="J429" s="2"/>
      <c r="K429" s="35"/>
      <c r="L429" s="213" t="e">
        <f>VLOOKUP(A429,Data!$A:$P,10,FALSE)</f>
        <v>#N/A</v>
      </c>
      <c r="M429" s="49">
        <f t="shared" si="44"/>
        <v>0</v>
      </c>
      <c r="N429" s="9">
        <f t="shared" si="45"/>
        <v>0</v>
      </c>
      <c r="O429" s="15" t="str">
        <f t="shared" si="46"/>
        <v/>
      </c>
    </row>
    <row r="430" spans="1:15" ht="45" customHeight="1" x14ac:dyDescent="0.25">
      <c r="A430" s="166"/>
      <c r="B430" s="228"/>
      <c r="C430" s="167"/>
      <c r="D430" s="165"/>
      <c r="E430" s="165"/>
      <c r="F430" s="2"/>
      <c r="G430" s="2"/>
      <c r="H430" s="2"/>
      <c r="I430" s="2"/>
      <c r="J430" s="2"/>
      <c r="K430" s="35"/>
      <c r="L430" s="213" t="e">
        <f>VLOOKUP(A430,Data!$A:$P,10,FALSE)</f>
        <v>#N/A</v>
      </c>
      <c r="M430" s="49">
        <f t="shared" si="44"/>
        <v>0</v>
      </c>
      <c r="N430" s="9">
        <f t="shared" si="45"/>
        <v>0</v>
      </c>
      <c r="O430" s="15" t="str">
        <f t="shared" si="46"/>
        <v/>
      </c>
    </row>
    <row r="431" spans="1:15" ht="15" customHeight="1" x14ac:dyDescent="0.25">
      <c r="A431" s="166"/>
      <c r="B431" s="228"/>
      <c r="C431" s="167"/>
      <c r="D431" s="165"/>
      <c r="E431" s="165"/>
      <c r="F431" s="2"/>
      <c r="G431" s="2"/>
      <c r="H431" s="2"/>
      <c r="I431" s="2"/>
      <c r="J431" s="2"/>
      <c r="K431" s="35"/>
      <c r="L431" s="213" t="e">
        <f>VLOOKUP(A431,Data!$A:$P,10,FALSE)</f>
        <v>#N/A</v>
      </c>
      <c r="M431" s="49">
        <f t="shared" si="44"/>
        <v>0</v>
      </c>
      <c r="N431" s="9">
        <f t="shared" si="45"/>
        <v>0</v>
      </c>
      <c r="O431" s="15" t="str">
        <f t="shared" si="46"/>
        <v/>
      </c>
    </row>
    <row r="432" spans="1:15" ht="39.950000000000003" customHeight="1" x14ac:dyDescent="0.25">
      <c r="A432" s="166"/>
      <c r="B432" s="228"/>
      <c r="C432" s="167"/>
      <c r="D432" s="165"/>
      <c r="E432" s="165"/>
      <c r="F432" s="2"/>
      <c r="G432" s="2"/>
      <c r="H432" s="2"/>
      <c r="I432" s="2"/>
      <c r="J432" s="2"/>
      <c r="K432" s="35"/>
      <c r="L432" s="213" t="e">
        <f>VLOOKUP(A432,Data!$A:$P,10,FALSE)</f>
        <v>#N/A</v>
      </c>
      <c r="M432" s="49">
        <f t="shared" si="44"/>
        <v>0</v>
      </c>
      <c r="N432" s="9">
        <f t="shared" si="45"/>
        <v>0</v>
      </c>
      <c r="O432" s="15" t="str">
        <f t="shared" si="46"/>
        <v/>
      </c>
    </row>
    <row r="433" spans="1:15" ht="39.950000000000003" customHeight="1" x14ac:dyDescent="0.25">
      <c r="A433" s="166"/>
      <c r="B433" s="228"/>
      <c r="C433" s="167"/>
      <c r="D433" s="165"/>
      <c r="E433" s="165"/>
      <c r="F433" s="2"/>
      <c r="G433" s="2"/>
      <c r="H433" s="2"/>
      <c r="I433" s="2"/>
      <c r="J433" s="2"/>
      <c r="K433" s="35"/>
      <c r="L433" s="213" t="e">
        <f>VLOOKUP(A433,Data!$A:$P,10,FALSE)</f>
        <v>#N/A</v>
      </c>
      <c r="M433" s="49">
        <f t="shared" si="44"/>
        <v>0</v>
      </c>
      <c r="N433" s="9">
        <f t="shared" si="45"/>
        <v>0</v>
      </c>
      <c r="O433" s="15" t="str">
        <f t="shared" si="46"/>
        <v/>
      </c>
    </row>
    <row r="434" spans="1:15" ht="46.5" customHeight="1" x14ac:dyDescent="0.25">
      <c r="A434" s="166"/>
      <c r="B434" s="228"/>
      <c r="C434" s="167"/>
      <c r="D434" s="165"/>
      <c r="E434" s="165"/>
      <c r="F434" s="2"/>
      <c r="G434" s="2"/>
      <c r="H434" s="2"/>
      <c r="I434" s="2"/>
      <c r="J434" s="2"/>
      <c r="K434" s="35"/>
      <c r="L434" s="213" t="e">
        <f>VLOOKUP(A434,Data!$A:$P,10,FALSE)</f>
        <v>#N/A</v>
      </c>
      <c r="M434" s="49">
        <f t="shared" si="44"/>
        <v>0</v>
      </c>
      <c r="N434" s="9">
        <f t="shared" si="45"/>
        <v>0</v>
      </c>
      <c r="O434" s="15" t="str">
        <f t="shared" si="46"/>
        <v/>
      </c>
    </row>
    <row r="435" spans="1:15" ht="15" customHeight="1" x14ac:dyDescent="0.25">
      <c r="A435" s="166"/>
      <c r="B435" s="228"/>
      <c r="C435" s="167"/>
      <c r="D435" s="165"/>
      <c r="E435" s="165"/>
      <c r="F435" s="2"/>
      <c r="G435" s="2"/>
      <c r="H435" s="2"/>
      <c r="I435" s="2"/>
      <c r="J435" s="2"/>
      <c r="K435" s="35"/>
      <c r="L435" s="213" t="e">
        <f>VLOOKUP(A435,Data!$A:$P,10,FALSE)</f>
        <v>#N/A</v>
      </c>
      <c r="M435" s="49">
        <f t="shared" si="44"/>
        <v>0</v>
      </c>
      <c r="N435" s="9">
        <f t="shared" si="45"/>
        <v>0</v>
      </c>
      <c r="O435" s="15" t="str">
        <f t="shared" si="46"/>
        <v/>
      </c>
    </row>
    <row r="436" spans="1:15" ht="15" customHeight="1" x14ac:dyDescent="0.25">
      <c r="A436" s="166"/>
      <c r="B436" s="228"/>
      <c r="C436" s="167"/>
      <c r="D436" s="165"/>
      <c r="E436" s="165"/>
      <c r="F436" s="2"/>
      <c r="G436" s="2"/>
      <c r="H436" s="2"/>
      <c r="I436" s="2"/>
      <c r="J436" s="2"/>
      <c r="K436" s="35"/>
      <c r="L436" s="213" t="e">
        <f>VLOOKUP(A436,Data!$A:$P,10,FALSE)</f>
        <v>#N/A</v>
      </c>
      <c r="M436" s="49">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66"/>
      <c r="B437" s="228"/>
      <c r="C437" s="167"/>
      <c r="D437" s="165"/>
      <c r="E437" s="165"/>
      <c r="F437" s="2"/>
      <c r="G437" s="2"/>
      <c r="H437" s="2"/>
      <c r="I437" s="2"/>
      <c r="J437" s="2"/>
      <c r="K437" s="35"/>
      <c r="L437" s="213" t="e">
        <f>VLOOKUP(A437,Data!$A:$P,10,FALSE)</f>
        <v>#N/A</v>
      </c>
      <c r="M437" s="49">
        <f t="shared" si="44"/>
        <v>0</v>
      </c>
      <c r="N437" s="9">
        <f t="shared" si="47"/>
        <v>0</v>
      </c>
      <c r="O437" s="15" t="str">
        <f t="shared" si="48"/>
        <v/>
      </c>
    </row>
    <row r="438" spans="1:15" ht="15" customHeight="1" x14ac:dyDescent="0.25">
      <c r="A438" s="166"/>
      <c r="B438" s="228"/>
      <c r="C438" s="167"/>
      <c r="D438" s="165"/>
      <c r="E438" s="165"/>
      <c r="F438" s="2"/>
      <c r="G438" s="2"/>
      <c r="H438" s="2"/>
      <c r="I438" s="2"/>
      <c r="J438" s="2"/>
      <c r="K438" s="35"/>
      <c r="L438" s="213" t="e">
        <f>VLOOKUP(A438,Data!$A:$P,10,FALSE)</f>
        <v>#N/A</v>
      </c>
      <c r="M438" s="49">
        <f t="shared" si="44"/>
        <v>0</v>
      </c>
      <c r="N438" s="9">
        <f t="shared" si="47"/>
        <v>0</v>
      </c>
      <c r="O438" s="15" t="str">
        <f t="shared" si="48"/>
        <v/>
      </c>
    </row>
    <row r="439" spans="1:15" ht="39.950000000000003" customHeight="1" x14ac:dyDescent="0.25">
      <c r="A439" s="166"/>
      <c r="B439" s="228"/>
      <c r="C439" s="167"/>
      <c r="D439" s="165"/>
      <c r="E439" s="165"/>
      <c r="F439" s="2"/>
      <c r="G439" s="2"/>
      <c r="H439" s="2"/>
      <c r="I439" s="2"/>
      <c r="J439" s="2"/>
      <c r="K439" s="35"/>
      <c r="L439" s="213" t="e">
        <f>VLOOKUP(A439,Data!$A:$P,10,FALSE)</f>
        <v>#N/A</v>
      </c>
      <c r="M439" s="49">
        <f t="shared" si="44"/>
        <v>0</v>
      </c>
      <c r="N439" s="9">
        <f t="shared" si="47"/>
        <v>0</v>
      </c>
      <c r="O439" s="15" t="str">
        <f t="shared" si="48"/>
        <v/>
      </c>
    </row>
    <row r="440" spans="1:15" ht="45" customHeight="1" x14ac:dyDescent="0.25">
      <c r="A440" s="166"/>
      <c r="B440" s="228"/>
      <c r="C440" s="167"/>
      <c r="D440" s="165"/>
      <c r="E440" s="165"/>
      <c r="F440" s="2"/>
      <c r="G440" s="2"/>
      <c r="H440" s="2"/>
      <c r="I440" s="2"/>
      <c r="J440" s="2"/>
      <c r="K440" s="35"/>
      <c r="L440" s="213" t="e">
        <f>VLOOKUP(A440,Data!$A:$P,10,FALSE)</f>
        <v>#N/A</v>
      </c>
      <c r="M440" s="49">
        <f t="shared" si="44"/>
        <v>0</v>
      </c>
      <c r="N440" s="9">
        <f t="shared" si="47"/>
        <v>0</v>
      </c>
      <c r="O440" s="15" t="str">
        <f t="shared" si="48"/>
        <v/>
      </c>
    </row>
    <row r="441" spans="1:15" ht="45" customHeight="1" x14ac:dyDescent="0.25">
      <c r="A441" s="166"/>
      <c r="B441" s="228"/>
      <c r="C441" s="167"/>
      <c r="D441" s="165"/>
      <c r="E441" s="165"/>
      <c r="F441" s="2"/>
      <c r="G441" s="2"/>
      <c r="H441" s="2"/>
      <c r="I441" s="2"/>
      <c r="J441" s="2"/>
      <c r="K441" s="35"/>
      <c r="L441" s="213" t="e">
        <f>VLOOKUP(A441,Data!$A:$P,10,FALSE)</f>
        <v>#N/A</v>
      </c>
      <c r="M441" s="49">
        <f t="shared" si="44"/>
        <v>0</v>
      </c>
      <c r="N441" s="9">
        <f t="shared" si="47"/>
        <v>0</v>
      </c>
      <c r="O441" s="15" t="str">
        <f t="shared" si="48"/>
        <v/>
      </c>
    </row>
    <row r="442" spans="1:15" ht="45" customHeight="1" x14ac:dyDescent="0.25">
      <c r="A442" s="166"/>
      <c r="B442" s="228"/>
      <c r="C442" s="167"/>
      <c r="D442" s="165"/>
      <c r="E442" s="165"/>
      <c r="F442" s="2"/>
      <c r="G442" s="2"/>
      <c r="H442" s="2"/>
      <c r="I442" s="2"/>
      <c r="J442" s="2"/>
      <c r="K442" s="35"/>
      <c r="L442" s="213" t="e">
        <f>VLOOKUP(A442,Data!$A:$P,10,FALSE)</f>
        <v>#N/A</v>
      </c>
      <c r="M442" s="49">
        <f t="shared" si="44"/>
        <v>0</v>
      </c>
      <c r="N442" s="9">
        <f t="shared" si="47"/>
        <v>0</v>
      </c>
      <c r="O442" s="15" t="str">
        <f t="shared" si="48"/>
        <v/>
      </c>
    </row>
    <row r="443" spans="1:15" ht="45" customHeight="1" x14ac:dyDescent="0.25">
      <c r="A443" s="166"/>
      <c r="B443" s="228"/>
      <c r="C443" s="167"/>
      <c r="D443" s="165"/>
      <c r="E443" s="165"/>
      <c r="F443" s="2"/>
      <c r="G443" s="2"/>
      <c r="H443" s="2"/>
      <c r="I443" s="2"/>
      <c r="J443" s="2"/>
      <c r="K443" s="35"/>
      <c r="L443" s="213" t="e">
        <f>VLOOKUP(A443,Data!$A:$P,10,FALSE)</f>
        <v>#N/A</v>
      </c>
      <c r="M443" s="49">
        <f t="shared" si="44"/>
        <v>0</v>
      </c>
      <c r="N443" s="9">
        <f t="shared" si="47"/>
        <v>0</v>
      </c>
      <c r="O443" s="15" t="str">
        <f t="shared" si="48"/>
        <v/>
      </c>
    </row>
    <row r="444" spans="1:15" ht="45" customHeight="1" x14ac:dyDescent="0.25">
      <c r="A444" s="166"/>
      <c r="B444" s="228"/>
      <c r="C444" s="167"/>
      <c r="D444" s="165"/>
      <c r="E444" s="165"/>
      <c r="F444" s="2"/>
      <c r="G444" s="2"/>
      <c r="H444" s="2"/>
      <c r="I444" s="2"/>
      <c r="J444" s="2"/>
      <c r="K444" s="35"/>
      <c r="L444" s="213" t="e">
        <f>VLOOKUP(A444,Data!$A:$P,10,FALSE)</f>
        <v>#N/A</v>
      </c>
      <c r="M444" s="49">
        <f t="shared" si="44"/>
        <v>0</v>
      </c>
      <c r="N444" s="9">
        <f t="shared" si="47"/>
        <v>0</v>
      </c>
      <c r="O444" s="15" t="str">
        <f t="shared" si="48"/>
        <v/>
      </c>
    </row>
    <row r="445" spans="1:15" ht="45" customHeight="1" x14ac:dyDescent="0.25">
      <c r="A445" s="166"/>
      <c r="B445" s="228"/>
      <c r="C445" s="167"/>
      <c r="D445" s="165"/>
      <c r="E445" s="165"/>
      <c r="F445" s="2"/>
      <c r="G445" s="2"/>
      <c r="H445" s="2"/>
      <c r="I445" s="2"/>
      <c r="J445" s="2"/>
      <c r="K445" s="35"/>
      <c r="L445" s="213" t="e">
        <f>VLOOKUP(A445,Data!$A:$P,10,FALSE)</f>
        <v>#N/A</v>
      </c>
      <c r="M445" s="49">
        <f t="shared" si="44"/>
        <v>0</v>
      </c>
      <c r="N445" s="9">
        <f t="shared" si="47"/>
        <v>0</v>
      </c>
      <c r="O445" s="15" t="str">
        <f t="shared" si="48"/>
        <v/>
      </c>
    </row>
    <row r="446" spans="1:15" ht="45" customHeight="1" x14ac:dyDescent="0.25">
      <c r="A446" s="166"/>
      <c r="B446" s="228"/>
      <c r="C446" s="167"/>
      <c r="D446" s="165"/>
      <c r="E446" s="165"/>
      <c r="F446" s="2"/>
      <c r="G446" s="2"/>
      <c r="H446" s="2"/>
      <c r="I446" s="2"/>
      <c r="J446" s="2"/>
      <c r="K446" s="35"/>
      <c r="L446" s="213" t="e">
        <f>VLOOKUP(A446,Data!$A:$P,10,FALSE)</f>
        <v>#N/A</v>
      </c>
      <c r="M446" s="49">
        <f t="shared" si="44"/>
        <v>0</v>
      </c>
      <c r="N446" s="9">
        <f t="shared" si="47"/>
        <v>0</v>
      </c>
      <c r="O446" s="15" t="str">
        <f t="shared" si="48"/>
        <v/>
      </c>
    </row>
    <row r="447" spans="1:15" ht="15" customHeight="1" x14ac:dyDescent="0.25">
      <c r="A447" s="166"/>
      <c r="B447" s="228"/>
      <c r="C447" s="167"/>
      <c r="D447" s="165"/>
      <c r="E447" s="165"/>
      <c r="F447" s="2"/>
      <c r="G447" s="2"/>
      <c r="H447" s="2"/>
      <c r="I447" s="2"/>
      <c r="J447" s="2"/>
      <c r="K447" s="35"/>
      <c r="L447" s="213" t="e">
        <f>VLOOKUP(A447,Data!$A:$P,10,FALSE)</f>
        <v>#N/A</v>
      </c>
      <c r="M447" s="49">
        <f t="shared" si="44"/>
        <v>0</v>
      </c>
      <c r="N447" s="9">
        <f t="shared" si="47"/>
        <v>0</v>
      </c>
      <c r="O447" s="15" t="str">
        <f t="shared" si="48"/>
        <v/>
      </c>
    </row>
    <row r="448" spans="1:15" ht="45" customHeight="1" x14ac:dyDescent="0.25">
      <c r="A448" s="166"/>
      <c r="B448" s="228"/>
      <c r="C448" s="167"/>
      <c r="D448" s="165"/>
      <c r="E448" s="165"/>
      <c r="F448" s="2"/>
      <c r="G448" s="2"/>
      <c r="H448" s="2"/>
      <c r="I448" s="2"/>
      <c r="J448" s="2"/>
      <c r="K448" s="35"/>
      <c r="L448" s="213" t="e">
        <f>VLOOKUP(A448,Data!$A:$P,10,FALSE)</f>
        <v>#N/A</v>
      </c>
      <c r="M448" s="49">
        <f t="shared" si="44"/>
        <v>0</v>
      </c>
      <c r="N448" s="9">
        <f t="shared" si="47"/>
        <v>0</v>
      </c>
      <c r="O448" s="15" t="str">
        <f t="shared" si="48"/>
        <v/>
      </c>
    </row>
    <row r="449" spans="1:15" ht="45" customHeight="1" x14ac:dyDescent="0.25">
      <c r="A449" s="166"/>
      <c r="B449" s="228"/>
      <c r="C449" s="167"/>
      <c r="D449" s="165"/>
      <c r="E449" s="165"/>
      <c r="F449" s="2"/>
      <c r="G449" s="2"/>
      <c r="H449" s="2"/>
      <c r="I449" s="2"/>
      <c r="J449" s="2"/>
      <c r="K449" s="35"/>
      <c r="L449" s="213" t="e">
        <f>VLOOKUP(A449,Data!$A:$P,10,FALSE)</f>
        <v>#N/A</v>
      </c>
      <c r="M449" s="49">
        <f t="shared" si="44"/>
        <v>0</v>
      </c>
      <c r="N449" s="9">
        <f t="shared" si="47"/>
        <v>0</v>
      </c>
      <c r="O449" s="15" t="str">
        <f t="shared" si="48"/>
        <v/>
      </c>
    </row>
    <row r="450" spans="1:15" ht="15" customHeight="1" x14ac:dyDescent="0.25">
      <c r="A450" s="166"/>
      <c r="B450" s="228"/>
      <c r="C450" s="167"/>
      <c r="D450" s="165"/>
      <c r="E450" s="165"/>
      <c r="F450" s="2"/>
      <c r="G450" s="2"/>
      <c r="H450" s="2"/>
      <c r="I450" s="2"/>
      <c r="J450" s="2"/>
      <c r="K450" s="35"/>
      <c r="L450" s="213" t="e">
        <f>VLOOKUP(A450,Data!$A:$P,10,FALSE)</f>
        <v>#N/A</v>
      </c>
      <c r="M450" s="49">
        <f t="shared" ref="M450:M513" si="49">G450-F450</f>
        <v>0</v>
      </c>
      <c r="N450" s="9">
        <f t="shared" si="47"/>
        <v>0</v>
      </c>
      <c r="O450" s="15" t="str">
        <f t="shared" si="48"/>
        <v/>
      </c>
    </row>
    <row r="451" spans="1:15" ht="45" customHeight="1" x14ac:dyDescent="0.25">
      <c r="A451" s="166"/>
      <c r="B451" s="228"/>
      <c r="C451" s="167"/>
      <c r="D451" s="165"/>
      <c r="E451" s="165"/>
      <c r="F451" s="2"/>
      <c r="G451" s="2"/>
      <c r="H451" s="2"/>
      <c r="I451" s="2"/>
      <c r="J451" s="2"/>
      <c r="K451" s="35"/>
      <c r="L451" s="213" t="e">
        <f>VLOOKUP(A451,Data!$A:$P,10,FALSE)</f>
        <v>#N/A</v>
      </c>
      <c r="M451" s="49">
        <f t="shared" si="49"/>
        <v>0</v>
      </c>
      <c r="N451" s="9">
        <f t="shared" si="47"/>
        <v>0</v>
      </c>
      <c r="O451" s="15" t="str">
        <f t="shared" si="48"/>
        <v/>
      </c>
    </row>
    <row r="452" spans="1:15" ht="45" customHeight="1" x14ac:dyDescent="0.25">
      <c r="A452" s="166"/>
      <c r="B452" s="228"/>
      <c r="C452" s="167"/>
      <c r="D452" s="165"/>
      <c r="E452" s="165"/>
      <c r="F452" s="2"/>
      <c r="G452" s="2"/>
      <c r="H452" s="2"/>
      <c r="I452" s="2"/>
      <c r="J452" s="2"/>
      <c r="K452" s="35"/>
      <c r="L452" s="213" t="e">
        <f>VLOOKUP(A452,Data!$A:$P,10,FALSE)</f>
        <v>#N/A</v>
      </c>
      <c r="M452" s="49">
        <f t="shared" si="49"/>
        <v>0</v>
      </c>
      <c r="N452" s="9">
        <f t="shared" si="47"/>
        <v>0</v>
      </c>
      <c r="O452" s="15" t="str">
        <f t="shared" si="48"/>
        <v/>
      </c>
    </row>
    <row r="453" spans="1:15" ht="15" customHeight="1" x14ac:dyDescent="0.25">
      <c r="A453" s="166"/>
      <c r="B453" s="228"/>
      <c r="C453" s="167"/>
      <c r="D453" s="165"/>
      <c r="E453" s="165"/>
      <c r="F453" s="2"/>
      <c r="G453" s="2"/>
      <c r="H453" s="2"/>
      <c r="I453" s="2"/>
      <c r="J453" s="2"/>
      <c r="K453" s="35"/>
      <c r="L453" s="213" t="e">
        <f>VLOOKUP(A453,Data!$A:$P,10,FALSE)</f>
        <v>#N/A</v>
      </c>
      <c r="M453" s="49">
        <f t="shared" si="49"/>
        <v>0</v>
      </c>
      <c r="N453" s="9">
        <f t="shared" si="47"/>
        <v>0</v>
      </c>
      <c r="O453" s="15" t="str">
        <f t="shared" si="48"/>
        <v/>
      </c>
    </row>
    <row r="454" spans="1:15" ht="45" customHeight="1" x14ac:dyDescent="0.25">
      <c r="A454" s="166"/>
      <c r="B454" s="228"/>
      <c r="C454" s="167"/>
      <c r="D454" s="165"/>
      <c r="E454" s="165"/>
      <c r="F454" s="2"/>
      <c r="G454" s="2"/>
      <c r="H454" s="2"/>
      <c r="I454" s="2"/>
      <c r="J454" s="2"/>
      <c r="K454" s="35"/>
      <c r="L454" s="213" t="e">
        <f>VLOOKUP(A454,Data!$A:$P,10,FALSE)</f>
        <v>#N/A</v>
      </c>
      <c r="M454" s="49">
        <f t="shared" si="49"/>
        <v>0</v>
      </c>
      <c r="N454" s="9">
        <f t="shared" si="47"/>
        <v>0</v>
      </c>
      <c r="O454" s="15" t="str">
        <f t="shared" si="48"/>
        <v/>
      </c>
    </row>
    <row r="455" spans="1:15" ht="15" customHeight="1" x14ac:dyDescent="0.25">
      <c r="A455" s="166"/>
      <c r="B455" s="228"/>
      <c r="C455" s="167"/>
      <c r="D455" s="165"/>
      <c r="E455" s="165"/>
      <c r="F455" s="2"/>
      <c r="G455" s="2"/>
      <c r="H455" s="2"/>
      <c r="I455" s="2"/>
      <c r="J455" s="2"/>
      <c r="K455" s="35"/>
      <c r="L455" s="213" t="e">
        <f>VLOOKUP(A455,Data!$A:$P,10,FALSE)</f>
        <v>#N/A</v>
      </c>
      <c r="M455" s="49">
        <f t="shared" si="49"/>
        <v>0</v>
      </c>
      <c r="N455" s="9">
        <f t="shared" si="47"/>
        <v>0</v>
      </c>
      <c r="O455" s="15" t="str">
        <f t="shared" si="48"/>
        <v/>
      </c>
    </row>
    <row r="456" spans="1:15" ht="45" customHeight="1" x14ac:dyDescent="0.25">
      <c r="A456" s="166"/>
      <c r="B456" s="228"/>
      <c r="C456" s="167"/>
      <c r="D456" s="165"/>
      <c r="E456" s="165"/>
      <c r="F456" s="2"/>
      <c r="G456" s="2"/>
      <c r="H456" s="2"/>
      <c r="I456" s="2"/>
      <c r="J456" s="2"/>
      <c r="K456" s="35"/>
      <c r="L456" s="213" t="e">
        <f>VLOOKUP(A456,Data!$A:$P,10,FALSE)</f>
        <v>#N/A</v>
      </c>
      <c r="M456" s="49">
        <f t="shared" si="49"/>
        <v>0</v>
      </c>
      <c r="N456" s="9">
        <f t="shared" si="47"/>
        <v>0</v>
      </c>
      <c r="O456" s="15" t="str">
        <f t="shared" si="48"/>
        <v/>
      </c>
    </row>
    <row r="457" spans="1:15" ht="15" customHeight="1" x14ac:dyDescent="0.25">
      <c r="A457" s="166"/>
      <c r="B457" s="228"/>
      <c r="C457" s="167"/>
      <c r="D457" s="165"/>
      <c r="E457" s="165"/>
      <c r="F457" s="2"/>
      <c r="G457" s="2"/>
      <c r="H457" s="2"/>
      <c r="I457" s="2"/>
      <c r="J457" s="2"/>
      <c r="K457" s="35"/>
      <c r="L457" s="213" t="e">
        <f>VLOOKUP(A457,Data!$A:$P,10,FALSE)</f>
        <v>#N/A</v>
      </c>
      <c r="M457" s="49">
        <f t="shared" si="49"/>
        <v>0</v>
      </c>
      <c r="N457" s="9">
        <f t="shared" si="47"/>
        <v>0</v>
      </c>
      <c r="O457" s="15" t="str">
        <f t="shared" si="48"/>
        <v/>
      </c>
    </row>
    <row r="458" spans="1:15" ht="15" customHeight="1" x14ac:dyDescent="0.25">
      <c r="A458" s="166"/>
      <c r="B458" s="228"/>
      <c r="C458" s="167"/>
      <c r="D458" s="165"/>
      <c r="E458" s="165"/>
      <c r="F458" s="2"/>
      <c r="G458" s="2"/>
      <c r="H458" s="2"/>
      <c r="I458" s="2"/>
      <c r="J458" s="2"/>
      <c r="K458" s="35"/>
      <c r="L458" s="213" t="e">
        <f>VLOOKUP(A458,Data!$A:$P,10,FALSE)</f>
        <v>#N/A</v>
      </c>
      <c r="M458" s="49">
        <f t="shared" si="49"/>
        <v>0</v>
      </c>
      <c r="N458" s="9">
        <f t="shared" si="47"/>
        <v>0</v>
      </c>
      <c r="O458" s="15" t="str">
        <f t="shared" si="48"/>
        <v/>
      </c>
    </row>
    <row r="459" spans="1:15" ht="15" customHeight="1" x14ac:dyDescent="0.25">
      <c r="A459" s="166"/>
      <c r="B459" s="228"/>
      <c r="C459" s="167"/>
      <c r="D459" s="165"/>
      <c r="E459" s="165"/>
      <c r="F459" s="2"/>
      <c r="G459" s="2"/>
      <c r="H459" s="2"/>
      <c r="I459" s="2"/>
      <c r="J459" s="2"/>
      <c r="K459" s="35"/>
      <c r="L459" s="213" t="e">
        <f>VLOOKUP(A459,Data!$A:$P,10,FALSE)</f>
        <v>#N/A</v>
      </c>
      <c r="M459" s="49">
        <f t="shared" si="49"/>
        <v>0</v>
      </c>
      <c r="N459" s="9">
        <f t="shared" si="47"/>
        <v>0</v>
      </c>
      <c r="O459" s="15" t="str">
        <f t="shared" si="48"/>
        <v/>
      </c>
    </row>
    <row r="460" spans="1:15" ht="15" customHeight="1" x14ac:dyDescent="0.25">
      <c r="A460" s="166"/>
      <c r="B460" s="228"/>
      <c r="C460" s="167"/>
      <c r="D460" s="165"/>
      <c r="E460" s="165"/>
      <c r="F460" s="2"/>
      <c r="G460" s="2"/>
      <c r="H460" s="2"/>
      <c r="I460" s="2"/>
      <c r="J460" s="2"/>
      <c r="K460" s="35"/>
      <c r="L460" s="213" t="e">
        <f>VLOOKUP(A460,Data!$A:$P,10,FALSE)</f>
        <v>#N/A</v>
      </c>
      <c r="M460" s="49">
        <f t="shared" si="49"/>
        <v>0</v>
      </c>
      <c r="N460" s="9">
        <f t="shared" si="47"/>
        <v>0</v>
      </c>
      <c r="O460" s="15" t="str">
        <f t="shared" si="48"/>
        <v/>
      </c>
    </row>
    <row r="461" spans="1:15" ht="15" customHeight="1" x14ac:dyDescent="0.25">
      <c r="A461" s="166"/>
      <c r="B461" s="228"/>
      <c r="C461" s="167"/>
      <c r="D461" s="165"/>
      <c r="E461" s="165"/>
      <c r="F461" s="2"/>
      <c r="G461" s="2"/>
      <c r="H461" s="2"/>
      <c r="I461" s="2"/>
      <c r="J461" s="2"/>
      <c r="K461" s="35"/>
      <c r="L461" s="213" t="e">
        <f>VLOOKUP(A461,Data!$A:$P,10,FALSE)</f>
        <v>#N/A</v>
      </c>
      <c r="M461" s="49">
        <f t="shared" si="49"/>
        <v>0</v>
      </c>
      <c r="N461" s="9">
        <f t="shared" si="47"/>
        <v>0</v>
      </c>
      <c r="O461" s="15" t="str">
        <f t="shared" si="48"/>
        <v/>
      </c>
    </row>
    <row r="462" spans="1:15" ht="15" customHeight="1" x14ac:dyDescent="0.25">
      <c r="A462" s="166"/>
      <c r="B462" s="228"/>
      <c r="C462" s="167"/>
      <c r="D462" s="165"/>
      <c r="E462" s="165"/>
      <c r="F462" s="2"/>
      <c r="G462" s="2"/>
      <c r="H462" s="2"/>
      <c r="I462" s="2"/>
      <c r="J462" s="2"/>
      <c r="K462" s="35"/>
      <c r="L462" s="213" t="e">
        <f>VLOOKUP(A462,Data!$A:$P,10,FALSE)</f>
        <v>#N/A</v>
      </c>
      <c r="M462" s="49">
        <f t="shared" si="49"/>
        <v>0</v>
      </c>
      <c r="N462" s="9">
        <f t="shared" si="47"/>
        <v>0</v>
      </c>
      <c r="O462" s="15" t="str">
        <f t="shared" si="48"/>
        <v/>
      </c>
    </row>
    <row r="463" spans="1:15" ht="45" customHeight="1" x14ac:dyDescent="0.25">
      <c r="A463" s="166"/>
      <c r="B463" s="228"/>
      <c r="C463" s="167"/>
      <c r="D463" s="165"/>
      <c r="E463" s="165"/>
      <c r="F463" s="2"/>
      <c r="G463" s="2"/>
      <c r="H463" s="2"/>
      <c r="I463" s="2"/>
      <c r="J463" s="2"/>
      <c r="K463" s="35"/>
      <c r="L463" s="213" t="e">
        <f>VLOOKUP(A463,Data!$A:$P,10,FALSE)</f>
        <v>#N/A</v>
      </c>
      <c r="M463" s="49">
        <f t="shared" si="49"/>
        <v>0</v>
      </c>
      <c r="N463" s="9">
        <f t="shared" si="47"/>
        <v>0</v>
      </c>
      <c r="O463" s="15" t="str">
        <f t="shared" si="48"/>
        <v/>
      </c>
    </row>
    <row r="464" spans="1:15" ht="15" customHeight="1" x14ac:dyDescent="0.25">
      <c r="A464" s="166"/>
      <c r="B464" s="228"/>
      <c r="C464" s="167"/>
      <c r="D464" s="165"/>
      <c r="E464" s="165"/>
      <c r="F464" s="2"/>
      <c r="G464" s="2"/>
      <c r="H464" s="2"/>
      <c r="I464" s="2"/>
      <c r="J464" s="2"/>
      <c r="K464" s="35"/>
      <c r="L464" s="213" t="e">
        <f>VLOOKUP(A464,Data!$A:$P,10,FALSE)</f>
        <v>#N/A</v>
      </c>
      <c r="M464" s="49">
        <f t="shared" si="49"/>
        <v>0</v>
      </c>
      <c r="N464" s="9">
        <f t="shared" si="47"/>
        <v>0</v>
      </c>
      <c r="O464" s="15" t="str">
        <f t="shared" si="48"/>
        <v/>
      </c>
    </row>
    <row r="465" spans="1:15" ht="25.5" customHeight="1" x14ac:dyDescent="0.25">
      <c r="A465" s="166"/>
      <c r="B465" s="228"/>
      <c r="C465" s="167"/>
      <c r="D465" s="165"/>
      <c r="E465" s="165"/>
      <c r="F465" s="2"/>
      <c r="G465" s="2"/>
      <c r="H465" s="2"/>
      <c r="I465" s="2"/>
      <c r="J465" s="2"/>
      <c r="K465" s="35"/>
      <c r="L465" s="213" t="e">
        <f>VLOOKUP(A465,Data!$A:$P,10,FALSE)</f>
        <v>#N/A</v>
      </c>
      <c r="M465" s="49">
        <f t="shared" si="49"/>
        <v>0</v>
      </c>
      <c r="N465" s="9">
        <f t="shared" si="47"/>
        <v>0</v>
      </c>
      <c r="O465" s="15" t="str">
        <f t="shared" si="48"/>
        <v/>
      </c>
    </row>
    <row r="466" spans="1:15" ht="15" customHeight="1" x14ac:dyDescent="0.25">
      <c r="A466" s="166"/>
      <c r="B466" s="228"/>
      <c r="C466" s="167"/>
      <c r="D466" s="165"/>
      <c r="E466" s="165"/>
      <c r="F466" s="2"/>
      <c r="G466" s="2"/>
      <c r="H466" s="2"/>
      <c r="I466" s="2"/>
      <c r="J466" s="2"/>
      <c r="K466" s="35"/>
      <c r="L466" s="213" t="e">
        <f>VLOOKUP(A466,Data!$A:$P,10,FALSE)</f>
        <v>#N/A</v>
      </c>
      <c r="M466" s="49">
        <f t="shared" si="49"/>
        <v>0</v>
      </c>
      <c r="N466" s="9">
        <f t="shared" si="47"/>
        <v>0</v>
      </c>
      <c r="O466" s="15" t="str">
        <f t="shared" si="48"/>
        <v/>
      </c>
    </row>
    <row r="467" spans="1:15" ht="15" customHeight="1" x14ac:dyDescent="0.25">
      <c r="A467" s="166"/>
      <c r="B467" s="228"/>
      <c r="C467" s="167"/>
      <c r="D467" s="165"/>
      <c r="E467" s="165"/>
      <c r="F467" s="2"/>
      <c r="G467" s="2"/>
      <c r="H467" s="2"/>
      <c r="I467" s="2"/>
      <c r="J467" s="2"/>
      <c r="K467" s="35"/>
      <c r="L467" s="213" t="e">
        <f>VLOOKUP(A467,Data!$A:$P,10,FALSE)</f>
        <v>#N/A</v>
      </c>
      <c r="M467" s="49">
        <f t="shared" si="49"/>
        <v>0</v>
      </c>
      <c r="N467" s="9">
        <f t="shared" si="47"/>
        <v>0</v>
      </c>
      <c r="O467" s="15" t="str">
        <f t="shared" si="48"/>
        <v/>
      </c>
    </row>
    <row r="468" spans="1:15" ht="15" customHeight="1" x14ac:dyDescent="0.25">
      <c r="A468" s="166"/>
      <c r="B468" s="228"/>
      <c r="C468" s="167"/>
      <c r="D468" s="165"/>
      <c r="E468" s="165"/>
      <c r="F468" s="2"/>
      <c r="G468" s="2"/>
      <c r="H468" s="2"/>
      <c r="I468" s="2"/>
      <c r="J468" s="2"/>
      <c r="K468" s="35"/>
      <c r="L468" s="213" t="e">
        <f>VLOOKUP(A468,Data!$A:$P,10,FALSE)</f>
        <v>#N/A</v>
      </c>
      <c r="M468" s="49">
        <f t="shared" si="49"/>
        <v>0</v>
      </c>
      <c r="N468" s="9">
        <f t="shared" ref="N468:N476" si="50">IF(AND(D468=D467,F468&lt;G467,J468&lt;&gt;"On Standby"), G467-F468,0)</f>
        <v>0</v>
      </c>
      <c r="O468" s="15" t="str">
        <f t="shared" ref="O468:O476" si="51">IF(AND(D468=D467,F468&gt;G467), F468-G467,"")</f>
        <v/>
      </c>
    </row>
    <row r="469" spans="1:15" ht="15" customHeight="1" x14ac:dyDescent="0.25">
      <c r="A469" s="166"/>
      <c r="B469" s="228"/>
      <c r="C469" s="167"/>
      <c r="D469" s="165"/>
      <c r="E469" s="165"/>
      <c r="F469" s="2"/>
      <c r="G469" s="2"/>
      <c r="H469" s="2"/>
      <c r="I469" s="2"/>
      <c r="J469" s="2"/>
      <c r="K469" s="35"/>
      <c r="L469" s="213" t="e">
        <f>VLOOKUP(A469,Data!$A:$P,10,FALSE)</f>
        <v>#N/A</v>
      </c>
      <c r="M469" s="49">
        <f t="shared" si="49"/>
        <v>0</v>
      </c>
      <c r="N469" s="9">
        <f t="shared" si="50"/>
        <v>0</v>
      </c>
      <c r="O469" s="15" t="str">
        <f t="shared" si="51"/>
        <v/>
      </c>
    </row>
    <row r="470" spans="1:15" ht="15" customHeight="1" x14ac:dyDescent="0.25">
      <c r="A470" s="166"/>
      <c r="B470" s="228"/>
      <c r="C470" s="167"/>
      <c r="D470" s="165"/>
      <c r="E470" s="165"/>
      <c r="F470" s="2"/>
      <c r="G470" s="2"/>
      <c r="H470" s="2"/>
      <c r="I470" s="2"/>
      <c r="J470" s="2"/>
      <c r="K470" s="35"/>
      <c r="L470" s="213" t="e">
        <f>VLOOKUP(A470,Data!$A:$P,10,FALSE)</f>
        <v>#N/A</v>
      </c>
      <c r="M470" s="49">
        <f t="shared" si="49"/>
        <v>0</v>
      </c>
      <c r="N470" s="9">
        <f t="shared" si="50"/>
        <v>0</v>
      </c>
      <c r="O470" s="15" t="str">
        <f t="shared" si="51"/>
        <v/>
      </c>
    </row>
    <row r="471" spans="1:15" ht="15" customHeight="1" x14ac:dyDescent="0.25">
      <c r="A471" s="166"/>
      <c r="B471" s="228"/>
      <c r="C471" s="167"/>
      <c r="D471" s="165"/>
      <c r="E471" s="165"/>
      <c r="F471" s="2"/>
      <c r="G471" s="2"/>
      <c r="H471" s="2"/>
      <c r="I471" s="2"/>
      <c r="J471" s="2"/>
      <c r="K471" s="35"/>
      <c r="L471" s="213" t="e">
        <f>VLOOKUP(A471,Data!$A:$P,10,FALSE)</f>
        <v>#N/A</v>
      </c>
      <c r="M471" s="49">
        <f t="shared" si="49"/>
        <v>0</v>
      </c>
      <c r="N471" s="9">
        <f t="shared" si="50"/>
        <v>0</v>
      </c>
      <c r="O471" s="15" t="str">
        <f t="shared" si="51"/>
        <v/>
      </c>
    </row>
    <row r="472" spans="1:15" ht="15" customHeight="1" x14ac:dyDescent="0.25">
      <c r="A472" s="166"/>
      <c r="B472" s="228"/>
      <c r="C472" s="167"/>
      <c r="D472" s="165"/>
      <c r="E472" s="165"/>
      <c r="F472" s="2"/>
      <c r="G472" s="2"/>
      <c r="H472" s="2"/>
      <c r="I472" s="2"/>
      <c r="J472" s="2"/>
      <c r="K472" s="35"/>
      <c r="L472" s="213" t="e">
        <f>VLOOKUP(A472,Data!$A:$P,10,FALSE)</f>
        <v>#N/A</v>
      </c>
      <c r="M472" s="49">
        <f t="shared" si="49"/>
        <v>0</v>
      </c>
      <c r="N472" s="9">
        <f t="shared" si="50"/>
        <v>0</v>
      </c>
      <c r="O472" s="15" t="str">
        <f t="shared" si="51"/>
        <v/>
      </c>
    </row>
    <row r="473" spans="1:15" ht="15" customHeight="1" x14ac:dyDescent="0.25">
      <c r="A473" s="166"/>
      <c r="B473" s="228"/>
      <c r="C473" s="167"/>
      <c r="D473" s="165"/>
      <c r="E473" s="165"/>
      <c r="F473" s="2"/>
      <c r="G473" s="2"/>
      <c r="H473" s="2"/>
      <c r="I473" s="2"/>
      <c r="J473" s="2"/>
      <c r="K473" s="35"/>
      <c r="L473" s="213" t="e">
        <f>VLOOKUP(A473,Data!$A:$P,10,FALSE)</f>
        <v>#N/A</v>
      </c>
      <c r="M473" s="49">
        <f t="shared" si="49"/>
        <v>0</v>
      </c>
      <c r="N473" s="9">
        <f t="shared" si="50"/>
        <v>0</v>
      </c>
      <c r="O473" s="15" t="str">
        <f t="shared" si="51"/>
        <v/>
      </c>
    </row>
    <row r="474" spans="1:15" ht="15" customHeight="1" x14ac:dyDescent="0.25">
      <c r="A474" s="166"/>
      <c r="B474" s="228"/>
      <c r="C474" s="167"/>
      <c r="D474" s="165"/>
      <c r="E474" s="165"/>
      <c r="F474" s="2"/>
      <c r="G474" s="2"/>
      <c r="H474" s="2"/>
      <c r="I474" s="2"/>
      <c r="J474" s="2"/>
      <c r="K474" s="35"/>
      <c r="L474" s="213" t="e">
        <f>VLOOKUP(A474,Data!$A:$P,10,FALSE)</f>
        <v>#N/A</v>
      </c>
      <c r="M474" s="49">
        <f t="shared" si="49"/>
        <v>0</v>
      </c>
      <c r="N474" s="9">
        <f t="shared" si="50"/>
        <v>0</v>
      </c>
      <c r="O474" s="15" t="str">
        <f t="shared" si="51"/>
        <v/>
      </c>
    </row>
    <row r="475" spans="1:15" ht="27.75" customHeight="1" x14ac:dyDescent="0.25">
      <c r="A475" s="166"/>
      <c r="B475" s="228"/>
      <c r="C475" s="167"/>
      <c r="D475" s="165"/>
      <c r="E475" s="165"/>
      <c r="F475" s="2"/>
      <c r="G475" s="2"/>
      <c r="H475" s="2"/>
      <c r="I475" s="2"/>
      <c r="J475" s="2"/>
      <c r="K475" s="35"/>
      <c r="L475" s="213" t="e">
        <f>VLOOKUP(A475,Data!$A:$P,10,FALSE)</f>
        <v>#N/A</v>
      </c>
      <c r="M475" s="49">
        <f t="shared" si="49"/>
        <v>0</v>
      </c>
      <c r="N475" s="9">
        <f t="shared" si="50"/>
        <v>0</v>
      </c>
      <c r="O475" s="15" t="str">
        <f t="shared" si="51"/>
        <v/>
      </c>
    </row>
    <row r="476" spans="1:15" ht="43.5" customHeight="1" x14ac:dyDescent="0.25">
      <c r="A476" s="166"/>
      <c r="B476" s="228"/>
      <c r="C476" s="167"/>
      <c r="D476" s="165"/>
      <c r="E476" s="165"/>
      <c r="F476" s="2"/>
      <c r="G476" s="2"/>
      <c r="H476" s="2"/>
      <c r="I476" s="2"/>
      <c r="J476" s="2"/>
      <c r="K476" s="35"/>
      <c r="L476" s="213" t="e">
        <f>VLOOKUP(A476,Data!$A:$P,10,FALSE)</f>
        <v>#N/A</v>
      </c>
      <c r="M476" s="49">
        <f t="shared" si="49"/>
        <v>0</v>
      </c>
      <c r="N476" s="9">
        <f t="shared" si="50"/>
        <v>0</v>
      </c>
      <c r="O476" s="15" t="str">
        <f t="shared" si="51"/>
        <v/>
      </c>
    </row>
    <row r="477" spans="1:15" ht="50.1" customHeight="1" x14ac:dyDescent="0.25">
      <c r="A477" s="166"/>
      <c r="B477" s="228"/>
      <c r="C477" s="167"/>
      <c r="D477" s="165"/>
      <c r="E477" s="165"/>
      <c r="F477" s="2"/>
      <c r="G477" s="2"/>
      <c r="H477" s="2"/>
      <c r="I477" s="2"/>
      <c r="J477" s="2"/>
      <c r="K477" s="35"/>
      <c r="L477" s="213" t="e">
        <f>VLOOKUP(A477,Data!$A:$P,10,FALSE)</f>
        <v>#N/A</v>
      </c>
      <c r="M477" s="49">
        <f t="shared" si="49"/>
        <v>0</v>
      </c>
    </row>
    <row r="478" spans="1:15" ht="50.1" customHeight="1" x14ac:dyDescent="0.25">
      <c r="A478" s="166"/>
      <c r="B478" s="228"/>
      <c r="C478" s="167"/>
      <c r="D478" s="165"/>
      <c r="E478" s="165"/>
      <c r="F478" s="2"/>
      <c r="G478" s="2"/>
      <c r="H478" s="2"/>
      <c r="I478" s="2"/>
      <c r="J478" s="2"/>
      <c r="K478" s="35"/>
      <c r="L478" s="213" t="e">
        <f>VLOOKUP(A478,Data!$A:$P,10,FALSE)</f>
        <v>#N/A</v>
      </c>
      <c r="M478" s="49">
        <f t="shared" si="49"/>
        <v>0</v>
      </c>
    </row>
    <row r="479" spans="1:15" ht="39.950000000000003" customHeight="1" x14ac:dyDescent="0.25">
      <c r="A479" s="166"/>
      <c r="B479" s="228"/>
      <c r="C479" s="167"/>
      <c r="D479" s="165"/>
      <c r="E479" s="165"/>
      <c r="F479" s="2"/>
      <c r="G479" s="2"/>
      <c r="H479" s="2"/>
      <c r="I479" s="2"/>
      <c r="J479" s="2"/>
      <c r="K479" s="35"/>
      <c r="L479" s="213" t="e">
        <f>VLOOKUP(A479,Data!$A:$P,10,FALSE)</f>
        <v>#N/A</v>
      </c>
      <c r="M479" s="49">
        <f t="shared" si="49"/>
        <v>0</v>
      </c>
    </row>
    <row r="480" spans="1:15" ht="39.950000000000003" customHeight="1" x14ac:dyDescent="0.25">
      <c r="A480" s="166"/>
      <c r="B480" s="228"/>
      <c r="C480" s="167"/>
      <c r="D480" s="165"/>
      <c r="E480" s="165"/>
      <c r="F480" s="2"/>
      <c r="G480" s="2"/>
      <c r="H480" s="2"/>
      <c r="I480" s="2"/>
      <c r="J480" s="2"/>
      <c r="K480" s="35"/>
      <c r="L480" s="213" t="e">
        <f>VLOOKUP(A480,Data!$A:$P,10,FALSE)</f>
        <v>#N/A</v>
      </c>
      <c r="M480" s="49">
        <f t="shared" si="49"/>
        <v>0</v>
      </c>
    </row>
    <row r="481" spans="1:15" ht="39.950000000000003" customHeight="1" x14ac:dyDescent="0.25">
      <c r="A481" s="166"/>
      <c r="B481" s="228"/>
      <c r="C481" s="167"/>
      <c r="D481" s="165"/>
      <c r="E481" s="165"/>
      <c r="F481" s="2"/>
      <c r="G481" s="2"/>
      <c r="H481" s="2"/>
      <c r="I481" s="2"/>
      <c r="J481" s="2"/>
      <c r="K481" s="35"/>
      <c r="L481" s="213" t="e">
        <f>VLOOKUP(A481,Data!$A:$P,10,FALSE)</f>
        <v>#N/A</v>
      </c>
      <c r="M481" s="49">
        <f t="shared" si="49"/>
        <v>0</v>
      </c>
    </row>
    <row r="482" spans="1:15" ht="39.950000000000003" customHeight="1" x14ac:dyDescent="0.25">
      <c r="A482" s="166"/>
      <c r="B482" s="228"/>
      <c r="C482" s="167"/>
      <c r="D482" s="165"/>
      <c r="E482" s="165"/>
      <c r="F482" s="2"/>
      <c r="G482" s="2"/>
      <c r="H482" s="2"/>
      <c r="I482" s="2"/>
      <c r="J482" s="2"/>
      <c r="K482" s="35"/>
      <c r="L482" s="213" t="e">
        <f>VLOOKUP(A482,Data!$A:$P,10,FALSE)</f>
        <v>#N/A</v>
      </c>
      <c r="M482" s="49">
        <f t="shared" si="49"/>
        <v>0</v>
      </c>
    </row>
    <row r="483" spans="1:15" ht="39.950000000000003" customHeight="1" x14ac:dyDescent="0.25">
      <c r="A483" s="166"/>
      <c r="B483" s="228"/>
      <c r="C483" s="167"/>
      <c r="D483" s="165"/>
      <c r="E483" s="165"/>
      <c r="F483" s="2"/>
      <c r="G483" s="2"/>
      <c r="H483" s="2"/>
      <c r="I483" s="2"/>
      <c r="J483" s="2"/>
      <c r="K483" s="35"/>
      <c r="L483" s="213" t="e">
        <f>VLOOKUP(A483,Data!$A:$P,10,FALSE)</f>
        <v>#N/A</v>
      </c>
      <c r="M483" s="49">
        <f t="shared" si="49"/>
        <v>0</v>
      </c>
    </row>
    <row r="484" spans="1:15" ht="39.950000000000003" customHeight="1" x14ac:dyDescent="0.25">
      <c r="A484" s="166"/>
      <c r="B484" s="228"/>
      <c r="C484" s="167"/>
      <c r="D484" s="165"/>
      <c r="E484" s="165"/>
      <c r="F484" s="2"/>
      <c r="G484" s="2"/>
      <c r="H484" s="2"/>
      <c r="I484" s="2"/>
      <c r="J484" s="2"/>
      <c r="K484" s="35"/>
      <c r="L484" s="213" t="e">
        <f>VLOOKUP(A484,Data!$A:$P,10,FALSE)</f>
        <v>#N/A</v>
      </c>
      <c r="M484" s="49">
        <f t="shared" si="49"/>
        <v>0</v>
      </c>
    </row>
    <row r="485" spans="1:15" ht="39.950000000000003" customHeight="1" x14ac:dyDescent="0.25">
      <c r="A485" s="166"/>
      <c r="B485" s="228"/>
      <c r="C485" s="167"/>
      <c r="D485" s="165"/>
      <c r="E485" s="165"/>
      <c r="F485" s="2"/>
      <c r="G485" s="2"/>
      <c r="H485" s="2"/>
      <c r="I485" s="2"/>
      <c r="J485" s="2"/>
      <c r="K485" s="35"/>
      <c r="L485" s="213" t="e">
        <f>VLOOKUP(A485,Data!$A:$P,10,FALSE)</f>
        <v>#N/A</v>
      </c>
      <c r="M485" s="49">
        <f t="shared" si="49"/>
        <v>0</v>
      </c>
    </row>
    <row r="486" spans="1:15" ht="39.950000000000003" customHeight="1" x14ac:dyDescent="0.25">
      <c r="A486" s="166"/>
      <c r="B486" s="228"/>
      <c r="C486" s="167"/>
      <c r="D486" s="165"/>
      <c r="E486" s="165"/>
      <c r="F486" s="2"/>
      <c r="G486" s="2"/>
      <c r="H486" s="2"/>
      <c r="I486" s="2"/>
      <c r="J486" s="2"/>
      <c r="K486" s="35"/>
      <c r="L486" s="213" t="e">
        <f>VLOOKUP(A486,Data!$A:$P,10,FALSE)</f>
        <v>#N/A</v>
      </c>
      <c r="M486" s="49">
        <f t="shared" si="49"/>
        <v>0</v>
      </c>
    </row>
    <row r="487" spans="1:15" ht="39.950000000000003" customHeight="1" x14ac:dyDescent="0.25">
      <c r="A487" s="166"/>
      <c r="B487" s="228"/>
      <c r="C487" s="167"/>
      <c r="D487" s="165"/>
      <c r="E487" s="165"/>
      <c r="F487" s="2"/>
      <c r="G487" s="2"/>
      <c r="H487" s="2"/>
      <c r="I487" s="2"/>
      <c r="J487" s="2"/>
      <c r="K487" s="35"/>
      <c r="L487" s="213" t="e">
        <f>VLOOKUP(A487,Data!$A:$P,10,FALSE)</f>
        <v>#N/A</v>
      </c>
      <c r="M487" s="49">
        <f t="shared" si="49"/>
        <v>0</v>
      </c>
    </row>
    <row r="488" spans="1:15" ht="35.1" customHeight="1" x14ac:dyDescent="0.25">
      <c r="A488" s="166"/>
      <c r="B488" s="228"/>
      <c r="C488" s="167"/>
      <c r="D488" s="165"/>
      <c r="E488" s="165"/>
      <c r="F488" s="2"/>
      <c r="G488" s="2"/>
      <c r="H488" s="2"/>
      <c r="I488" s="2"/>
      <c r="J488" s="2"/>
      <c r="K488" s="35"/>
      <c r="L488" s="213" t="e">
        <f>VLOOKUP(A488,Data!$A:$P,10,FALSE)</f>
        <v>#N/A</v>
      </c>
      <c r="M488" s="49">
        <f t="shared" si="49"/>
        <v>0</v>
      </c>
    </row>
    <row r="489" spans="1:15" ht="35.1" customHeight="1" x14ac:dyDescent="0.25">
      <c r="A489" s="166"/>
      <c r="B489" s="228"/>
      <c r="C489" s="167"/>
      <c r="D489" s="165"/>
      <c r="E489" s="165"/>
      <c r="F489" s="2"/>
      <c r="G489" s="2"/>
      <c r="H489" s="2"/>
      <c r="I489" s="2"/>
      <c r="J489" s="2"/>
      <c r="K489" s="35"/>
      <c r="L489" s="213" t="e">
        <f>VLOOKUP(A489,Data!$A:$P,10,FALSE)</f>
        <v>#N/A</v>
      </c>
      <c r="M489" s="49">
        <f t="shared" si="49"/>
        <v>0</v>
      </c>
    </row>
    <row r="490" spans="1:15" ht="35.1" customHeight="1" x14ac:dyDescent="0.25">
      <c r="A490" s="166"/>
      <c r="B490" s="228"/>
      <c r="C490" s="167"/>
      <c r="D490" s="165"/>
      <c r="E490" s="165"/>
      <c r="F490" s="2"/>
      <c r="G490" s="2"/>
      <c r="H490" s="2"/>
      <c r="I490" s="2"/>
      <c r="J490" s="2"/>
      <c r="K490" s="35"/>
      <c r="L490" s="213" t="e">
        <f>VLOOKUP(A490,Data!$A:$P,10,FALSE)</f>
        <v>#N/A</v>
      </c>
      <c r="M490" s="49">
        <f t="shared" si="49"/>
        <v>0</v>
      </c>
    </row>
    <row r="491" spans="1:15" ht="35.1" customHeight="1" x14ac:dyDescent="0.25">
      <c r="A491" s="166"/>
      <c r="B491" s="228"/>
      <c r="C491" s="167"/>
      <c r="D491" s="165"/>
      <c r="E491" s="165"/>
      <c r="F491" s="2"/>
      <c r="G491" s="2"/>
      <c r="H491" s="2"/>
      <c r="I491" s="2"/>
      <c r="J491" s="2"/>
      <c r="K491" s="35"/>
      <c r="L491" s="213" t="e">
        <f>VLOOKUP(A491,Data!$A:$P,10,FALSE)</f>
        <v>#N/A</v>
      </c>
      <c r="M491" s="49">
        <f t="shared" si="49"/>
        <v>0</v>
      </c>
    </row>
    <row r="492" spans="1:15" ht="60" customHeight="1" x14ac:dyDescent="0.25">
      <c r="A492" s="166"/>
      <c r="B492" s="228"/>
      <c r="C492" s="167"/>
      <c r="D492" s="165"/>
      <c r="E492" s="165"/>
      <c r="F492" s="2"/>
      <c r="G492" s="2"/>
      <c r="H492" s="2"/>
      <c r="I492" s="2"/>
      <c r="J492" s="2"/>
      <c r="K492" s="35"/>
      <c r="L492" s="213" t="e">
        <f>VLOOKUP(A492,Data!$A:$P,10,FALSE)</f>
        <v>#N/A</v>
      </c>
      <c r="M492" s="49">
        <f t="shared" si="49"/>
        <v>0</v>
      </c>
      <c r="N492" s="8">
        <f>IF(AND(D492=D491,F492&lt;G491,J492&lt;&gt;"On Standby"), G491-F492,0)</f>
        <v>0</v>
      </c>
      <c r="O492" s="251" t="str">
        <f>IF(AND(D492=D491,F492&gt;G491), F492-G491,"")</f>
        <v/>
      </c>
    </row>
    <row r="493" spans="1:15" ht="39.950000000000003" customHeight="1" x14ac:dyDescent="0.25">
      <c r="A493" s="166"/>
      <c r="B493" s="228"/>
      <c r="C493" s="167"/>
      <c r="D493" s="165"/>
      <c r="E493" s="165"/>
      <c r="F493" s="2"/>
      <c r="G493" s="2"/>
      <c r="H493" s="2"/>
      <c r="I493" s="2"/>
      <c r="J493" s="2"/>
      <c r="K493" s="35"/>
      <c r="L493" s="213" t="e">
        <f>VLOOKUP(A493,Data!$A:$P,10,FALSE)</f>
        <v>#N/A</v>
      </c>
      <c r="M493" s="49">
        <f t="shared" si="49"/>
        <v>0</v>
      </c>
    </row>
    <row r="494" spans="1:15" ht="39.950000000000003" customHeight="1" x14ac:dyDescent="0.25">
      <c r="A494" s="166"/>
      <c r="B494" s="228"/>
      <c r="C494" s="167"/>
      <c r="D494" s="165"/>
      <c r="E494" s="165"/>
      <c r="F494" s="2"/>
      <c r="G494" s="2"/>
      <c r="H494" s="2"/>
      <c r="I494" s="2"/>
      <c r="J494" s="2"/>
      <c r="K494" s="35"/>
      <c r="L494" s="213" t="e">
        <f>VLOOKUP(A494,Data!$A:$P,10,FALSE)</f>
        <v>#N/A</v>
      </c>
      <c r="M494" s="49">
        <f t="shared" si="49"/>
        <v>0</v>
      </c>
    </row>
    <row r="495" spans="1:15" ht="39.950000000000003" customHeight="1" x14ac:dyDescent="0.25">
      <c r="A495" s="166"/>
      <c r="B495" s="228"/>
      <c r="C495" s="167"/>
      <c r="D495" s="165"/>
      <c r="E495" s="165"/>
      <c r="F495" s="2"/>
      <c r="G495" s="2"/>
      <c r="H495" s="2"/>
      <c r="I495" s="2"/>
      <c r="J495" s="2"/>
      <c r="K495" s="35"/>
      <c r="L495" s="213" t="e">
        <f>VLOOKUP(A495,Data!$A:$P,10,FALSE)</f>
        <v>#N/A</v>
      </c>
      <c r="M495" s="49">
        <f t="shared" si="49"/>
        <v>0</v>
      </c>
    </row>
    <row r="496" spans="1:15" ht="39.950000000000003" customHeight="1" x14ac:dyDescent="0.25">
      <c r="A496" s="166"/>
      <c r="B496" s="228"/>
      <c r="C496" s="167"/>
      <c r="D496" s="165"/>
      <c r="E496" s="165"/>
      <c r="F496" s="2"/>
      <c r="G496" s="2"/>
      <c r="H496" s="2"/>
      <c r="I496" s="2"/>
      <c r="J496" s="2"/>
      <c r="K496" s="35"/>
      <c r="L496" s="213" t="e">
        <f>VLOOKUP(A496,Data!$A:$P,10,FALSE)</f>
        <v>#N/A</v>
      </c>
      <c r="M496" s="49">
        <f t="shared" si="49"/>
        <v>0</v>
      </c>
    </row>
    <row r="497" spans="1:15" ht="35.1" customHeight="1" x14ac:dyDescent="0.25">
      <c r="A497" s="166"/>
      <c r="B497" s="228"/>
      <c r="C497" s="167"/>
      <c r="D497" s="165"/>
      <c r="E497" s="165"/>
      <c r="F497" s="2"/>
      <c r="G497" s="2"/>
      <c r="H497" s="2"/>
      <c r="I497" s="2"/>
      <c r="J497" s="2"/>
      <c r="K497" s="35"/>
      <c r="L497" s="213" t="e">
        <f>VLOOKUP(A497,Data!$A:$P,10,FALSE)</f>
        <v>#N/A</v>
      </c>
      <c r="M497" s="49">
        <f t="shared" si="49"/>
        <v>0</v>
      </c>
      <c r="N497" s="8"/>
      <c r="O497" s="26"/>
    </row>
    <row r="498" spans="1:15" ht="35.1" customHeight="1" x14ac:dyDescent="0.25">
      <c r="A498" s="166"/>
      <c r="B498" s="228"/>
      <c r="C498" s="167"/>
      <c r="D498" s="165"/>
      <c r="E498" s="165"/>
      <c r="F498" s="2"/>
      <c r="G498" s="2"/>
      <c r="H498" s="2"/>
      <c r="I498" s="2"/>
      <c r="J498" s="2"/>
      <c r="K498" s="35"/>
      <c r="L498" s="213" t="e">
        <f>VLOOKUP(A498,Data!$A:$P,10,FALSE)</f>
        <v>#N/A</v>
      </c>
      <c r="M498" s="49">
        <f t="shared" si="49"/>
        <v>0</v>
      </c>
      <c r="N498" s="8"/>
      <c r="O498" s="26"/>
    </row>
    <row r="499" spans="1:15" ht="39.950000000000003" customHeight="1" x14ac:dyDescent="0.25">
      <c r="A499" s="166"/>
      <c r="B499" s="228"/>
      <c r="C499" s="167"/>
      <c r="D499" s="165"/>
      <c r="E499" s="165"/>
      <c r="F499" s="2"/>
      <c r="G499" s="2"/>
      <c r="H499" s="2"/>
      <c r="I499" s="2"/>
      <c r="J499" s="2"/>
      <c r="K499" s="35"/>
      <c r="L499" s="213" t="e">
        <f>VLOOKUP(A499,Data!$A:$P,10,FALSE)</f>
        <v>#N/A</v>
      </c>
      <c r="M499" s="49">
        <f t="shared" si="49"/>
        <v>0</v>
      </c>
    </row>
    <row r="500" spans="1:15" ht="45" customHeight="1" x14ac:dyDescent="0.25">
      <c r="A500" s="166"/>
      <c r="B500" s="228"/>
      <c r="C500" s="167"/>
      <c r="D500" s="165"/>
      <c r="E500" s="165"/>
      <c r="F500" s="2"/>
      <c r="G500" s="2"/>
      <c r="H500" s="2"/>
      <c r="I500" s="2"/>
      <c r="J500" s="2"/>
      <c r="K500" s="35"/>
      <c r="L500" s="213" t="e">
        <f>VLOOKUP(A500,Data!$A:$P,10,FALSE)</f>
        <v>#N/A</v>
      </c>
      <c r="M500" s="49">
        <f t="shared" si="49"/>
        <v>0</v>
      </c>
      <c r="N500" s="8">
        <f>IF(AND(D500=D499,F500&lt;G499,J500&lt;&gt;"On Standby"), G499-F500,0)</f>
        <v>0</v>
      </c>
      <c r="O500" s="251" t="str">
        <f>IF(AND(D500=D499,F500&gt;G499), F500-G499,"")</f>
        <v/>
      </c>
    </row>
    <row r="501" spans="1:15" ht="39.950000000000003" customHeight="1" x14ac:dyDescent="0.25">
      <c r="A501" s="166"/>
      <c r="B501" s="228"/>
      <c r="C501" s="167"/>
      <c r="D501" s="165"/>
      <c r="E501" s="165"/>
      <c r="F501" s="2"/>
      <c r="G501" s="2"/>
      <c r="H501" s="2"/>
      <c r="I501" s="2"/>
      <c r="J501" s="2"/>
      <c r="K501" s="35"/>
      <c r="L501" s="213" t="e">
        <f>VLOOKUP(A501,Data!$A:$P,10,FALSE)</f>
        <v>#N/A</v>
      </c>
      <c r="M501" s="49">
        <f t="shared" si="49"/>
        <v>0</v>
      </c>
      <c r="N501" s="8">
        <f>IF(AND(D501=D500,F501&lt;G500,J501&lt;&gt;"On Standby"), G500-F501,0)</f>
        <v>0</v>
      </c>
      <c r="O501" s="251" t="str">
        <f>IF(AND(D501=D500,F501&gt;G500), F501-G500,"")</f>
        <v/>
      </c>
    </row>
    <row r="502" spans="1:15" ht="39.950000000000003" customHeight="1" x14ac:dyDescent="0.25">
      <c r="A502" s="166"/>
      <c r="B502" s="228"/>
      <c r="C502" s="167"/>
      <c r="D502" s="165"/>
      <c r="E502" s="165"/>
      <c r="F502" s="2"/>
      <c r="G502" s="2"/>
      <c r="H502" s="2"/>
      <c r="I502" s="2"/>
      <c r="J502" s="2"/>
      <c r="K502" s="35"/>
      <c r="L502" s="213" t="e">
        <f>VLOOKUP(A502,Data!$A:$P,10,FALSE)</f>
        <v>#N/A</v>
      </c>
      <c r="M502" s="49">
        <f t="shared" si="49"/>
        <v>0</v>
      </c>
    </row>
    <row r="503" spans="1:15" ht="39.950000000000003" customHeight="1" x14ac:dyDescent="0.25">
      <c r="A503" s="166"/>
      <c r="B503" s="228"/>
      <c r="C503" s="167"/>
      <c r="D503" s="165"/>
      <c r="E503" s="165"/>
      <c r="F503" s="2"/>
      <c r="G503" s="2"/>
      <c r="H503" s="2"/>
      <c r="I503" s="2"/>
      <c r="J503" s="2"/>
      <c r="K503" s="35"/>
      <c r="L503" s="213" t="e">
        <f>VLOOKUP(A503,Data!$A:$P,10,FALSE)</f>
        <v>#N/A</v>
      </c>
      <c r="M503" s="49">
        <f t="shared" si="49"/>
        <v>0</v>
      </c>
    </row>
    <row r="504" spans="1:15" ht="39.950000000000003" customHeight="1" x14ac:dyDescent="0.25">
      <c r="A504" s="166"/>
      <c r="B504" s="228"/>
      <c r="C504" s="167"/>
      <c r="D504" s="165"/>
      <c r="E504" s="165"/>
      <c r="F504" s="2"/>
      <c r="G504" s="2"/>
      <c r="H504" s="2"/>
      <c r="I504" s="2"/>
      <c r="J504" s="2"/>
      <c r="K504" s="35"/>
      <c r="L504" s="213" t="e">
        <f>VLOOKUP(A504,Data!$A:$P,10,FALSE)</f>
        <v>#N/A</v>
      </c>
      <c r="M504" s="49">
        <f t="shared" si="49"/>
        <v>0</v>
      </c>
    </row>
    <row r="505" spans="1:15" ht="39.950000000000003" customHeight="1" x14ac:dyDescent="0.25">
      <c r="A505" s="166"/>
      <c r="B505" s="228"/>
      <c r="C505" s="167"/>
      <c r="D505" s="165"/>
      <c r="E505" s="165"/>
      <c r="F505" s="2"/>
      <c r="G505" s="2"/>
      <c r="H505" s="2"/>
      <c r="I505" s="2"/>
      <c r="J505" s="2"/>
      <c r="K505" s="35"/>
      <c r="L505" s="213" t="e">
        <f>VLOOKUP(A505,Data!$A:$P,10,FALSE)</f>
        <v>#N/A</v>
      </c>
      <c r="M505" s="49">
        <f t="shared" si="49"/>
        <v>0</v>
      </c>
    </row>
    <row r="506" spans="1:15" ht="39.950000000000003" customHeight="1" x14ac:dyDescent="0.25">
      <c r="A506" s="166"/>
      <c r="B506" s="228"/>
      <c r="C506" s="167"/>
      <c r="D506" s="165"/>
      <c r="E506" s="165"/>
      <c r="F506" s="2"/>
      <c r="G506" s="2"/>
      <c r="H506" s="2"/>
      <c r="I506" s="2"/>
      <c r="J506" s="2"/>
      <c r="K506" s="35"/>
      <c r="L506" s="213" t="e">
        <f>VLOOKUP(A506,Data!$A:$P,10,FALSE)</f>
        <v>#N/A</v>
      </c>
      <c r="M506" s="49">
        <f t="shared" si="49"/>
        <v>0</v>
      </c>
    </row>
    <row r="507" spans="1:15" ht="39.950000000000003" customHeight="1" x14ac:dyDescent="0.25">
      <c r="A507" s="166"/>
      <c r="B507" s="228"/>
      <c r="C507" s="167"/>
      <c r="D507" s="165"/>
      <c r="E507" s="165"/>
      <c r="F507" s="2"/>
      <c r="G507" s="2"/>
      <c r="H507" s="2"/>
      <c r="I507" s="2"/>
      <c r="J507" s="2"/>
      <c r="K507" s="35"/>
      <c r="L507" s="213" t="e">
        <f>VLOOKUP(A507,Data!$A:$P,10,FALSE)</f>
        <v>#N/A</v>
      </c>
      <c r="M507" s="49">
        <f t="shared" si="49"/>
        <v>0</v>
      </c>
    </row>
    <row r="508" spans="1:15" ht="39.950000000000003" customHeight="1" x14ac:dyDescent="0.25">
      <c r="A508" s="166"/>
      <c r="B508" s="228"/>
      <c r="C508" s="167"/>
      <c r="D508" s="165"/>
      <c r="E508" s="165"/>
      <c r="F508" s="2"/>
      <c r="G508" s="2"/>
      <c r="H508" s="2"/>
      <c r="I508" s="2"/>
      <c r="J508" s="2"/>
      <c r="K508" s="35"/>
      <c r="L508" s="213" t="e">
        <f>VLOOKUP(A508,Data!$A:$P,10,FALSE)</f>
        <v>#N/A</v>
      </c>
      <c r="M508" s="49">
        <f t="shared" si="49"/>
        <v>0</v>
      </c>
    </row>
    <row r="509" spans="1:15" ht="39.950000000000003" customHeight="1" x14ac:dyDescent="0.25">
      <c r="A509" s="166"/>
      <c r="B509" s="228"/>
      <c r="C509" s="167"/>
      <c r="D509" s="165"/>
      <c r="E509" s="165"/>
      <c r="F509" s="2"/>
      <c r="G509" s="2"/>
      <c r="H509" s="2"/>
      <c r="I509" s="2"/>
      <c r="J509" s="2"/>
      <c r="K509" s="35"/>
      <c r="L509" s="213" t="e">
        <f>VLOOKUP(A509,Data!$A:$P,10,FALSE)</f>
        <v>#N/A</v>
      </c>
      <c r="M509" s="49">
        <f t="shared" si="49"/>
        <v>0</v>
      </c>
    </row>
    <row r="510" spans="1:15" ht="39.950000000000003" customHeight="1" x14ac:dyDescent="0.25">
      <c r="A510" s="166"/>
      <c r="B510" s="228"/>
      <c r="C510" s="167"/>
      <c r="D510" s="165"/>
      <c r="E510" s="165"/>
      <c r="F510" s="2"/>
      <c r="G510" s="2"/>
      <c r="H510" s="2"/>
      <c r="I510" s="2"/>
      <c r="J510" s="2"/>
      <c r="K510" s="35"/>
      <c r="L510" s="213" t="e">
        <f>VLOOKUP(A510,Data!$A:$P,10,FALSE)</f>
        <v>#N/A</v>
      </c>
      <c r="M510" s="49">
        <f t="shared" si="49"/>
        <v>0</v>
      </c>
    </row>
    <row r="511" spans="1:15" ht="39.950000000000003" customHeight="1" x14ac:dyDescent="0.25">
      <c r="A511" s="166"/>
      <c r="B511" s="228"/>
      <c r="C511" s="167"/>
      <c r="D511" s="165"/>
      <c r="E511" s="165"/>
      <c r="F511" s="2"/>
      <c r="G511" s="2"/>
      <c r="H511" s="2"/>
      <c r="I511" s="2"/>
      <c r="J511" s="2"/>
      <c r="K511" s="35"/>
      <c r="L511" s="213" t="e">
        <f>VLOOKUP(A511,Data!$A:$P,10,FALSE)</f>
        <v>#N/A</v>
      </c>
      <c r="M511" s="49">
        <f t="shared" si="49"/>
        <v>0</v>
      </c>
    </row>
    <row r="512" spans="1:15" ht="39.950000000000003" customHeight="1" x14ac:dyDescent="0.25">
      <c r="A512" s="166"/>
      <c r="B512" s="228"/>
      <c r="C512" s="167"/>
      <c r="D512" s="165"/>
      <c r="E512" s="165"/>
      <c r="F512" s="2"/>
      <c r="G512" s="2"/>
      <c r="H512" s="2"/>
      <c r="I512" s="2"/>
      <c r="J512" s="2"/>
      <c r="K512" s="35"/>
      <c r="L512" s="213" t="e">
        <f>VLOOKUP(A512,Data!$A:$P,10,FALSE)</f>
        <v>#N/A</v>
      </c>
      <c r="M512" s="49">
        <f t="shared" si="49"/>
        <v>0</v>
      </c>
    </row>
    <row r="513" spans="1:15" ht="39.950000000000003" customHeight="1" x14ac:dyDescent="0.25">
      <c r="A513" s="166"/>
      <c r="B513" s="228"/>
      <c r="C513" s="167"/>
      <c r="D513" s="165"/>
      <c r="E513" s="165"/>
      <c r="F513" s="2"/>
      <c r="G513" s="2"/>
      <c r="H513" s="2"/>
      <c r="I513" s="2"/>
      <c r="J513" s="2"/>
      <c r="K513" s="35"/>
      <c r="L513" s="213" t="e">
        <f>VLOOKUP(A513,Data!$A:$P,10,FALSE)</f>
        <v>#N/A</v>
      </c>
      <c r="M513" s="49">
        <f t="shared" si="49"/>
        <v>0</v>
      </c>
    </row>
    <row r="514" spans="1:15" ht="39.950000000000003" customHeight="1" x14ac:dyDescent="0.25">
      <c r="A514" s="166"/>
      <c r="B514" s="228"/>
      <c r="C514" s="167"/>
      <c r="D514" s="165"/>
      <c r="E514" s="165"/>
      <c r="F514" s="2"/>
      <c r="G514" s="2"/>
      <c r="H514" s="2"/>
      <c r="I514" s="2"/>
      <c r="J514" s="2"/>
      <c r="K514" s="35"/>
      <c r="L514" s="213" t="e">
        <f>VLOOKUP(A514,Data!$A:$P,10,FALSE)</f>
        <v>#N/A</v>
      </c>
      <c r="M514" s="49">
        <f t="shared" ref="M514:M577" si="52">G514-F514</f>
        <v>0</v>
      </c>
    </row>
    <row r="515" spans="1:15" ht="39.950000000000003" customHeight="1" x14ac:dyDescent="0.25">
      <c r="A515" s="166"/>
      <c r="B515" s="228"/>
      <c r="C515" s="167"/>
      <c r="D515" s="165"/>
      <c r="E515" s="165"/>
      <c r="F515" s="2"/>
      <c r="G515" s="2"/>
      <c r="H515" s="2"/>
      <c r="I515" s="2"/>
      <c r="J515" s="2"/>
      <c r="K515" s="35"/>
      <c r="L515" s="213" t="e">
        <f>VLOOKUP(A515,Data!$A:$P,10,FALSE)</f>
        <v>#N/A</v>
      </c>
      <c r="M515" s="49">
        <f t="shared" si="52"/>
        <v>0</v>
      </c>
    </row>
    <row r="516" spans="1:15" ht="39.950000000000003" customHeight="1" x14ac:dyDescent="0.25">
      <c r="A516" s="166"/>
      <c r="B516" s="228"/>
      <c r="C516" s="167"/>
      <c r="D516" s="165"/>
      <c r="E516" s="165"/>
      <c r="F516" s="2"/>
      <c r="G516" s="2"/>
      <c r="H516" s="2"/>
      <c r="I516" s="2"/>
      <c r="J516" s="2"/>
      <c r="K516" s="35"/>
      <c r="L516" s="213" t="e">
        <f>VLOOKUP(A516,Data!$A:$P,10,FALSE)</f>
        <v>#N/A</v>
      </c>
      <c r="M516" s="49">
        <f t="shared" si="52"/>
        <v>0</v>
      </c>
    </row>
    <row r="517" spans="1:15" ht="39.950000000000003" customHeight="1" x14ac:dyDescent="0.25">
      <c r="A517" s="166"/>
      <c r="B517" s="228"/>
      <c r="C517" s="167"/>
      <c r="D517" s="165"/>
      <c r="E517" s="165"/>
      <c r="F517" s="2"/>
      <c r="G517" s="2"/>
      <c r="H517" s="2"/>
      <c r="I517" s="2"/>
      <c r="J517" s="2"/>
      <c r="K517" s="35"/>
      <c r="L517" s="213" t="e">
        <f>VLOOKUP(A517,Data!$A:$P,10,FALSE)</f>
        <v>#N/A</v>
      </c>
      <c r="M517" s="49">
        <f t="shared" si="52"/>
        <v>0</v>
      </c>
    </row>
    <row r="518" spans="1:15" ht="39.950000000000003" customHeight="1" x14ac:dyDescent="0.25">
      <c r="A518" s="166"/>
      <c r="B518" s="228"/>
      <c r="C518" s="167"/>
      <c r="D518" s="165"/>
      <c r="E518" s="165"/>
      <c r="F518" s="2"/>
      <c r="G518" s="2"/>
      <c r="H518" s="2"/>
      <c r="I518" s="2"/>
      <c r="J518" s="2"/>
      <c r="K518" s="35"/>
      <c r="L518" s="213" t="e">
        <f>VLOOKUP(A518,Data!$A:$P,10,FALSE)</f>
        <v>#N/A</v>
      </c>
      <c r="M518" s="49">
        <f t="shared" si="52"/>
        <v>0</v>
      </c>
    </row>
    <row r="519" spans="1:15" ht="39.950000000000003" customHeight="1" x14ac:dyDescent="0.25">
      <c r="A519" s="166"/>
      <c r="B519" s="228"/>
      <c r="C519" s="167"/>
      <c r="D519" s="165"/>
      <c r="E519" s="165"/>
      <c r="F519" s="2"/>
      <c r="G519" s="2"/>
      <c r="H519" s="2"/>
      <c r="I519" s="2"/>
      <c r="J519" s="2"/>
      <c r="K519" s="35"/>
      <c r="L519" s="213" t="e">
        <f>VLOOKUP(A519,Data!$A:$P,10,FALSE)</f>
        <v>#N/A</v>
      </c>
      <c r="M519" s="49">
        <f t="shared" si="52"/>
        <v>0</v>
      </c>
    </row>
    <row r="520" spans="1:15" ht="39.950000000000003" customHeight="1" x14ac:dyDescent="0.25">
      <c r="A520" s="166"/>
      <c r="B520" s="228"/>
      <c r="C520" s="167"/>
      <c r="D520" s="165"/>
      <c r="E520" s="165"/>
      <c r="F520" s="2"/>
      <c r="G520" s="2"/>
      <c r="H520" s="2"/>
      <c r="I520" s="2"/>
      <c r="J520" s="2"/>
      <c r="K520" s="35"/>
      <c r="L520" s="213" t="e">
        <f>VLOOKUP(A520,Data!$A:$P,10,FALSE)</f>
        <v>#N/A</v>
      </c>
      <c r="M520" s="49">
        <f t="shared" si="52"/>
        <v>0</v>
      </c>
    </row>
    <row r="521" spans="1:15" ht="39.950000000000003" customHeight="1" x14ac:dyDescent="0.25">
      <c r="A521" s="166"/>
      <c r="B521" s="228"/>
      <c r="C521" s="167"/>
      <c r="D521" s="165"/>
      <c r="E521" s="165"/>
      <c r="F521" s="2"/>
      <c r="G521" s="2"/>
      <c r="H521" s="2"/>
      <c r="I521" s="2"/>
      <c r="J521" s="2"/>
      <c r="K521" s="35"/>
      <c r="L521" s="213" t="e">
        <f>VLOOKUP(A521,Data!$A:$P,10,FALSE)</f>
        <v>#N/A</v>
      </c>
      <c r="M521" s="49">
        <f t="shared" si="52"/>
        <v>0</v>
      </c>
    </row>
    <row r="522" spans="1:15" ht="39.950000000000003" customHeight="1" x14ac:dyDescent="0.25">
      <c r="A522" s="166"/>
      <c r="B522" s="228"/>
      <c r="C522" s="167"/>
      <c r="D522" s="165"/>
      <c r="E522" s="165"/>
      <c r="F522" s="2"/>
      <c r="G522" s="2"/>
      <c r="H522" s="2"/>
      <c r="I522" s="2"/>
      <c r="J522" s="2"/>
      <c r="K522" s="35"/>
      <c r="L522" s="213" t="e">
        <f>VLOOKUP(A522,Data!$A:$P,10,FALSE)</f>
        <v>#N/A</v>
      </c>
      <c r="M522" s="49">
        <f t="shared" si="52"/>
        <v>0</v>
      </c>
    </row>
    <row r="523" spans="1:15" ht="39.950000000000003" customHeight="1" x14ac:dyDescent="0.25">
      <c r="A523" s="166"/>
      <c r="B523" s="228"/>
      <c r="C523" s="167"/>
      <c r="D523" s="165"/>
      <c r="E523" s="165"/>
      <c r="F523" s="2"/>
      <c r="G523" s="2"/>
      <c r="H523" s="2"/>
      <c r="I523" s="2"/>
      <c r="J523" s="2"/>
      <c r="K523" s="35"/>
      <c r="L523" s="213" t="e">
        <f>VLOOKUP(A523,Data!$A:$P,10,FALSE)</f>
        <v>#N/A</v>
      </c>
      <c r="M523" s="49">
        <f t="shared" si="52"/>
        <v>0</v>
      </c>
    </row>
    <row r="524" spans="1:15" ht="39.950000000000003" customHeight="1" x14ac:dyDescent="0.25">
      <c r="A524" s="166"/>
      <c r="B524" s="228"/>
      <c r="C524" s="167"/>
      <c r="D524" s="165"/>
      <c r="E524" s="165"/>
      <c r="F524" s="2"/>
      <c r="G524" s="2"/>
      <c r="H524" s="2"/>
      <c r="I524" s="2"/>
      <c r="J524" s="2"/>
      <c r="K524" s="35"/>
      <c r="L524" s="213" t="e">
        <f>VLOOKUP(A524,Data!$A:$P,10,FALSE)</f>
        <v>#N/A</v>
      </c>
      <c r="M524" s="49">
        <f t="shared" si="52"/>
        <v>0</v>
      </c>
    </row>
    <row r="525" spans="1:15" ht="39.950000000000003" customHeight="1" x14ac:dyDescent="0.25">
      <c r="A525" s="166"/>
      <c r="B525" s="228"/>
      <c r="C525" s="167"/>
      <c r="D525" s="165"/>
      <c r="E525" s="165"/>
      <c r="F525" s="2"/>
      <c r="G525" s="2"/>
      <c r="H525" s="2"/>
      <c r="I525" s="2"/>
      <c r="J525" s="2"/>
      <c r="K525" s="35"/>
      <c r="L525" s="213" t="e">
        <f>VLOOKUP(A525,Data!$A:$P,10,FALSE)</f>
        <v>#N/A</v>
      </c>
      <c r="M525" s="49">
        <f t="shared" si="52"/>
        <v>0</v>
      </c>
    </row>
    <row r="526" spans="1:15" ht="39.950000000000003" customHeight="1" x14ac:dyDescent="0.25">
      <c r="A526" s="166"/>
      <c r="B526" s="228"/>
      <c r="C526" s="167"/>
      <c r="D526" s="165"/>
      <c r="E526" s="165"/>
      <c r="F526" s="2"/>
      <c r="G526" s="2"/>
      <c r="H526" s="2"/>
      <c r="I526" s="2"/>
      <c r="J526" s="2"/>
      <c r="K526" s="35"/>
      <c r="L526" s="213" t="e">
        <f>VLOOKUP(A526,Data!$A:$P,10,FALSE)</f>
        <v>#N/A</v>
      </c>
      <c r="M526" s="49">
        <f t="shared" si="52"/>
        <v>0</v>
      </c>
    </row>
    <row r="527" spans="1:15" ht="39.950000000000003" customHeight="1" x14ac:dyDescent="0.25">
      <c r="A527" s="166"/>
      <c r="B527" s="228"/>
      <c r="C527" s="167"/>
      <c r="D527" s="165"/>
      <c r="E527" s="165"/>
      <c r="F527" s="2"/>
      <c r="G527" s="2"/>
      <c r="H527" s="2"/>
      <c r="I527" s="2"/>
      <c r="J527" s="2"/>
      <c r="K527" s="35"/>
      <c r="L527" s="213" t="e">
        <f>VLOOKUP(A527,Data!$A:$P,10,FALSE)</f>
        <v>#N/A</v>
      </c>
      <c r="M527" s="49">
        <f t="shared" si="52"/>
        <v>0</v>
      </c>
    </row>
    <row r="528" spans="1:15" ht="39.950000000000003" customHeight="1" x14ac:dyDescent="0.25">
      <c r="A528" s="166"/>
      <c r="B528" s="228"/>
      <c r="C528" s="167"/>
      <c r="D528" s="165"/>
      <c r="E528" s="165"/>
      <c r="F528" s="2"/>
      <c r="G528" s="2"/>
      <c r="H528" s="2"/>
      <c r="I528" s="2"/>
      <c r="J528" s="2"/>
      <c r="K528" s="35"/>
      <c r="L528" s="213" t="e">
        <f>VLOOKUP(A528,Data!$A:$P,10,FALSE)</f>
        <v>#N/A</v>
      </c>
      <c r="M528" s="49">
        <f t="shared" si="52"/>
        <v>0</v>
      </c>
      <c r="N528" s="8">
        <f>IF(AND(D528=D527,F528&lt;G527,J528&lt;&gt;"On Standby"), G527-F528,0)</f>
        <v>0</v>
      </c>
      <c r="O528" s="251" t="str">
        <f>IF(AND(D528=D527,F528&gt;G527), F528-G527,"")</f>
        <v/>
      </c>
    </row>
    <row r="529" spans="1:13" ht="39.950000000000003" customHeight="1" x14ac:dyDescent="0.25">
      <c r="A529" s="166"/>
      <c r="B529" s="228"/>
      <c r="C529" s="167"/>
      <c r="D529" s="165"/>
      <c r="E529" s="165"/>
      <c r="F529" s="2"/>
      <c r="G529" s="2"/>
      <c r="H529" s="2"/>
      <c r="I529" s="2"/>
      <c r="J529" s="2"/>
      <c r="K529" s="35"/>
      <c r="L529" s="213" t="e">
        <f>VLOOKUP(A529,Data!$A:$P,10,FALSE)</f>
        <v>#N/A</v>
      </c>
      <c r="M529" s="49">
        <f t="shared" si="52"/>
        <v>0</v>
      </c>
    </row>
    <row r="530" spans="1:13" ht="39.950000000000003" customHeight="1" x14ac:dyDescent="0.25">
      <c r="A530" s="166"/>
      <c r="B530" s="228"/>
      <c r="C530" s="167"/>
      <c r="D530" s="165"/>
      <c r="E530" s="165"/>
      <c r="F530" s="2"/>
      <c r="G530" s="2"/>
      <c r="H530" s="2"/>
      <c r="I530" s="2"/>
      <c r="J530" s="2"/>
      <c r="K530" s="35"/>
      <c r="L530" s="213" t="e">
        <f>VLOOKUP(A530,Data!$A:$P,10,FALSE)</f>
        <v>#N/A</v>
      </c>
      <c r="M530" s="49">
        <f t="shared" si="52"/>
        <v>0</v>
      </c>
    </row>
    <row r="531" spans="1:13" ht="39.950000000000003" customHeight="1" x14ac:dyDescent="0.25">
      <c r="A531" s="166"/>
      <c r="B531" s="228"/>
      <c r="C531" s="167"/>
      <c r="D531" s="165"/>
      <c r="E531" s="165"/>
      <c r="F531" s="2"/>
      <c r="G531" s="2"/>
      <c r="H531" s="2"/>
      <c r="I531" s="2"/>
      <c r="J531" s="2"/>
      <c r="K531" s="35"/>
      <c r="L531" s="213" t="e">
        <f>VLOOKUP(A531,Data!$A:$P,10,FALSE)</f>
        <v>#N/A</v>
      </c>
      <c r="M531" s="49">
        <f t="shared" si="52"/>
        <v>0</v>
      </c>
    </row>
    <row r="532" spans="1:13" ht="45" customHeight="1" x14ac:dyDescent="0.25">
      <c r="A532" s="166"/>
      <c r="B532" s="228"/>
      <c r="C532" s="167"/>
      <c r="D532" s="165"/>
      <c r="E532" s="165"/>
      <c r="F532" s="2"/>
      <c r="G532" s="2"/>
      <c r="H532" s="2"/>
      <c r="I532" s="2"/>
      <c r="J532" s="2"/>
      <c r="K532" s="35"/>
      <c r="L532" s="213" t="e">
        <f>VLOOKUP(A532,Data!$A:$P,10,FALSE)</f>
        <v>#N/A</v>
      </c>
      <c r="M532" s="49">
        <f t="shared" si="52"/>
        <v>0</v>
      </c>
    </row>
    <row r="533" spans="1:13" ht="45" customHeight="1" x14ac:dyDescent="0.25">
      <c r="A533" s="166"/>
      <c r="B533" s="228"/>
      <c r="C533" s="167"/>
      <c r="D533" s="165"/>
      <c r="E533" s="165"/>
      <c r="F533" s="2"/>
      <c r="G533" s="2"/>
      <c r="H533" s="2"/>
      <c r="I533" s="2"/>
      <c r="J533" s="2"/>
      <c r="K533" s="35"/>
      <c r="L533" s="213" t="e">
        <f>VLOOKUP(A533,Data!$A:$P,10,FALSE)</f>
        <v>#N/A</v>
      </c>
      <c r="M533" s="49">
        <f t="shared" si="52"/>
        <v>0</v>
      </c>
    </row>
    <row r="534" spans="1:13" ht="45" customHeight="1" x14ac:dyDescent="0.25">
      <c r="A534" s="166"/>
      <c r="B534" s="228"/>
      <c r="C534" s="167"/>
      <c r="D534" s="165"/>
      <c r="E534" s="165"/>
      <c r="F534" s="2"/>
      <c r="G534" s="2"/>
      <c r="H534" s="2"/>
      <c r="I534" s="2"/>
      <c r="J534" s="2"/>
      <c r="K534" s="35"/>
      <c r="L534" s="213" t="e">
        <f>VLOOKUP(A534,Data!$A:$P,10,FALSE)</f>
        <v>#N/A</v>
      </c>
      <c r="M534" s="49">
        <f t="shared" si="52"/>
        <v>0</v>
      </c>
    </row>
    <row r="535" spans="1:13" ht="45" customHeight="1" x14ac:dyDescent="0.25">
      <c r="A535" s="166"/>
      <c r="B535" s="228"/>
      <c r="C535" s="167"/>
      <c r="D535" s="165"/>
      <c r="E535" s="165"/>
      <c r="F535" s="2"/>
      <c r="G535" s="2"/>
      <c r="H535" s="2"/>
      <c r="I535" s="2"/>
      <c r="J535" s="2"/>
      <c r="K535" s="35"/>
      <c r="L535" s="213" t="e">
        <f>VLOOKUP(A535,Data!$A:$P,10,FALSE)</f>
        <v>#N/A</v>
      </c>
      <c r="M535" s="49">
        <f t="shared" si="52"/>
        <v>0</v>
      </c>
    </row>
    <row r="536" spans="1:13" ht="45" customHeight="1" x14ac:dyDescent="0.25">
      <c r="A536" s="166"/>
      <c r="B536" s="228"/>
      <c r="C536" s="167"/>
      <c r="D536" s="165"/>
      <c r="E536" s="165"/>
      <c r="F536" s="2"/>
      <c r="G536" s="2"/>
      <c r="H536" s="2"/>
      <c r="I536" s="2"/>
      <c r="J536" s="2"/>
      <c r="K536" s="35"/>
      <c r="L536" s="213" t="e">
        <f>VLOOKUP(A536,Data!$A:$P,10,FALSE)</f>
        <v>#N/A</v>
      </c>
      <c r="M536" s="49">
        <f t="shared" si="52"/>
        <v>0</v>
      </c>
    </row>
    <row r="537" spans="1:13" ht="45" customHeight="1" x14ac:dyDescent="0.25">
      <c r="A537" s="166"/>
      <c r="B537" s="228"/>
      <c r="C537" s="167"/>
      <c r="D537" s="165"/>
      <c r="E537" s="165"/>
      <c r="F537" s="2"/>
      <c r="G537" s="2"/>
      <c r="H537" s="2"/>
      <c r="I537" s="2"/>
      <c r="J537" s="2"/>
      <c r="K537" s="35"/>
      <c r="L537" s="213" t="e">
        <f>VLOOKUP(A537,Data!$A:$P,10,FALSE)</f>
        <v>#N/A</v>
      </c>
      <c r="M537" s="49">
        <f t="shared" si="52"/>
        <v>0</v>
      </c>
    </row>
    <row r="538" spans="1:13" ht="45" customHeight="1" x14ac:dyDescent="0.25">
      <c r="A538" s="166"/>
      <c r="B538" s="228"/>
      <c r="C538" s="167"/>
      <c r="D538" s="165"/>
      <c r="E538" s="165"/>
      <c r="F538" s="2"/>
      <c r="G538" s="2"/>
      <c r="H538" s="2"/>
      <c r="I538" s="2"/>
      <c r="J538" s="2"/>
      <c r="K538" s="35"/>
      <c r="L538" s="213" t="e">
        <f>VLOOKUP(A538,Data!$A:$P,10,FALSE)</f>
        <v>#N/A</v>
      </c>
      <c r="M538" s="49">
        <f t="shared" si="52"/>
        <v>0</v>
      </c>
    </row>
    <row r="539" spans="1:13" ht="45" customHeight="1" x14ac:dyDescent="0.25">
      <c r="A539" s="166"/>
      <c r="B539" s="228"/>
      <c r="C539" s="167"/>
      <c r="D539" s="165"/>
      <c r="E539" s="165"/>
      <c r="F539" s="2"/>
      <c r="G539" s="2"/>
      <c r="H539" s="2"/>
      <c r="I539" s="2"/>
      <c r="J539" s="2"/>
      <c r="K539" s="35"/>
      <c r="L539" s="213" t="e">
        <f>VLOOKUP(A539,Data!$A:$P,10,FALSE)</f>
        <v>#N/A</v>
      </c>
      <c r="M539" s="49">
        <f t="shared" si="52"/>
        <v>0</v>
      </c>
    </row>
    <row r="540" spans="1:13" ht="45" customHeight="1" x14ac:dyDescent="0.25">
      <c r="A540" s="166"/>
      <c r="B540" s="228"/>
      <c r="C540" s="167"/>
      <c r="D540" s="165"/>
      <c r="E540" s="165"/>
      <c r="F540" s="2"/>
      <c r="G540" s="2"/>
      <c r="H540" s="2"/>
      <c r="I540" s="2"/>
      <c r="J540" s="2"/>
      <c r="K540" s="35"/>
      <c r="L540" s="213" t="e">
        <f>VLOOKUP(A540,Data!$A:$P,10,FALSE)</f>
        <v>#N/A</v>
      </c>
      <c r="M540" s="49">
        <f t="shared" si="52"/>
        <v>0</v>
      </c>
    </row>
    <row r="541" spans="1:13" ht="45" customHeight="1" x14ac:dyDescent="0.25">
      <c r="A541" s="166"/>
      <c r="B541" s="228"/>
      <c r="C541" s="167"/>
      <c r="D541" s="165"/>
      <c r="E541" s="165"/>
      <c r="F541" s="2"/>
      <c r="G541" s="2"/>
      <c r="H541" s="2"/>
      <c r="I541" s="2"/>
      <c r="J541" s="2"/>
      <c r="K541" s="35"/>
      <c r="L541" s="213" t="e">
        <f>VLOOKUP(A541,Data!$A:$P,10,FALSE)</f>
        <v>#N/A</v>
      </c>
      <c r="M541" s="49">
        <f t="shared" si="52"/>
        <v>0</v>
      </c>
    </row>
    <row r="542" spans="1:13" ht="45" customHeight="1" x14ac:dyDescent="0.25">
      <c r="A542" s="166"/>
      <c r="B542" s="228"/>
      <c r="C542" s="167"/>
      <c r="D542" s="165"/>
      <c r="E542" s="165"/>
      <c r="F542" s="2"/>
      <c r="G542" s="2"/>
      <c r="H542" s="2"/>
      <c r="I542" s="2"/>
      <c r="J542" s="2"/>
      <c r="K542" s="35"/>
      <c r="L542" s="213" t="e">
        <f>VLOOKUP(A542,Data!$A:$P,10,FALSE)</f>
        <v>#N/A</v>
      </c>
      <c r="M542" s="49">
        <f t="shared" si="52"/>
        <v>0</v>
      </c>
    </row>
    <row r="543" spans="1:13" ht="45" customHeight="1" x14ac:dyDescent="0.25">
      <c r="A543" s="166"/>
      <c r="B543" s="228"/>
      <c r="C543" s="167"/>
      <c r="D543" s="165"/>
      <c r="E543" s="165"/>
      <c r="F543" s="2"/>
      <c r="G543" s="2"/>
      <c r="H543" s="2"/>
      <c r="I543" s="2"/>
      <c r="J543" s="2"/>
      <c r="K543" s="35"/>
      <c r="L543" s="213" t="e">
        <f>VLOOKUP(A543,Data!$A:$P,10,FALSE)</f>
        <v>#N/A</v>
      </c>
      <c r="M543" s="49">
        <f t="shared" si="52"/>
        <v>0</v>
      </c>
    </row>
    <row r="544" spans="1:13" ht="45" customHeight="1" x14ac:dyDescent="0.25">
      <c r="A544" s="166"/>
      <c r="B544" s="228"/>
      <c r="C544" s="167"/>
      <c r="D544" s="165"/>
      <c r="E544" s="165"/>
      <c r="F544" s="2"/>
      <c r="G544" s="2"/>
      <c r="H544" s="2"/>
      <c r="I544" s="2"/>
      <c r="J544" s="2"/>
      <c r="K544" s="35"/>
      <c r="L544" s="213" t="e">
        <f>VLOOKUP(A544,Data!$A:$P,10,FALSE)</f>
        <v>#N/A</v>
      </c>
      <c r="M544" s="49">
        <f t="shared" si="52"/>
        <v>0</v>
      </c>
    </row>
    <row r="545" spans="1:13" ht="45" customHeight="1" x14ac:dyDescent="0.25">
      <c r="A545" s="166"/>
      <c r="B545" s="228"/>
      <c r="C545" s="167"/>
      <c r="D545" s="165"/>
      <c r="E545" s="165"/>
      <c r="F545" s="2"/>
      <c r="G545" s="2"/>
      <c r="H545" s="2"/>
      <c r="I545" s="2"/>
      <c r="J545" s="2"/>
      <c r="K545" s="35"/>
      <c r="L545" s="213" t="e">
        <f>VLOOKUP(A545,Data!$A:$P,10,FALSE)</f>
        <v>#N/A</v>
      </c>
      <c r="M545" s="49">
        <f t="shared" si="52"/>
        <v>0</v>
      </c>
    </row>
    <row r="546" spans="1:13" ht="45" customHeight="1" x14ac:dyDescent="0.25">
      <c r="A546" s="166"/>
      <c r="B546" s="228"/>
      <c r="C546" s="167"/>
      <c r="D546" s="165"/>
      <c r="E546" s="165"/>
      <c r="F546" s="2"/>
      <c r="G546" s="2"/>
      <c r="H546" s="2"/>
      <c r="I546" s="2"/>
      <c r="J546" s="2"/>
      <c r="K546" s="35"/>
      <c r="L546" s="213" t="e">
        <f>VLOOKUP(A546,Data!$A:$P,10,FALSE)</f>
        <v>#N/A</v>
      </c>
      <c r="M546" s="49">
        <f t="shared" si="52"/>
        <v>0</v>
      </c>
    </row>
    <row r="547" spans="1:13" ht="45" customHeight="1" x14ac:dyDescent="0.25">
      <c r="A547" s="166"/>
      <c r="B547" s="228"/>
      <c r="C547" s="167"/>
      <c r="D547" s="165"/>
      <c r="E547" s="165"/>
      <c r="F547" s="2"/>
      <c r="G547" s="2"/>
      <c r="H547" s="2"/>
      <c r="I547" s="2"/>
      <c r="J547" s="2"/>
      <c r="K547" s="35"/>
      <c r="L547" s="213" t="e">
        <f>VLOOKUP(A547,Data!$A:$P,10,FALSE)</f>
        <v>#N/A</v>
      </c>
      <c r="M547" s="49">
        <f t="shared" si="52"/>
        <v>0</v>
      </c>
    </row>
    <row r="548" spans="1:13" ht="45" customHeight="1" x14ac:dyDescent="0.25">
      <c r="A548" s="166"/>
      <c r="B548" s="228"/>
      <c r="C548" s="167"/>
      <c r="D548" s="165"/>
      <c r="E548" s="165"/>
      <c r="F548" s="2"/>
      <c r="G548" s="2"/>
      <c r="H548" s="2"/>
      <c r="I548" s="2"/>
      <c r="J548" s="2"/>
      <c r="K548" s="35"/>
      <c r="L548" s="213" t="e">
        <f>VLOOKUP(A548,Data!$A:$P,10,FALSE)</f>
        <v>#N/A</v>
      </c>
      <c r="M548" s="49">
        <f t="shared" si="52"/>
        <v>0</v>
      </c>
    </row>
    <row r="549" spans="1:13" ht="45" customHeight="1" x14ac:dyDescent="0.25">
      <c r="A549" s="166"/>
      <c r="B549" s="228"/>
      <c r="C549" s="167"/>
      <c r="D549" s="165"/>
      <c r="E549" s="165"/>
      <c r="F549" s="2"/>
      <c r="G549" s="2"/>
      <c r="H549" s="2"/>
      <c r="I549" s="2"/>
      <c r="J549" s="2"/>
      <c r="K549" s="35"/>
      <c r="L549" s="213" t="e">
        <f>VLOOKUP(A549,Data!$A:$P,10,FALSE)</f>
        <v>#N/A</v>
      </c>
      <c r="M549" s="49">
        <f t="shared" si="52"/>
        <v>0</v>
      </c>
    </row>
    <row r="550" spans="1:13" ht="45" customHeight="1" x14ac:dyDescent="0.25">
      <c r="A550" s="166"/>
      <c r="B550" s="228"/>
      <c r="C550" s="167"/>
      <c r="D550" s="165"/>
      <c r="E550" s="165"/>
      <c r="F550" s="2"/>
      <c r="G550" s="2"/>
      <c r="H550" s="2"/>
      <c r="I550" s="2"/>
      <c r="J550" s="2"/>
      <c r="K550" s="35"/>
      <c r="L550" s="213" t="e">
        <f>VLOOKUP(A550,Data!$A:$P,10,FALSE)</f>
        <v>#N/A</v>
      </c>
      <c r="M550" s="49">
        <f t="shared" si="52"/>
        <v>0</v>
      </c>
    </row>
    <row r="551" spans="1:13" ht="45" customHeight="1" x14ac:dyDescent="0.25">
      <c r="A551" s="166"/>
      <c r="B551" s="228"/>
      <c r="C551" s="167"/>
      <c r="D551" s="165"/>
      <c r="E551" s="165"/>
      <c r="F551" s="2"/>
      <c r="G551" s="2"/>
      <c r="H551" s="2"/>
      <c r="I551" s="2"/>
      <c r="J551" s="2"/>
      <c r="K551" s="35"/>
      <c r="L551" s="213" t="e">
        <f>VLOOKUP(A551,Data!$A:$P,10,FALSE)</f>
        <v>#N/A</v>
      </c>
      <c r="M551" s="49">
        <f t="shared" si="52"/>
        <v>0</v>
      </c>
    </row>
    <row r="552" spans="1:13" ht="45" customHeight="1" x14ac:dyDescent="0.25">
      <c r="A552" s="166"/>
      <c r="B552" s="228"/>
      <c r="C552" s="167"/>
      <c r="D552" s="165"/>
      <c r="E552" s="165"/>
      <c r="F552" s="2"/>
      <c r="G552" s="2"/>
      <c r="H552" s="2"/>
      <c r="I552" s="2"/>
      <c r="J552" s="2"/>
      <c r="K552" s="35"/>
      <c r="L552" s="213" t="e">
        <f>VLOOKUP(A552,Data!$A:$P,10,FALSE)</f>
        <v>#N/A</v>
      </c>
      <c r="M552" s="49">
        <f t="shared" si="52"/>
        <v>0</v>
      </c>
    </row>
    <row r="553" spans="1:13" ht="45" customHeight="1" x14ac:dyDescent="0.25">
      <c r="A553" s="166"/>
      <c r="B553" s="228"/>
      <c r="C553" s="167"/>
      <c r="D553" s="165"/>
      <c r="E553" s="165"/>
      <c r="F553" s="2"/>
      <c r="G553" s="2"/>
      <c r="H553" s="2"/>
      <c r="I553" s="2"/>
      <c r="J553" s="2"/>
      <c r="K553" s="35"/>
      <c r="L553" s="213" t="e">
        <f>VLOOKUP(A553,Data!$A:$P,10,FALSE)</f>
        <v>#N/A</v>
      </c>
      <c r="M553" s="49">
        <f t="shared" si="52"/>
        <v>0</v>
      </c>
    </row>
    <row r="554" spans="1:13" ht="45" customHeight="1" x14ac:dyDescent="0.25">
      <c r="A554" s="166"/>
      <c r="B554" s="228"/>
      <c r="C554" s="167"/>
      <c r="D554" s="165"/>
      <c r="E554" s="165"/>
      <c r="F554" s="2"/>
      <c r="G554" s="2"/>
      <c r="H554" s="2"/>
      <c r="I554" s="2"/>
      <c r="J554" s="2"/>
      <c r="K554" s="35"/>
      <c r="L554" s="213" t="e">
        <f>VLOOKUP(A554,Data!$A:$P,10,FALSE)</f>
        <v>#N/A</v>
      </c>
      <c r="M554" s="49">
        <f t="shared" si="52"/>
        <v>0</v>
      </c>
    </row>
    <row r="555" spans="1:13" ht="45" customHeight="1" x14ac:dyDescent="0.25">
      <c r="A555" s="166"/>
      <c r="B555" s="228"/>
      <c r="C555" s="167"/>
      <c r="D555" s="165"/>
      <c r="E555" s="165"/>
      <c r="F555" s="2"/>
      <c r="G555" s="2"/>
      <c r="H555" s="2"/>
      <c r="I555" s="2"/>
      <c r="J555" s="2"/>
      <c r="K555" s="35"/>
      <c r="L555" s="213" t="e">
        <f>VLOOKUP(A555,Data!$A:$P,10,FALSE)</f>
        <v>#N/A</v>
      </c>
      <c r="M555" s="49">
        <f t="shared" si="52"/>
        <v>0</v>
      </c>
    </row>
    <row r="556" spans="1:13" ht="45" customHeight="1" x14ac:dyDescent="0.25">
      <c r="A556" s="166"/>
      <c r="B556" s="228"/>
      <c r="C556" s="167"/>
      <c r="D556" s="165"/>
      <c r="E556" s="165"/>
      <c r="F556" s="2"/>
      <c r="G556" s="2"/>
      <c r="H556" s="2"/>
      <c r="I556" s="2"/>
      <c r="J556" s="2"/>
      <c r="K556" s="35"/>
      <c r="L556" s="213" t="e">
        <f>VLOOKUP(A556,Data!$A:$P,10,FALSE)</f>
        <v>#N/A</v>
      </c>
      <c r="M556" s="49">
        <f t="shared" si="52"/>
        <v>0</v>
      </c>
    </row>
    <row r="557" spans="1:13" ht="45" customHeight="1" x14ac:dyDescent="0.25">
      <c r="A557" s="166"/>
      <c r="B557" s="228"/>
      <c r="C557" s="167"/>
      <c r="D557" s="165"/>
      <c r="E557" s="165"/>
      <c r="F557" s="2"/>
      <c r="G557" s="2"/>
      <c r="H557" s="2"/>
      <c r="I557" s="2"/>
      <c r="J557" s="2"/>
      <c r="K557" s="35"/>
      <c r="L557" s="213" t="e">
        <f>VLOOKUP(A557,Data!$A:$P,10,FALSE)</f>
        <v>#N/A</v>
      </c>
      <c r="M557" s="49">
        <f t="shared" si="52"/>
        <v>0</v>
      </c>
    </row>
    <row r="558" spans="1:13" ht="45" customHeight="1" x14ac:dyDescent="0.25">
      <c r="A558" s="166"/>
      <c r="B558" s="228"/>
      <c r="C558" s="167"/>
      <c r="D558" s="165"/>
      <c r="E558" s="165"/>
      <c r="F558" s="2"/>
      <c r="G558" s="2"/>
      <c r="H558" s="2"/>
      <c r="I558" s="2"/>
      <c r="J558" s="2"/>
      <c r="K558" s="35"/>
      <c r="L558" s="213" t="e">
        <f>VLOOKUP(A558,Data!$A:$P,10,FALSE)</f>
        <v>#N/A</v>
      </c>
      <c r="M558" s="49">
        <f t="shared" si="52"/>
        <v>0</v>
      </c>
    </row>
    <row r="559" spans="1:13" ht="45" customHeight="1" x14ac:dyDescent="0.25">
      <c r="A559" s="166"/>
      <c r="B559" s="228"/>
      <c r="C559" s="167"/>
      <c r="D559" s="165"/>
      <c r="E559" s="165"/>
      <c r="F559" s="2"/>
      <c r="G559" s="2"/>
      <c r="H559" s="2"/>
      <c r="I559" s="2"/>
      <c r="J559" s="2"/>
      <c r="K559" s="35"/>
      <c r="L559" s="213" t="e">
        <f>VLOOKUP(A559,Data!$A:$P,10,FALSE)</f>
        <v>#N/A</v>
      </c>
      <c r="M559" s="49">
        <f t="shared" si="52"/>
        <v>0</v>
      </c>
    </row>
    <row r="560" spans="1:13" ht="45" customHeight="1" x14ac:dyDescent="0.25">
      <c r="A560" s="166"/>
      <c r="B560" s="228"/>
      <c r="C560" s="167"/>
      <c r="D560" s="165"/>
      <c r="E560" s="165"/>
      <c r="F560" s="2"/>
      <c r="G560" s="2"/>
      <c r="H560" s="2"/>
      <c r="I560" s="2"/>
      <c r="J560" s="2"/>
      <c r="K560" s="35"/>
      <c r="L560" s="213" t="e">
        <f>VLOOKUP(A560,Data!$A:$P,10,FALSE)</f>
        <v>#N/A</v>
      </c>
      <c r="M560" s="49">
        <f t="shared" si="52"/>
        <v>0</v>
      </c>
    </row>
    <row r="561" spans="1:13" ht="45" customHeight="1" x14ac:dyDescent="0.25">
      <c r="A561" s="166"/>
      <c r="B561" s="228"/>
      <c r="C561" s="167"/>
      <c r="D561" s="165"/>
      <c r="E561" s="165"/>
      <c r="F561" s="2"/>
      <c r="G561" s="2"/>
      <c r="H561" s="2"/>
      <c r="I561" s="2"/>
      <c r="J561" s="2"/>
      <c r="K561" s="35"/>
      <c r="L561" s="213" t="e">
        <f>VLOOKUP(A561,Data!$A:$P,10,FALSE)</f>
        <v>#N/A</v>
      </c>
      <c r="M561" s="49">
        <f t="shared" si="52"/>
        <v>0</v>
      </c>
    </row>
    <row r="562" spans="1:13" ht="45" customHeight="1" x14ac:dyDescent="0.25">
      <c r="A562" s="166"/>
      <c r="B562" s="228"/>
      <c r="C562" s="167"/>
      <c r="D562" s="165"/>
      <c r="E562" s="165"/>
      <c r="F562" s="2"/>
      <c r="G562" s="2"/>
      <c r="H562" s="2"/>
      <c r="I562" s="2"/>
      <c r="J562" s="2"/>
      <c r="K562" s="35"/>
      <c r="L562" s="213" t="e">
        <f>VLOOKUP(A562,Data!$A:$P,10,FALSE)</f>
        <v>#N/A</v>
      </c>
      <c r="M562" s="49">
        <f t="shared" si="52"/>
        <v>0</v>
      </c>
    </row>
    <row r="563" spans="1:13" ht="45" customHeight="1" x14ac:dyDescent="0.25">
      <c r="A563" s="166"/>
      <c r="B563" s="228"/>
      <c r="C563" s="167"/>
      <c r="D563" s="165"/>
      <c r="E563" s="165"/>
      <c r="F563" s="2"/>
      <c r="G563" s="2"/>
      <c r="H563" s="2"/>
      <c r="I563" s="2"/>
      <c r="J563" s="2"/>
      <c r="K563" s="35"/>
      <c r="L563" s="213" t="e">
        <f>VLOOKUP(A563,Data!$A:$P,10,FALSE)</f>
        <v>#N/A</v>
      </c>
      <c r="M563" s="49">
        <f t="shared" si="52"/>
        <v>0</v>
      </c>
    </row>
    <row r="564" spans="1:13" ht="45" customHeight="1" x14ac:dyDescent="0.25">
      <c r="A564" s="166"/>
      <c r="B564" s="228"/>
      <c r="C564" s="167"/>
      <c r="D564" s="165"/>
      <c r="E564" s="165"/>
      <c r="F564" s="2"/>
      <c r="G564" s="2"/>
      <c r="H564" s="2"/>
      <c r="I564" s="2"/>
      <c r="J564" s="2"/>
      <c r="K564" s="35"/>
      <c r="L564" s="213" t="e">
        <f>VLOOKUP(A564,Data!$A:$P,10,FALSE)</f>
        <v>#N/A</v>
      </c>
      <c r="M564" s="49">
        <f t="shared" si="52"/>
        <v>0</v>
      </c>
    </row>
    <row r="565" spans="1:13" ht="45" customHeight="1" x14ac:dyDescent="0.25">
      <c r="A565" s="166"/>
      <c r="B565" s="228"/>
      <c r="C565" s="167"/>
      <c r="D565" s="165"/>
      <c r="E565" s="165"/>
      <c r="F565" s="2"/>
      <c r="G565" s="2"/>
      <c r="H565" s="2"/>
      <c r="I565" s="2"/>
      <c r="J565" s="2"/>
      <c r="K565" s="35"/>
      <c r="L565" s="213" t="e">
        <f>VLOOKUP(A565,Data!$A:$P,10,FALSE)</f>
        <v>#N/A</v>
      </c>
      <c r="M565" s="49">
        <f t="shared" si="52"/>
        <v>0</v>
      </c>
    </row>
    <row r="566" spans="1:13" ht="45" customHeight="1" x14ac:dyDescent="0.25">
      <c r="A566" s="166"/>
      <c r="B566" s="228"/>
      <c r="C566" s="167"/>
      <c r="D566" s="165"/>
      <c r="E566" s="165"/>
      <c r="F566" s="2"/>
      <c r="G566" s="2"/>
      <c r="H566" s="2"/>
      <c r="I566" s="2"/>
      <c r="J566" s="2"/>
      <c r="K566" s="35"/>
      <c r="L566" s="213" t="e">
        <f>VLOOKUP(A566,Data!$A:$P,10,FALSE)</f>
        <v>#N/A</v>
      </c>
      <c r="M566" s="49">
        <f t="shared" si="52"/>
        <v>0</v>
      </c>
    </row>
    <row r="567" spans="1:13" ht="45" customHeight="1" x14ac:dyDescent="0.25">
      <c r="A567" s="166"/>
      <c r="B567" s="228"/>
      <c r="C567" s="167"/>
      <c r="D567" s="165"/>
      <c r="E567" s="165"/>
      <c r="F567" s="2"/>
      <c r="G567" s="2"/>
      <c r="H567" s="2"/>
      <c r="I567" s="2"/>
      <c r="J567" s="2"/>
      <c r="K567" s="35"/>
      <c r="L567" s="213" t="e">
        <f>VLOOKUP(A567,Data!$A:$P,10,FALSE)</f>
        <v>#N/A</v>
      </c>
      <c r="M567" s="49">
        <f t="shared" si="52"/>
        <v>0</v>
      </c>
    </row>
    <row r="568" spans="1:13" ht="45" customHeight="1" x14ac:dyDescent="0.25">
      <c r="A568" s="166"/>
      <c r="B568" s="228"/>
      <c r="C568" s="167"/>
      <c r="D568" s="165"/>
      <c r="E568" s="165"/>
      <c r="F568" s="2"/>
      <c r="G568" s="2"/>
      <c r="H568" s="2"/>
      <c r="I568" s="2"/>
      <c r="J568" s="2"/>
      <c r="K568" s="35"/>
      <c r="L568" s="213" t="e">
        <f>VLOOKUP(A568,Data!$A:$P,10,FALSE)</f>
        <v>#N/A</v>
      </c>
      <c r="M568" s="49">
        <f t="shared" si="52"/>
        <v>0</v>
      </c>
    </row>
    <row r="569" spans="1:13" ht="45" customHeight="1" x14ac:dyDescent="0.25">
      <c r="A569" s="166"/>
      <c r="B569" s="228"/>
      <c r="C569" s="167"/>
      <c r="D569" s="165"/>
      <c r="E569" s="165"/>
      <c r="F569" s="2"/>
      <c r="G569" s="2"/>
      <c r="H569" s="2"/>
      <c r="I569" s="2"/>
      <c r="J569" s="2"/>
      <c r="K569" s="35"/>
      <c r="L569" s="213" t="e">
        <f>VLOOKUP(A569,Data!$A:$P,10,FALSE)</f>
        <v>#N/A</v>
      </c>
      <c r="M569" s="49">
        <f t="shared" si="52"/>
        <v>0</v>
      </c>
    </row>
    <row r="570" spans="1:13" ht="45" customHeight="1" x14ac:dyDescent="0.25">
      <c r="A570" s="166"/>
      <c r="B570" s="228"/>
      <c r="C570" s="167"/>
      <c r="D570" s="165"/>
      <c r="E570" s="165"/>
      <c r="F570" s="2"/>
      <c r="G570" s="2"/>
      <c r="H570" s="2"/>
      <c r="I570" s="2"/>
      <c r="J570" s="2"/>
      <c r="K570" s="35"/>
      <c r="L570" s="213" t="e">
        <f>VLOOKUP(A570,Data!$A:$P,10,FALSE)</f>
        <v>#N/A</v>
      </c>
      <c r="M570" s="49">
        <f t="shared" si="52"/>
        <v>0</v>
      </c>
    </row>
    <row r="571" spans="1:13" ht="45" customHeight="1" x14ac:dyDescent="0.25">
      <c r="A571" s="166"/>
      <c r="B571" s="228"/>
      <c r="C571" s="167"/>
      <c r="D571" s="165"/>
      <c r="E571" s="165"/>
      <c r="F571" s="2"/>
      <c r="G571" s="2"/>
      <c r="H571" s="2"/>
      <c r="I571" s="2"/>
      <c r="J571" s="2"/>
      <c r="K571" s="35"/>
      <c r="L571" s="213" t="e">
        <f>VLOOKUP(A571,Data!$A:$P,10,FALSE)</f>
        <v>#N/A</v>
      </c>
      <c r="M571" s="49">
        <f t="shared" si="52"/>
        <v>0</v>
      </c>
    </row>
    <row r="572" spans="1:13" ht="45" customHeight="1" x14ac:dyDescent="0.25">
      <c r="A572" s="166"/>
      <c r="B572" s="228"/>
      <c r="C572" s="167"/>
      <c r="D572" s="165"/>
      <c r="E572" s="165"/>
      <c r="F572" s="2"/>
      <c r="G572" s="2"/>
      <c r="H572" s="2"/>
      <c r="I572" s="2"/>
      <c r="J572" s="2"/>
      <c r="K572" s="35"/>
      <c r="L572" s="213" t="e">
        <f>VLOOKUP(A572,Data!$A:$P,10,FALSE)</f>
        <v>#N/A</v>
      </c>
      <c r="M572" s="49">
        <f t="shared" si="52"/>
        <v>0</v>
      </c>
    </row>
    <row r="573" spans="1:13" ht="45" customHeight="1" x14ac:dyDescent="0.25">
      <c r="A573" s="166"/>
      <c r="B573" s="228"/>
      <c r="C573" s="167"/>
      <c r="D573" s="165"/>
      <c r="E573" s="165"/>
      <c r="F573" s="2"/>
      <c r="G573" s="2"/>
      <c r="H573" s="2"/>
      <c r="I573" s="2"/>
      <c r="J573" s="2"/>
      <c r="K573" s="35"/>
      <c r="L573" s="213" t="e">
        <f>VLOOKUP(A573,Data!$A:$P,10,FALSE)</f>
        <v>#N/A</v>
      </c>
      <c r="M573" s="49">
        <f t="shared" si="52"/>
        <v>0</v>
      </c>
    </row>
    <row r="574" spans="1:13" ht="45" customHeight="1" x14ac:dyDescent="0.25">
      <c r="A574" s="166"/>
      <c r="B574" s="228"/>
      <c r="C574" s="167"/>
      <c r="D574" s="165"/>
      <c r="E574" s="165"/>
      <c r="F574" s="2"/>
      <c r="G574" s="2"/>
      <c r="H574" s="2"/>
      <c r="I574" s="2"/>
      <c r="J574" s="2"/>
      <c r="K574" s="35"/>
      <c r="L574" s="213" t="e">
        <f>VLOOKUP(A574,Data!$A:$P,10,FALSE)</f>
        <v>#N/A</v>
      </c>
      <c r="M574" s="49">
        <f t="shared" si="52"/>
        <v>0</v>
      </c>
    </row>
    <row r="575" spans="1:13" ht="45" customHeight="1" x14ac:dyDescent="0.25">
      <c r="A575" s="166"/>
      <c r="B575" s="228"/>
      <c r="C575" s="167"/>
      <c r="D575" s="165"/>
      <c r="E575" s="165"/>
      <c r="F575" s="2"/>
      <c r="G575" s="2"/>
      <c r="H575" s="2"/>
      <c r="I575" s="2"/>
      <c r="J575" s="2"/>
      <c r="K575" s="35"/>
      <c r="L575" s="213" t="e">
        <f>VLOOKUP(A575,Data!$A:$P,10,FALSE)</f>
        <v>#N/A</v>
      </c>
      <c r="M575" s="49">
        <f t="shared" si="52"/>
        <v>0</v>
      </c>
    </row>
    <row r="576" spans="1:13" ht="45" customHeight="1" x14ac:dyDescent="0.25">
      <c r="A576" s="166"/>
      <c r="B576" s="228"/>
      <c r="C576" s="167"/>
      <c r="D576" s="165"/>
      <c r="E576" s="165"/>
      <c r="F576" s="2"/>
      <c r="G576" s="2"/>
      <c r="H576" s="2"/>
      <c r="I576" s="2"/>
      <c r="J576" s="2"/>
      <c r="K576" s="35"/>
      <c r="L576" s="213" t="e">
        <f>VLOOKUP(A576,Data!$A:$P,10,FALSE)</f>
        <v>#N/A</v>
      </c>
      <c r="M576" s="49">
        <f t="shared" si="52"/>
        <v>0</v>
      </c>
    </row>
    <row r="577" spans="1:13" ht="45" customHeight="1" x14ac:dyDescent="0.25">
      <c r="A577" s="166"/>
      <c r="B577" s="228"/>
      <c r="C577" s="167"/>
      <c r="D577" s="165"/>
      <c r="E577" s="165"/>
      <c r="F577" s="2"/>
      <c r="G577" s="2"/>
      <c r="H577" s="2"/>
      <c r="I577" s="2"/>
      <c r="J577" s="2"/>
      <c r="K577" s="35"/>
      <c r="L577" s="213" t="e">
        <f>VLOOKUP(A577,Data!$A:$P,10,FALSE)</f>
        <v>#N/A</v>
      </c>
      <c r="M577" s="49">
        <f t="shared" si="52"/>
        <v>0</v>
      </c>
    </row>
    <row r="578" spans="1:13" ht="45" customHeight="1" x14ac:dyDescent="0.25">
      <c r="A578" s="166"/>
      <c r="B578" s="228"/>
      <c r="C578" s="167"/>
      <c r="D578" s="165"/>
      <c r="E578" s="165"/>
      <c r="F578" s="2"/>
      <c r="G578" s="2"/>
      <c r="H578" s="2"/>
      <c r="I578" s="2"/>
      <c r="J578" s="2"/>
      <c r="K578" s="35"/>
      <c r="L578" s="213" t="e">
        <f>VLOOKUP(A578,Data!$A:$P,10,FALSE)</f>
        <v>#N/A</v>
      </c>
      <c r="M578" s="49">
        <f t="shared" ref="M578:M618" si="53">G578-F578</f>
        <v>0</v>
      </c>
    </row>
    <row r="579" spans="1:13" ht="45" customHeight="1" x14ac:dyDescent="0.25">
      <c r="A579" s="166"/>
      <c r="B579" s="228"/>
      <c r="C579" s="167"/>
      <c r="D579" s="165"/>
      <c r="E579" s="165"/>
      <c r="F579" s="2"/>
      <c r="G579" s="2"/>
      <c r="H579" s="2"/>
      <c r="I579" s="2"/>
      <c r="J579" s="2"/>
      <c r="K579" s="35"/>
      <c r="L579" s="213" t="e">
        <f>VLOOKUP(A579,Data!$A:$P,10,FALSE)</f>
        <v>#N/A</v>
      </c>
      <c r="M579" s="49">
        <f t="shared" si="53"/>
        <v>0</v>
      </c>
    </row>
    <row r="580" spans="1:13" ht="45" customHeight="1" x14ac:dyDescent="0.25">
      <c r="A580" s="166"/>
      <c r="B580" s="228"/>
      <c r="C580" s="167"/>
      <c r="D580" s="165"/>
      <c r="E580" s="165"/>
      <c r="F580" s="2"/>
      <c r="G580" s="2"/>
      <c r="H580" s="2"/>
      <c r="I580" s="2"/>
      <c r="J580" s="2"/>
      <c r="K580" s="35"/>
      <c r="L580" s="213" t="e">
        <f>VLOOKUP(A580,Data!$A:$P,10,FALSE)</f>
        <v>#N/A</v>
      </c>
      <c r="M580" s="49">
        <f t="shared" si="53"/>
        <v>0</v>
      </c>
    </row>
    <row r="581" spans="1:13" ht="45" customHeight="1" x14ac:dyDescent="0.25">
      <c r="A581" s="166"/>
      <c r="B581" s="228"/>
      <c r="C581" s="167"/>
      <c r="D581" s="165"/>
      <c r="E581" s="165"/>
      <c r="F581" s="2"/>
      <c r="G581" s="2"/>
      <c r="H581" s="2"/>
      <c r="I581" s="2"/>
      <c r="J581" s="2"/>
      <c r="K581" s="35"/>
      <c r="L581" s="213" t="e">
        <f>VLOOKUP(A581,Data!$A:$P,10,FALSE)</f>
        <v>#N/A</v>
      </c>
      <c r="M581" s="49">
        <f t="shared" si="53"/>
        <v>0</v>
      </c>
    </row>
    <row r="582" spans="1:13" ht="45" customHeight="1" x14ac:dyDescent="0.25">
      <c r="A582" s="166"/>
      <c r="B582" s="228"/>
      <c r="C582" s="167"/>
      <c r="D582" s="165"/>
      <c r="E582" s="165"/>
      <c r="F582" s="2"/>
      <c r="G582" s="2"/>
      <c r="H582" s="2"/>
      <c r="I582" s="2"/>
      <c r="J582" s="2"/>
      <c r="K582" s="35"/>
      <c r="L582" s="213" t="e">
        <f>VLOOKUP(A582,Data!$A:$P,10,FALSE)</f>
        <v>#N/A</v>
      </c>
      <c r="M582" s="49">
        <f t="shared" si="53"/>
        <v>0</v>
      </c>
    </row>
    <row r="583" spans="1:13" ht="45" customHeight="1" x14ac:dyDescent="0.25">
      <c r="A583" s="166"/>
      <c r="B583" s="228"/>
      <c r="C583" s="167"/>
      <c r="D583" s="165"/>
      <c r="E583" s="165"/>
      <c r="F583" s="2"/>
      <c r="G583" s="2"/>
      <c r="H583" s="2"/>
      <c r="I583" s="2"/>
      <c r="J583" s="2"/>
      <c r="K583" s="35"/>
      <c r="L583" s="213" t="e">
        <f>VLOOKUP(A583,Data!$A:$P,10,FALSE)</f>
        <v>#N/A</v>
      </c>
      <c r="M583" s="49">
        <f t="shared" si="53"/>
        <v>0</v>
      </c>
    </row>
    <row r="584" spans="1:13" ht="45" customHeight="1" x14ac:dyDescent="0.25">
      <c r="A584" s="166"/>
      <c r="B584" s="228"/>
      <c r="C584" s="167"/>
      <c r="D584" s="165"/>
      <c r="E584" s="165"/>
      <c r="F584" s="2"/>
      <c r="G584" s="2"/>
      <c r="H584" s="2"/>
      <c r="I584" s="2"/>
      <c r="J584" s="2"/>
      <c r="K584" s="35"/>
      <c r="L584" s="213" t="e">
        <f>VLOOKUP(A584,Data!$A:$P,10,FALSE)</f>
        <v>#N/A</v>
      </c>
      <c r="M584" s="49">
        <f t="shared" si="53"/>
        <v>0</v>
      </c>
    </row>
    <row r="585" spans="1:13" ht="45" customHeight="1" x14ac:dyDescent="0.25">
      <c r="A585" s="166"/>
      <c r="B585" s="228"/>
      <c r="C585" s="167"/>
      <c r="D585" s="165"/>
      <c r="E585" s="165"/>
      <c r="F585" s="2"/>
      <c r="G585" s="2"/>
      <c r="H585" s="2"/>
      <c r="I585" s="2"/>
      <c r="J585" s="2"/>
      <c r="K585" s="35"/>
      <c r="L585" s="213" t="e">
        <f>VLOOKUP(A585,Data!$A:$P,10,FALSE)</f>
        <v>#N/A</v>
      </c>
      <c r="M585" s="49">
        <f t="shared" si="53"/>
        <v>0</v>
      </c>
    </row>
    <row r="586" spans="1:13" ht="45" customHeight="1" x14ac:dyDescent="0.25">
      <c r="A586" s="166"/>
      <c r="B586" s="228"/>
      <c r="C586" s="167"/>
      <c r="D586" s="165"/>
      <c r="E586" s="165"/>
      <c r="F586" s="2"/>
      <c r="G586" s="2"/>
      <c r="H586" s="2"/>
      <c r="I586" s="2"/>
      <c r="J586" s="2"/>
      <c r="K586" s="35"/>
      <c r="L586" s="213" t="e">
        <f>VLOOKUP(A586,Data!$A:$P,10,FALSE)</f>
        <v>#N/A</v>
      </c>
      <c r="M586" s="49">
        <f t="shared" si="53"/>
        <v>0</v>
      </c>
    </row>
    <row r="587" spans="1:13" ht="45" customHeight="1" x14ac:dyDescent="0.25">
      <c r="A587" s="166"/>
      <c r="B587" s="228"/>
      <c r="C587" s="167"/>
      <c r="D587" s="165"/>
      <c r="E587" s="165"/>
      <c r="F587" s="2"/>
      <c r="G587" s="2"/>
      <c r="H587" s="2"/>
      <c r="I587" s="2"/>
      <c r="J587" s="2"/>
      <c r="K587" s="35"/>
      <c r="L587" s="213" t="e">
        <f>VLOOKUP(A587,Data!$A:$P,10,FALSE)</f>
        <v>#N/A</v>
      </c>
      <c r="M587" s="49">
        <f t="shared" si="53"/>
        <v>0</v>
      </c>
    </row>
    <row r="588" spans="1:13" ht="45" customHeight="1" x14ac:dyDescent="0.25">
      <c r="A588" s="166"/>
      <c r="B588" s="228"/>
      <c r="C588" s="167"/>
      <c r="D588" s="165"/>
      <c r="E588" s="165"/>
      <c r="F588" s="2"/>
      <c r="G588" s="2"/>
      <c r="H588" s="2"/>
      <c r="I588" s="2"/>
      <c r="J588" s="2"/>
      <c r="K588" s="35"/>
      <c r="L588" s="213" t="e">
        <f>VLOOKUP(A588,Data!$A:$P,10,FALSE)</f>
        <v>#N/A</v>
      </c>
      <c r="M588" s="49">
        <f t="shared" si="53"/>
        <v>0</v>
      </c>
    </row>
    <row r="589" spans="1:13" ht="45" customHeight="1" x14ac:dyDescent="0.25">
      <c r="A589" s="166"/>
      <c r="B589" s="228"/>
      <c r="C589" s="167"/>
      <c r="D589" s="165"/>
      <c r="E589" s="165"/>
      <c r="F589" s="2"/>
      <c r="G589" s="2"/>
      <c r="H589" s="2"/>
      <c r="I589" s="2"/>
      <c r="J589" s="2"/>
      <c r="K589" s="35"/>
      <c r="L589" s="213" t="e">
        <f>VLOOKUP(A589,Data!$A:$P,10,FALSE)</f>
        <v>#N/A</v>
      </c>
      <c r="M589" s="49">
        <f t="shared" si="53"/>
        <v>0</v>
      </c>
    </row>
    <row r="590" spans="1:13" ht="45" customHeight="1" x14ac:dyDescent="0.25">
      <c r="A590" s="166"/>
      <c r="B590" s="228"/>
      <c r="C590" s="167"/>
      <c r="D590" s="165"/>
      <c r="E590" s="165"/>
      <c r="F590" s="2"/>
      <c r="G590" s="2"/>
      <c r="H590" s="2"/>
      <c r="I590" s="2"/>
      <c r="J590" s="2"/>
      <c r="K590" s="35"/>
      <c r="L590" s="213" t="e">
        <f>VLOOKUP(A590,Data!$A:$P,10,FALSE)</f>
        <v>#N/A</v>
      </c>
      <c r="M590" s="49">
        <f t="shared" si="53"/>
        <v>0</v>
      </c>
    </row>
    <row r="591" spans="1:13" ht="45" customHeight="1" x14ac:dyDescent="0.25">
      <c r="A591" s="166"/>
      <c r="B591" s="228"/>
      <c r="C591" s="167"/>
      <c r="D591" s="165"/>
      <c r="E591" s="165"/>
      <c r="F591" s="2"/>
      <c r="G591" s="2"/>
      <c r="H591" s="2"/>
      <c r="I591" s="2"/>
      <c r="J591" s="2"/>
      <c r="K591" s="35"/>
      <c r="L591" s="213" t="e">
        <f>VLOOKUP(A591,Data!$A:$P,10,FALSE)</f>
        <v>#N/A</v>
      </c>
      <c r="M591" s="49">
        <f t="shared" si="53"/>
        <v>0</v>
      </c>
    </row>
    <row r="592" spans="1:13" ht="45" customHeight="1" x14ac:dyDescent="0.25">
      <c r="A592" s="166"/>
      <c r="B592" s="228"/>
      <c r="C592" s="167"/>
      <c r="D592" s="165"/>
      <c r="E592" s="165"/>
      <c r="F592" s="2"/>
      <c r="G592" s="2"/>
      <c r="H592" s="2"/>
      <c r="I592" s="2"/>
      <c r="J592" s="2"/>
      <c r="K592" s="35"/>
      <c r="L592" s="213" t="e">
        <f>VLOOKUP(A592,Data!$A:$P,10,FALSE)</f>
        <v>#N/A</v>
      </c>
      <c r="M592" s="49">
        <f t="shared" si="53"/>
        <v>0</v>
      </c>
    </row>
    <row r="593" spans="1:13" ht="45" customHeight="1" x14ac:dyDescent="0.25">
      <c r="A593" s="166"/>
      <c r="B593" s="228"/>
      <c r="C593" s="167"/>
      <c r="D593" s="165"/>
      <c r="E593" s="165"/>
      <c r="F593" s="2"/>
      <c r="G593" s="2"/>
      <c r="H593" s="2"/>
      <c r="I593" s="2"/>
      <c r="J593" s="2"/>
      <c r="K593" s="35"/>
      <c r="L593" s="213" t="e">
        <f>VLOOKUP(A593,Data!$A:$P,10,FALSE)</f>
        <v>#N/A</v>
      </c>
      <c r="M593" s="49">
        <f t="shared" si="53"/>
        <v>0</v>
      </c>
    </row>
    <row r="594" spans="1:13" ht="45" customHeight="1" x14ac:dyDescent="0.25">
      <c r="A594" s="166"/>
      <c r="B594" s="228"/>
      <c r="C594" s="167"/>
      <c r="D594" s="165"/>
      <c r="E594" s="165"/>
      <c r="F594" s="2"/>
      <c r="G594" s="2"/>
      <c r="H594" s="2"/>
      <c r="I594" s="2"/>
      <c r="J594" s="2"/>
      <c r="K594" s="35"/>
      <c r="L594" s="213" t="e">
        <f>VLOOKUP(A594,Data!$A:$P,10,FALSE)</f>
        <v>#N/A</v>
      </c>
      <c r="M594" s="49">
        <f t="shared" si="53"/>
        <v>0</v>
      </c>
    </row>
    <row r="595" spans="1:13" ht="45" customHeight="1" x14ac:dyDescent="0.25">
      <c r="A595" s="166"/>
      <c r="B595" s="228"/>
      <c r="C595" s="167"/>
      <c r="D595" s="165"/>
      <c r="E595" s="165"/>
      <c r="F595" s="2"/>
      <c r="G595" s="2"/>
      <c r="H595" s="2"/>
      <c r="I595" s="2"/>
      <c r="J595" s="2"/>
      <c r="K595" s="35"/>
      <c r="L595" s="213" t="e">
        <f>VLOOKUP(A595,Data!$A:$P,10,FALSE)</f>
        <v>#N/A</v>
      </c>
      <c r="M595" s="49">
        <f t="shared" si="53"/>
        <v>0</v>
      </c>
    </row>
    <row r="596" spans="1:13" ht="45" customHeight="1" x14ac:dyDescent="0.25">
      <c r="A596" s="166"/>
      <c r="B596" s="228"/>
      <c r="C596" s="167"/>
      <c r="D596" s="165"/>
      <c r="E596" s="165"/>
      <c r="F596" s="2"/>
      <c r="G596" s="2"/>
      <c r="H596" s="2"/>
      <c r="I596" s="2"/>
      <c r="J596" s="2"/>
      <c r="K596" s="35"/>
      <c r="L596" s="213" t="e">
        <f>VLOOKUP(A596,Data!$A:$P,10,FALSE)</f>
        <v>#N/A</v>
      </c>
      <c r="M596" s="49">
        <f t="shared" si="53"/>
        <v>0</v>
      </c>
    </row>
    <row r="597" spans="1:13" ht="45" customHeight="1" x14ac:dyDescent="0.25">
      <c r="A597" s="166"/>
      <c r="B597" s="228"/>
      <c r="C597" s="167"/>
      <c r="D597" s="165"/>
      <c r="E597" s="165"/>
      <c r="F597" s="2"/>
      <c r="G597" s="2"/>
      <c r="H597" s="2"/>
      <c r="I597" s="2"/>
      <c r="J597" s="2"/>
      <c r="K597" s="35"/>
      <c r="L597" s="213" t="e">
        <f>VLOOKUP(A597,Data!$A:$P,10,FALSE)</f>
        <v>#N/A</v>
      </c>
      <c r="M597" s="49">
        <f t="shared" si="53"/>
        <v>0</v>
      </c>
    </row>
    <row r="598" spans="1:13" ht="45" customHeight="1" x14ac:dyDescent="0.25">
      <c r="A598" s="166"/>
      <c r="B598" s="228"/>
      <c r="C598" s="167"/>
      <c r="D598" s="165"/>
      <c r="E598" s="165"/>
      <c r="F598" s="2"/>
      <c r="G598" s="2"/>
      <c r="H598" s="2"/>
      <c r="I598" s="2"/>
      <c r="J598" s="2"/>
      <c r="K598" s="35"/>
      <c r="L598" s="213" t="e">
        <f>VLOOKUP(A598,Data!$A:$P,10,FALSE)</f>
        <v>#N/A</v>
      </c>
      <c r="M598" s="49">
        <f t="shared" si="53"/>
        <v>0</v>
      </c>
    </row>
    <row r="599" spans="1:13" ht="45" customHeight="1" x14ac:dyDescent="0.25">
      <c r="A599" s="166"/>
      <c r="B599" s="228"/>
      <c r="C599" s="167"/>
      <c r="D599" s="165"/>
      <c r="E599" s="165"/>
      <c r="F599" s="2"/>
      <c r="G599" s="2"/>
      <c r="H599" s="2"/>
      <c r="I599" s="2"/>
      <c r="J599" s="2"/>
      <c r="K599" s="35"/>
      <c r="L599" s="213" t="e">
        <f>VLOOKUP(A599,Data!$A:$P,10,FALSE)</f>
        <v>#N/A</v>
      </c>
      <c r="M599" s="49">
        <f t="shared" si="53"/>
        <v>0</v>
      </c>
    </row>
    <row r="600" spans="1:13" ht="45" customHeight="1" x14ac:dyDescent="0.25">
      <c r="A600" s="166"/>
      <c r="B600" s="228"/>
      <c r="C600" s="167"/>
      <c r="D600" s="165"/>
      <c r="E600" s="165"/>
      <c r="F600" s="2"/>
      <c r="G600" s="2"/>
      <c r="H600" s="2"/>
      <c r="I600" s="2"/>
      <c r="J600" s="2"/>
      <c r="K600" s="35"/>
      <c r="L600" s="213" t="e">
        <f>VLOOKUP(A600,Data!$A:$P,10,FALSE)</f>
        <v>#N/A</v>
      </c>
      <c r="M600" s="49">
        <f t="shared" si="53"/>
        <v>0</v>
      </c>
    </row>
    <row r="601" spans="1:13" ht="45" customHeight="1" x14ac:dyDescent="0.25">
      <c r="A601" s="166"/>
      <c r="B601" s="228"/>
      <c r="C601" s="167"/>
      <c r="D601" s="165"/>
      <c r="E601" s="165"/>
      <c r="F601" s="2"/>
      <c r="G601" s="2"/>
      <c r="H601" s="2"/>
      <c r="I601" s="2"/>
      <c r="J601" s="2"/>
      <c r="K601" s="35"/>
      <c r="L601" s="213" t="e">
        <f>VLOOKUP(A601,Data!$A:$P,10,FALSE)</f>
        <v>#N/A</v>
      </c>
      <c r="M601" s="49">
        <f t="shared" si="53"/>
        <v>0</v>
      </c>
    </row>
    <row r="602" spans="1:13" ht="45" customHeight="1" x14ac:dyDescent="0.25">
      <c r="A602" s="166"/>
      <c r="B602" s="228"/>
      <c r="C602" s="167"/>
      <c r="D602" s="165"/>
      <c r="E602" s="165"/>
      <c r="F602" s="2"/>
      <c r="G602" s="2"/>
      <c r="H602" s="2"/>
      <c r="I602" s="2"/>
      <c r="J602" s="2"/>
      <c r="K602" s="35"/>
      <c r="L602" s="213" t="e">
        <f>VLOOKUP(A602,Data!$A:$P,10,FALSE)</f>
        <v>#N/A</v>
      </c>
      <c r="M602" s="49">
        <f t="shared" si="53"/>
        <v>0</v>
      </c>
    </row>
    <row r="603" spans="1:13" ht="45" customHeight="1" x14ac:dyDescent="0.25">
      <c r="A603" s="166"/>
      <c r="B603" s="228"/>
      <c r="C603" s="167"/>
      <c r="D603" s="165"/>
      <c r="E603" s="165"/>
      <c r="F603" s="2"/>
      <c r="G603" s="2"/>
      <c r="H603" s="2"/>
      <c r="I603" s="2"/>
      <c r="J603" s="2"/>
      <c r="K603" s="35"/>
      <c r="L603" s="213" t="e">
        <f>VLOOKUP(A603,Data!$A:$P,10,FALSE)</f>
        <v>#N/A</v>
      </c>
      <c r="M603" s="49">
        <f t="shared" si="53"/>
        <v>0</v>
      </c>
    </row>
    <row r="604" spans="1:13" ht="45" customHeight="1" x14ac:dyDescent="0.25">
      <c r="A604" s="166"/>
      <c r="B604" s="228"/>
      <c r="C604" s="167"/>
      <c r="D604" s="165"/>
      <c r="E604" s="165"/>
      <c r="F604" s="2"/>
      <c r="G604" s="2"/>
      <c r="H604" s="2"/>
      <c r="I604" s="2"/>
      <c r="J604" s="2"/>
      <c r="K604" s="35"/>
      <c r="L604" s="213" t="e">
        <f>VLOOKUP(A604,Data!$A:$P,10,FALSE)</f>
        <v>#N/A</v>
      </c>
      <c r="M604" s="49">
        <f t="shared" si="53"/>
        <v>0</v>
      </c>
    </row>
    <row r="605" spans="1:13" ht="45" customHeight="1" x14ac:dyDescent="0.25">
      <c r="A605" s="166"/>
      <c r="B605" s="228"/>
      <c r="C605" s="167"/>
      <c r="D605" s="165"/>
      <c r="E605" s="165"/>
      <c r="F605" s="2"/>
      <c r="G605" s="2"/>
      <c r="H605" s="2"/>
      <c r="I605" s="2"/>
      <c r="J605" s="2"/>
      <c r="K605" s="35"/>
      <c r="L605" s="213" t="e">
        <f>VLOOKUP(A605,Data!$A:$P,10,FALSE)</f>
        <v>#N/A</v>
      </c>
      <c r="M605" s="49">
        <f t="shared" si="53"/>
        <v>0</v>
      </c>
    </row>
    <row r="606" spans="1:13" ht="45" customHeight="1" x14ac:dyDescent="0.25">
      <c r="A606" s="166"/>
      <c r="B606" s="228"/>
      <c r="C606" s="167"/>
      <c r="D606" s="165"/>
      <c r="E606" s="165"/>
      <c r="F606" s="2"/>
      <c r="G606" s="2"/>
      <c r="H606" s="2"/>
      <c r="I606" s="2"/>
      <c r="J606" s="2"/>
      <c r="K606" s="35"/>
      <c r="L606" s="213" t="e">
        <f>VLOOKUP(A606,Data!$A:$P,10,FALSE)</f>
        <v>#N/A</v>
      </c>
      <c r="M606" s="49">
        <f t="shared" si="53"/>
        <v>0</v>
      </c>
    </row>
    <row r="607" spans="1:13" ht="45" customHeight="1" x14ac:dyDescent="0.25">
      <c r="A607" s="166"/>
      <c r="B607" s="228"/>
      <c r="C607" s="167"/>
      <c r="D607" s="165"/>
      <c r="E607" s="165"/>
      <c r="F607" s="2"/>
      <c r="G607" s="2"/>
      <c r="H607" s="2"/>
      <c r="I607" s="2"/>
      <c r="J607" s="2"/>
      <c r="K607" s="35"/>
      <c r="L607" s="213" t="e">
        <f>VLOOKUP(A607,Data!$A:$P,10,FALSE)</f>
        <v>#N/A</v>
      </c>
      <c r="M607" s="49">
        <f t="shared" si="53"/>
        <v>0</v>
      </c>
    </row>
    <row r="608" spans="1:13" ht="45" customHeight="1" x14ac:dyDescent="0.25">
      <c r="A608" s="166"/>
      <c r="B608" s="228"/>
      <c r="C608" s="167"/>
      <c r="D608" s="165"/>
      <c r="E608" s="165"/>
      <c r="F608" s="2"/>
      <c r="G608" s="2"/>
      <c r="H608" s="2"/>
      <c r="I608" s="2"/>
      <c r="J608" s="2"/>
      <c r="K608" s="35"/>
      <c r="L608" s="213" t="e">
        <f>VLOOKUP(A608,Data!$A:$P,10,FALSE)</f>
        <v>#N/A</v>
      </c>
      <c r="M608" s="49">
        <f t="shared" si="53"/>
        <v>0</v>
      </c>
    </row>
    <row r="609" spans="1:15" ht="45" customHeight="1" x14ac:dyDescent="0.25">
      <c r="A609" s="166"/>
      <c r="B609" s="228"/>
      <c r="C609" s="167"/>
      <c r="D609" s="165"/>
      <c r="E609" s="165"/>
      <c r="F609" s="2"/>
      <c r="G609" s="2"/>
      <c r="H609" s="2"/>
      <c r="I609" s="2"/>
      <c r="J609" s="2"/>
      <c r="K609" s="35"/>
      <c r="L609" s="213" t="e">
        <f>VLOOKUP(A609,Data!$A:$P,10,FALSE)</f>
        <v>#N/A</v>
      </c>
      <c r="M609" s="49">
        <f t="shared" si="53"/>
        <v>0</v>
      </c>
    </row>
    <row r="610" spans="1:15" ht="45" customHeight="1" x14ac:dyDescent="0.25">
      <c r="A610" s="166"/>
      <c r="B610" s="228"/>
      <c r="C610" s="167"/>
      <c r="D610" s="165"/>
      <c r="E610" s="165"/>
      <c r="F610" s="2"/>
      <c r="G610" s="2"/>
      <c r="H610" s="2"/>
      <c r="I610" s="2"/>
      <c r="J610" s="2"/>
      <c r="K610" s="35"/>
      <c r="L610" s="213" t="e">
        <f>VLOOKUP(A610,Data!$A:$P,10,FALSE)</f>
        <v>#N/A</v>
      </c>
      <c r="M610" s="49">
        <f t="shared" si="53"/>
        <v>0</v>
      </c>
    </row>
    <row r="611" spans="1:15" ht="45" customHeight="1" x14ac:dyDescent="0.25">
      <c r="A611" s="166"/>
      <c r="B611" s="228"/>
      <c r="C611" s="167"/>
      <c r="D611" s="165"/>
      <c r="E611" s="165"/>
      <c r="F611" s="2"/>
      <c r="G611" s="2"/>
      <c r="H611" s="2"/>
      <c r="I611" s="2"/>
      <c r="J611" s="2"/>
      <c r="K611" s="35"/>
      <c r="L611" s="213" t="e">
        <f>VLOOKUP(A611,Data!$A:$P,10,FALSE)</f>
        <v>#N/A</v>
      </c>
      <c r="M611" s="49">
        <f t="shared" si="53"/>
        <v>0</v>
      </c>
    </row>
    <row r="612" spans="1:15" ht="45" customHeight="1" x14ac:dyDescent="0.25">
      <c r="A612" s="166"/>
      <c r="B612" s="228"/>
      <c r="C612" s="167"/>
      <c r="D612" s="165"/>
      <c r="E612" s="165"/>
      <c r="F612" s="2"/>
      <c r="G612" s="2"/>
      <c r="H612" s="2"/>
      <c r="I612" s="2"/>
      <c r="J612" s="2"/>
      <c r="K612" s="35"/>
      <c r="L612" s="213" t="e">
        <f>VLOOKUP(A612,Data!$A:$P,10,FALSE)</f>
        <v>#N/A</v>
      </c>
      <c r="M612" s="49">
        <f t="shared" si="53"/>
        <v>0</v>
      </c>
    </row>
    <row r="613" spans="1:15" ht="45" customHeight="1" x14ac:dyDescent="0.25">
      <c r="A613" s="166"/>
      <c r="B613" s="228"/>
      <c r="C613" s="167"/>
      <c r="D613" s="165"/>
      <c r="E613" s="165"/>
      <c r="F613" s="2"/>
      <c r="G613" s="2"/>
      <c r="H613" s="2"/>
      <c r="I613" s="2"/>
      <c r="J613" s="2"/>
      <c r="K613" s="35"/>
      <c r="L613" s="213" t="e">
        <f>VLOOKUP(A613,Data!$A:$P,10,FALSE)</f>
        <v>#N/A</v>
      </c>
      <c r="M613" s="49">
        <f t="shared" si="53"/>
        <v>0</v>
      </c>
      <c r="N613" s="8">
        <f>IF(AND(D613=D612,F613&lt;G612,J613&lt;&gt;"On Standby"), G612-F613,0)</f>
        <v>0</v>
      </c>
      <c r="O613" s="251" t="str">
        <f>IF(AND(D613=D612,F613&gt;G612), F613-G612,"")</f>
        <v/>
      </c>
    </row>
    <row r="614" spans="1:15" ht="45" customHeight="1" x14ac:dyDescent="0.25">
      <c r="A614" s="166"/>
      <c r="B614" s="228"/>
      <c r="C614" s="167"/>
      <c r="D614" s="165"/>
      <c r="E614" s="165"/>
      <c r="F614" s="2"/>
      <c r="G614" s="2"/>
      <c r="H614" s="2"/>
      <c r="I614" s="2"/>
      <c r="J614" s="2"/>
      <c r="K614" s="35"/>
      <c r="L614" s="213" t="e">
        <f>VLOOKUP(A614,Data!$A:$P,10,FALSE)</f>
        <v>#N/A</v>
      </c>
      <c r="M614" s="49">
        <f t="shared" si="53"/>
        <v>0</v>
      </c>
    </row>
    <row r="615" spans="1:15" ht="45" customHeight="1" x14ac:dyDescent="0.25">
      <c r="A615" s="166"/>
      <c r="B615" s="228"/>
      <c r="C615" s="167"/>
      <c r="D615" s="165"/>
      <c r="E615" s="165"/>
      <c r="F615" s="2"/>
      <c r="G615" s="2"/>
      <c r="H615" s="2"/>
      <c r="I615" s="2"/>
      <c r="J615" s="2"/>
      <c r="K615" s="35"/>
      <c r="L615" s="213" t="e">
        <f>VLOOKUP(A615,Data!$A:$P,10,FALSE)</f>
        <v>#N/A</v>
      </c>
      <c r="M615" s="49">
        <f t="shared" si="53"/>
        <v>0</v>
      </c>
    </row>
    <row r="616" spans="1:15" ht="45" customHeight="1" x14ac:dyDescent="0.25">
      <c r="A616" s="166"/>
      <c r="B616" s="228"/>
      <c r="C616" s="167"/>
      <c r="D616" s="165"/>
      <c r="E616" s="165"/>
      <c r="F616" s="2"/>
      <c r="G616" s="2"/>
      <c r="H616" s="2"/>
      <c r="I616" s="2"/>
      <c r="J616" s="2"/>
      <c r="K616" s="35"/>
      <c r="L616" s="213" t="e">
        <f>VLOOKUP(A616,Data!$A:$P,10,FALSE)</f>
        <v>#N/A</v>
      </c>
      <c r="M616" s="49">
        <f t="shared" si="53"/>
        <v>0</v>
      </c>
    </row>
    <row r="617" spans="1:15" ht="45" customHeight="1" x14ac:dyDescent="0.25">
      <c r="A617" s="166"/>
      <c r="B617" s="228"/>
      <c r="C617" s="167"/>
      <c r="D617" s="165"/>
      <c r="E617" s="165"/>
      <c r="F617" s="2"/>
      <c r="G617" s="2"/>
      <c r="H617" s="2"/>
      <c r="I617" s="2"/>
      <c r="J617" s="2"/>
      <c r="K617" s="35"/>
      <c r="L617" s="213" t="e">
        <f>VLOOKUP(A617,Data!$A:$P,10,FALSE)</f>
        <v>#N/A</v>
      </c>
      <c r="M617" s="49">
        <f t="shared" si="53"/>
        <v>0</v>
      </c>
    </row>
    <row r="618" spans="1:15" ht="45" customHeight="1" x14ac:dyDescent="0.25">
      <c r="A618" s="166"/>
      <c r="B618" s="228"/>
      <c r="C618" s="167"/>
      <c r="D618" s="165"/>
      <c r="E618" s="165"/>
      <c r="F618" s="2"/>
      <c r="G618" s="2"/>
      <c r="H618" s="2"/>
      <c r="I618" s="2"/>
      <c r="J618" s="2"/>
      <c r="K618" s="35"/>
      <c r="L618" s="213" t="e">
        <f>VLOOKUP(A618,Data!$A:$P,10,FALSE)</f>
        <v>#N/A</v>
      </c>
      <c r="M618" s="49">
        <f t="shared" si="53"/>
        <v>0</v>
      </c>
    </row>
    <row r="619" spans="1:15" ht="45" customHeight="1" x14ac:dyDescent="0.25">
      <c r="A619" s="166"/>
      <c r="B619" s="228"/>
      <c r="C619" s="167"/>
      <c r="D619" s="165"/>
      <c r="E619" s="165"/>
      <c r="F619" s="2"/>
      <c r="G619" s="2"/>
      <c r="H619" s="2"/>
      <c r="I619" s="2"/>
      <c r="J619" s="2"/>
      <c r="K619" s="35"/>
      <c r="L619" s="213" t="e">
        <f>VLOOKUP(A619,Data!$A:$P,10,FALSE)</f>
        <v>#N/A</v>
      </c>
      <c r="M619" s="49">
        <f t="shared" ref="M619:M634" si="54">G619-F619</f>
        <v>0</v>
      </c>
    </row>
    <row r="620" spans="1:15" ht="45" customHeight="1" x14ac:dyDescent="0.25">
      <c r="A620" s="166"/>
      <c r="B620" s="228"/>
      <c r="C620" s="167"/>
      <c r="D620" s="165"/>
      <c r="E620" s="165"/>
      <c r="F620" s="2"/>
      <c r="G620" s="2"/>
      <c r="H620" s="2"/>
      <c r="I620" s="2"/>
      <c r="J620" s="2"/>
      <c r="K620" s="35"/>
      <c r="L620" s="213" t="e">
        <f>VLOOKUP(A620,Data!$A:$P,10,FALSE)</f>
        <v>#N/A</v>
      </c>
      <c r="M620" s="49">
        <f t="shared" si="54"/>
        <v>0</v>
      </c>
    </row>
    <row r="621" spans="1:15" ht="45" customHeight="1" x14ac:dyDescent="0.25">
      <c r="A621" s="166"/>
      <c r="B621" s="228"/>
      <c r="C621" s="167"/>
      <c r="D621" s="165"/>
      <c r="E621" s="165"/>
      <c r="F621" s="2"/>
      <c r="G621" s="2"/>
      <c r="H621" s="2"/>
      <c r="I621" s="2"/>
      <c r="J621" s="2"/>
      <c r="K621" s="35"/>
      <c r="L621" s="213" t="e">
        <f>VLOOKUP(A621,Data!$A:$P,10,FALSE)</f>
        <v>#N/A</v>
      </c>
      <c r="M621" s="49">
        <f t="shared" si="54"/>
        <v>0</v>
      </c>
    </row>
    <row r="622" spans="1:15" ht="45" customHeight="1" x14ac:dyDescent="0.25">
      <c r="A622" s="166"/>
      <c r="B622" s="228"/>
      <c r="C622" s="167"/>
      <c r="D622" s="165"/>
      <c r="E622" s="165"/>
      <c r="F622" s="2"/>
      <c r="G622" s="2"/>
      <c r="H622" s="2"/>
      <c r="I622" s="2"/>
      <c r="J622" s="2"/>
      <c r="K622" s="35"/>
      <c r="L622" s="213" t="e">
        <f>VLOOKUP(A622,Data!$A:$P,10,FALSE)</f>
        <v>#N/A</v>
      </c>
      <c r="M622" s="49">
        <f t="shared" si="54"/>
        <v>0</v>
      </c>
    </row>
    <row r="623" spans="1:15" ht="45" customHeight="1" x14ac:dyDescent="0.25">
      <c r="A623" s="166"/>
      <c r="B623" s="228"/>
      <c r="C623" s="167"/>
      <c r="D623" s="165"/>
      <c r="E623" s="165"/>
      <c r="F623" s="2"/>
      <c r="G623" s="2"/>
      <c r="H623" s="2"/>
      <c r="I623" s="2"/>
      <c r="J623" s="2"/>
      <c r="K623" s="35"/>
      <c r="L623" s="213" t="e">
        <f>VLOOKUP(A623,Data!$A:$P,10,FALSE)</f>
        <v>#N/A</v>
      </c>
      <c r="M623" s="49">
        <f t="shared" si="54"/>
        <v>0</v>
      </c>
    </row>
    <row r="624" spans="1:15" ht="45" customHeight="1" x14ac:dyDescent="0.25">
      <c r="A624" s="166"/>
      <c r="B624" s="228"/>
      <c r="C624" s="167"/>
      <c r="D624" s="165"/>
      <c r="E624" s="165"/>
      <c r="F624" s="2"/>
      <c r="G624" s="2"/>
      <c r="H624" s="2"/>
      <c r="I624" s="2"/>
      <c r="J624" s="2"/>
      <c r="K624" s="35"/>
      <c r="L624" s="213" t="e">
        <f>VLOOKUP(A624,Data!$A:$P,10,FALSE)</f>
        <v>#N/A</v>
      </c>
      <c r="M624" s="49">
        <f t="shared" si="54"/>
        <v>0</v>
      </c>
    </row>
    <row r="625" spans="1:13" ht="45" customHeight="1" x14ac:dyDescent="0.25">
      <c r="A625" s="166"/>
      <c r="B625" s="228"/>
      <c r="C625" s="167"/>
      <c r="D625" s="165"/>
      <c r="E625" s="165"/>
      <c r="F625" s="2"/>
      <c r="G625" s="2"/>
      <c r="H625" s="2"/>
      <c r="I625" s="2"/>
      <c r="J625" s="2"/>
      <c r="K625" s="35"/>
      <c r="L625" s="213" t="e">
        <f>VLOOKUP(A625,Data!$A:$P,10,FALSE)</f>
        <v>#N/A</v>
      </c>
      <c r="M625" s="49">
        <f t="shared" si="54"/>
        <v>0</v>
      </c>
    </row>
    <row r="626" spans="1:13" ht="45" customHeight="1" x14ac:dyDescent="0.25">
      <c r="A626" s="166"/>
      <c r="B626" s="228"/>
      <c r="C626" s="167"/>
      <c r="D626" s="165"/>
      <c r="E626" s="165"/>
      <c r="F626" s="2"/>
      <c r="G626" s="2"/>
      <c r="H626" s="2"/>
      <c r="I626" s="2"/>
      <c r="J626" s="2"/>
      <c r="K626" s="35"/>
      <c r="L626" s="213" t="e">
        <f>VLOOKUP(A626,Data!$A:$P,10,FALSE)</f>
        <v>#N/A</v>
      </c>
      <c r="M626" s="49">
        <f t="shared" si="54"/>
        <v>0</v>
      </c>
    </row>
    <row r="627" spans="1:13" ht="45" customHeight="1" x14ac:dyDescent="0.25">
      <c r="A627" s="166"/>
      <c r="B627" s="228"/>
      <c r="C627" s="167"/>
      <c r="D627" s="165"/>
      <c r="E627" s="165"/>
      <c r="F627" s="2"/>
      <c r="G627" s="2"/>
      <c r="H627" s="2"/>
      <c r="I627" s="2"/>
      <c r="J627" s="2"/>
      <c r="K627" s="35"/>
      <c r="L627" s="213" t="e">
        <f>VLOOKUP(A627,Data!$A:$P,10,FALSE)</f>
        <v>#N/A</v>
      </c>
      <c r="M627" s="49">
        <f t="shared" si="54"/>
        <v>0</v>
      </c>
    </row>
    <row r="628" spans="1:13" ht="45" customHeight="1" x14ac:dyDescent="0.25">
      <c r="A628" s="166"/>
      <c r="B628" s="228"/>
      <c r="C628" s="167"/>
      <c r="D628" s="165"/>
      <c r="E628" s="165"/>
      <c r="F628" s="2"/>
      <c r="G628" s="2"/>
      <c r="H628" s="2"/>
      <c r="I628" s="2"/>
      <c r="J628" s="2"/>
      <c r="K628" s="35"/>
      <c r="L628" s="213" t="e">
        <f>VLOOKUP(A628,Data!$A:$P,10,FALSE)</f>
        <v>#N/A</v>
      </c>
      <c r="M628" s="49">
        <f t="shared" si="54"/>
        <v>0</v>
      </c>
    </row>
    <row r="629" spans="1:13" ht="45" customHeight="1" x14ac:dyDescent="0.25">
      <c r="A629" s="166"/>
      <c r="B629" s="228"/>
      <c r="C629" s="167"/>
      <c r="D629" s="165"/>
      <c r="E629" s="165"/>
      <c r="F629" s="2"/>
      <c r="G629" s="2"/>
      <c r="H629" s="2"/>
      <c r="I629" s="2"/>
      <c r="J629" s="2"/>
      <c r="K629" s="35"/>
      <c r="L629" s="213" t="e">
        <f>VLOOKUP(A629,Data!$A:$P,10,FALSE)</f>
        <v>#N/A</v>
      </c>
      <c r="M629" s="49">
        <f t="shared" si="54"/>
        <v>0</v>
      </c>
    </row>
    <row r="630" spans="1:13" ht="45" customHeight="1" x14ac:dyDescent="0.25">
      <c r="A630" s="166"/>
      <c r="B630" s="228"/>
      <c r="C630" s="167"/>
      <c r="D630" s="165"/>
      <c r="E630" s="165"/>
      <c r="F630" s="2"/>
      <c r="G630" s="2"/>
      <c r="H630" s="2"/>
      <c r="I630" s="2"/>
      <c r="J630" s="2"/>
      <c r="K630" s="35"/>
      <c r="L630" s="213" t="e">
        <f>VLOOKUP(A630,Data!$A:$P,10,FALSE)</f>
        <v>#N/A</v>
      </c>
      <c r="M630" s="49">
        <f t="shared" si="54"/>
        <v>0</v>
      </c>
    </row>
    <row r="631" spans="1:13" ht="45" customHeight="1" x14ac:dyDescent="0.25">
      <c r="A631" s="166"/>
      <c r="B631" s="228"/>
      <c r="C631" s="167"/>
      <c r="D631" s="165"/>
      <c r="E631" s="165"/>
      <c r="F631" s="2"/>
      <c r="G631" s="2"/>
      <c r="H631" s="2"/>
      <c r="I631" s="2"/>
      <c r="J631" s="2"/>
      <c r="K631" s="35"/>
      <c r="L631" s="213" t="e">
        <f>VLOOKUP(A631,Data!$A:$P,10,FALSE)</f>
        <v>#N/A</v>
      </c>
      <c r="M631" s="49">
        <f t="shared" si="54"/>
        <v>0</v>
      </c>
    </row>
    <row r="632" spans="1:13" ht="45" customHeight="1" x14ac:dyDescent="0.25">
      <c r="A632" s="166"/>
      <c r="B632" s="228"/>
      <c r="C632" s="167"/>
      <c r="D632" s="165"/>
      <c r="E632" s="165"/>
      <c r="F632" s="2"/>
      <c r="G632" s="2"/>
      <c r="H632" s="2"/>
      <c r="I632" s="2"/>
      <c r="J632" s="2"/>
      <c r="K632" s="35"/>
      <c r="L632" s="213" t="e">
        <f>VLOOKUP(A632,Data!$A:$P,10,FALSE)</f>
        <v>#N/A</v>
      </c>
      <c r="M632" s="49">
        <f t="shared" si="54"/>
        <v>0</v>
      </c>
    </row>
    <row r="633" spans="1:13" ht="45" customHeight="1" x14ac:dyDescent="0.25">
      <c r="A633" s="166"/>
      <c r="B633" s="228"/>
      <c r="C633" s="167"/>
      <c r="D633" s="165"/>
      <c r="E633" s="165"/>
      <c r="F633" s="2"/>
      <c r="G633" s="2"/>
      <c r="H633" s="2"/>
      <c r="I633" s="2"/>
      <c r="J633" s="2"/>
      <c r="K633" s="35"/>
      <c r="L633" s="213" t="e">
        <f>VLOOKUP(A633,Data!$A:$P,10,FALSE)</f>
        <v>#N/A</v>
      </c>
      <c r="M633" s="49">
        <f t="shared" si="54"/>
        <v>0</v>
      </c>
    </row>
    <row r="634" spans="1:13" ht="45" customHeight="1" x14ac:dyDescent="0.25">
      <c r="A634" s="166"/>
      <c r="B634" s="228"/>
      <c r="C634" s="167"/>
      <c r="D634" s="165"/>
      <c r="E634" s="165"/>
      <c r="F634" s="2"/>
      <c r="G634" s="2"/>
      <c r="H634" s="2"/>
      <c r="I634" s="2"/>
      <c r="J634" s="2"/>
      <c r="K634" s="35"/>
      <c r="L634" s="213" t="e">
        <f>VLOOKUP(A634,Data!$A:$P,10,FALSE)</f>
        <v>#N/A</v>
      </c>
      <c r="M634" s="49">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mc:AlternateContent xmlns:mc="http://schemas.openxmlformats.org/markup-compatibility/2006">
      <mc:Choice Requires="x14">
        <control shapeId="12292" r:id="rId9" name="Button 4">
          <controlPr defaultSize="0" print="0" autoFill="0" autoPict="0" macro="[0]!Go_To_The_LGPLOT">
            <anchor moveWithCells="1" sizeWithCells="1">
              <from>
                <xdr:col>19</xdr:col>
                <xdr:colOff>38100</xdr:colOff>
                <xdr:row>0</xdr:row>
                <xdr:rowOff>171450</xdr:rowOff>
              </from>
              <to>
                <xdr:col>19</xdr:col>
                <xdr:colOff>542925</xdr:colOff>
                <xdr:row>0</xdr:row>
                <xdr:rowOff>495300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71" customWidth="1"/>
    <col min="10" max="11" width="9.140625" style="6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20" t="s">
        <v>93</v>
      </c>
      <c r="B1" s="175" t="s">
        <v>23</v>
      </c>
      <c r="C1" s="176" t="s">
        <v>66</v>
      </c>
      <c r="D1" s="174" t="s">
        <v>21</v>
      </c>
      <c r="E1" s="177" t="s">
        <v>74</v>
      </c>
      <c r="F1" s="70" t="s">
        <v>22</v>
      </c>
      <c r="G1" s="178" t="s">
        <v>143</v>
      </c>
      <c r="H1" s="58" t="s">
        <v>116</v>
      </c>
      <c r="I1" s="71" t="s">
        <v>118</v>
      </c>
      <c r="J1" s="64" t="s">
        <v>18</v>
      </c>
      <c r="K1" s="64" t="s">
        <v>102</v>
      </c>
      <c r="L1" s="321" t="s">
        <v>103</v>
      </c>
      <c r="M1" s="175" t="s">
        <v>23</v>
      </c>
      <c r="N1" s="176" t="s">
        <v>66</v>
      </c>
      <c r="O1" s="174" t="s">
        <v>21</v>
      </c>
      <c r="P1" s="177" t="s">
        <v>74</v>
      </c>
      <c r="Q1" s="70" t="s">
        <v>22</v>
      </c>
      <c r="R1" s="178" t="s">
        <v>143</v>
      </c>
      <c r="S1" s="179" t="s">
        <v>115</v>
      </c>
      <c r="T1" s="68"/>
      <c r="U1" s="68"/>
      <c r="V1" s="69"/>
      <c r="W1" s="69"/>
    </row>
    <row r="2" spans="1:23" ht="15" x14ac:dyDescent="0.25">
      <c r="A2" s="7">
        <v>43374</v>
      </c>
      <c r="B2" s="319">
        <v>96</v>
      </c>
      <c r="C2" s="319">
        <v>0</v>
      </c>
      <c r="D2" s="319">
        <v>8</v>
      </c>
      <c r="E2" s="319">
        <v>0</v>
      </c>
      <c r="F2" s="319">
        <v>0</v>
      </c>
      <c r="G2" s="319">
        <v>0</v>
      </c>
      <c r="H2">
        <v>160</v>
      </c>
      <c r="I2" s="71">
        <f>WEEKDAY(A2)</f>
        <v>2</v>
      </c>
      <c r="J2" s="64">
        <f>MONTH(A:A)</f>
        <v>10</v>
      </c>
      <c r="K2" s="64">
        <f>YEAR(A2)</f>
        <v>2018</v>
      </c>
      <c r="L2" t="s">
        <v>108</v>
      </c>
      <c r="M2">
        <v>924</v>
      </c>
      <c r="N2">
        <v>40</v>
      </c>
      <c r="O2">
        <v>404</v>
      </c>
      <c r="P2">
        <v>284</v>
      </c>
      <c r="Q2">
        <v>244</v>
      </c>
      <c r="R2">
        <v>0</v>
      </c>
      <c r="S2">
        <f>SUM(M2:R2)</f>
        <v>1896</v>
      </c>
    </row>
    <row r="3" spans="1:23" ht="15" x14ac:dyDescent="0.25">
      <c r="A3" s="7">
        <v>43375</v>
      </c>
      <c r="B3" s="319">
        <v>92</v>
      </c>
      <c r="C3" s="319">
        <v>0</v>
      </c>
      <c r="D3" s="319">
        <v>8</v>
      </c>
      <c r="E3" s="319">
        <v>0</v>
      </c>
      <c r="F3" s="319">
        <v>0</v>
      </c>
      <c r="G3" s="319">
        <v>0</v>
      </c>
      <c r="H3">
        <v>160</v>
      </c>
      <c r="I3" s="71">
        <f t="shared" ref="I3:I66" si="0">WEEKDAY(A3)</f>
        <v>3</v>
      </c>
      <c r="J3" s="64">
        <f t="shared" ref="J3:J66" si="1">MONTH(A:A)</f>
        <v>10</v>
      </c>
      <c r="K3" s="64">
        <f t="shared" ref="K3:K66" si="2">YEAR(A3)</f>
        <v>2018</v>
      </c>
      <c r="L3" t="s">
        <v>109</v>
      </c>
      <c r="M3">
        <v>100</v>
      </c>
      <c r="N3">
        <v>0</v>
      </c>
      <c r="O3">
        <v>460</v>
      </c>
      <c r="P3">
        <v>300</v>
      </c>
      <c r="Q3">
        <v>484</v>
      </c>
      <c r="R3">
        <v>0</v>
      </c>
      <c r="S3">
        <f t="shared" ref="S3:S25" si="3">SUM(M3:R3)</f>
        <v>1344</v>
      </c>
    </row>
    <row r="4" spans="1:23" ht="15" x14ac:dyDescent="0.25">
      <c r="A4" s="7">
        <v>43376</v>
      </c>
      <c r="B4" s="319">
        <v>104</v>
      </c>
      <c r="C4" s="319">
        <v>0</v>
      </c>
      <c r="D4" s="319">
        <v>8</v>
      </c>
      <c r="E4" s="319">
        <v>0</v>
      </c>
      <c r="F4" s="319">
        <v>0</v>
      </c>
      <c r="G4" s="319">
        <v>0</v>
      </c>
      <c r="H4">
        <v>160</v>
      </c>
      <c r="I4" s="71">
        <f t="shared" si="0"/>
        <v>4</v>
      </c>
      <c r="J4" s="64">
        <f t="shared" si="1"/>
        <v>10</v>
      </c>
      <c r="K4" s="64">
        <f t="shared" si="2"/>
        <v>2018</v>
      </c>
      <c r="L4" t="s">
        <v>110</v>
      </c>
      <c r="M4">
        <v>0</v>
      </c>
      <c r="N4">
        <v>0</v>
      </c>
      <c r="O4">
        <v>392</v>
      </c>
      <c r="P4">
        <v>188</v>
      </c>
      <c r="Q4">
        <v>20</v>
      </c>
      <c r="R4">
        <v>0</v>
      </c>
      <c r="S4">
        <f t="shared" si="3"/>
        <v>600</v>
      </c>
    </row>
    <row r="5" spans="1:23" ht="15" x14ac:dyDescent="0.25">
      <c r="A5" s="7">
        <v>43377</v>
      </c>
      <c r="B5" s="319">
        <v>104</v>
      </c>
      <c r="C5" s="319">
        <v>0</v>
      </c>
      <c r="D5" s="319">
        <v>8</v>
      </c>
      <c r="E5" s="319">
        <v>0</v>
      </c>
      <c r="F5" s="319">
        <v>0</v>
      </c>
      <c r="G5" s="319">
        <v>0</v>
      </c>
      <c r="H5">
        <v>160</v>
      </c>
      <c r="I5" s="71">
        <f t="shared" si="0"/>
        <v>5</v>
      </c>
      <c r="J5" s="64">
        <f t="shared" si="1"/>
        <v>10</v>
      </c>
      <c r="K5" s="64">
        <f t="shared" si="2"/>
        <v>2018</v>
      </c>
      <c r="L5" t="s">
        <v>111</v>
      </c>
      <c r="M5">
        <v>0</v>
      </c>
      <c r="N5">
        <v>0</v>
      </c>
      <c r="O5">
        <v>352</v>
      </c>
      <c r="P5">
        <v>288</v>
      </c>
      <c r="Q5">
        <v>0</v>
      </c>
      <c r="R5">
        <v>0</v>
      </c>
      <c r="S5">
        <f t="shared" si="3"/>
        <v>640</v>
      </c>
    </row>
    <row r="6" spans="1:23" ht="15" x14ac:dyDescent="0.25">
      <c r="A6" s="7">
        <v>43378</v>
      </c>
      <c r="B6" s="319">
        <v>104</v>
      </c>
      <c r="C6" s="319">
        <v>0</v>
      </c>
      <c r="D6" s="319">
        <v>8</v>
      </c>
      <c r="E6" s="319">
        <v>0</v>
      </c>
      <c r="F6" s="319">
        <v>0</v>
      </c>
      <c r="G6" s="319">
        <v>0</v>
      </c>
      <c r="H6">
        <v>160</v>
      </c>
      <c r="I6" s="71">
        <f t="shared" si="0"/>
        <v>6</v>
      </c>
      <c r="J6" s="64">
        <f t="shared" si="1"/>
        <v>10</v>
      </c>
      <c r="K6" s="64">
        <f t="shared" si="2"/>
        <v>2018</v>
      </c>
      <c r="L6" t="s">
        <v>112</v>
      </c>
      <c r="M6">
        <v>0</v>
      </c>
      <c r="N6">
        <v>0</v>
      </c>
      <c r="O6">
        <v>432</v>
      </c>
      <c r="P6">
        <v>156</v>
      </c>
      <c r="Q6">
        <v>0</v>
      </c>
      <c r="R6">
        <v>0</v>
      </c>
      <c r="S6">
        <f t="shared" si="3"/>
        <v>588</v>
      </c>
    </row>
    <row r="7" spans="1:23" ht="15" x14ac:dyDescent="0.25">
      <c r="A7" s="7">
        <v>43379</v>
      </c>
      <c r="B7" s="319">
        <v>44</v>
      </c>
      <c r="C7" s="319">
        <v>0</v>
      </c>
      <c r="D7" s="319">
        <v>8</v>
      </c>
      <c r="E7" s="319">
        <v>0</v>
      </c>
      <c r="F7" s="319">
        <v>0</v>
      </c>
      <c r="G7" s="319">
        <v>0</v>
      </c>
      <c r="H7">
        <v>160</v>
      </c>
      <c r="I7" s="71">
        <f t="shared" si="0"/>
        <v>7</v>
      </c>
      <c r="J7" s="64">
        <f t="shared" si="1"/>
        <v>10</v>
      </c>
      <c r="K7" s="64">
        <f t="shared" si="2"/>
        <v>2018</v>
      </c>
      <c r="L7" t="s">
        <v>113</v>
      </c>
      <c r="M7">
        <v>0</v>
      </c>
      <c r="N7">
        <v>0</v>
      </c>
      <c r="O7">
        <v>84</v>
      </c>
      <c r="P7">
        <v>88</v>
      </c>
      <c r="Q7">
        <v>0</v>
      </c>
      <c r="R7">
        <v>0</v>
      </c>
      <c r="S7">
        <f t="shared" si="3"/>
        <v>172</v>
      </c>
    </row>
    <row r="8" spans="1:23" ht="15" x14ac:dyDescent="0.25">
      <c r="A8" s="7">
        <v>43380</v>
      </c>
      <c r="B8" s="319">
        <v>44</v>
      </c>
      <c r="C8" s="319">
        <v>0</v>
      </c>
      <c r="D8" s="319">
        <v>8</v>
      </c>
      <c r="E8" s="319">
        <v>0</v>
      </c>
      <c r="F8" s="319">
        <v>0</v>
      </c>
      <c r="G8" s="319">
        <v>0</v>
      </c>
      <c r="H8">
        <v>160</v>
      </c>
      <c r="I8" s="71">
        <f t="shared" si="0"/>
        <v>1</v>
      </c>
      <c r="J8" s="64">
        <f t="shared" si="1"/>
        <v>10</v>
      </c>
      <c r="K8" s="64">
        <f t="shared" si="2"/>
        <v>2018</v>
      </c>
      <c r="L8" t="s">
        <v>114</v>
      </c>
      <c r="M8">
        <v>0</v>
      </c>
      <c r="N8">
        <v>0</v>
      </c>
      <c r="O8">
        <v>136</v>
      </c>
      <c r="P8">
        <v>92</v>
      </c>
      <c r="Q8">
        <v>0</v>
      </c>
      <c r="R8">
        <v>0</v>
      </c>
      <c r="S8">
        <f t="shared" si="3"/>
        <v>228</v>
      </c>
    </row>
    <row r="9" spans="1:23" ht="15" x14ac:dyDescent="0.25">
      <c r="A9" s="7">
        <v>43381</v>
      </c>
      <c r="B9" s="319">
        <v>44</v>
      </c>
      <c r="C9" s="319">
        <v>4</v>
      </c>
      <c r="D9" s="319">
        <v>16</v>
      </c>
      <c r="E9" s="319">
        <v>4</v>
      </c>
      <c r="F9" s="319">
        <v>0</v>
      </c>
      <c r="G9" s="319">
        <v>0</v>
      </c>
      <c r="H9">
        <v>160</v>
      </c>
      <c r="I9" s="71">
        <f t="shared" si="0"/>
        <v>2</v>
      </c>
      <c r="J9" s="64">
        <f t="shared" si="1"/>
        <v>10</v>
      </c>
      <c r="K9" s="64">
        <f t="shared" si="2"/>
        <v>2018</v>
      </c>
      <c r="L9" t="s">
        <v>19</v>
      </c>
      <c r="M9">
        <v>0</v>
      </c>
      <c r="N9">
        <v>0</v>
      </c>
      <c r="O9">
        <v>144</v>
      </c>
      <c r="P9">
        <v>96</v>
      </c>
      <c r="Q9">
        <v>0</v>
      </c>
      <c r="R9">
        <v>0</v>
      </c>
      <c r="S9">
        <f t="shared" si="3"/>
        <v>240</v>
      </c>
    </row>
    <row r="10" spans="1:23" ht="15" x14ac:dyDescent="0.25">
      <c r="A10" s="7">
        <v>43382</v>
      </c>
      <c r="B10" s="319">
        <v>44</v>
      </c>
      <c r="C10" s="319">
        <v>4</v>
      </c>
      <c r="D10" s="319">
        <v>16</v>
      </c>
      <c r="E10" s="319">
        <v>4</v>
      </c>
      <c r="F10" s="319">
        <v>0</v>
      </c>
      <c r="G10" s="319">
        <v>0</v>
      </c>
      <c r="H10">
        <v>160</v>
      </c>
      <c r="I10" s="71">
        <f t="shared" si="0"/>
        <v>3</v>
      </c>
      <c r="J10" s="64">
        <f t="shared" si="1"/>
        <v>10</v>
      </c>
      <c r="K10" s="64">
        <f t="shared" si="2"/>
        <v>2018</v>
      </c>
      <c r="L10" t="s">
        <v>104</v>
      </c>
      <c r="M10">
        <v>0</v>
      </c>
      <c r="N10">
        <v>0</v>
      </c>
      <c r="O10">
        <v>80</v>
      </c>
      <c r="P10">
        <v>80</v>
      </c>
      <c r="Q10">
        <v>0</v>
      </c>
      <c r="R10">
        <v>0</v>
      </c>
      <c r="S10">
        <f t="shared" si="3"/>
        <v>160</v>
      </c>
    </row>
    <row r="11" spans="1:23" ht="15" x14ac:dyDescent="0.25">
      <c r="A11" s="7">
        <v>43383</v>
      </c>
      <c r="B11" s="319">
        <v>44</v>
      </c>
      <c r="C11" s="319">
        <v>4</v>
      </c>
      <c r="D11" s="319">
        <v>16</v>
      </c>
      <c r="E11" s="319">
        <v>4</v>
      </c>
      <c r="F11" s="319">
        <v>4</v>
      </c>
      <c r="G11" s="319">
        <v>0</v>
      </c>
      <c r="H11">
        <v>160</v>
      </c>
      <c r="I11" s="71">
        <f t="shared" si="0"/>
        <v>4</v>
      </c>
      <c r="J11" s="64">
        <f t="shared" si="1"/>
        <v>10</v>
      </c>
      <c r="K11" s="64">
        <f t="shared" si="2"/>
        <v>2018</v>
      </c>
      <c r="L11" t="s">
        <v>105</v>
      </c>
      <c r="M11">
        <v>0</v>
      </c>
      <c r="N11">
        <v>0</v>
      </c>
      <c r="O11">
        <v>44</v>
      </c>
      <c r="P11">
        <v>140</v>
      </c>
      <c r="Q11">
        <v>0</v>
      </c>
      <c r="R11">
        <v>0</v>
      </c>
      <c r="S11">
        <f t="shared" si="3"/>
        <v>184</v>
      </c>
    </row>
    <row r="12" spans="1:23" ht="15" x14ac:dyDescent="0.25">
      <c r="A12" s="7">
        <v>43384</v>
      </c>
      <c r="B12" s="319">
        <v>44</v>
      </c>
      <c r="C12" s="319">
        <v>4</v>
      </c>
      <c r="D12" s="319">
        <v>16</v>
      </c>
      <c r="E12" s="319">
        <v>4</v>
      </c>
      <c r="F12" s="319">
        <v>4</v>
      </c>
      <c r="G12" s="319">
        <v>0</v>
      </c>
      <c r="H12">
        <v>160</v>
      </c>
      <c r="I12" s="71">
        <f t="shared" si="0"/>
        <v>5</v>
      </c>
      <c r="J12" s="64">
        <f t="shared" si="1"/>
        <v>10</v>
      </c>
      <c r="K12" s="64">
        <f t="shared" si="2"/>
        <v>2018</v>
      </c>
      <c r="L12" t="s">
        <v>106</v>
      </c>
      <c r="M12">
        <v>0</v>
      </c>
      <c r="N12">
        <v>0</v>
      </c>
      <c r="O12">
        <v>0</v>
      </c>
      <c r="P12">
        <v>176</v>
      </c>
      <c r="Q12">
        <v>0</v>
      </c>
      <c r="R12">
        <v>0</v>
      </c>
      <c r="S12">
        <f t="shared" si="3"/>
        <v>176</v>
      </c>
    </row>
    <row r="13" spans="1:23" ht="15" x14ac:dyDescent="0.25">
      <c r="A13" s="7">
        <v>43385</v>
      </c>
      <c r="B13" s="319">
        <v>44</v>
      </c>
      <c r="C13" s="319">
        <v>4</v>
      </c>
      <c r="D13" s="319">
        <v>16</v>
      </c>
      <c r="E13" s="319">
        <v>4</v>
      </c>
      <c r="F13" s="319">
        <v>4</v>
      </c>
      <c r="G13" s="319">
        <v>0</v>
      </c>
      <c r="H13">
        <v>160</v>
      </c>
      <c r="I13" s="71">
        <f t="shared" si="0"/>
        <v>6</v>
      </c>
      <c r="J13" s="64">
        <f t="shared" si="1"/>
        <v>10</v>
      </c>
      <c r="K13" s="64">
        <f t="shared" si="2"/>
        <v>2018</v>
      </c>
      <c r="L13" t="s">
        <v>107</v>
      </c>
      <c r="M13">
        <v>0</v>
      </c>
      <c r="N13">
        <v>0</v>
      </c>
      <c r="O13">
        <v>0</v>
      </c>
      <c r="P13">
        <v>124</v>
      </c>
      <c r="Q13">
        <v>0</v>
      </c>
      <c r="R13">
        <v>0</v>
      </c>
      <c r="S13">
        <f t="shared" si="3"/>
        <v>124</v>
      </c>
    </row>
    <row r="14" spans="1:23" ht="15" x14ac:dyDescent="0.25">
      <c r="A14" s="7">
        <v>43386</v>
      </c>
      <c r="B14" s="319">
        <v>24</v>
      </c>
      <c r="C14" s="319">
        <v>4</v>
      </c>
      <c r="D14" s="319">
        <v>16</v>
      </c>
      <c r="E14" s="319">
        <v>4</v>
      </c>
      <c r="F14" s="319">
        <v>4</v>
      </c>
      <c r="G14" s="319">
        <v>0</v>
      </c>
      <c r="H14">
        <v>160</v>
      </c>
      <c r="I14" s="71">
        <f t="shared" si="0"/>
        <v>7</v>
      </c>
      <c r="J14" s="64">
        <f t="shared" si="1"/>
        <v>10</v>
      </c>
      <c r="K14" s="64">
        <f t="shared" si="2"/>
        <v>2018</v>
      </c>
      <c r="L14" t="s">
        <v>108</v>
      </c>
      <c r="M14">
        <v>0</v>
      </c>
      <c r="N14">
        <v>0</v>
      </c>
      <c r="O14">
        <v>0</v>
      </c>
      <c r="P14">
        <v>36</v>
      </c>
      <c r="Q14">
        <v>0</v>
      </c>
      <c r="R14">
        <v>0</v>
      </c>
      <c r="S14">
        <f t="shared" si="3"/>
        <v>36</v>
      </c>
    </row>
    <row r="15" spans="1:23" ht="15" x14ac:dyDescent="0.25">
      <c r="A15" s="7">
        <v>43387</v>
      </c>
      <c r="B15" s="319">
        <v>24</v>
      </c>
      <c r="C15" s="319">
        <v>4</v>
      </c>
      <c r="D15" s="319">
        <v>16</v>
      </c>
      <c r="E15" s="319">
        <v>4</v>
      </c>
      <c r="F15" s="319">
        <v>4</v>
      </c>
      <c r="G15" s="319">
        <v>0</v>
      </c>
      <c r="H15">
        <v>160</v>
      </c>
      <c r="I15" s="71">
        <f t="shared" si="0"/>
        <v>1</v>
      </c>
      <c r="J15" s="64">
        <f t="shared" si="1"/>
        <v>10</v>
      </c>
      <c r="K15" s="64">
        <f t="shared" si="2"/>
        <v>2018</v>
      </c>
      <c r="L15" t="s">
        <v>109</v>
      </c>
      <c r="M15">
        <v>0</v>
      </c>
      <c r="N15">
        <v>0</v>
      </c>
      <c r="O15">
        <v>0</v>
      </c>
      <c r="P15">
        <v>44</v>
      </c>
      <c r="Q15">
        <v>0</v>
      </c>
      <c r="R15">
        <v>0</v>
      </c>
      <c r="S15">
        <f t="shared" si="3"/>
        <v>44</v>
      </c>
    </row>
    <row r="16" spans="1:23" ht="15" x14ac:dyDescent="0.25">
      <c r="A16" s="7">
        <v>43388</v>
      </c>
      <c r="B16" s="319">
        <v>24</v>
      </c>
      <c r="C16" s="319">
        <v>4</v>
      </c>
      <c r="D16" s="319">
        <v>20</v>
      </c>
      <c r="E16" s="319">
        <v>16</v>
      </c>
      <c r="F16" s="319">
        <v>12</v>
      </c>
      <c r="G16" s="319">
        <v>0</v>
      </c>
      <c r="H16">
        <v>160</v>
      </c>
      <c r="I16" s="71">
        <f t="shared" si="0"/>
        <v>2</v>
      </c>
      <c r="J16" s="64">
        <f t="shared" si="1"/>
        <v>10</v>
      </c>
      <c r="K16" s="64">
        <f t="shared" si="2"/>
        <v>2018</v>
      </c>
      <c r="L16" t="s">
        <v>110</v>
      </c>
      <c r="M16">
        <v>0</v>
      </c>
      <c r="N16">
        <v>0</v>
      </c>
      <c r="O16">
        <v>0</v>
      </c>
      <c r="P16">
        <v>92</v>
      </c>
      <c r="Q16">
        <v>0</v>
      </c>
      <c r="R16">
        <v>0</v>
      </c>
      <c r="S16">
        <f t="shared" si="3"/>
        <v>92</v>
      </c>
    </row>
    <row r="17" spans="1:21" ht="15" x14ac:dyDescent="0.25">
      <c r="A17" s="7">
        <v>43389</v>
      </c>
      <c r="B17" s="319">
        <v>24</v>
      </c>
      <c r="C17" s="319">
        <v>4</v>
      </c>
      <c r="D17" s="319">
        <v>20</v>
      </c>
      <c r="E17" s="319">
        <v>16</v>
      </c>
      <c r="F17" s="319">
        <v>12</v>
      </c>
      <c r="G17" s="319">
        <v>0</v>
      </c>
      <c r="H17">
        <v>160</v>
      </c>
      <c r="I17" s="71">
        <f t="shared" si="0"/>
        <v>3</v>
      </c>
      <c r="J17" s="64">
        <f t="shared" si="1"/>
        <v>10</v>
      </c>
      <c r="K17" s="64">
        <f t="shared" si="2"/>
        <v>2018</v>
      </c>
      <c r="L17" t="s">
        <v>111</v>
      </c>
      <c r="M17">
        <v>0</v>
      </c>
      <c r="N17">
        <v>0</v>
      </c>
      <c r="O17">
        <v>0</v>
      </c>
      <c r="P17">
        <v>128</v>
      </c>
      <c r="Q17">
        <v>0</v>
      </c>
      <c r="R17">
        <v>0</v>
      </c>
      <c r="S17">
        <f t="shared" si="3"/>
        <v>128</v>
      </c>
    </row>
    <row r="18" spans="1:21" ht="15" x14ac:dyDescent="0.25">
      <c r="A18" s="7">
        <v>43390</v>
      </c>
      <c r="B18" s="319">
        <v>24</v>
      </c>
      <c r="C18" s="319">
        <v>4</v>
      </c>
      <c r="D18" s="319">
        <v>20</v>
      </c>
      <c r="E18" s="319">
        <v>20</v>
      </c>
      <c r="F18" s="319">
        <v>12</v>
      </c>
      <c r="G18" s="319">
        <v>0</v>
      </c>
      <c r="H18">
        <v>160</v>
      </c>
      <c r="I18" s="71">
        <f t="shared" si="0"/>
        <v>4</v>
      </c>
      <c r="J18" s="64">
        <f t="shared" si="1"/>
        <v>10</v>
      </c>
      <c r="K18" s="64">
        <f t="shared" si="2"/>
        <v>2018</v>
      </c>
      <c r="L18" t="s">
        <v>112</v>
      </c>
      <c r="M18">
        <v>0</v>
      </c>
      <c r="N18">
        <v>0</v>
      </c>
      <c r="O18">
        <v>0</v>
      </c>
      <c r="P18">
        <v>80</v>
      </c>
      <c r="Q18">
        <v>0</v>
      </c>
      <c r="R18">
        <v>0</v>
      </c>
      <c r="S18">
        <f t="shared" si="3"/>
        <v>80</v>
      </c>
    </row>
    <row r="19" spans="1:21" ht="15" x14ac:dyDescent="0.25">
      <c r="A19" s="7">
        <v>43391</v>
      </c>
      <c r="B19" s="319">
        <v>24</v>
      </c>
      <c r="C19" s="319">
        <v>4</v>
      </c>
      <c r="D19" s="319">
        <v>16</v>
      </c>
      <c r="E19" s="319">
        <v>20</v>
      </c>
      <c r="F19" s="319">
        <v>12</v>
      </c>
      <c r="G19" s="319">
        <v>0</v>
      </c>
      <c r="H19">
        <v>160</v>
      </c>
      <c r="I19" s="71">
        <f t="shared" si="0"/>
        <v>5</v>
      </c>
      <c r="J19" s="64">
        <f t="shared" si="1"/>
        <v>10</v>
      </c>
      <c r="K19" s="64">
        <f t="shared" si="2"/>
        <v>2018</v>
      </c>
      <c r="L19" t="s">
        <v>113</v>
      </c>
      <c r="M19">
        <v>0</v>
      </c>
      <c r="N19">
        <v>0</v>
      </c>
      <c r="O19">
        <v>0</v>
      </c>
      <c r="P19">
        <v>88</v>
      </c>
      <c r="Q19">
        <v>0</v>
      </c>
      <c r="R19">
        <v>0</v>
      </c>
      <c r="S19">
        <f t="shared" si="3"/>
        <v>88</v>
      </c>
    </row>
    <row r="20" spans="1:21" ht="15" x14ac:dyDescent="0.25">
      <c r="A20" s="7">
        <v>43392</v>
      </c>
      <c r="B20" s="319">
        <v>24</v>
      </c>
      <c r="C20" s="319">
        <v>4</v>
      </c>
      <c r="D20" s="319">
        <v>16</v>
      </c>
      <c r="E20" s="319">
        <v>20</v>
      </c>
      <c r="F20" s="319">
        <v>12</v>
      </c>
      <c r="G20" s="319">
        <v>0</v>
      </c>
      <c r="H20">
        <v>160</v>
      </c>
      <c r="I20" s="71">
        <f t="shared" si="0"/>
        <v>6</v>
      </c>
      <c r="J20" s="64">
        <f t="shared" si="1"/>
        <v>10</v>
      </c>
      <c r="K20" s="64">
        <f t="shared" si="2"/>
        <v>2018</v>
      </c>
      <c r="L20" t="s">
        <v>114</v>
      </c>
      <c r="M20">
        <v>0</v>
      </c>
      <c r="N20">
        <v>0</v>
      </c>
      <c r="O20">
        <v>0</v>
      </c>
      <c r="P20">
        <v>268</v>
      </c>
      <c r="Q20">
        <v>0</v>
      </c>
      <c r="R20">
        <v>0</v>
      </c>
      <c r="S20">
        <f t="shared" si="3"/>
        <v>268</v>
      </c>
    </row>
    <row r="21" spans="1:21" ht="15" x14ac:dyDescent="0.25">
      <c r="A21" s="7">
        <v>43393</v>
      </c>
      <c r="B21" s="319">
        <v>12</v>
      </c>
      <c r="C21" s="319">
        <v>0</v>
      </c>
      <c r="D21" s="319">
        <v>16</v>
      </c>
      <c r="E21" s="319">
        <v>20</v>
      </c>
      <c r="F21" s="319">
        <v>12</v>
      </c>
      <c r="G21" s="319">
        <v>0</v>
      </c>
      <c r="H21">
        <v>160</v>
      </c>
      <c r="I21" s="71">
        <f t="shared" si="0"/>
        <v>7</v>
      </c>
      <c r="J21" s="64">
        <f t="shared" si="1"/>
        <v>10</v>
      </c>
      <c r="K21" s="64">
        <f t="shared" si="2"/>
        <v>2018</v>
      </c>
      <c r="L21" t="s">
        <v>19</v>
      </c>
      <c r="M21">
        <v>0</v>
      </c>
      <c r="N21">
        <v>0</v>
      </c>
      <c r="O21">
        <v>0</v>
      </c>
      <c r="P21">
        <v>252</v>
      </c>
      <c r="Q21">
        <v>0</v>
      </c>
      <c r="R21">
        <v>0</v>
      </c>
      <c r="S21">
        <f t="shared" si="3"/>
        <v>252</v>
      </c>
    </row>
    <row r="22" spans="1:21" ht="15" x14ac:dyDescent="0.25">
      <c r="A22" s="7">
        <v>43394</v>
      </c>
      <c r="B22" s="319">
        <v>12</v>
      </c>
      <c r="C22" s="319">
        <v>0</v>
      </c>
      <c r="D22" s="319">
        <v>16</v>
      </c>
      <c r="E22" s="319">
        <v>20</v>
      </c>
      <c r="F22" s="319">
        <v>12</v>
      </c>
      <c r="G22" s="319">
        <v>0</v>
      </c>
      <c r="H22">
        <v>160</v>
      </c>
      <c r="I22" s="71">
        <f t="shared" si="0"/>
        <v>1</v>
      </c>
      <c r="J22" s="64">
        <f t="shared" si="1"/>
        <v>10</v>
      </c>
      <c r="K22" s="64">
        <f t="shared" si="2"/>
        <v>2018</v>
      </c>
      <c r="L22" t="s">
        <v>104</v>
      </c>
      <c r="M22">
        <v>0</v>
      </c>
      <c r="N22">
        <v>0</v>
      </c>
      <c r="O22">
        <v>0</v>
      </c>
      <c r="P22">
        <v>756</v>
      </c>
      <c r="Q22">
        <v>0</v>
      </c>
      <c r="R22">
        <v>0</v>
      </c>
      <c r="S22">
        <f t="shared" si="3"/>
        <v>756</v>
      </c>
    </row>
    <row r="23" spans="1:21" ht="15" x14ac:dyDescent="0.25">
      <c r="A23" s="7">
        <v>43395</v>
      </c>
      <c r="B23" s="319">
        <v>12</v>
      </c>
      <c r="C23" s="319">
        <v>0</v>
      </c>
      <c r="D23" s="319">
        <v>20</v>
      </c>
      <c r="E23" s="319">
        <v>20</v>
      </c>
      <c r="F23" s="319">
        <v>20</v>
      </c>
      <c r="G23" s="319">
        <v>0</v>
      </c>
      <c r="H23">
        <v>160</v>
      </c>
      <c r="I23" s="71">
        <f t="shared" si="0"/>
        <v>2</v>
      </c>
      <c r="J23" s="64">
        <f t="shared" si="1"/>
        <v>10</v>
      </c>
      <c r="K23" s="64">
        <f t="shared" si="2"/>
        <v>2018</v>
      </c>
      <c r="L23" t="s">
        <v>105</v>
      </c>
      <c r="M23">
        <v>0</v>
      </c>
      <c r="N23">
        <v>0</v>
      </c>
      <c r="O23">
        <v>0</v>
      </c>
      <c r="P23">
        <v>736</v>
      </c>
      <c r="Q23">
        <v>0</v>
      </c>
      <c r="R23">
        <v>0</v>
      </c>
      <c r="S23">
        <f t="shared" si="3"/>
        <v>736</v>
      </c>
    </row>
    <row r="24" spans="1:21" ht="15" x14ac:dyDescent="0.25">
      <c r="A24" s="7">
        <v>43396</v>
      </c>
      <c r="B24" s="319">
        <v>12</v>
      </c>
      <c r="C24" s="319">
        <v>0</v>
      </c>
      <c r="D24" s="319">
        <v>20</v>
      </c>
      <c r="E24" s="319">
        <v>20</v>
      </c>
      <c r="F24" s="319">
        <v>20</v>
      </c>
      <c r="G24" s="319">
        <v>0</v>
      </c>
      <c r="H24">
        <v>160</v>
      </c>
      <c r="I24" s="71">
        <f t="shared" si="0"/>
        <v>3</v>
      </c>
      <c r="J24" s="64">
        <f t="shared" si="1"/>
        <v>10</v>
      </c>
      <c r="K24" s="64">
        <f t="shared" si="2"/>
        <v>2018</v>
      </c>
      <c r="L24" t="s">
        <v>106</v>
      </c>
      <c r="M24">
        <v>0</v>
      </c>
      <c r="N24">
        <v>0</v>
      </c>
      <c r="O24">
        <v>0</v>
      </c>
      <c r="P24">
        <v>0</v>
      </c>
      <c r="Q24">
        <v>0</v>
      </c>
      <c r="R24">
        <v>0</v>
      </c>
      <c r="S24">
        <f t="shared" si="3"/>
        <v>0</v>
      </c>
    </row>
    <row r="25" spans="1:21" ht="15" x14ac:dyDescent="0.25">
      <c r="A25" s="7">
        <v>43397</v>
      </c>
      <c r="B25" s="319">
        <v>12</v>
      </c>
      <c r="C25" s="319">
        <v>0</v>
      </c>
      <c r="D25" s="319">
        <v>20</v>
      </c>
      <c r="E25" s="319">
        <v>20</v>
      </c>
      <c r="F25" s="319">
        <v>20</v>
      </c>
      <c r="G25" s="319">
        <v>0</v>
      </c>
      <c r="H25">
        <v>160</v>
      </c>
      <c r="I25" s="71">
        <f t="shared" si="0"/>
        <v>4</v>
      </c>
      <c r="J25" s="64">
        <f t="shared" si="1"/>
        <v>10</v>
      </c>
      <c r="K25" s="64">
        <f t="shared" si="2"/>
        <v>2018</v>
      </c>
      <c r="L25" t="s">
        <v>107</v>
      </c>
      <c r="M25">
        <v>0</v>
      </c>
      <c r="N25">
        <v>0</v>
      </c>
      <c r="O25">
        <v>0</v>
      </c>
      <c r="P25">
        <v>0</v>
      </c>
      <c r="Q25">
        <v>0</v>
      </c>
      <c r="R25">
        <v>0</v>
      </c>
      <c r="S25">
        <f t="shared" si="3"/>
        <v>0</v>
      </c>
    </row>
    <row r="26" spans="1:21" ht="15" x14ac:dyDescent="0.25">
      <c r="A26" s="7">
        <v>43398</v>
      </c>
      <c r="B26" s="319">
        <v>12</v>
      </c>
      <c r="C26" s="319">
        <v>0</v>
      </c>
      <c r="D26" s="319">
        <v>20</v>
      </c>
      <c r="E26" s="319">
        <v>20</v>
      </c>
      <c r="F26" s="319">
        <v>20</v>
      </c>
      <c r="G26" s="319">
        <v>0</v>
      </c>
      <c r="H26">
        <v>160</v>
      </c>
      <c r="I26" s="71">
        <f t="shared" si="0"/>
        <v>5</v>
      </c>
      <c r="J26" s="64">
        <f t="shared" si="1"/>
        <v>10</v>
      </c>
      <c r="K26" s="64">
        <f t="shared" si="2"/>
        <v>2018</v>
      </c>
    </row>
    <row r="27" spans="1:21" ht="15" x14ac:dyDescent="0.25">
      <c r="A27" s="7">
        <v>43399</v>
      </c>
      <c r="B27" s="319">
        <v>12</v>
      </c>
      <c r="C27" s="319">
        <v>0</v>
      </c>
      <c r="D27" s="319">
        <v>20</v>
      </c>
      <c r="E27" s="319">
        <v>20</v>
      </c>
      <c r="F27" s="319">
        <v>20</v>
      </c>
      <c r="G27" s="319">
        <v>0</v>
      </c>
      <c r="H27">
        <v>160</v>
      </c>
      <c r="I27" s="71">
        <f t="shared" si="0"/>
        <v>6</v>
      </c>
      <c r="J27" s="64">
        <f t="shared" si="1"/>
        <v>10</v>
      </c>
      <c r="K27" s="64">
        <f t="shared" si="2"/>
        <v>2018</v>
      </c>
      <c r="L27" s="62" t="s">
        <v>117</v>
      </c>
      <c r="M27" s="62">
        <f>SUM(M2:M25)</f>
        <v>1024</v>
      </c>
      <c r="N27" s="62">
        <f t="shared" ref="N27:S27" si="4">SUM(N2:N25)</f>
        <v>40</v>
      </c>
      <c r="O27" s="62">
        <f t="shared" si="4"/>
        <v>2528</v>
      </c>
      <c r="P27" s="62">
        <f t="shared" si="4"/>
        <v>4492</v>
      </c>
      <c r="Q27" s="62">
        <f t="shared" si="4"/>
        <v>748</v>
      </c>
      <c r="R27" s="62">
        <f t="shared" si="4"/>
        <v>0</v>
      </c>
      <c r="S27" s="62">
        <f t="shared" si="4"/>
        <v>8832</v>
      </c>
      <c r="T27" s="62"/>
      <c r="U27" s="62"/>
    </row>
    <row r="28" spans="1:21" ht="15" x14ac:dyDescent="0.25">
      <c r="A28" s="7">
        <v>43400</v>
      </c>
      <c r="B28" s="319">
        <v>8</v>
      </c>
      <c r="C28" s="319">
        <v>0</v>
      </c>
      <c r="D28" s="319">
        <v>20</v>
      </c>
      <c r="E28" s="319">
        <v>16</v>
      </c>
      <c r="F28" s="319">
        <v>20</v>
      </c>
      <c r="G28" s="319">
        <v>0</v>
      </c>
      <c r="H28">
        <v>160</v>
      </c>
      <c r="I28" s="71">
        <f t="shared" si="0"/>
        <v>7</v>
      </c>
      <c r="J28" s="64">
        <f t="shared" si="1"/>
        <v>10</v>
      </c>
      <c r="K28" s="64">
        <f t="shared" si="2"/>
        <v>2018</v>
      </c>
    </row>
    <row r="29" spans="1:21" ht="15" x14ac:dyDescent="0.25">
      <c r="A29" s="7">
        <v>43401</v>
      </c>
      <c r="B29" s="319">
        <v>8</v>
      </c>
      <c r="C29" s="319">
        <v>0</v>
      </c>
      <c r="D29" s="319">
        <v>20</v>
      </c>
      <c r="E29" s="319">
        <v>16</v>
      </c>
      <c r="F29" s="319">
        <v>20</v>
      </c>
      <c r="G29" s="319">
        <v>0</v>
      </c>
      <c r="H29">
        <v>160</v>
      </c>
      <c r="I29" s="71">
        <f t="shared" si="0"/>
        <v>1</v>
      </c>
      <c r="J29" s="64">
        <f t="shared" si="1"/>
        <v>10</v>
      </c>
      <c r="K29" s="64">
        <f t="shared" si="2"/>
        <v>2018</v>
      </c>
    </row>
    <row r="30" spans="1:21" ht="15" x14ac:dyDescent="0.25">
      <c r="A30" s="7">
        <v>43402</v>
      </c>
      <c r="B30" s="319">
        <v>8</v>
      </c>
      <c r="C30" s="319">
        <v>0</v>
      </c>
      <c r="D30" s="319">
        <v>28</v>
      </c>
      <c r="E30" s="319">
        <v>24</v>
      </c>
      <c r="F30" s="319">
        <v>24</v>
      </c>
      <c r="G30" s="319">
        <v>0</v>
      </c>
      <c r="H30">
        <v>160</v>
      </c>
      <c r="I30" s="71">
        <f t="shared" si="0"/>
        <v>2</v>
      </c>
      <c r="J30" s="64">
        <f t="shared" si="1"/>
        <v>10</v>
      </c>
      <c r="K30" s="64">
        <f t="shared" si="2"/>
        <v>2018</v>
      </c>
    </row>
    <row r="31" spans="1:21" ht="15" x14ac:dyDescent="0.25">
      <c r="A31" s="7">
        <v>43403</v>
      </c>
      <c r="B31" s="319">
        <v>8</v>
      </c>
      <c r="C31" s="319">
        <v>0</v>
      </c>
      <c r="D31" s="319">
        <v>32</v>
      </c>
      <c r="E31" s="319">
        <v>24</v>
      </c>
      <c r="F31" s="319">
        <v>24</v>
      </c>
      <c r="G31" s="319">
        <v>0</v>
      </c>
      <c r="H31">
        <v>160</v>
      </c>
      <c r="I31" s="71">
        <f t="shared" si="0"/>
        <v>3</v>
      </c>
      <c r="J31" s="64">
        <f t="shared" si="1"/>
        <v>10</v>
      </c>
      <c r="K31" s="64">
        <f t="shared" si="2"/>
        <v>2018</v>
      </c>
    </row>
    <row r="32" spans="1:21" ht="15" x14ac:dyDescent="0.25">
      <c r="A32" s="7">
        <v>43404</v>
      </c>
      <c r="B32" s="319">
        <v>8</v>
      </c>
      <c r="C32" s="319">
        <v>0</v>
      </c>
      <c r="D32" s="319">
        <v>32</v>
      </c>
      <c r="E32" s="319">
        <v>24</v>
      </c>
      <c r="F32" s="319">
        <v>24</v>
      </c>
      <c r="G32" s="319">
        <v>0</v>
      </c>
      <c r="H32">
        <v>160</v>
      </c>
      <c r="I32" s="71">
        <f t="shared" si="0"/>
        <v>4</v>
      </c>
      <c r="J32" s="64">
        <f t="shared" si="1"/>
        <v>10</v>
      </c>
      <c r="K32" s="64">
        <f t="shared" si="2"/>
        <v>2018</v>
      </c>
    </row>
    <row r="33" spans="1:11" ht="15" x14ac:dyDescent="0.25">
      <c r="A33" s="7">
        <v>43405</v>
      </c>
      <c r="B33" s="319">
        <v>8</v>
      </c>
      <c r="C33" s="319">
        <v>0</v>
      </c>
      <c r="D33" s="319">
        <v>32</v>
      </c>
      <c r="E33" s="319">
        <v>24</v>
      </c>
      <c r="F33" s="319">
        <v>32</v>
      </c>
      <c r="G33" s="319">
        <v>0</v>
      </c>
      <c r="H33">
        <v>160</v>
      </c>
      <c r="I33" s="71">
        <f t="shared" si="0"/>
        <v>5</v>
      </c>
      <c r="J33" s="64">
        <f t="shared" si="1"/>
        <v>11</v>
      </c>
      <c r="K33" s="64">
        <f t="shared" si="2"/>
        <v>2018</v>
      </c>
    </row>
    <row r="34" spans="1:11" ht="15" x14ac:dyDescent="0.25">
      <c r="A34" s="7">
        <v>43406</v>
      </c>
      <c r="B34" s="319">
        <v>8</v>
      </c>
      <c r="C34" s="319">
        <v>0</v>
      </c>
      <c r="D34" s="319">
        <v>28</v>
      </c>
      <c r="E34" s="319">
        <v>24</v>
      </c>
      <c r="F34" s="319">
        <v>32</v>
      </c>
      <c r="G34" s="319">
        <v>0</v>
      </c>
      <c r="H34">
        <v>160</v>
      </c>
      <c r="I34" s="71">
        <f t="shared" si="0"/>
        <v>6</v>
      </c>
      <c r="J34" s="64">
        <f t="shared" si="1"/>
        <v>11</v>
      </c>
      <c r="K34" s="64">
        <f t="shared" si="2"/>
        <v>2018</v>
      </c>
    </row>
    <row r="35" spans="1:11" ht="15" x14ac:dyDescent="0.25">
      <c r="A35" s="7">
        <v>43407</v>
      </c>
      <c r="B35" s="319">
        <v>8</v>
      </c>
      <c r="C35" s="319">
        <v>0</v>
      </c>
      <c r="D35" s="319">
        <v>12</v>
      </c>
      <c r="E35" s="319">
        <v>20</v>
      </c>
      <c r="F35" s="319">
        <v>28</v>
      </c>
      <c r="G35" s="319">
        <v>0</v>
      </c>
      <c r="H35">
        <v>160</v>
      </c>
      <c r="I35" s="71">
        <f t="shared" si="0"/>
        <v>7</v>
      </c>
      <c r="J35" s="64">
        <f t="shared" si="1"/>
        <v>11</v>
      </c>
      <c r="K35" s="64">
        <f t="shared" si="2"/>
        <v>2018</v>
      </c>
    </row>
    <row r="36" spans="1:11" ht="15" x14ac:dyDescent="0.25">
      <c r="A36" s="7">
        <v>43408</v>
      </c>
      <c r="B36" s="319">
        <v>8</v>
      </c>
      <c r="C36" s="319">
        <v>0</v>
      </c>
      <c r="D36" s="319">
        <v>12</v>
      </c>
      <c r="E36" s="319">
        <v>20</v>
      </c>
      <c r="F36" s="319">
        <v>28</v>
      </c>
      <c r="G36" s="319">
        <v>0</v>
      </c>
      <c r="H36">
        <v>160</v>
      </c>
      <c r="I36" s="71">
        <f t="shared" si="0"/>
        <v>1</v>
      </c>
      <c r="J36" s="64">
        <f t="shared" si="1"/>
        <v>11</v>
      </c>
      <c r="K36" s="64">
        <f t="shared" si="2"/>
        <v>2018</v>
      </c>
    </row>
    <row r="37" spans="1:11" ht="15" x14ac:dyDescent="0.25">
      <c r="A37" s="7">
        <v>43409</v>
      </c>
      <c r="B37" s="319">
        <v>8</v>
      </c>
      <c r="C37" s="319">
        <v>0</v>
      </c>
      <c r="D37" s="319">
        <v>20</v>
      </c>
      <c r="E37" s="319">
        <v>24</v>
      </c>
      <c r="F37" s="319">
        <v>28</v>
      </c>
      <c r="G37" s="319">
        <v>0</v>
      </c>
      <c r="H37">
        <v>160</v>
      </c>
      <c r="I37" s="71">
        <f t="shared" si="0"/>
        <v>2</v>
      </c>
      <c r="J37" s="64">
        <f t="shared" si="1"/>
        <v>11</v>
      </c>
      <c r="K37" s="64">
        <f t="shared" si="2"/>
        <v>2018</v>
      </c>
    </row>
    <row r="38" spans="1:11" ht="15" x14ac:dyDescent="0.25">
      <c r="A38" s="7">
        <v>43410</v>
      </c>
      <c r="B38" s="319">
        <v>4</v>
      </c>
      <c r="C38" s="319">
        <v>0</v>
      </c>
      <c r="D38" s="319">
        <v>20</v>
      </c>
      <c r="E38" s="319">
        <v>24</v>
      </c>
      <c r="F38" s="319">
        <v>28</v>
      </c>
      <c r="G38" s="319">
        <v>0</v>
      </c>
      <c r="H38">
        <v>160</v>
      </c>
      <c r="I38" s="71">
        <f t="shared" si="0"/>
        <v>3</v>
      </c>
      <c r="J38" s="64">
        <f t="shared" si="1"/>
        <v>11</v>
      </c>
      <c r="K38" s="64">
        <f t="shared" si="2"/>
        <v>2018</v>
      </c>
    </row>
    <row r="39" spans="1:11" ht="15" x14ac:dyDescent="0.25">
      <c r="A39" s="7">
        <v>43411</v>
      </c>
      <c r="B39" s="319">
        <v>4</v>
      </c>
      <c r="C39" s="319">
        <v>0</v>
      </c>
      <c r="D39" s="319">
        <v>20</v>
      </c>
      <c r="E39" s="319">
        <v>24</v>
      </c>
      <c r="F39" s="319">
        <v>28</v>
      </c>
      <c r="G39" s="319">
        <v>0</v>
      </c>
      <c r="H39">
        <v>160</v>
      </c>
      <c r="I39" s="71">
        <f t="shared" si="0"/>
        <v>4</v>
      </c>
      <c r="J39" s="64">
        <f t="shared" si="1"/>
        <v>11</v>
      </c>
      <c r="K39" s="64">
        <f t="shared" si="2"/>
        <v>2018</v>
      </c>
    </row>
    <row r="40" spans="1:11" ht="15" x14ac:dyDescent="0.25">
      <c r="A40" s="7">
        <v>43412</v>
      </c>
      <c r="B40" s="319">
        <v>4</v>
      </c>
      <c r="C40" s="319">
        <v>0</v>
      </c>
      <c r="D40" s="319">
        <v>20</v>
      </c>
      <c r="E40" s="319">
        <v>16</v>
      </c>
      <c r="F40" s="319">
        <v>28</v>
      </c>
      <c r="G40" s="319">
        <v>0</v>
      </c>
      <c r="H40">
        <v>160</v>
      </c>
      <c r="I40" s="71">
        <f t="shared" si="0"/>
        <v>5</v>
      </c>
      <c r="J40" s="64">
        <f t="shared" si="1"/>
        <v>11</v>
      </c>
      <c r="K40" s="64">
        <f t="shared" si="2"/>
        <v>2018</v>
      </c>
    </row>
    <row r="41" spans="1:11" ht="15" x14ac:dyDescent="0.25">
      <c r="A41" s="7">
        <v>43413</v>
      </c>
      <c r="B41" s="319">
        <v>4</v>
      </c>
      <c r="C41" s="319">
        <v>0</v>
      </c>
      <c r="D41" s="319">
        <v>20</v>
      </c>
      <c r="E41" s="319">
        <v>16</v>
      </c>
      <c r="F41" s="319">
        <v>28</v>
      </c>
      <c r="G41" s="319">
        <v>0</v>
      </c>
      <c r="H41">
        <v>160</v>
      </c>
      <c r="I41" s="71">
        <f t="shared" si="0"/>
        <v>6</v>
      </c>
      <c r="J41" s="64">
        <f t="shared" si="1"/>
        <v>11</v>
      </c>
      <c r="K41" s="64">
        <f t="shared" si="2"/>
        <v>2018</v>
      </c>
    </row>
    <row r="42" spans="1:11" ht="15" x14ac:dyDescent="0.25">
      <c r="A42" s="7">
        <v>43414</v>
      </c>
      <c r="B42" s="319">
        <v>4</v>
      </c>
      <c r="C42" s="319">
        <v>0</v>
      </c>
      <c r="D42" s="319">
        <v>16</v>
      </c>
      <c r="E42" s="319">
        <v>8</v>
      </c>
      <c r="F42" s="319">
        <v>28</v>
      </c>
      <c r="G42" s="319">
        <v>0</v>
      </c>
      <c r="H42">
        <v>160</v>
      </c>
      <c r="I42" s="71">
        <f t="shared" si="0"/>
        <v>7</v>
      </c>
      <c r="J42" s="64">
        <f t="shared" si="1"/>
        <v>11</v>
      </c>
      <c r="K42" s="64">
        <f t="shared" si="2"/>
        <v>2018</v>
      </c>
    </row>
    <row r="43" spans="1:11" ht="15" x14ac:dyDescent="0.25">
      <c r="A43" s="7">
        <v>43415</v>
      </c>
      <c r="B43" s="319">
        <v>4</v>
      </c>
      <c r="C43" s="319">
        <v>0</v>
      </c>
      <c r="D43" s="319">
        <v>16</v>
      </c>
      <c r="E43" s="319">
        <v>8</v>
      </c>
      <c r="F43" s="319">
        <v>28</v>
      </c>
      <c r="G43" s="319">
        <v>0</v>
      </c>
      <c r="H43">
        <v>160</v>
      </c>
      <c r="I43" s="71">
        <f t="shared" si="0"/>
        <v>1</v>
      </c>
      <c r="J43" s="64">
        <f t="shared" si="1"/>
        <v>11</v>
      </c>
      <c r="K43" s="64">
        <f t="shared" si="2"/>
        <v>2018</v>
      </c>
    </row>
    <row r="44" spans="1:11" ht="15" x14ac:dyDescent="0.25">
      <c r="A44" s="7">
        <v>43416</v>
      </c>
      <c r="B44" s="319">
        <v>4</v>
      </c>
      <c r="C44" s="319">
        <v>0</v>
      </c>
      <c r="D44" s="319">
        <v>20</v>
      </c>
      <c r="E44" s="319">
        <v>8</v>
      </c>
      <c r="F44" s="319">
        <v>28</v>
      </c>
      <c r="G44" s="319">
        <v>0</v>
      </c>
      <c r="H44">
        <v>160</v>
      </c>
      <c r="I44" s="71">
        <f t="shared" si="0"/>
        <v>2</v>
      </c>
      <c r="J44" s="64">
        <f t="shared" si="1"/>
        <v>11</v>
      </c>
      <c r="K44" s="64">
        <f t="shared" si="2"/>
        <v>2018</v>
      </c>
    </row>
    <row r="45" spans="1:11" ht="15" x14ac:dyDescent="0.25">
      <c r="A45" s="7">
        <v>43417</v>
      </c>
      <c r="B45" s="319">
        <v>4</v>
      </c>
      <c r="C45" s="319">
        <v>0</v>
      </c>
      <c r="D45" s="319">
        <v>20</v>
      </c>
      <c r="E45" s="319">
        <v>8</v>
      </c>
      <c r="F45" s="319">
        <v>28</v>
      </c>
      <c r="G45" s="319">
        <v>0</v>
      </c>
      <c r="H45">
        <v>160</v>
      </c>
      <c r="I45" s="71">
        <f t="shared" si="0"/>
        <v>3</v>
      </c>
      <c r="J45" s="64">
        <f t="shared" si="1"/>
        <v>11</v>
      </c>
      <c r="K45" s="64">
        <f t="shared" si="2"/>
        <v>2018</v>
      </c>
    </row>
    <row r="46" spans="1:11" ht="15" x14ac:dyDescent="0.25">
      <c r="A46" s="7">
        <v>43418</v>
      </c>
      <c r="B46" s="319">
        <v>4</v>
      </c>
      <c r="C46" s="319">
        <v>0</v>
      </c>
      <c r="D46" s="319">
        <v>20</v>
      </c>
      <c r="E46" s="319">
        <v>8</v>
      </c>
      <c r="F46" s="319">
        <v>28</v>
      </c>
      <c r="G46" s="319">
        <v>0</v>
      </c>
      <c r="H46">
        <v>160</v>
      </c>
      <c r="I46" s="71">
        <f t="shared" si="0"/>
        <v>4</v>
      </c>
      <c r="J46" s="64">
        <f t="shared" si="1"/>
        <v>11</v>
      </c>
      <c r="K46" s="64">
        <f t="shared" si="2"/>
        <v>2018</v>
      </c>
    </row>
    <row r="47" spans="1:11" ht="15" x14ac:dyDescent="0.25">
      <c r="A47" s="7">
        <v>43419</v>
      </c>
      <c r="B47" s="319">
        <v>4</v>
      </c>
      <c r="C47" s="319">
        <v>0</v>
      </c>
      <c r="D47" s="319">
        <v>20</v>
      </c>
      <c r="E47" s="319">
        <v>12</v>
      </c>
      <c r="F47" s="319">
        <v>28</v>
      </c>
      <c r="G47" s="319">
        <v>0</v>
      </c>
      <c r="H47">
        <v>160</v>
      </c>
      <c r="I47" s="71">
        <f t="shared" si="0"/>
        <v>5</v>
      </c>
      <c r="J47" s="64">
        <f t="shared" si="1"/>
        <v>11</v>
      </c>
      <c r="K47" s="64">
        <f t="shared" si="2"/>
        <v>2018</v>
      </c>
    </row>
    <row r="48" spans="1:11" ht="15" x14ac:dyDescent="0.25">
      <c r="A48" s="7">
        <v>43420</v>
      </c>
      <c r="B48" s="319">
        <v>4</v>
      </c>
      <c r="C48" s="319">
        <v>0</v>
      </c>
      <c r="D48" s="319">
        <v>20</v>
      </c>
      <c r="E48" s="319">
        <v>12</v>
      </c>
      <c r="F48" s="319">
        <v>28</v>
      </c>
      <c r="G48" s="319">
        <v>0</v>
      </c>
      <c r="H48">
        <v>160</v>
      </c>
      <c r="I48" s="71">
        <f t="shared" si="0"/>
        <v>6</v>
      </c>
      <c r="J48" s="64">
        <f t="shared" si="1"/>
        <v>11</v>
      </c>
      <c r="K48" s="64">
        <f t="shared" si="2"/>
        <v>2018</v>
      </c>
    </row>
    <row r="49" spans="1:11" ht="15" x14ac:dyDescent="0.25">
      <c r="A49" s="7">
        <v>43421</v>
      </c>
      <c r="B49" s="319">
        <v>4</v>
      </c>
      <c r="C49" s="319">
        <v>0</v>
      </c>
      <c r="D49" s="319">
        <v>20</v>
      </c>
      <c r="E49" s="319">
        <v>12</v>
      </c>
      <c r="F49" s="319">
        <v>20</v>
      </c>
      <c r="G49" s="319">
        <v>0</v>
      </c>
      <c r="H49">
        <v>160</v>
      </c>
      <c r="I49" s="71">
        <f t="shared" si="0"/>
        <v>7</v>
      </c>
      <c r="J49" s="64">
        <f t="shared" si="1"/>
        <v>11</v>
      </c>
      <c r="K49" s="64">
        <f t="shared" si="2"/>
        <v>2018</v>
      </c>
    </row>
    <row r="50" spans="1:11" ht="15" x14ac:dyDescent="0.25">
      <c r="A50" s="7">
        <v>43422</v>
      </c>
      <c r="B50" s="319">
        <v>4</v>
      </c>
      <c r="C50" s="319">
        <v>0</v>
      </c>
      <c r="D50" s="319">
        <v>20</v>
      </c>
      <c r="E50" s="319">
        <v>12</v>
      </c>
      <c r="F50" s="319">
        <v>20</v>
      </c>
      <c r="G50" s="319">
        <v>0</v>
      </c>
      <c r="H50">
        <v>160</v>
      </c>
      <c r="I50" s="71">
        <f t="shared" si="0"/>
        <v>1</v>
      </c>
      <c r="J50" s="64">
        <f t="shared" si="1"/>
        <v>11</v>
      </c>
      <c r="K50" s="64">
        <f t="shared" si="2"/>
        <v>2018</v>
      </c>
    </row>
    <row r="51" spans="1:11" ht="15" x14ac:dyDescent="0.25">
      <c r="A51" s="7">
        <v>43423</v>
      </c>
      <c r="B51" s="319">
        <v>4</v>
      </c>
      <c r="C51" s="319">
        <v>0</v>
      </c>
      <c r="D51" s="319">
        <v>20</v>
      </c>
      <c r="E51" s="319">
        <v>12</v>
      </c>
      <c r="F51" s="319">
        <v>20</v>
      </c>
      <c r="G51" s="319">
        <v>0</v>
      </c>
      <c r="H51">
        <v>160</v>
      </c>
      <c r="I51" s="71">
        <f t="shared" si="0"/>
        <v>2</v>
      </c>
      <c r="J51" s="64">
        <f t="shared" si="1"/>
        <v>11</v>
      </c>
      <c r="K51" s="64">
        <f t="shared" si="2"/>
        <v>2018</v>
      </c>
    </row>
    <row r="52" spans="1:11" ht="15" x14ac:dyDescent="0.25">
      <c r="A52" s="7">
        <v>43424</v>
      </c>
      <c r="B52" s="319">
        <v>4</v>
      </c>
      <c r="C52" s="319">
        <v>0</v>
      </c>
      <c r="D52" s="319">
        <v>20</v>
      </c>
      <c r="E52" s="319">
        <v>12</v>
      </c>
      <c r="F52" s="319">
        <v>20</v>
      </c>
      <c r="G52" s="319">
        <v>0</v>
      </c>
      <c r="H52">
        <v>160</v>
      </c>
      <c r="I52" s="71">
        <f t="shared" si="0"/>
        <v>3</v>
      </c>
      <c r="J52" s="64">
        <f t="shared" si="1"/>
        <v>11</v>
      </c>
      <c r="K52" s="64">
        <f t="shared" si="2"/>
        <v>2018</v>
      </c>
    </row>
    <row r="53" spans="1:11" ht="15" x14ac:dyDescent="0.25">
      <c r="A53" s="7">
        <v>43425</v>
      </c>
      <c r="B53" s="319">
        <v>4</v>
      </c>
      <c r="C53" s="319">
        <v>0</v>
      </c>
      <c r="D53" s="319">
        <v>20</v>
      </c>
      <c r="E53" s="319">
        <v>12</v>
      </c>
      <c r="F53" s="319">
        <v>20</v>
      </c>
      <c r="G53" s="319">
        <v>0</v>
      </c>
      <c r="H53">
        <v>160</v>
      </c>
      <c r="I53" s="71">
        <f t="shared" si="0"/>
        <v>4</v>
      </c>
      <c r="J53" s="64">
        <f t="shared" si="1"/>
        <v>11</v>
      </c>
      <c r="K53" s="64">
        <f t="shared" si="2"/>
        <v>2018</v>
      </c>
    </row>
    <row r="54" spans="1:11" ht="15" x14ac:dyDescent="0.25">
      <c r="A54" s="7">
        <v>43426</v>
      </c>
      <c r="B54" s="319">
        <v>4</v>
      </c>
      <c r="C54" s="319">
        <v>0</v>
      </c>
      <c r="D54" s="319">
        <v>20</v>
      </c>
      <c r="E54" s="319">
        <v>12</v>
      </c>
      <c r="F54" s="319">
        <v>20</v>
      </c>
      <c r="G54" s="319">
        <v>0</v>
      </c>
      <c r="H54">
        <v>160</v>
      </c>
      <c r="I54" s="71">
        <f t="shared" si="0"/>
        <v>5</v>
      </c>
      <c r="J54" s="64">
        <f t="shared" si="1"/>
        <v>11</v>
      </c>
      <c r="K54" s="64">
        <f t="shared" si="2"/>
        <v>2018</v>
      </c>
    </row>
    <row r="55" spans="1:11" ht="15" x14ac:dyDescent="0.25">
      <c r="A55" s="7">
        <v>43427</v>
      </c>
      <c r="B55" s="319">
        <v>4</v>
      </c>
      <c r="C55" s="319">
        <v>0</v>
      </c>
      <c r="D55" s="319">
        <v>20</v>
      </c>
      <c r="E55" s="319">
        <v>12</v>
      </c>
      <c r="F55" s="319">
        <v>20</v>
      </c>
      <c r="G55" s="319">
        <v>0</v>
      </c>
      <c r="H55">
        <v>160</v>
      </c>
      <c r="I55" s="71">
        <f t="shared" si="0"/>
        <v>6</v>
      </c>
      <c r="J55" s="64">
        <f t="shared" si="1"/>
        <v>11</v>
      </c>
      <c r="K55" s="64">
        <f t="shared" si="2"/>
        <v>2018</v>
      </c>
    </row>
    <row r="56" spans="1:11" ht="15" x14ac:dyDescent="0.25">
      <c r="A56" s="7">
        <v>43428</v>
      </c>
      <c r="B56" s="319">
        <v>4</v>
      </c>
      <c r="C56" s="319">
        <v>0</v>
      </c>
      <c r="D56" s="319">
        <v>12</v>
      </c>
      <c r="E56" s="319">
        <v>4</v>
      </c>
      <c r="F56" s="319">
        <v>8</v>
      </c>
      <c r="G56" s="319">
        <v>0</v>
      </c>
      <c r="H56">
        <v>160</v>
      </c>
      <c r="I56" s="71">
        <f t="shared" si="0"/>
        <v>7</v>
      </c>
      <c r="J56" s="64">
        <f t="shared" si="1"/>
        <v>11</v>
      </c>
      <c r="K56" s="64">
        <f t="shared" si="2"/>
        <v>2018</v>
      </c>
    </row>
    <row r="57" spans="1:11" ht="15" x14ac:dyDescent="0.25">
      <c r="A57" s="7">
        <v>43429</v>
      </c>
      <c r="B57" s="319">
        <v>4</v>
      </c>
      <c r="C57" s="319">
        <v>0</v>
      </c>
      <c r="D57" s="319">
        <v>12</v>
      </c>
      <c r="E57" s="319">
        <v>4</v>
      </c>
      <c r="F57" s="319">
        <v>8</v>
      </c>
      <c r="G57" s="319">
        <v>0</v>
      </c>
      <c r="H57">
        <v>160</v>
      </c>
      <c r="I57" s="71">
        <f t="shared" si="0"/>
        <v>1</v>
      </c>
      <c r="J57" s="64">
        <f t="shared" si="1"/>
        <v>11</v>
      </c>
      <c r="K57" s="64">
        <f t="shared" si="2"/>
        <v>2018</v>
      </c>
    </row>
    <row r="58" spans="1:11" ht="15" x14ac:dyDescent="0.25">
      <c r="A58" s="7">
        <v>43430</v>
      </c>
      <c r="B58" s="319">
        <v>4</v>
      </c>
      <c r="C58" s="319">
        <v>0</v>
      </c>
      <c r="D58" s="319">
        <v>20</v>
      </c>
      <c r="E58" s="319">
        <v>8</v>
      </c>
      <c r="F58" s="319">
        <v>8</v>
      </c>
      <c r="G58" s="319">
        <v>0</v>
      </c>
      <c r="H58">
        <v>160</v>
      </c>
      <c r="I58" s="71">
        <f t="shared" si="0"/>
        <v>2</v>
      </c>
      <c r="J58" s="64">
        <f t="shared" si="1"/>
        <v>11</v>
      </c>
      <c r="K58" s="64">
        <f t="shared" si="2"/>
        <v>2018</v>
      </c>
    </row>
    <row r="59" spans="1:11" ht="15" x14ac:dyDescent="0.25">
      <c r="A59" s="7">
        <v>43431</v>
      </c>
      <c r="B59" s="319">
        <v>4</v>
      </c>
      <c r="C59" s="319">
        <v>0</v>
      </c>
      <c r="D59" s="319">
        <v>20</v>
      </c>
      <c r="E59" s="319">
        <v>8</v>
      </c>
      <c r="F59" s="319">
        <v>8</v>
      </c>
      <c r="G59" s="319">
        <v>0</v>
      </c>
      <c r="H59">
        <v>160</v>
      </c>
      <c r="I59" s="71">
        <f t="shared" si="0"/>
        <v>3</v>
      </c>
      <c r="J59" s="64">
        <f t="shared" si="1"/>
        <v>11</v>
      </c>
      <c r="K59" s="64">
        <f t="shared" si="2"/>
        <v>2018</v>
      </c>
    </row>
    <row r="60" spans="1:11" ht="15" x14ac:dyDescent="0.25">
      <c r="A60" s="7">
        <v>43432</v>
      </c>
      <c r="B60" s="319">
        <v>4</v>
      </c>
      <c r="C60" s="319">
        <v>0</v>
      </c>
      <c r="D60" s="319">
        <v>20</v>
      </c>
      <c r="E60" s="319">
        <v>8</v>
      </c>
      <c r="F60" s="319">
        <v>8</v>
      </c>
      <c r="G60" s="319">
        <v>0</v>
      </c>
      <c r="H60">
        <v>160</v>
      </c>
      <c r="I60" s="71">
        <f t="shared" si="0"/>
        <v>4</v>
      </c>
      <c r="J60" s="64">
        <f t="shared" si="1"/>
        <v>11</v>
      </c>
      <c r="K60" s="64">
        <f t="shared" si="2"/>
        <v>2018</v>
      </c>
    </row>
    <row r="61" spans="1:11" ht="15" x14ac:dyDescent="0.25">
      <c r="A61" s="7">
        <v>43433</v>
      </c>
      <c r="B61" s="319">
        <v>4</v>
      </c>
      <c r="C61" s="319">
        <v>0</v>
      </c>
      <c r="D61" s="319">
        <v>20</v>
      </c>
      <c r="E61" s="319">
        <v>8</v>
      </c>
      <c r="F61" s="319">
        <v>8</v>
      </c>
      <c r="G61" s="319">
        <v>0</v>
      </c>
      <c r="H61">
        <v>160</v>
      </c>
      <c r="I61" s="71">
        <f t="shared" si="0"/>
        <v>5</v>
      </c>
      <c r="J61" s="64">
        <f t="shared" si="1"/>
        <v>11</v>
      </c>
      <c r="K61" s="64">
        <f t="shared" si="2"/>
        <v>2018</v>
      </c>
    </row>
    <row r="62" spans="1:11" ht="15" x14ac:dyDescent="0.25">
      <c r="A62" s="7">
        <v>43434</v>
      </c>
      <c r="B62" s="319">
        <v>4</v>
      </c>
      <c r="C62" s="319">
        <v>0</v>
      </c>
      <c r="D62" s="319">
        <v>20</v>
      </c>
      <c r="E62" s="319">
        <v>8</v>
      </c>
      <c r="F62" s="319">
        <v>8</v>
      </c>
      <c r="G62" s="319">
        <v>0</v>
      </c>
      <c r="H62">
        <v>160</v>
      </c>
      <c r="I62" s="71">
        <f t="shared" si="0"/>
        <v>6</v>
      </c>
      <c r="J62" s="64">
        <f t="shared" si="1"/>
        <v>11</v>
      </c>
      <c r="K62" s="64">
        <f t="shared" si="2"/>
        <v>2018</v>
      </c>
    </row>
    <row r="63" spans="1:11" ht="15" x14ac:dyDescent="0.25">
      <c r="A63" s="7">
        <v>43435</v>
      </c>
      <c r="B63" s="319">
        <v>0</v>
      </c>
      <c r="C63" s="319">
        <v>0</v>
      </c>
      <c r="D63" s="319">
        <v>20</v>
      </c>
      <c r="E63" s="319">
        <v>8</v>
      </c>
      <c r="F63" s="319">
        <v>4</v>
      </c>
      <c r="G63" s="319">
        <v>0</v>
      </c>
      <c r="H63">
        <v>160</v>
      </c>
      <c r="I63" s="71">
        <f t="shared" si="0"/>
        <v>7</v>
      </c>
      <c r="J63" s="64">
        <f t="shared" si="1"/>
        <v>12</v>
      </c>
      <c r="K63" s="64">
        <f t="shared" si="2"/>
        <v>2018</v>
      </c>
    </row>
    <row r="64" spans="1:11" ht="15" x14ac:dyDescent="0.25">
      <c r="A64" s="7">
        <v>43436</v>
      </c>
      <c r="B64" s="319">
        <v>0</v>
      </c>
      <c r="C64" s="319">
        <v>0</v>
      </c>
      <c r="D64" s="319">
        <v>20</v>
      </c>
      <c r="E64" s="319">
        <v>8</v>
      </c>
      <c r="F64" s="319">
        <v>4</v>
      </c>
      <c r="G64" s="319">
        <v>0</v>
      </c>
      <c r="H64">
        <v>160</v>
      </c>
      <c r="I64" s="71">
        <f t="shared" si="0"/>
        <v>1</v>
      </c>
      <c r="J64" s="64">
        <f t="shared" si="1"/>
        <v>12</v>
      </c>
      <c r="K64" s="64">
        <f t="shared" si="2"/>
        <v>2018</v>
      </c>
    </row>
    <row r="65" spans="1:11" ht="15" x14ac:dyDescent="0.25">
      <c r="A65" s="7">
        <v>43437</v>
      </c>
      <c r="B65" s="319">
        <v>0</v>
      </c>
      <c r="C65" s="319">
        <v>0</v>
      </c>
      <c r="D65" s="319">
        <v>20</v>
      </c>
      <c r="E65" s="319">
        <v>12</v>
      </c>
      <c r="F65" s="319">
        <v>4</v>
      </c>
      <c r="G65" s="319">
        <v>0</v>
      </c>
      <c r="H65">
        <v>160</v>
      </c>
      <c r="I65" s="71">
        <f t="shared" si="0"/>
        <v>2</v>
      </c>
      <c r="J65" s="64">
        <f t="shared" si="1"/>
        <v>12</v>
      </c>
      <c r="K65" s="64">
        <f t="shared" si="2"/>
        <v>2018</v>
      </c>
    </row>
    <row r="66" spans="1:11" ht="15" x14ac:dyDescent="0.25">
      <c r="A66" s="7">
        <v>43438</v>
      </c>
      <c r="B66" s="319">
        <v>0</v>
      </c>
      <c r="C66" s="319">
        <v>0</v>
      </c>
      <c r="D66" s="319">
        <v>20</v>
      </c>
      <c r="E66" s="319">
        <v>12</v>
      </c>
      <c r="F66" s="319">
        <v>4</v>
      </c>
      <c r="G66" s="319">
        <v>0</v>
      </c>
      <c r="H66">
        <v>160</v>
      </c>
      <c r="I66" s="71">
        <f t="shared" si="0"/>
        <v>3</v>
      </c>
      <c r="J66" s="64">
        <f t="shared" si="1"/>
        <v>12</v>
      </c>
      <c r="K66" s="64">
        <f t="shared" si="2"/>
        <v>2018</v>
      </c>
    </row>
    <row r="67" spans="1:11" ht="15" x14ac:dyDescent="0.25">
      <c r="A67" s="7">
        <v>43439</v>
      </c>
      <c r="B67" s="319">
        <v>0</v>
      </c>
      <c r="C67" s="319">
        <v>0</v>
      </c>
      <c r="D67" s="319">
        <v>20</v>
      </c>
      <c r="E67" s="319">
        <v>12</v>
      </c>
      <c r="F67" s="319">
        <v>4</v>
      </c>
      <c r="G67" s="319">
        <v>0</v>
      </c>
      <c r="H67">
        <v>160</v>
      </c>
      <c r="I67" s="71">
        <f t="shared" ref="I67:I130" si="5">WEEKDAY(A67)</f>
        <v>4</v>
      </c>
      <c r="J67" s="64">
        <f t="shared" ref="J67:J130" si="6">MONTH(A:A)</f>
        <v>12</v>
      </c>
      <c r="K67" s="64">
        <f t="shared" ref="K67:K130" si="7">YEAR(A67)</f>
        <v>2018</v>
      </c>
    </row>
    <row r="68" spans="1:11" ht="15" x14ac:dyDescent="0.25">
      <c r="A68" s="7">
        <v>43440</v>
      </c>
      <c r="B68" s="319">
        <v>0</v>
      </c>
      <c r="C68" s="319">
        <v>0</v>
      </c>
      <c r="D68" s="319">
        <v>20</v>
      </c>
      <c r="E68" s="319">
        <v>12</v>
      </c>
      <c r="F68" s="319">
        <v>4</v>
      </c>
      <c r="G68" s="319">
        <v>0</v>
      </c>
      <c r="H68">
        <v>160</v>
      </c>
      <c r="I68" s="71">
        <f t="shared" si="5"/>
        <v>5</v>
      </c>
      <c r="J68" s="64">
        <f t="shared" si="6"/>
        <v>12</v>
      </c>
      <c r="K68" s="64">
        <f t="shared" si="7"/>
        <v>2018</v>
      </c>
    </row>
    <row r="69" spans="1:11" ht="15" x14ac:dyDescent="0.25">
      <c r="A69" s="7">
        <v>43441</v>
      </c>
      <c r="B69" s="319">
        <v>0</v>
      </c>
      <c r="C69" s="319">
        <v>0</v>
      </c>
      <c r="D69" s="319">
        <v>20</v>
      </c>
      <c r="E69" s="319">
        <v>12</v>
      </c>
      <c r="F69" s="319">
        <v>4</v>
      </c>
      <c r="G69" s="319">
        <v>0</v>
      </c>
      <c r="H69">
        <v>160</v>
      </c>
      <c r="I69" s="71">
        <f t="shared" si="5"/>
        <v>6</v>
      </c>
      <c r="J69" s="64">
        <f t="shared" si="6"/>
        <v>12</v>
      </c>
      <c r="K69" s="64">
        <f t="shared" si="7"/>
        <v>2018</v>
      </c>
    </row>
    <row r="70" spans="1:11" ht="15" x14ac:dyDescent="0.25">
      <c r="A70" s="7">
        <v>43442</v>
      </c>
      <c r="B70" s="319">
        <v>0</v>
      </c>
      <c r="C70" s="319">
        <v>0</v>
      </c>
      <c r="D70" s="319">
        <v>12</v>
      </c>
      <c r="E70" s="319">
        <v>12</v>
      </c>
      <c r="F70" s="319">
        <v>0</v>
      </c>
      <c r="G70" s="319">
        <v>0</v>
      </c>
      <c r="H70">
        <v>160</v>
      </c>
      <c r="I70" s="71">
        <f t="shared" si="5"/>
        <v>7</v>
      </c>
      <c r="J70" s="64">
        <f t="shared" si="6"/>
        <v>12</v>
      </c>
      <c r="K70" s="64">
        <f t="shared" si="7"/>
        <v>2018</v>
      </c>
    </row>
    <row r="71" spans="1:11" ht="15" x14ac:dyDescent="0.25">
      <c r="A71" s="7">
        <v>43443</v>
      </c>
      <c r="B71" s="319">
        <v>0</v>
      </c>
      <c r="C71" s="319">
        <v>0</v>
      </c>
      <c r="D71" s="319">
        <v>12</v>
      </c>
      <c r="E71" s="319">
        <v>12</v>
      </c>
      <c r="F71" s="319">
        <v>0</v>
      </c>
      <c r="G71" s="319">
        <v>0</v>
      </c>
      <c r="H71">
        <v>160</v>
      </c>
      <c r="I71" s="71">
        <f t="shared" si="5"/>
        <v>1</v>
      </c>
      <c r="J71" s="64">
        <f t="shared" si="6"/>
        <v>12</v>
      </c>
      <c r="K71" s="64">
        <f t="shared" si="7"/>
        <v>2018</v>
      </c>
    </row>
    <row r="72" spans="1:11" ht="15" x14ac:dyDescent="0.25">
      <c r="A72" s="7">
        <v>43444</v>
      </c>
      <c r="B72" s="319">
        <v>0</v>
      </c>
      <c r="C72" s="319">
        <v>0</v>
      </c>
      <c r="D72" s="319">
        <v>16</v>
      </c>
      <c r="E72" s="319">
        <v>12</v>
      </c>
      <c r="F72" s="319">
        <v>0</v>
      </c>
      <c r="G72" s="319">
        <v>0</v>
      </c>
      <c r="H72">
        <v>160</v>
      </c>
      <c r="I72" s="71">
        <f t="shared" si="5"/>
        <v>2</v>
      </c>
      <c r="J72" s="64">
        <f t="shared" si="6"/>
        <v>12</v>
      </c>
      <c r="K72" s="64">
        <f t="shared" si="7"/>
        <v>2018</v>
      </c>
    </row>
    <row r="73" spans="1:11" ht="15" x14ac:dyDescent="0.25">
      <c r="A73" s="7">
        <v>43445</v>
      </c>
      <c r="B73" s="319">
        <v>0</v>
      </c>
      <c r="C73" s="319">
        <v>0</v>
      </c>
      <c r="D73" s="319">
        <v>16</v>
      </c>
      <c r="E73" s="319">
        <v>12</v>
      </c>
      <c r="F73" s="319">
        <v>0</v>
      </c>
      <c r="G73" s="319">
        <v>0</v>
      </c>
      <c r="H73">
        <v>160</v>
      </c>
      <c r="I73" s="71">
        <f t="shared" si="5"/>
        <v>3</v>
      </c>
      <c r="J73" s="64">
        <f t="shared" si="6"/>
        <v>12</v>
      </c>
      <c r="K73" s="64">
        <f t="shared" si="7"/>
        <v>2018</v>
      </c>
    </row>
    <row r="74" spans="1:11" ht="15" x14ac:dyDescent="0.25">
      <c r="A74" s="7">
        <v>43446</v>
      </c>
      <c r="B74" s="319">
        <v>0</v>
      </c>
      <c r="C74" s="319">
        <v>0</v>
      </c>
      <c r="D74" s="319">
        <v>16</v>
      </c>
      <c r="E74" s="319">
        <v>12</v>
      </c>
      <c r="F74" s="319">
        <v>0</v>
      </c>
      <c r="G74" s="319">
        <v>0</v>
      </c>
      <c r="H74">
        <v>160</v>
      </c>
      <c r="I74" s="71">
        <f t="shared" si="5"/>
        <v>4</v>
      </c>
      <c r="J74" s="64">
        <f t="shared" si="6"/>
        <v>12</v>
      </c>
      <c r="K74" s="64">
        <f t="shared" si="7"/>
        <v>2018</v>
      </c>
    </row>
    <row r="75" spans="1:11" ht="15" x14ac:dyDescent="0.25">
      <c r="A75" s="7">
        <v>43447</v>
      </c>
      <c r="B75" s="319">
        <v>0</v>
      </c>
      <c r="C75" s="319">
        <v>0</v>
      </c>
      <c r="D75" s="319">
        <v>16</v>
      </c>
      <c r="E75" s="319">
        <v>12</v>
      </c>
      <c r="F75" s="319">
        <v>0</v>
      </c>
      <c r="G75" s="319">
        <v>0</v>
      </c>
      <c r="H75">
        <v>160</v>
      </c>
      <c r="I75" s="71">
        <f t="shared" si="5"/>
        <v>5</v>
      </c>
      <c r="J75" s="64">
        <f t="shared" si="6"/>
        <v>12</v>
      </c>
      <c r="K75" s="64">
        <f t="shared" si="7"/>
        <v>2018</v>
      </c>
    </row>
    <row r="76" spans="1:11" ht="15" x14ac:dyDescent="0.25">
      <c r="A76" s="7">
        <v>43448</v>
      </c>
      <c r="B76" s="319">
        <v>0</v>
      </c>
      <c r="C76" s="319">
        <v>0</v>
      </c>
      <c r="D76" s="319">
        <v>16</v>
      </c>
      <c r="E76" s="319">
        <v>12</v>
      </c>
      <c r="F76" s="319">
        <v>0</v>
      </c>
      <c r="G76" s="319">
        <v>0</v>
      </c>
      <c r="H76">
        <v>160</v>
      </c>
      <c r="I76" s="71">
        <f t="shared" si="5"/>
        <v>6</v>
      </c>
      <c r="J76" s="64">
        <f t="shared" si="6"/>
        <v>12</v>
      </c>
      <c r="K76" s="64">
        <f t="shared" si="7"/>
        <v>2018</v>
      </c>
    </row>
    <row r="77" spans="1:11" ht="15" x14ac:dyDescent="0.25">
      <c r="A77" s="7">
        <v>43449</v>
      </c>
      <c r="B77" s="319">
        <v>0</v>
      </c>
      <c r="C77" s="319">
        <v>0</v>
      </c>
      <c r="D77" s="319">
        <v>20</v>
      </c>
      <c r="E77" s="319">
        <v>12</v>
      </c>
      <c r="F77" s="319">
        <v>0</v>
      </c>
      <c r="G77" s="319">
        <v>0</v>
      </c>
      <c r="H77">
        <v>160</v>
      </c>
      <c r="I77" s="71">
        <f t="shared" si="5"/>
        <v>7</v>
      </c>
      <c r="J77" s="64">
        <f t="shared" si="6"/>
        <v>12</v>
      </c>
      <c r="K77" s="64">
        <f t="shared" si="7"/>
        <v>2018</v>
      </c>
    </row>
    <row r="78" spans="1:11" ht="15" x14ac:dyDescent="0.25">
      <c r="A78" s="7">
        <v>43450</v>
      </c>
      <c r="B78" s="319">
        <v>0</v>
      </c>
      <c r="C78" s="319">
        <v>0</v>
      </c>
      <c r="D78" s="319">
        <v>20</v>
      </c>
      <c r="E78" s="319">
        <v>8</v>
      </c>
      <c r="F78" s="319">
        <v>0</v>
      </c>
      <c r="G78" s="319">
        <v>0</v>
      </c>
      <c r="H78">
        <v>160</v>
      </c>
      <c r="I78" s="71">
        <f t="shared" si="5"/>
        <v>1</v>
      </c>
      <c r="J78" s="64">
        <f t="shared" si="6"/>
        <v>12</v>
      </c>
      <c r="K78" s="64">
        <f t="shared" si="7"/>
        <v>2018</v>
      </c>
    </row>
    <row r="79" spans="1:11" ht="15" x14ac:dyDescent="0.25">
      <c r="A79" s="7">
        <v>43451</v>
      </c>
      <c r="B79" s="319">
        <v>0</v>
      </c>
      <c r="C79" s="319">
        <v>0</v>
      </c>
      <c r="D79" s="319">
        <v>20</v>
      </c>
      <c r="E79" s="319">
        <v>8</v>
      </c>
      <c r="F79" s="319">
        <v>0</v>
      </c>
      <c r="G79" s="319">
        <v>0</v>
      </c>
      <c r="H79">
        <v>160</v>
      </c>
      <c r="I79" s="71">
        <f t="shared" si="5"/>
        <v>2</v>
      </c>
      <c r="J79" s="64">
        <f t="shared" si="6"/>
        <v>12</v>
      </c>
      <c r="K79" s="64">
        <f t="shared" si="7"/>
        <v>2018</v>
      </c>
    </row>
    <row r="80" spans="1:11" ht="15" x14ac:dyDescent="0.25">
      <c r="A80" s="7">
        <v>43452</v>
      </c>
      <c r="B80" s="319">
        <v>0</v>
      </c>
      <c r="C80" s="319">
        <v>0</v>
      </c>
      <c r="D80" s="319">
        <v>20</v>
      </c>
      <c r="E80" s="319">
        <v>8</v>
      </c>
      <c r="F80" s="319">
        <v>0</v>
      </c>
      <c r="G80" s="319">
        <v>0</v>
      </c>
      <c r="H80">
        <v>160</v>
      </c>
      <c r="I80" s="71">
        <f t="shared" si="5"/>
        <v>3</v>
      </c>
      <c r="J80" s="64">
        <f t="shared" si="6"/>
        <v>12</v>
      </c>
      <c r="K80" s="64">
        <f t="shared" si="7"/>
        <v>2018</v>
      </c>
    </row>
    <row r="81" spans="1:11" ht="15" x14ac:dyDescent="0.25">
      <c r="A81" s="7">
        <v>43453</v>
      </c>
      <c r="B81" s="319">
        <v>0</v>
      </c>
      <c r="C81" s="319">
        <v>0</v>
      </c>
      <c r="D81" s="319">
        <v>20</v>
      </c>
      <c r="E81" s="319">
        <v>8</v>
      </c>
      <c r="F81" s="319">
        <v>0</v>
      </c>
      <c r="G81" s="319">
        <v>0</v>
      </c>
      <c r="H81">
        <v>160</v>
      </c>
      <c r="I81" s="71">
        <f t="shared" si="5"/>
        <v>4</v>
      </c>
      <c r="J81" s="64">
        <f t="shared" si="6"/>
        <v>12</v>
      </c>
      <c r="K81" s="64">
        <f t="shared" si="7"/>
        <v>2018</v>
      </c>
    </row>
    <row r="82" spans="1:11" ht="15" x14ac:dyDescent="0.25">
      <c r="A82" s="7">
        <v>43454</v>
      </c>
      <c r="B82" s="319">
        <v>0</v>
      </c>
      <c r="C82" s="319">
        <v>0</v>
      </c>
      <c r="D82" s="319">
        <v>20</v>
      </c>
      <c r="E82" s="319">
        <v>8</v>
      </c>
      <c r="F82" s="319">
        <v>0</v>
      </c>
      <c r="G82" s="319">
        <v>0</v>
      </c>
      <c r="H82">
        <v>160</v>
      </c>
      <c r="I82" s="71">
        <f t="shared" si="5"/>
        <v>5</v>
      </c>
      <c r="J82" s="64">
        <f t="shared" si="6"/>
        <v>12</v>
      </c>
      <c r="K82" s="64">
        <f t="shared" si="7"/>
        <v>2018</v>
      </c>
    </row>
    <row r="83" spans="1:11" ht="15" x14ac:dyDescent="0.25">
      <c r="A83" s="7">
        <v>43455</v>
      </c>
      <c r="B83" s="319">
        <v>0</v>
      </c>
      <c r="C83" s="319">
        <v>0</v>
      </c>
      <c r="D83" s="319">
        <v>20</v>
      </c>
      <c r="E83" s="319">
        <v>8</v>
      </c>
      <c r="F83" s="319">
        <v>0</v>
      </c>
      <c r="G83" s="319">
        <v>0</v>
      </c>
      <c r="H83">
        <v>160</v>
      </c>
      <c r="I83" s="71">
        <f t="shared" si="5"/>
        <v>6</v>
      </c>
      <c r="J83" s="64">
        <f t="shared" si="6"/>
        <v>12</v>
      </c>
      <c r="K83" s="64">
        <f t="shared" si="7"/>
        <v>2018</v>
      </c>
    </row>
    <row r="84" spans="1:11" ht="15" x14ac:dyDescent="0.25">
      <c r="A84" s="7">
        <v>43456</v>
      </c>
      <c r="B84" s="319">
        <v>0</v>
      </c>
      <c r="C84" s="319">
        <v>0</v>
      </c>
      <c r="D84" s="319">
        <v>20</v>
      </c>
      <c r="E84" s="319">
        <v>4</v>
      </c>
      <c r="F84" s="319">
        <v>0</v>
      </c>
      <c r="G84" s="319">
        <v>0</v>
      </c>
      <c r="H84">
        <v>160</v>
      </c>
      <c r="I84" s="71">
        <f t="shared" si="5"/>
        <v>7</v>
      </c>
      <c r="J84" s="64">
        <f t="shared" si="6"/>
        <v>12</v>
      </c>
      <c r="K84" s="64">
        <f t="shared" si="7"/>
        <v>2018</v>
      </c>
    </row>
    <row r="85" spans="1:11" ht="15" x14ac:dyDescent="0.25">
      <c r="A85" s="7">
        <v>43457</v>
      </c>
      <c r="B85" s="319">
        <v>0</v>
      </c>
      <c r="C85" s="319">
        <v>0</v>
      </c>
      <c r="D85" s="319">
        <v>20</v>
      </c>
      <c r="E85" s="319">
        <v>4</v>
      </c>
      <c r="F85" s="319">
        <v>0</v>
      </c>
      <c r="G85" s="319">
        <v>0</v>
      </c>
      <c r="H85">
        <v>160</v>
      </c>
      <c r="I85" s="71">
        <f t="shared" si="5"/>
        <v>1</v>
      </c>
      <c r="J85" s="64">
        <f t="shared" si="6"/>
        <v>12</v>
      </c>
      <c r="K85" s="64">
        <f t="shared" si="7"/>
        <v>2018</v>
      </c>
    </row>
    <row r="86" spans="1:11" ht="15" x14ac:dyDescent="0.25">
      <c r="A86" s="7">
        <v>43458</v>
      </c>
      <c r="B86" s="319">
        <v>0</v>
      </c>
      <c r="C86" s="319">
        <v>0</v>
      </c>
      <c r="D86" s="319">
        <v>20</v>
      </c>
      <c r="E86" s="319">
        <v>4</v>
      </c>
      <c r="F86" s="319">
        <v>0</v>
      </c>
      <c r="G86" s="319">
        <v>0</v>
      </c>
      <c r="H86">
        <v>160</v>
      </c>
      <c r="I86" s="71">
        <f t="shared" si="5"/>
        <v>2</v>
      </c>
      <c r="J86" s="64">
        <f t="shared" si="6"/>
        <v>12</v>
      </c>
      <c r="K86" s="64">
        <f t="shared" si="7"/>
        <v>2018</v>
      </c>
    </row>
    <row r="87" spans="1:11" ht="15" x14ac:dyDescent="0.25">
      <c r="A87" s="7">
        <v>43459</v>
      </c>
      <c r="B87" s="319">
        <v>0</v>
      </c>
      <c r="C87" s="319">
        <v>0</v>
      </c>
      <c r="D87" s="319">
        <v>20</v>
      </c>
      <c r="E87" s="319">
        <v>4</v>
      </c>
      <c r="F87" s="319">
        <v>0</v>
      </c>
      <c r="G87" s="319">
        <v>0</v>
      </c>
      <c r="H87">
        <v>160</v>
      </c>
      <c r="I87" s="71">
        <f t="shared" si="5"/>
        <v>3</v>
      </c>
      <c r="J87" s="64">
        <f t="shared" si="6"/>
        <v>12</v>
      </c>
      <c r="K87" s="64">
        <f t="shared" si="7"/>
        <v>2018</v>
      </c>
    </row>
    <row r="88" spans="1:11" ht="15" x14ac:dyDescent="0.25">
      <c r="A88" s="7">
        <v>43460</v>
      </c>
      <c r="B88" s="319">
        <v>0</v>
      </c>
      <c r="C88" s="319">
        <v>0</v>
      </c>
      <c r="D88" s="319">
        <v>20</v>
      </c>
      <c r="E88" s="319">
        <v>4</v>
      </c>
      <c r="F88" s="319">
        <v>0</v>
      </c>
      <c r="G88" s="319">
        <v>0</v>
      </c>
      <c r="H88">
        <v>160</v>
      </c>
      <c r="I88" s="71">
        <f t="shared" si="5"/>
        <v>4</v>
      </c>
      <c r="J88" s="64">
        <f t="shared" si="6"/>
        <v>12</v>
      </c>
      <c r="K88" s="64">
        <f t="shared" si="7"/>
        <v>2018</v>
      </c>
    </row>
    <row r="89" spans="1:11" ht="15" x14ac:dyDescent="0.25">
      <c r="A89" s="7">
        <v>43461</v>
      </c>
      <c r="B89" s="319">
        <v>0</v>
      </c>
      <c r="C89" s="319">
        <v>0</v>
      </c>
      <c r="D89" s="319">
        <v>20</v>
      </c>
      <c r="E89" s="319">
        <v>4</v>
      </c>
      <c r="F89" s="319">
        <v>0</v>
      </c>
      <c r="G89" s="319">
        <v>0</v>
      </c>
      <c r="H89">
        <v>160</v>
      </c>
      <c r="I89" s="71">
        <f t="shared" si="5"/>
        <v>5</v>
      </c>
      <c r="J89" s="64">
        <f t="shared" si="6"/>
        <v>12</v>
      </c>
      <c r="K89" s="64">
        <f t="shared" si="7"/>
        <v>2018</v>
      </c>
    </row>
    <row r="90" spans="1:11" ht="15" x14ac:dyDescent="0.25">
      <c r="A90" s="7">
        <v>43462</v>
      </c>
      <c r="B90" s="319">
        <v>0</v>
      </c>
      <c r="C90" s="319">
        <v>0</v>
      </c>
      <c r="D90" s="319">
        <v>20</v>
      </c>
      <c r="E90" s="319">
        <v>4</v>
      </c>
      <c r="F90" s="319">
        <v>0</v>
      </c>
      <c r="G90" s="319">
        <v>0</v>
      </c>
      <c r="H90">
        <v>160</v>
      </c>
      <c r="I90" s="71">
        <f t="shared" si="5"/>
        <v>6</v>
      </c>
      <c r="J90" s="64">
        <f t="shared" si="6"/>
        <v>12</v>
      </c>
      <c r="K90" s="64">
        <f t="shared" si="7"/>
        <v>2018</v>
      </c>
    </row>
    <row r="91" spans="1:11" ht="15" x14ac:dyDescent="0.25">
      <c r="A91" s="7">
        <v>43463</v>
      </c>
      <c r="B91" s="319">
        <v>0</v>
      </c>
      <c r="C91" s="319">
        <v>0</v>
      </c>
      <c r="D91" s="319">
        <v>12</v>
      </c>
      <c r="E91" s="319">
        <v>4</v>
      </c>
      <c r="F91" s="319">
        <v>0</v>
      </c>
      <c r="G91" s="319">
        <v>0</v>
      </c>
      <c r="H91">
        <v>160</v>
      </c>
      <c r="I91" s="71">
        <f t="shared" si="5"/>
        <v>7</v>
      </c>
      <c r="J91" s="64">
        <f t="shared" si="6"/>
        <v>12</v>
      </c>
      <c r="K91" s="64">
        <f t="shared" si="7"/>
        <v>2018</v>
      </c>
    </row>
    <row r="92" spans="1:11" ht="15" x14ac:dyDescent="0.25">
      <c r="A92" s="7">
        <v>43464</v>
      </c>
      <c r="B92" s="319">
        <v>0</v>
      </c>
      <c r="C92" s="319">
        <v>0</v>
      </c>
      <c r="D92" s="319">
        <v>12</v>
      </c>
      <c r="E92" s="319">
        <v>4</v>
      </c>
      <c r="F92" s="319">
        <v>0</v>
      </c>
      <c r="G92" s="319">
        <v>0</v>
      </c>
      <c r="H92">
        <v>160</v>
      </c>
      <c r="I92" s="71">
        <f t="shared" si="5"/>
        <v>1</v>
      </c>
      <c r="J92" s="64">
        <f t="shared" si="6"/>
        <v>12</v>
      </c>
      <c r="K92" s="64">
        <f t="shared" si="7"/>
        <v>2018</v>
      </c>
    </row>
    <row r="93" spans="1:11" ht="15" x14ac:dyDescent="0.25">
      <c r="A93" s="7">
        <v>43465</v>
      </c>
      <c r="B93" s="319">
        <v>0</v>
      </c>
      <c r="C93" s="319">
        <v>0</v>
      </c>
      <c r="D93" s="319">
        <v>12</v>
      </c>
      <c r="E93" s="319">
        <v>8</v>
      </c>
      <c r="F93" s="319">
        <v>0</v>
      </c>
      <c r="G93" s="319">
        <v>0</v>
      </c>
      <c r="H93">
        <v>160</v>
      </c>
      <c r="I93" s="71">
        <f t="shared" si="5"/>
        <v>2</v>
      </c>
      <c r="J93" s="64">
        <f t="shared" si="6"/>
        <v>12</v>
      </c>
      <c r="K93" s="64">
        <f t="shared" si="7"/>
        <v>2018</v>
      </c>
    </row>
    <row r="94" spans="1:11" ht="15" x14ac:dyDescent="0.25">
      <c r="A94" s="7">
        <v>43466</v>
      </c>
      <c r="B94" s="319">
        <v>0</v>
      </c>
      <c r="C94" s="319">
        <v>0</v>
      </c>
      <c r="D94" s="319">
        <v>12</v>
      </c>
      <c r="E94" s="319">
        <v>8</v>
      </c>
      <c r="F94" s="319">
        <v>0</v>
      </c>
      <c r="G94" s="319">
        <v>0</v>
      </c>
      <c r="H94">
        <v>160</v>
      </c>
      <c r="I94" s="71">
        <f t="shared" si="5"/>
        <v>3</v>
      </c>
      <c r="J94" s="64">
        <f t="shared" si="6"/>
        <v>1</v>
      </c>
      <c r="K94" s="64">
        <f t="shared" si="7"/>
        <v>2019</v>
      </c>
    </row>
    <row r="95" spans="1:11" ht="15" x14ac:dyDescent="0.25">
      <c r="A95" s="7">
        <v>43467</v>
      </c>
      <c r="B95" s="319">
        <v>0</v>
      </c>
      <c r="C95" s="319">
        <v>0</v>
      </c>
      <c r="D95" s="319">
        <v>12</v>
      </c>
      <c r="E95" s="319">
        <v>12</v>
      </c>
      <c r="F95" s="319">
        <v>0</v>
      </c>
      <c r="G95" s="319">
        <v>0</v>
      </c>
      <c r="H95">
        <v>160</v>
      </c>
      <c r="I95" s="71">
        <f t="shared" si="5"/>
        <v>4</v>
      </c>
      <c r="J95" s="64">
        <f t="shared" si="6"/>
        <v>1</v>
      </c>
      <c r="K95" s="64">
        <f t="shared" si="7"/>
        <v>2019</v>
      </c>
    </row>
    <row r="96" spans="1:11" ht="15" x14ac:dyDescent="0.25">
      <c r="A96" s="7">
        <v>43468</v>
      </c>
      <c r="B96" s="319">
        <v>0</v>
      </c>
      <c r="C96" s="319">
        <v>0</v>
      </c>
      <c r="D96" s="319">
        <v>12</v>
      </c>
      <c r="E96" s="319">
        <v>12</v>
      </c>
      <c r="F96" s="319">
        <v>0</v>
      </c>
      <c r="G96" s="319">
        <v>0</v>
      </c>
      <c r="H96">
        <v>160</v>
      </c>
      <c r="I96" s="71">
        <f t="shared" si="5"/>
        <v>5</v>
      </c>
      <c r="J96" s="64">
        <f t="shared" si="6"/>
        <v>1</v>
      </c>
      <c r="K96" s="64">
        <f t="shared" si="7"/>
        <v>2019</v>
      </c>
    </row>
    <row r="97" spans="1:11" ht="15" x14ac:dyDescent="0.25">
      <c r="A97" s="7">
        <v>43469</v>
      </c>
      <c r="B97" s="319">
        <v>0</v>
      </c>
      <c r="C97" s="319">
        <v>0</v>
      </c>
      <c r="D97" s="319">
        <v>12</v>
      </c>
      <c r="E97" s="319">
        <v>12</v>
      </c>
      <c r="F97" s="319">
        <v>0</v>
      </c>
      <c r="G97" s="319">
        <v>0</v>
      </c>
      <c r="H97">
        <v>160</v>
      </c>
      <c r="I97" s="71">
        <f t="shared" si="5"/>
        <v>6</v>
      </c>
      <c r="J97" s="64">
        <f t="shared" si="6"/>
        <v>1</v>
      </c>
      <c r="K97" s="64">
        <f t="shared" si="7"/>
        <v>2019</v>
      </c>
    </row>
    <row r="98" spans="1:11" ht="15" x14ac:dyDescent="0.25">
      <c r="A98" s="7">
        <v>43470</v>
      </c>
      <c r="B98" s="319">
        <v>0</v>
      </c>
      <c r="C98" s="319">
        <v>0</v>
      </c>
      <c r="D98" s="319">
        <v>8</v>
      </c>
      <c r="E98" s="319">
        <v>12</v>
      </c>
      <c r="F98" s="319">
        <v>0</v>
      </c>
      <c r="G98" s="319">
        <v>0</v>
      </c>
      <c r="H98">
        <v>160</v>
      </c>
      <c r="I98" s="71">
        <f t="shared" si="5"/>
        <v>7</v>
      </c>
      <c r="J98" s="64">
        <f t="shared" si="6"/>
        <v>1</v>
      </c>
      <c r="K98" s="64">
        <f t="shared" si="7"/>
        <v>2019</v>
      </c>
    </row>
    <row r="99" spans="1:11" ht="15" x14ac:dyDescent="0.25">
      <c r="A99" s="7">
        <v>43471</v>
      </c>
      <c r="B99" s="319">
        <v>0</v>
      </c>
      <c r="C99" s="319">
        <v>0</v>
      </c>
      <c r="D99" s="319">
        <v>8</v>
      </c>
      <c r="E99" s="319">
        <v>12</v>
      </c>
      <c r="F99" s="319">
        <v>0</v>
      </c>
      <c r="G99" s="319">
        <v>0</v>
      </c>
      <c r="H99">
        <v>160</v>
      </c>
      <c r="I99" s="71">
        <f t="shared" si="5"/>
        <v>1</v>
      </c>
      <c r="J99" s="64">
        <f t="shared" si="6"/>
        <v>1</v>
      </c>
      <c r="K99" s="64">
        <f t="shared" si="7"/>
        <v>2019</v>
      </c>
    </row>
    <row r="100" spans="1:11" ht="15" x14ac:dyDescent="0.25">
      <c r="A100" s="7">
        <v>43472</v>
      </c>
      <c r="B100" s="319">
        <v>0</v>
      </c>
      <c r="C100" s="319">
        <v>0</v>
      </c>
      <c r="D100" s="319">
        <v>12</v>
      </c>
      <c r="E100" s="319">
        <v>12</v>
      </c>
      <c r="F100" s="319">
        <v>0</v>
      </c>
      <c r="G100" s="319">
        <v>0</v>
      </c>
      <c r="H100">
        <v>160</v>
      </c>
      <c r="I100" s="71">
        <f t="shared" si="5"/>
        <v>2</v>
      </c>
      <c r="J100" s="64">
        <f t="shared" si="6"/>
        <v>1</v>
      </c>
      <c r="K100" s="64">
        <f t="shared" si="7"/>
        <v>2019</v>
      </c>
    </row>
    <row r="101" spans="1:11" ht="15" x14ac:dyDescent="0.25">
      <c r="A101" s="7">
        <v>43473</v>
      </c>
      <c r="B101" s="319">
        <v>0</v>
      </c>
      <c r="C101" s="319">
        <v>0</v>
      </c>
      <c r="D101" s="319">
        <v>12</v>
      </c>
      <c r="E101" s="319">
        <v>12</v>
      </c>
      <c r="F101" s="319">
        <v>0</v>
      </c>
      <c r="G101" s="319">
        <v>0</v>
      </c>
      <c r="H101">
        <v>160</v>
      </c>
      <c r="I101" s="71">
        <f t="shared" si="5"/>
        <v>3</v>
      </c>
      <c r="J101" s="64">
        <f t="shared" si="6"/>
        <v>1</v>
      </c>
      <c r="K101" s="64">
        <f t="shared" si="7"/>
        <v>2019</v>
      </c>
    </row>
    <row r="102" spans="1:11" ht="15" x14ac:dyDescent="0.25">
      <c r="A102" s="7">
        <v>43474</v>
      </c>
      <c r="B102" s="319">
        <v>0</v>
      </c>
      <c r="C102" s="319">
        <v>0</v>
      </c>
      <c r="D102" s="319">
        <v>12</v>
      </c>
      <c r="E102" s="319">
        <v>12</v>
      </c>
      <c r="F102" s="319">
        <v>0</v>
      </c>
      <c r="G102" s="319">
        <v>0</v>
      </c>
      <c r="H102">
        <v>160</v>
      </c>
      <c r="I102" s="71">
        <f t="shared" si="5"/>
        <v>4</v>
      </c>
      <c r="J102" s="64">
        <f t="shared" si="6"/>
        <v>1</v>
      </c>
      <c r="K102" s="64">
        <f t="shared" si="7"/>
        <v>2019</v>
      </c>
    </row>
    <row r="103" spans="1:11" ht="15" x14ac:dyDescent="0.25">
      <c r="A103" s="7">
        <v>43475</v>
      </c>
      <c r="B103" s="319">
        <v>0</v>
      </c>
      <c r="C103" s="319">
        <v>0</v>
      </c>
      <c r="D103" s="319">
        <v>16</v>
      </c>
      <c r="E103" s="319">
        <v>12</v>
      </c>
      <c r="F103" s="319">
        <v>0</v>
      </c>
      <c r="G103" s="319">
        <v>0</v>
      </c>
      <c r="H103">
        <v>160</v>
      </c>
      <c r="I103" s="71">
        <f t="shared" si="5"/>
        <v>5</v>
      </c>
      <c r="J103" s="64">
        <f t="shared" si="6"/>
        <v>1</v>
      </c>
      <c r="K103" s="64">
        <f t="shared" si="7"/>
        <v>2019</v>
      </c>
    </row>
    <row r="104" spans="1:11" ht="15" x14ac:dyDescent="0.25">
      <c r="A104" s="7">
        <v>43476</v>
      </c>
      <c r="B104" s="319">
        <v>0</v>
      </c>
      <c r="C104" s="319">
        <v>0</v>
      </c>
      <c r="D104" s="319">
        <v>16</v>
      </c>
      <c r="E104" s="319">
        <v>12</v>
      </c>
      <c r="F104" s="319">
        <v>0</v>
      </c>
      <c r="G104" s="319">
        <v>0</v>
      </c>
      <c r="H104">
        <v>160</v>
      </c>
      <c r="I104" s="71">
        <f t="shared" si="5"/>
        <v>6</v>
      </c>
      <c r="J104" s="64">
        <f t="shared" si="6"/>
        <v>1</v>
      </c>
      <c r="K104" s="64">
        <f t="shared" si="7"/>
        <v>2019</v>
      </c>
    </row>
    <row r="105" spans="1:11" ht="15" x14ac:dyDescent="0.25">
      <c r="A105" s="7">
        <v>43477</v>
      </c>
      <c r="B105" s="319">
        <v>0</v>
      </c>
      <c r="C105" s="319">
        <v>0</v>
      </c>
      <c r="D105" s="319">
        <v>12</v>
      </c>
      <c r="E105" s="319">
        <v>8</v>
      </c>
      <c r="F105" s="319">
        <v>0</v>
      </c>
      <c r="G105" s="319">
        <v>0</v>
      </c>
      <c r="H105">
        <v>160</v>
      </c>
      <c r="I105" s="71">
        <f t="shared" si="5"/>
        <v>7</v>
      </c>
      <c r="J105" s="64">
        <f t="shared" si="6"/>
        <v>1</v>
      </c>
      <c r="K105" s="64">
        <f t="shared" si="7"/>
        <v>2019</v>
      </c>
    </row>
    <row r="106" spans="1:11" ht="15" x14ac:dyDescent="0.25">
      <c r="A106" s="7">
        <v>43478</v>
      </c>
      <c r="B106" s="319">
        <v>0</v>
      </c>
      <c r="C106" s="319">
        <v>0</v>
      </c>
      <c r="D106" s="319">
        <v>12</v>
      </c>
      <c r="E106" s="319">
        <v>8</v>
      </c>
      <c r="F106" s="319">
        <v>0</v>
      </c>
      <c r="G106" s="319">
        <v>0</v>
      </c>
      <c r="H106">
        <v>160</v>
      </c>
      <c r="I106" s="71">
        <f t="shared" si="5"/>
        <v>1</v>
      </c>
      <c r="J106" s="64">
        <f t="shared" si="6"/>
        <v>1</v>
      </c>
      <c r="K106" s="64">
        <f t="shared" si="7"/>
        <v>2019</v>
      </c>
    </row>
    <row r="107" spans="1:11" ht="15" x14ac:dyDescent="0.25">
      <c r="A107" s="7">
        <v>43479</v>
      </c>
      <c r="B107" s="319">
        <v>0</v>
      </c>
      <c r="C107" s="319">
        <v>0</v>
      </c>
      <c r="D107" s="319">
        <v>12</v>
      </c>
      <c r="E107" s="319">
        <v>12</v>
      </c>
      <c r="F107" s="319">
        <v>0</v>
      </c>
      <c r="G107" s="319">
        <v>0</v>
      </c>
      <c r="H107">
        <v>160</v>
      </c>
      <c r="I107" s="71">
        <f t="shared" si="5"/>
        <v>2</v>
      </c>
      <c r="J107" s="64">
        <f t="shared" si="6"/>
        <v>1</v>
      </c>
      <c r="K107" s="64">
        <f t="shared" si="7"/>
        <v>2019</v>
      </c>
    </row>
    <row r="108" spans="1:11" ht="15" x14ac:dyDescent="0.25">
      <c r="A108" s="7">
        <v>43480</v>
      </c>
      <c r="B108" s="319">
        <v>0</v>
      </c>
      <c r="C108" s="319">
        <v>0</v>
      </c>
      <c r="D108" s="319">
        <v>16</v>
      </c>
      <c r="E108" s="319">
        <v>16</v>
      </c>
      <c r="F108" s="319">
        <v>0</v>
      </c>
      <c r="G108" s="319">
        <v>0</v>
      </c>
      <c r="H108">
        <v>160</v>
      </c>
      <c r="I108" s="71">
        <f t="shared" si="5"/>
        <v>3</v>
      </c>
      <c r="J108" s="64">
        <f t="shared" si="6"/>
        <v>1</v>
      </c>
      <c r="K108" s="64">
        <f t="shared" si="7"/>
        <v>2019</v>
      </c>
    </row>
    <row r="109" spans="1:11" ht="15" x14ac:dyDescent="0.25">
      <c r="A109" s="7">
        <v>43481</v>
      </c>
      <c r="B109" s="319">
        <v>0</v>
      </c>
      <c r="C109" s="319">
        <v>0</v>
      </c>
      <c r="D109" s="319">
        <v>16</v>
      </c>
      <c r="E109" s="319">
        <v>16</v>
      </c>
      <c r="F109" s="319">
        <v>0</v>
      </c>
      <c r="G109" s="319">
        <v>0</v>
      </c>
      <c r="H109">
        <v>160</v>
      </c>
      <c r="I109" s="71">
        <f t="shared" si="5"/>
        <v>4</v>
      </c>
      <c r="J109" s="64">
        <f t="shared" si="6"/>
        <v>1</v>
      </c>
      <c r="K109" s="64">
        <f t="shared" si="7"/>
        <v>2019</v>
      </c>
    </row>
    <row r="110" spans="1:11" ht="15" x14ac:dyDescent="0.25">
      <c r="A110" s="7">
        <v>43482</v>
      </c>
      <c r="B110" s="319">
        <v>0</v>
      </c>
      <c r="C110" s="319">
        <v>0</v>
      </c>
      <c r="D110" s="319">
        <v>16</v>
      </c>
      <c r="E110" s="319">
        <v>16</v>
      </c>
      <c r="F110" s="319">
        <v>0</v>
      </c>
      <c r="G110" s="319">
        <v>0</v>
      </c>
      <c r="H110">
        <v>160</v>
      </c>
      <c r="I110" s="71">
        <f t="shared" si="5"/>
        <v>5</v>
      </c>
      <c r="J110" s="64">
        <f t="shared" si="6"/>
        <v>1</v>
      </c>
      <c r="K110" s="64">
        <f t="shared" si="7"/>
        <v>2019</v>
      </c>
    </row>
    <row r="111" spans="1:11" ht="15" x14ac:dyDescent="0.25">
      <c r="A111" s="7">
        <v>43483</v>
      </c>
      <c r="B111" s="319">
        <v>0</v>
      </c>
      <c r="C111" s="319">
        <v>0</v>
      </c>
      <c r="D111" s="319">
        <v>16</v>
      </c>
      <c r="E111" s="319">
        <v>16</v>
      </c>
      <c r="F111" s="319">
        <v>0</v>
      </c>
      <c r="G111" s="319">
        <v>0</v>
      </c>
      <c r="H111">
        <v>160</v>
      </c>
      <c r="I111" s="71">
        <f t="shared" si="5"/>
        <v>6</v>
      </c>
      <c r="J111" s="64">
        <f t="shared" si="6"/>
        <v>1</v>
      </c>
      <c r="K111" s="64">
        <f t="shared" si="7"/>
        <v>2019</v>
      </c>
    </row>
    <row r="112" spans="1:11" ht="15" x14ac:dyDescent="0.25">
      <c r="A112" s="7">
        <v>43484</v>
      </c>
      <c r="B112" s="319">
        <v>0</v>
      </c>
      <c r="C112" s="319">
        <v>0</v>
      </c>
      <c r="D112" s="319">
        <v>16</v>
      </c>
      <c r="E112" s="319">
        <v>16</v>
      </c>
      <c r="F112" s="319">
        <v>0</v>
      </c>
      <c r="G112" s="319">
        <v>0</v>
      </c>
      <c r="H112">
        <v>160</v>
      </c>
      <c r="I112" s="71">
        <f t="shared" si="5"/>
        <v>7</v>
      </c>
      <c r="J112" s="64">
        <f t="shared" si="6"/>
        <v>1</v>
      </c>
      <c r="K112" s="64">
        <f t="shared" si="7"/>
        <v>2019</v>
      </c>
    </row>
    <row r="113" spans="1:11" ht="15" x14ac:dyDescent="0.25">
      <c r="A113" s="7">
        <v>43485</v>
      </c>
      <c r="B113" s="319">
        <v>0</v>
      </c>
      <c r="C113" s="319">
        <v>0</v>
      </c>
      <c r="D113" s="319">
        <v>16</v>
      </c>
      <c r="E113" s="319">
        <v>16</v>
      </c>
      <c r="F113" s="319">
        <v>0</v>
      </c>
      <c r="G113" s="319">
        <v>0</v>
      </c>
      <c r="H113">
        <v>160</v>
      </c>
      <c r="I113" s="71">
        <f t="shared" si="5"/>
        <v>1</v>
      </c>
      <c r="J113" s="64">
        <f t="shared" si="6"/>
        <v>1</v>
      </c>
      <c r="K113" s="64">
        <f t="shared" si="7"/>
        <v>2019</v>
      </c>
    </row>
    <row r="114" spans="1:11" ht="15" x14ac:dyDescent="0.25">
      <c r="A114" s="7">
        <v>43486</v>
      </c>
      <c r="B114" s="319">
        <v>0</v>
      </c>
      <c r="C114" s="319">
        <v>0</v>
      </c>
      <c r="D114" s="319">
        <v>16</v>
      </c>
      <c r="E114" s="319">
        <v>16</v>
      </c>
      <c r="F114" s="319">
        <v>0</v>
      </c>
      <c r="G114" s="319">
        <v>0</v>
      </c>
      <c r="H114">
        <v>160</v>
      </c>
      <c r="I114" s="71">
        <f t="shared" si="5"/>
        <v>2</v>
      </c>
      <c r="J114" s="64">
        <f t="shared" si="6"/>
        <v>1</v>
      </c>
      <c r="K114" s="64">
        <f t="shared" si="7"/>
        <v>2019</v>
      </c>
    </row>
    <row r="115" spans="1:11" ht="15" x14ac:dyDescent="0.25">
      <c r="A115" s="7">
        <v>43487</v>
      </c>
      <c r="B115" s="319">
        <v>0</v>
      </c>
      <c r="C115" s="319">
        <v>0</v>
      </c>
      <c r="D115" s="319">
        <v>16</v>
      </c>
      <c r="E115" s="319">
        <v>16</v>
      </c>
      <c r="F115" s="319">
        <v>0</v>
      </c>
      <c r="G115" s="319">
        <v>0</v>
      </c>
      <c r="H115">
        <v>160</v>
      </c>
      <c r="I115" s="71">
        <f t="shared" si="5"/>
        <v>3</v>
      </c>
      <c r="J115" s="64">
        <f t="shared" si="6"/>
        <v>1</v>
      </c>
      <c r="K115" s="64">
        <f t="shared" si="7"/>
        <v>2019</v>
      </c>
    </row>
    <row r="116" spans="1:11" ht="15" x14ac:dyDescent="0.25">
      <c r="A116" s="7">
        <v>43488</v>
      </c>
      <c r="B116" s="319">
        <v>0</v>
      </c>
      <c r="C116" s="319">
        <v>0</v>
      </c>
      <c r="D116" s="319">
        <v>16</v>
      </c>
      <c r="E116" s="319">
        <v>16</v>
      </c>
      <c r="F116" s="319">
        <v>0</v>
      </c>
      <c r="G116" s="319">
        <v>0</v>
      </c>
      <c r="H116">
        <v>160</v>
      </c>
      <c r="I116" s="71">
        <f t="shared" si="5"/>
        <v>4</v>
      </c>
      <c r="J116" s="64">
        <f t="shared" si="6"/>
        <v>1</v>
      </c>
      <c r="K116" s="64">
        <f t="shared" si="7"/>
        <v>2019</v>
      </c>
    </row>
    <row r="117" spans="1:11" ht="15" x14ac:dyDescent="0.25">
      <c r="A117" s="7">
        <v>43489</v>
      </c>
      <c r="B117" s="319">
        <v>0</v>
      </c>
      <c r="C117" s="319">
        <v>0</v>
      </c>
      <c r="D117" s="319">
        <v>16</v>
      </c>
      <c r="E117" s="319">
        <v>16</v>
      </c>
      <c r="F117" s="319">
        <v>0</v>
      </c>
      <c r="G117" s="319">
        <v>0</v>
      </c>
      <c r="H117">
        <v>160</v>
      </c>
      <c r="I117" s="71">
        <f t="shared" si="5"/>
        <v>5</v>
      </c>
      <c r="J117" s="64">
        <f t="shared" si="6"/>
        <v>1</v>
      </c>
      <c r="K117" s="64">
        <f t="shared" si="7"/>
        <v>2019</v>
      </c>
    </row>
    <row r="118" spans="1:11" ht="15" x14ac:dyDescent="0.25">
      <c r="A118" s="7">
        <v>43490</v>
      </c>
      <c r="B118" s="319">
        <v>0</v>
      </c>
      <c r="C118" s="319">
        <v>0</v>
      </c>
      <c r="D118" s="319">
        <v>16</v>
      </c>
      <c r="E118" s="319">
        <v>16</v>
      </c>
      <c r="F118" s="319">
        <v>0</v>
      </c>
      <c r="G118" s="319">
        <v>0</v>
      </c>
      <c r="H118">
        <v>160</v>
      </c>
      <c r="I118" s="71">
        <f t="shared" si="5"/>
        <v>6</v>
      </c>
      <c r="J118" s="64">
        <f t="shared" si="6"/>
        <v>1</v>
      </c>
      <c r="K118" s="64">
        <f t="shared" si="7"/>
        <v>2019</v>
      </c>
    </row>
    <row r="119" spans="1:11" ht="15" x14ac:dyDescent="0.25">
      <c r="A119" s="7">
        <v>43491</v>
      </c>
      <c r="B119" s="319">
        <v>0</v>
      </c>
      <c r="C119" s="319">
        <v>0</v>
      </c>
      <c r="D119" s="319">
        <v>16</v>
      </c>
      <c r="E119" s="319">
        <v>8</v>
      </c>
      <c r="F119" s="319">
        <v>0</v>
      </c>
      <c r="G119" s="319">
        <v>0</v>
      </c>
      <c r="H119">
        <v>160</v>
      </c>
      <c r="I119" s="71">
        <f t="shared" si="5"/>
        <v>7</v>
      </c>
      <c r="J119" s="64">
        <f t="shared" si="6"/>
        <v>1</v>
      </c>
      <c r="K119" s="64">
        <f t="shared" si="7"/>
        <v>2019</v>
      </c>
    </row>
    <row r="120" spans="1:11" ht="15" x14ac:dyDescent="0.25">
      <c r="A120" s="7">
        <v>43492</v>
      </c>
      <c r="B120" s="319">
        <v>0</v>
      </c>
      <c r="C120" s="319">
        <v>0</v>
      </c>
      <c r="D120" s="319">
        <v>16</v>
      </c>
      <c r="E120" s="319">
        <v>8</v>
      </c>
      <c r="F120" s="319">
        <v>0</v>
      </c>
      <c r="G120" s="319">
        <v>0</v>
      </c>
      <c r="H120">
        <v>160</v>
      </c>
      <c r="I120" s="71">
        <f t="shared" si="5"/>
        <v>1</v>
      </c>
      <c r="J120" s="64">
        <f t="shared" si="6"/>
        <v>1</v>
      </c>
      <c r="K120" s="64">
        <f t="shared" si="7"/>
        <v>2019</v>
      </c>
    </row>
    <row r="121" spans="1:11" ht="15" x14ac:dyDescent="0.25">
      <c r="A121" s="7">
        <v>43493</v>
      </c>
      <c r="B121" s="319">
        <v>0</v>
      </c>
      <c r="C121" s="319">
        <v>0</v>
      </c>
      <c r="D121" s="319">
        <v>20</v>
      </c>
      <c r="E121" s="319">
        <v>8</v>
      </c>
      <c r="F121" s="319">
        <v>0</v>
      </c>
      <c r="G121" s="319">
        <v>0</v>
      </c>
      <c r="H121">
        <v>160</v>
      </c>
      <c r="I121" s="71">
        <f t="shared" si="5"/>
        <v>2</v>
      </c>
      <c r="J121" s="64">
        <f t="shared" si="6"/>
        <v>1</v>
      </c>
      <c r="K121" s="64">
        <f t="shared" si="7"/>
        <v>2019</v>
      </c>
    </row>
    <row r="122" spans="1:11" ht="15" x14ac:dyDescent="0.25">
      <c r="A122" s="7">
        <v>43494</v>
      </c>
      <c r="B122" s="319">
        <v>0</v>
      </c>
      <c r="C122" s="319">
        <v>0</v>
      </c>
      <c r="D122" s="319">
        <v>20</v>
      </c>
      <c r="E122" s="319">
        <v>8</v>
      </c>
      <c r="F122" s="319">
        <v>0</v>
      </c>
      <c r="G122" s="319">
        <v>0</v>
      </c>
      <c r="H122">
        <v>160</v>
      </c>
      <c r="I122" s="71">
        <f t="shared" si="5"/>
        <v>3</v>
      </c>
      <c r="J122" s="64">
        <f t="shared" si="6"/>
        <v>1</v>
      </c>
      <c r="K122" s="64">
        <f t="shared" si="7"/>
        <v>2019</v>
      </c>
    </row>
    <row r="123" spans="1:11" ht="15" x14ac:dyDescent="0.25">
      <c r="A123" s="7">
        <v>43495</v>
      </c>
      <c r="B123" s="319">
        <v>0</v>
      </c>
      <c r="C123" s="319">
        <v>0</v>
      </c>
      <c r="D123" s="319">
        <v>20</v>
      </c>
      <c r="E123" s="319">
        <v>8</v>
      </c>
      <c r="F123" s="319">
        <v>0</v>
      </c>
      <c r="G123" s="319">
        <v>0</v>
      </c>
      <c r="H123">
        <v>160</v>
      </c>
      <c r="I123" s="71">
        <f t="shared" si="5"/>
        <v>4</v>
      </c>
      <c r="J123" s="64">
        <f t="shared" si="6"/>
        <v>1</v>
      </c>
      <c r="K123" s="64">
        <f t="shared" si="7"/>
        <v>2019</v>
      </c>
    </row>
    <row r="124" spans="1:11" ht="15" x14ac:dyDescent="0.25">
      <c r="A124" s="7">
        <v>43496</v>
      </c>
      <c r="B124" s="319">
        <v>0</v>
      </c>
      <c r="C124" s="319">
        <v>0</v>
      </c>
      <c r="D124" s="319">
        <v>20</v>
      </c>
      <c r="E124" s="319">
        <v>4</v>
      </c>
      <c r="F124" s="319">
        <v>0</v>
      </c>
      <c r="G124" s="319">
        <v>0</v>
      </c>
      <c r="H124">
        <v>160</v>
      </c>
      <c r="I124" s="71">
        <f t="shared" si="5"/>
        <v>5</v>
      </c>
      <c r="J124" s="64">
        <f t="shared" si="6"/>
        <v>1</v>
      </c>
      <c r="K124" s="64">
        <f t="shared" si="7"/>
        <v>2019</v>
      </c>
    </row>
    <row r="125" spans="1:11" ht="15" x14ac:dyDescent="0.25">
      <c r="A125" s="7">
        <v>43497</v>
      </c>
      <c r="B125" s="319">
        <v>0</v>
      </c>
      <c r="C125" s="319">
        <v>0</v>
      </c>
      <c r="D125" s="319">
        <v>24</v>
      </c>
      <c r="E125" s="319">
        <v>4</v>
      </c>
      <c r="F125" s="319">
        <v>0</v>
      </c>
      <c r="G125" s="319">
        <v>0</v>
      </c>
      <c r="H125">
        <v>160</v>
      </c>
      <c r="I125" s="71">
        <f t="shared" si="5"/>
        <v>6</v>
      </c>
      <c r="J125" s="64">
        <f t="shared" si="6"/>
        <v>2</v>
      </c>
      <c r="K125" s="64">
        <f t="shared" si="7"/>
        <v>2019</v>
      </c>
    </row>
    <row r="126" spans="1:11" ht="15" x14ac:dyDescent="0.25">
      <c r="A126" s="7">
        <v>43498</v>
      </c>
      <c r="B126" s="319">
        <v>0</v>
      </c>
      <c r="C126" s="319">
        <v>0</v>
      </c>
      <c r="D126" s="319">
        <v>24</v>
      </c>
      <c r="E126" s="319">
        <v>4</v>
      </c>
      <c r="F126" s="319">
        <v>0</v>
      </c>
      <c r="G126" s="319">
        <v>0</v>
      </c>
      <c r="H126">
        <v>160</v>
      </c>
      <c r="I126" s="71">
        <f t="shared" si="5"/>
        <v>7</v>
      </c>
      <c r="J126" s="64">
        <f t="shared" si="6"/>
        <v>2</v>
      </c>
      <c r="K126" s="64">
        <f t="shared" si="7"/>
        <v>2019</v>
      </c>
    </row>
    <row r="127" spans="1:11" ht="15" x14ac:dyDescent="0.25">
      <c r="A127" s="7">
        <v>43499</v>
      </c>
      <c r="B127" s="319">
        <v>0</v>
      </c>
      <c r="C127" s="319">
        <v>0</v>
      </c>
      <c r="D127" s="319">
        <v>24</v>
      </c>
      <c r="E127" s="319">
        <v>4</v>
      </c>
      <c r="F127" s="319">
        <v>0</v>
      </c>
      <c r="G127" s="319">
        <v>0</v>
      </c>
      <c r="H127">
        <v>160</v>
      </c>
      <c r="I127" s="71">
        <f t="shared" si="5"/>
        <v>1</v>
      </c>
      <c r="J127" s="64">
        <f t="shared" si="6"/>
        <v>2</v>
      </c>
      <c r="K127" s="64">
        <f t="shared" si="7"/>
        <v>2019</v>
      </c>
    </row>
    <row r="128" spans="1:11" ht="15" x14ac:dyDescent="0.25">
      <c r="A128" s="7">
        <v>43500</v>
      </c>
      <c r="B128" s="319">
        <v>0</v>
      </c>
      <c r="C128" s="319">
        <v>0</v>
      </c>
      <c r="D128" s="319">
        <v>24</v>
      </c>
      <c r="E128" s="319">
        <v>8</v>
      </c>
      <c r="F128" s="319">
        <v>0</v>
      </c>
      <c r="G128" s="319">
        <v>0</v>
      </c>
      <c r="H128">
        <v>160</v>
      </c>
      <c r="I128" s="71">
        <f t="shared" si="5"/>
        <v>2</v>
      </c>
      <c r="J128" s="64">
        <f t="shared" si="6"/>
        <v>2</v>
      </c>
      <c r="K128" s="64">
        <f t="shared" si="7"/>
        <v>2019</v>
      </c>
    </row>
    <row r="129" spans="1:11" ht="15" x14ac:dyDescent="0.25">
      <c r="A129" s="7">
        <v>43501</v>
      </c>
      <c r="B129" s="319">
        <v>0</v>
      </c>
      <c r="C129" s="319">
        <v>0</v>
      </c>
      <c r="D129" s="319">
        <v>24</v>
      </c>
      <c r="E129" s="319">
        <v>8</v>
      </c>
      <c r="F129" s="319">
        <v>0</v>
      </c>
      <c r="G129" s="319">
        <v>0</v>
      </c>
      <c r="H129">
        <v>160</v>
      </c>
      <c r="I129" s="71">
        <f t="shared" si="5"/>
        <v>3</v>
      </c>
      <c r="J129" s="64">
        <f t="shared" si="6"/>
        <v>2</v>
      </c>
      <c r="K129" s="64">
        <f t="shared" si="7"/>
        <v>2019</v>
      </c>
    </row>
    <row r="130" spans="1:11" ht="15" x14ac:dyDescent="0.25">
      <c r="A130" s="7">
        <v>43502</v>
      </c>
      <c r="B130" s="319">
        <v>0</v>
      </c>
      <c r="C130" s="319">
        <v>0</v>
      </c>
      <c r="D130" s="319">
        <v>24</v>
      </c>
      <c r="E130" s="319">
        <v>8</v>
      </c>
      <c r="F130" s="319">
        <v>0</v>
      </c>
      <c r="G130" s="319">
        <v>0</v>
      </c>
      <c r="H130">
        <v>160</v>
      </c>
      <c r="I130" s="71">
        <f t="shared" si="5"/>
        <v>4</v>
      </c>
      <c r="J130" s="64">
        <f t="shared" si="6"/>
        <v>2</v>
      </c>
      <c r="K130" s="64">
        <f t="shared" si="7"/>
        <v>2019</v>
      </c>
    </row>
    <row r="131" spans="1:11" ht="15" x14ac:dyDescent="0.25">
      <c r="A131" s="7">
        <v>43503</v>
      </c>
      <c r="B131" s="319">
        <v>0</v>
      </c>
      <c r="C131" s="319">
        <v>0</v>
      </c>
      <c r="D131" s="319">
        <v>24</v>
      </c>
      <c r="E131" s="319">
        <v>8</v>
      </c>
      <c r="F131" s="319">
        <v>0</v>
      </c>
      <c r="G131" s="319">
        <v>0</v>
      </c>
      <c r="H131">
        <v>160</v>
      </c>
      <c r="I131" s="71">
        <f t="shared" ref="I131:I194" si="8">WEEKDAY(A131)</f>
        <v>5</v>
      </c>
      <c r="J131" s="64">
        <f t="shared" ref="J131:J194" si="9">MONTH(A:A)</f>
        <v>2</v>
      </c>
      <c r="K131" s="64">
        <f t="shared" ref="K131:K194" si="10">YEAR(A131)</f>
        <v>2019</v>
      </c>
    </row>
    <row r="132" spans="1:11" ht="15" x14ac:dyDescent="0.25">
      <c r="A132" s="7">
        <v>43504</v>
      </c>
      <c r="B132" s="319">
        <v>0</v>
      </c>
      <c r="C132" s="319">
        <v>0</v>
      </c>
      <c r="D132" s="319">
        <v>24</v>
      </c>
      <c r="E132" s="319">
        <v>8</v>
      </c>
      <c r="F132" s="319">
        <v>0</v>
      </c>
      <c r="G132" s="319">
        <v>0</v>
      </c>
      <c r="H132">
        <v>160</v>
      </c>
      <c r="I132" s="71">
        <f t="shared" si="8"/>
        <v>6</v>
      </c>
      <c r="J132" s="64">
        <f t="shared" si="9"/>
        <v>2</v>
      </c>
      <c r="K132" s="64">
        <f t="shared" si="10"/>
        <v>2019</v>
      </c>
    </row>
    <row r="133" spans="1:11" ht="15" x14ac:dyDescent="0.25">
      <c r="A133" s="7">
        <v>43505</v>
      </c>
      <c r="B133" s="319">
        <v>0</v>
      </c>
      <c r="C133" s="319">
        <v>0</v>
      </c>
      <c r="D133" s="319">
        <v>20</v>
      </c>
      <c r="E133" s="319">
        <v>8</v>
      </c>
      <c r="F133" s="319">
        <v>0</v>
      </c>
      <c r="G133" s="319">
        <v>0</v>
      </c>
      <c r="H133">
        <v>160</v>
      </c>
      <c r="I133" s="71">
        <f t="shared" si="8"/>
        <v>7</v>
      </c>
      <c r="J133" s="64">
        <f t="shared" si="9"/>
        <v>2</v>
      </c>
      <c r="K133" s="64">
        <f t="shared" si="10"/>
        <v>2019</v>
      </c>
    </row>
    <row r="134" spans="1:11" ht="15" x14ac:dyDescent="0.25">
      <c r="A134" s="7">
        <v>43506</v>
      </c>
      <c r="B134" s="319">
        <v>0</v>
      </c>
      <c r="C134" s="319">
        <v>0</v>
      </c>
      <c r="D134" s="319">
        <v>20</v>
      </c>
      <c r="E134" s="319">
        <v>8</v>
      </c>
      <c r="F134" s="319">
        <v>0</v>
      </c>
      <c r="G134" s="319">
        <v>0</v>
      </c>
      <c r="H134">
        <v>160</v>
      </c>
      <c r="I134" s="71">
        <f t="shared" si="8"/>
        <v>1</v>
      </c>
      <c r="J134" s="64">
        <f t="shared" si="9"/>
        <v>2</v>
      </c>
      <c r="K134" s="64">
        <f t="shared" si="10"/>
        <v>2019</v>
      </c>
    </row>
    <row r="135" spans="1:11" ht="15" x14ac:dyDescent="0.25">
      <c r="A135" s="7">
        <v>43507</v>
      </c>
      <c r="B135" s="319">
        <v>0</v>
      </c>
      <c r="C135" s="319">
        <v>0</v>
      </c>
      <c r="D135" s="319">
        <v>24</v>
      </c>
      <c r="E135" s="319">
        <v>8</v>
      </c>
      <c r="F135" s="319">
        <v>0</v>
      </c>
      <c r="G135" s="319">
        <v>0</v>
      </c>
      <c r="H135">
        <v>160</v>
      </c>
      <c r="I135" s="71">
        <f t="shared" si="8"/>
        <v>2</v>
      </c>
      <c r="J135" s="64">
        <f t="shared" si="9"/>
        <v>2</v>
      </c>
      <c r="K135" s="64">
        <f t="shared" si="10"/>
        <v>2019</v>
      </c>
    </row>
    <row r="136" spans="1:11" ht="15" x14ac:dyDescent="0.25">
      <c r="A136" s="7">
        <v>43508</v>
      </c>
      <c r="B136" s="319">
        <v>0</v>
      </c>
      <c r="C136" s="319">
        <v>0</v>
      </c>
      <c r="D136" s="319">
        <v>24</v>
      </c>
      <c r="E136" s="319">
        <v>8</v>
      </c>
      <c r="F136" s="319">
        <v>0</v>
      </c>
      <c r="G136" s="319">
        <v>0</v>
      </c>
      <c r="H136">
        <v>160</v>
      </c>
      <c r="I136" s="71">
        <f t="shared" si="8"/>
        <v>3</v>
      </c>
      <c r="J136" s="64">
        <f t="shared" si="9"/>
        <v>2</v>
      </c>
      <c r="K136" s="64">
        <f t="shared" si="10"/>
        <v>2019</v>
      </c>
    </row>
    <row r="137" spans="1:11" ht="15" x14ac:dyDescent="0.25">
      <c r="A137" s="7">
        <v>43509</v>
      </c>
      <c r="B137" s="319">
        <v>0</v>
      </c>
      <c r="C137" s="319">
        <v>0</v>
      </c>
      <c r="D137" s="319">
        <v>24</v>
      </c>
      <c r="E137" s="319">
        <v>8</v>
      </c>
      <c r="F137" s="319">
        <v>0</v>
      </c>
      <c r="G137" s="319">
        <v>0</v>
      </c>
      <c r="H137">
        <v>160</v>
      </c>
      <c r="I137" s="71">
        <f t="shared" si="8"/>
        <v>4</v>
      </c>
      <c r="J137" s="64">
        <f t="shared" si="9"/>
        <v>2</v>
      </c>
      <c r="K137" s="64">
        <f t="shared" si="10"/>
        <v>2019</v>
      </c>
    </row>
    <row r="138" spans="1:11" ht="15" x14ac:dyDescent="0.25">
      <c r="A138" s="7">
        <v>43510</v>
      </c>
      <c r="B138" s="319">
        <v>0</v>
      </c>
      <c r="C138" s="319">
        <v>0</v>
      </c>
      <c r="D138" s="319">
        <v>24</v>
      </c>
      <c r="E138" s="319">
        <v>8</v>
      </c>
      <c r="F138" s="319">
        <v>0</v>
      </c>
      <c r="G138" s="319">
        <v>0</v>
      </c>
      <c r="H138">
        <v>160</v>
      </c>
      <c r="I138" s="71">
        <f t="shared" si="8"/>
        <v>5</v>
      </c>
      <c r="J138" s="64">
        <f t="shared" si="9"/>
        <v>2</v>
      </c>
      <c r="K138" s="64">
        <f t="shared" si="10"/>
        <v>2019</v>
      </c>
    </row>
    <row r="139" spans="1:11" ht="15" x14ac:dyDescent="0.25">
      <c r="A139" s="7">
        <v>43511</v>
      </c>
      <c r="B139" s="319">
        <v>0</v>
      </c>
      <c r="C139" s="319">
        <v>0</v>
      </c>
      <c r="D139" s="319">
        <v>28</v>
      </c>
      <c r="E139" s="319">
        <v>8</v>
      </c>
      <c r="F139" s="319">
        <v>0</v>
      </c>
      <c r="G139" s="319">
        <v>0</v>
      </c>
      <c r="H139">
        <v>160</v>
      </c>
      <c r="I139" s="71">
        <f t="shared" si="8"/>
        <v>6</v>
      </c>
      <c r="J139" s="64">
        <f t="shared" si="9"/>
        <v>2</v>
      </c>
      <c r="K139" s="64">
        <f t="shared" si="10"/>
        <v>2019</v>
      </c>
    </row>
    <row r="140" spans="1:11" ht="15" x14ac:dyDescent="0.25">
      <c r="A140" s="7">
        <v>43512</v>
      </c>
      <c r="B140" s="319">
        <v>0</v>
      </c>
      <c r="C140" s="319">
        <v>0</v>
      </c>
      <c r="D140" s="319">
        <v>20</v>
      </c>
      <c r="E140" s="319">
        <v>8</v>
      </c>
      <c r="F140" s="319">
        <v>0</v>
      </c>
      <c r="G140" s="319">
        <v>0</v>
      </c>
      <c r="H140">
        <v>160</v>
      </c>
      <c r="I140" s="71">
        <f t="shared" si="8"/>
        <v>7</v>
      </c>
      <c r="J140" s="64">
        <f t="shared" si="9"/>
        <v>2</v>
      </c>
      <c r="K140" s="64">
        <f t="shared" si="10"/>
        <v>2019</v>
      </c>
    </row>
    <row r="141" spans="1:11" ht="15" x14ac:dyDescent="0.25">
      <c r="A141" s="7">
        <v>43513</v>
      </c>
      <c r="B141" s="319">
        <v>0</v>
      </c>
      <c r="C141" s="319">
        <v>0</v>
      </c>
      <c r="D141" s="319">
        <v>20</v>
      </c>
      <c r="E141" s="319">
        <v>8</v>
      </c>
      <c r="F141" s="319">
        <v>0</v>
      </c>
      <c r="G141" s="319">
        <v>0</v>
      </c>
      <c r="H141">
        <v>160</v>
      </c>
      <c r="I141" s="71">
        <f t="shared" si="8"/>
        <v>1</v>
      </c>
      <c r="J141" s="64">
        <f t="shared" si="9"/>
        <v>2</v>
      </c>
      <c r="K141" s="64">
        <f t="shared" si="10"/>
        <v>2019</v>
      </c>
    </row>
    <row r="142" spans="1:11" ht="15" x14ac:dyDescent="0.25">
      <c r="A142" s="7">
        <v>43514</v>
      </c>
      <c r="B142" s="319">
        <v>0</v>
      </c>
      <c r="C142" s="319">
        <v>0</v>
      </c>
      <c r="D142" s="319">
        <v>20</v>
      </c>
      <c r="E142" s="319">
        <v>8</v>
      </c>
      <c r="F142" s="319">
        <v>0</v>
      </c>
      <c r="G142" s="319">
        <v>0</v>
      </c>
      <c r="H142">
        <v>160</v>
      </c>
      <c r="I142" s="71">
        <f t="shared" si="8"/>
        <v>2</v>
      </c>
      <c r="J142" s="64">
        <f t="shared" si="9"/>
        <v>2</v>
      </c>
      <c r="K142" s="64">
        <f t="shared" si="10"/>
        <v>2019</v>
      </c>
    </row>
    <row r="143" spans="1:11" ht="15" x14ac:dyDescent="0.25">
      <c r="A143" s="7">
        <v>43515</v>
      </c>
      <c r="B143" s="319">
        <v>0</v>
      </c>
      <c r="C143" s="319">
        <v>0</v>
      </c>
      <c r="D143" s="319">
        <v>20</v>
      </c>
      <c r="E143" s="319">
        <v>8</v>
      </c>
      <c r="F143" s="319">
        <v>0</v>
      </c>
      <c r="G143" s="319">
        <v>0</v>
      </c>
      <c r="H143">
        <v>160</v>
      </c>
      <c r="I143" s="71">
        <f t="shared" si="8"/>
        <v>3</v>
      </c>
      <c r="J143" s="64">
        <f t="shared" si="9"/>
        <v>2</v>
      </c>
      <c r="K143" s="64">
        <f t="shared" si="10"/>
        <v>2019</v>
      </c>
    </row>
    <row r="144" spans="1:11" ht="15" x14ac:dyDescent="0.25">
      <c r="A144" s="7">
        <v>43516</v>
      </c>
      <c r="B144" s="319">
        <v>0</v>
      </c>
      <c r="C144" s="319">
        <v>0</v>
      </c>
      <c r="D144" s="319">
        <v>20</v>
      </c>
      <c r="E144" s="319">
        <v>8</v>
      </c>
      <c r="F144" s="319">
        <v>0</v>
      </c>
      <c r="G144" s="319">
        <v>0</v>
      </c>
      <c r="H144">
        <v>160</v>
      </c>
      <c r="I144" s="71">
        <f t="shared" si="8"/>
        <v>4</v>
      </c>
      <c r="J144" s="64">
        <f t="shared" si="9"/>
        <v>2</v>
      </c>
      <c r="K144" s="64">
        <f t="shared" si="10"/>
        <v>2019</v>
      </c>
    </row>
    <row r="145" spans="1:11" ht="15" x14ac:dyDescent="0.25">
      <c r="A145" s="7">
        <v>43517</v>
      </c>
      <c r="B145" s="319">
        <v>0</v>
      </c>
      <c r="C145" s="319">
        <v>0</v>
      </c>
      <c r="D145" s="319">
        <v>20</v>
      </c>
      <c r="E145" s="319">
        <v>8</v>
      </c>
      <c r="F145" s="319">
        <v>0</v>
      </c>
      <c r="G145" s="319">
        <v>0</v>
      </c>
      <c r="H145">
        <v>160</v>
      </c>
      <c r="I145" s="71">
        <f t="shared" si="8"/>
        <v>5</v>
      </c>
      <c r="J145" s="64">
        <f t="shared" si="9"/>
        <v>2</v>
      </c>
      <c r="K145" s="64">
        <f t="shared" si="10"/>
        <v>2019</v>
      </c>
    </row>
    <row r="146" spans="1:11" ht="15" x14ac:dyDescent="0.25">
      <c r="A146" s="7">
        <v>43518</v>
      </c>
      <c r="B146" s="319">
        <v>0</v>
      </c>
      <c r="C146" s="319">
        <v>0</v>
      </c>
      <c r="D146" s="319">
        <v>20</v>
      </c>
      <c r="E146" s="319">
        <v>8</v>
      </c>
      <c r="F146" s="319">
        <v>0</v>
      </c>
      <c r="G146" s="319">
        <v>0</v>
      </c>
      <c r="H146">
        <v>160</v>
      </c>
      <c r="I146" s="71">
        <f t="shared" si="8"/>
        <v>6</v>
      </c>
      <c r="J146" s="64">
        <f t="shared" si="9"/>
        <v>2</v>
      </c>
      <c r="K146" s="64">
        <f t="shared" si="10"/>
        <v>2019</v>
      </c>
    </row>
    <row r="147" spans="1:11" ht="15" x14ac:dyDescent="0.25">
      <c r="A147" s="7">
        <v>43519</v>
      </c>
      <c r="B147" s="319">
        <v>0</v>
      </c>
      <c r="C147" s="319">
        <v>0</v>
      </c>
      <c r="D147" s="319">
        <v>16</v>
      </c>
      <c r="E147" s="319">
        <v>8</v>
      </c>
      <c r="F147" s="319">
        <v>0</v>
      </c>
      <c r="G147" s="319">
        <v>0</v>
      </c>
      <c r="H147">
        <v>160</v>
      </c>
      <c r="I147" s="71">
        <f t="shared" si="8"/>
        <v>7</v>
      </c>
      <c r="J147" s="64">
        <f t="shared" si="9"/>
        <v>2</v>
      </c>
      <c r="K147" s="64">
        <f t="shared" si="10"/>
        <v>2019</v>
      </c>
    </row>
    <row r="148" spans="1:11" ht="15" x14ac:dyDescent="0.25">
      <c r="A148" s="7">
        <v>43520</v>
      </c>
      <c r="B148" s="319">
        <v>0</v>
      </c>
      <c r="C148" s="319">
        <v>0</v>
      </c>
      <c r="D148" s="319">
        <v>16</v>
      </c>
      <c r="E148" s="319">
        <v>8</v>
      </c>
      <c r="F148" s="319">
        <v>0</v>
      </c>
      <c r="G148" s="319">
        <v>0</v>
      </c>
      <c r="H148">
        <v>160</v>
      </c>
      <c r="I148" s="71">
        <f t="shared" si="8"/>
        <v>1</v>
      </c>
      <c r="J148" s="64">
        <f t="shared" si="9"/>
        <v>2</v>
      </c>
      <c r="K148" s="64">
        <f t="shared" si="10"/>
        <v>2019</v>
      </c>
    </row>
    <row r="149" spans="1:11" ht="15" x14ac:dyDescent="0.25">
      <c r="A149" s="7">
        <v>43521</v>
      </c>
      <c r="B149" s="319">
        <v>0</v>
      </c>
      <c r="C149" s="319">
        <v>0</v>
      </c>
      <c r="D149" s="319">
        <v>16</v>
      </c>
      <c r="E149" s="319">
        <v>8</v>
      </c>
      <c r="F149" s="319">
        <v>0</v>
      </c>
      <c r="G149" s="319">
        <v>0</v>
      </c>
      <c r="H149">
        <v>160</v>
      </c>
      <c r="I149" s="71">
        <f t="shared" si="8"/>
        <v>2</v>
      </c>
      <c r="J149" s="64">
        <f t="shared" si="9"/>
        <v>2</v>
      </c>
      <c r="K149" s="64">
        <f t="shared" si="10"/>
        <v>2019</v>
      </c>
    </row>
    <row r="150" spans="1:11" ht="15" x14ac:dyDescent="0.25">
      <c r="A150" s="7">
        <v>43522</v>
      </c>
      <c r="B150" s="319">
        <v>0</v>
      </c>
      <c r="C150" s="319">
        <v>0</v>
      </c>
      <c r="D150" s="319">
        <v>16</v>
      </c>
      <c r="E150" s="319">
        <v>8</v>
      </c>
      <c r="F150" s="319">
        <v>0</v>
      </c>
      <c r="G150" s="319">
        <v>0</v>
      </c>
      <c r="H150">
        <v>160</v>
      </c>
      <c r="I150" s="71">
        <f t="shared" si="8"/>
        <v>3</v>
      </c>
      <c r="J150" s="64">
        <f t="shared" si="9"/>
        <v>2</v>
      </c>
      <c r="K150" s="64">
        <f t="shared" si="10"/>
        <v>2019</v>
      </c>
    </row>
    <row r="151" spans="1:11" ht="15" x14ac:dyDescent="0.25">
      <c r="A151" s="7">
        <v>43523</v>
      </c>
      <c r="B151" s="319">
        <v>0</v>
      </c>
      <c r="C151" s="319">
        <v>0</v>
      </c>
      <c r="D151" s="319">
        <v>16</v>
      </c>
      <c r="E151" s="319">
        <v>8</v>
      </c>
      <c r="F151" s="319">
        <v>0</v>
      </c>
      <c r="G151" s="319">
        <v>0</v>
      </c>
      <c r="H151">
        <v>160</v>
      </c>
      <c r="I151" s="71">
        <f t="shared" si="8"/>
        <v>4</v>
      </c>
      <c r="J151" s="64">
        <f t="shared" si="9"/>
        <v>2</v>
      </c>
      <c r="K151" s="64">
        <f t="shared" si="10"/>
        <v>2019</v>
      </c>
    </row>
    <row r="152" spans="1:11" ht="15" x14ac:dyDescent="0.25">
      <c r="A152" s="7">
        <v>43524</v>
      </c>
      <c r="B152" s="319">
        <v>0</v>
      </c>
      <c r="C152" s="319">
        <v>0</v>
      </c>
      <c r="D152" s="319">
        <v>16</v>
      </c>
      <c r="E152" s="319">
        <v>8</v>
      </c>
      <c r="F152" s="319">
        <v>0</v>
      </c>
      <c r="G152" s="319">
        <v>0</v>
      </c>
      <c r="H152">
        <v>160</v>
      </c>
      <c r="I152" s="71">
        <f t="shared" si="8"/>
        <v>5</v>
      </c>
      <c r="J152" s="64">
        <f t="shared" si="9"/>
        <v>2</v>
      </c>
      <c r="K152" s="64">
        <f t="shared" si="10"/>
        <v>2019</v>
      </c>
    </row>
    <row r="153" spans="1:11" ht="15" x14ac:dyDescent="0.25">
      <c r="A153" s="7">
        <v>43525</v>
      </c>
      <c r="B153" s="319">
        <v>0</v>
      </c>
      <c r="C153" s="319">
        <v>0</v>
      </c>
      <c r="D153" s="319">
        <v>4</v>
      </c>
      <c r="E153" s="319">
        <v>8</v>
      </c>
      <c r="F153" s="319">
        <v>0</v>
      </c>
      <c r="G153" s="319">
        <v>0</v>
      </c>
      <c r="H153">
        <v>160</v>
      </c>
      <c r="I153" s="71">
        <f t="shared" si="8"/>
        <v>6</v>
      </c>
      <c r="J153" s="64">
        <f t="shared" si="9"/>
        <v>3</v>
      </c>
      <c r="K153" s="64">
        <f t="shared" si="10"/>
        <v>2019</v>
      </c>
    </row>
    <row r="154" spans="1:11" ht="15" x14ac:dyDescent="0.25">
      <c r="A154" s="7">
        <v>43526</v>
      </c>
      <c r="B154" s="319">
        <v>0</v>
      </c>
      <c r="C154" s="319">
        <v>0</v>
      </c>
      <c r="D154" s="319">
        <v>4</v>
      </c>
      <c r="E154" s="319">
        <v>4</v>
      </c>
      <c r="F154" s="319">
        <v>0</v>
      </c>
      <c r="G154" s="319">
        <v>0</v>
      </c>
      <c r="H154">
        <v>160</v>
      </c>
      <c r="I154" s="71">
        <f t="shared" si="8"/>
        <v>7</v>
      </c>
      <c r="J154" s="64">
        <f t="shared" si="9"/>
        <v>3</v>
      </c>
      <c r="K154" s="64">
        <f t="shared" si="10"/>
        <v>2019</v>
      </c>
    </row>
    <row r="155" spans="1:11" ht="15" x14ac:dyDescent="0.25">
      <c r="A155" s="7">
        <v>43527</v>
      </c>
      <c r="B155" s="319">
        <v>0</v>
      </c>
      <c r="C155" s="319">
        <v>0</v>
      </c>
      <c r="D155" s="319">
        <v>4</v>
      </c>
      <c r="E155" s="319">
        <v>4</v>
      </c>
      <c r="F155" s="319">
        <v>0</v>
      </c>
      <c r="G155" s="319">
        <v>0</v>
      </c>
      <c r="H155">
        <v>160</v>
      </c>
      <c r="I155" s="71">
        <f t="shared" si="8"/>
        <v>1</v>
      </c>
      <c r="J155" s="64">
        <f t="shared" si="9"/>
        <v>3</v>
      </c>
      <c r="K155" s="64">
        <f t="shared" si="10"/>
        <v>2019</v>
      </c>
    </row>
    <row r="156" spans="1:11" ht="15" x14ac:dyDescent="0.25">
      <c r="A156" s="7">
        <v>43528</v>
      </c>
      <c r="B156" s="319">
        <v>0</v>
      </c>
      <c r="C156" s="319">
        <v>0</v>
      </c>
      <c r="D156" s="319">
        <v>4</v>
      </c>
      <c r="E156" s="319">
        <v>4</v>
      </c>
      <c r="F156" s="319">
        <v>0</v>
      </c>
      <c r="G156" s="319">
        <v>0</v>
      </c>
      <c r="H156">
        <v>160</v>
      </c>
      <c r="I156" s="71">
        <f t="shared" si="8"/>
        <v>2</v>
      </c>
      <c r="J156" s="64">
        <f t="shared" si="9"/>
        <v>3</v>
      </c>
      <c r="K156" s="64">
        <f t="shared" si="10"/>
        <v>2019</v>
      </c>
    </row>
    <row r="157" spans="1:11" ht="15" x14ac:dyDescent="0.25">
      <c r="A157" s="7">
        <v>43529</v>
      </c>
      <c r="B157" s="319">
        <v>0</v>
      </c>
      <c r="C157" s="319">
        <v>0</v>
      </c>
      <c r="D157" s="319">
        <v>4</v>
      </c>
      <c r="E157" s="319">
        <v>4</v>
      </c>
      <c r="F157" s="319">
        <v>0</v>
      </c>
      <c r="G157" s="319">
        <v>0</v>
      </c>
      <c r="H157">
        <v>160</v>
      </c>
      <c r="I157" s="71">
        <f t="shared" si="8"/>
        <v>3</v>
      </c>
      <c r="J157" s="64">
        <f t="shared" si="9"/>
        <v>3</v>
      </c>
      <c r="K157" s="64">
        <f t="shared" si="10"/>
        <v>2019</v>
      </c>
    </row>
    <row r="158" spans="1:11" ht="15" x14ac:dyDescent="0.25">
      <c r="A158" s="7">
        <v>43530</v>
      </c>
      <c r="B158" s="319">
        <v>0</v>
      </c>
      <c r="C158" s="319">
        <v>0</v>
      </c>
      <c r="D158" s="319">
        <v>4</v>
      </c>
      <c r="E158" s="319">
        <v>4</v>
      </c>
      <c r="F158" s="319">
        <v>0</v>
      </c>
      <c r="G158" s="319">
        <v>0</v>
      </c>
      <c r="H158">
        <v>160</v>
      </c>
      <c r="I158" s="71">
        <f t="shared" si="8"/>
        <v>4</v>
      </c>
      <c r="J158" s="64">
        <f t="shared" si="9"/>
        <v>3</v>
      </c>
      <c r="K158" s="64">
        <f t="shared" si="10"/>
        <v>2019</v>
      </c>
    </row>
    <row r="159" spans="1:11" ht="15" x14ac:dyDescent="0.25">
      <c r="A159" s="7">
        <v>43531</v>
      </c>
      <c r="B159" s="319">
        <v>0</v>
      </c>
      <c r="C159" s="319">
        <v>0</v>
      </c>
      <c r="D159" s="319">
        <v>4</v>
      </c>
      <c r="E159" s="319">
        <v>4</v>
      </c>
      <c r="F159" s="319">
        <v>0</v>
      </c>
      <c r="G159" s="319">
        <v>0</v>
      </c>
      <c r="H159">
        <v>160</v>
      </c>
      <c r="I159" s="71">
        <f t="shared" si="8"/>
        <v>5</v>
      </c>
      <c r="J159" s="64">
        <f t="shared" si="9"/>
        <v>3</v>
      </c>
      <c r="K159" s="64">
        <f t="shared" si="10"/>
        <v>2019</v>
      </c>
    </row>
    <row r="160" spans="1:11" ht="15" x14ac:dyDescent="0.25">
      <c r="A160" s="7">
        <v>43532</v>
      </c>
      <c r="B160" s="319">
        <v>0</v>
      </c>
      <c r="C160" s="319">
        <v>0</v>
      </c>
      <c r="D160" s="319">
        <v>4</v>
      </c>
      <c r="E160" s="319">
        <v>4</v>
      </c>
      <c r="F160" s="319">
        <v>0</v>
      </c>
      <c r="G160" s="319">
        <v>0</v>
      </c>
      <c r="H160">
        <v>160</v>
      </c>
      <c r="I160" s="71">
        <f t="shared" si="8"/>
        <v>6</v>
      </c>
      <c r="J160" s="64">
        <f t="shared" si="9"/>
        <v>3</v>
      </c>
      <c r="K160" s="64">
        <f t="shared" si="10"/>
        <v>2019</v>
      </c>
    </row>
    <row r="161" spans="1:11" ht="15" x14ac:dyDescent="0.25">
      <c r="A161" s="7">
        <v>43533</v>
      </c>
      <c r="B161" s="319">
        <v>0</v>
      </c>
      <c r="C161" s="319">
        <v>0</v>
      </c>
      <c r="D161" s="319">
        <v>4</v>
      </c>
      <c r="E161" s="319">
        <v>4</v>
      </c>
      <c r="F161" s="319">
        <v>0</v>
      </c>
      <c r="G161" s="319">
        <v>0</v>
      </c>
      <c r="H161">
        <v>160</v>
      </c>
      <c r="I161" s="71">
        <f t="shared" si="8"/>
        <v>7</v>
      </c>
      <c r="J161" s="64">
        <f t="shared" si="9"/>
        <v>3</v>
      </c>
      <c r="K161" s="64">
        <f t="shared" si="10"/>
        <v>2019</v>
      </c>
    </row>
    <row r="162" spans="1:11" ht="15" x14ac:dyDescent="0.25">
      <c r="A162" s="7">
        <v>43534</v>
      </c>
      <c r="B162" s="319">
        <v>0</v>
      </c>
      <c r="C162" s="319">
        <v>0</v>
      </c>
      <c r="D162" s="319">
        <v>4</v>
      </c>
      <c r="E162" s="319">
        <v>4</v>
      </c>
      <c r="F162" s="319">
        <v>0</v>
      </c>
      <c r="G162" s="319">
        <v>0</v>
      </c>
      <c r="H162">
        <v>160</v>
      </c>
      <c r="I162" s="71">
        <f t="shared" si="8"/>
        <v>1</v>
      </c>
      <c r="J162" s="64">
        <f t="shared" si="9"/>
        <v>3</v>
      </c>
      <c r="K162" s="64">
        <f t="shared" si="10"/>
        <v>2019</v>
      </c>
    </row>
    <row r="163" spans="1:11" ht="15" x14ac:dyDescent="0.25">
      <c r="A163" s="7">
        <v>43535</v>
      </c>
      <c r="B163" s="319">
        <v>0</v>
      </c>
      <c r="C163" s="319">
        <v>0</v>
      </c>
      <c r="D163" s="319">
        <v>4</v>
      </c>
      <c r="E163" s="319">
        <v>4</v>
      </c>
      <c r="F163" s="319">
        <v>0</v>
      </c>
      <c r="G163" s="319">
        <v>0</v>
      </c>
      <c r="H163">
        <v>160</v>
      </c>
      <c r="I163" s="71">
        <f t="shared" si="8"/>
        <v>2</v>
      </c>
      <c r="J163" s="64">
        <f t="shared" si="9"/>
        <v>3</v>
      </c>
      <c r="K163" s="64">
        <f t="shared" si="10"/>
        <v>2019</v>
      </c>
    </row>
    <row r="164" spans="1:11" ht="15" x14ac:dyDescent="0.25">
      <c r="A164" s="7">
        <v>43536</v>
      </c>
      <c r="B164" s="319">
        <v>0</v>
      </c>
      <c r="C164" s="319">
        <v>0</v>
      </c>
      <c r="D164" s="319">
        <v>4</v>
      </c>
      <c r="E164" s="319">
        <v>4</v>
      </c>
      <c r="F164" s="319">
        <v>0</v>
      </c>
      <c r="G164" s="319">
        <v>0</v>
      </c>
      <c r="H164">
        <v>160</v>
      </c>
      <c r="I164" s="71">
        <f t="shared" si="8"/>
        <v>3</v>
      </c>
      <c r="J164" s="64">
        <f t="shared" si="9"/>
        <v>3</v>
      </c>
      <c r="K164" s="64">
        <f t="shared" si="10"/>
        <v>2019</v>
      </c>
    </row>
    <row r="165" spans="1:11" ht="15" x14ac:dyDescent="0.25">
      <c r="A165" s="7">
        <v>43537</v>
      </c>
      <c r="B165" s="319">
        <v>0</v>
      </c>
      <c r="C165" s="319">
        <v>0</v>
      </c>
      <c r="D165" s="319">
        <v>4</v>
      </c>
      <c r="E165" s="319">
        <v>4</v>
      </c>
      <c r="F165" s="319">
        <v>0</v>
      </c>
      <c r="G165" s="319">
        <v>0</v>
      </c>
      <c r="H165">
        <v>160</v>
      </c>
      <c r="I165" s="71">
        <f t="shared" si="8"/>
        <v>4</v>
      </c>
      <c r="J165" s="64">
        <f t="shared" si="9"/>
        <v>3</v>
      </c>
      <c r="K165" s="64">
        <f t="shared" si="10"/>
        <v>2019</v>
      </c>
    </row>
    <row r="166" spans="1:11" ht="15" x14ac:dyDescent="0.25">
      <c r="A166" s="7">
        <v>43538</v>
      </c>
      <c r="B166" s="319">
        <v>0</v>
      </c>
      <c r="C166" s="319">
        <v>0</v>
      </c>
      <c r="D166" s="319">
        <v>4</v>
      </c>
      <c r="E166" s="319">
        <v>4</v>
      </c>
      <c r="F166" s="319">
        <v>0</v>
      </c>
      <c r="G166" s="319">
        <v>0</v>
      </c>
      <c r="H166">
        <v>160</v>
      </c>
      <c r="I166" s="71">
        <f t="shared" si="8"/>
        <v>5</v>
      </c>
      <c r="J166" s="64">
        <f t="shared" si="9"/>
        <v>3</v>
      </c>
      <c r="K166" s="64">
        <f t="shared" si="10"/>
        <v>2019</v>
      </c>
    </row>
    <row r="167" spans="1:11" ht="15" x14ac:dyDescent="0.25">
      <c r="A167" s="7">
        <v>43539</v>
      </c>
      <c r="B167" s="319">
        <v>0</v>
      </c>
      <c r="C167" s="319">
        <v>0</v>
      </c>
      <c r="D167" s="319">
        <v>4</v>
      </c>
      <c r="E167" s="319">
        <v>4</v>
      </c>
      <c r="F167" s="319">
        <v>0</v>
      </c>
      <c r="G167" s="319">
        <v>0</v>
      </c>
      <c r="H167">
        <v>160</v>
      </c>
      <c r="I167" s="71">
        <f t="shared" si="8"/>
        <v>6</v>
      </c>
      <c r="J167" s="64">
        <f t="shared" si="9"/>
        <v>3</v>
      </c>
      <c r="K167" s="64">
        <f t="shared" si="10"/>
        <v>2019</v>
      </c>
    </row>
    <row r="168" spans="1:11" ht="15" x14ac:dyDescent="0.25">
      <c r="A168" s="7">
        <v>43540</v>
      </c>
      <c r="B168" s="319">
        <v>0</v>
      </c>
      <c r="C168" s="319">
        <v>0</v>
      </c>
      <c r="D168" s="319">
        <v>4</v>
      </c>
      <c r="E168" s="319">
        <v>4</v>
      </c>
      <c r="F168" s="319">
        <v>0</v>
      </c>
      <c r="G168" s="319">
        <v>0</v>
      </c>
      <c r="H168">
        <v>160</v>
      </c>
      <c r="I168" s="71">
        <f t="shared" si="8"/>
        <v>7</v>
      </c>
      <c r="J168" s="64">
        <f t="shared" si="9"/>
        <v>3</v>
      </c>
      <c r="K168" s="64">
        <f t="shared" si="10"/>
        <v>2019</v>
      </c>
    </row>
    <row r="169" spans="1:11" ht="15" x14ac:dyDescent="0.25">
      <c r="A169" s="7">
        <v>43541</v>
      </c>
      <c r="B169" s="319">
        <v>0</v>
      </c>
      <c r="C169" s="319">
        <v>0</v>
      </c>
      <c r="D169" s="319">
        <v>4</v>
      </c>
      <c r="E169" s="319">
        <v>4</v>
      </c>
      <c r="F169" s="319">
        <v>0</v>
      </c>
      <c r="G169" s="319">
        <v>0</v>
      </c>
      <c r="H169">
        <v>160</v>
      </c>
      <c r="I169" s="71">
        <f t="shared" si="8"/>
        <v>1</v>
      </c>
      <c r="J169" s="64">
        <f t="shared" si="9"/>
        <v>3</v>
      </c>
      <c r="K169" s="64">
        <f t="shared" si="10"/>
        <v>2019</v>
      </c>
    </row>
    <row r="170" spans="1:11" ht="15" x14ac:dyDescent="0.25">
      <c r="A170" s="7">
        <v>43542</v>
      </c>
      <c r="B170" s="319">
        <v>0</v>
      </c>
      <c r="C170" s="319">
        <v>0</v>
      </c>
      <c r="D170" s="319">
        <v>4</v>
      </c>
      <c r="E170" s="319">
        <v>4</v>
      </c>
      <c r="F170" s="319">
        <v>0</v>
      </c>
      <c r="G170" s="319">
        <v>0</v>
      </c>
      <c r="H170">
        <v>160</v>
      </c>
      <c r="I170" s="71">
        <f t="shared" si="8"/>
        <v>2</v>
      </c>
      <c r="J170" s="64">
        <f t="shared" si="9"/>
        <v>3</v>
      </c>
      <c r="K170" s="64">
        <f t="shared" si="10"/>
        <v>2019</v>
      </c>
    </row>
    <row r="171" spans="1:11" ht="15" x14ac:dyDescent="0.25">
      <c r="A171" s="7">
        <v>43543</v>
      </c>
      <c r="B171" s="319">
        <v>0</v>
      </c>
      <c r="C171" s="319">
        <v>0</v>
      </c>
      <c r="D171" s="319">
        <v>4</v>
      </c>
      <c r="E171" s="319">
        <v>4</v>
      </c>
      <c r="F171" s="319">
        <v>0</v>
      </c>
      <c r="G171" s="319">
        <v>0</v>
      </c>
      <c r="H171">
        <v>160</v>
      </c>
      <c r="I171" s="71">
        <f t="shared" si="8"/>
        <v>3</v>
      </c>
      <c r="J171" s="64">
        <f t="shared" si="9"/>
        <v>3</v>
      </c>
      <c r="K171" s="64">
        <f t="shared" si="10"/>
        <v>2019</v>
      </c>
    </row>
    <row r="172" spans="1:11" ht="15" x14ac:dyDescent="0.25">
      <c r="A172" s="7">
        <v>43544</v>
      </c>
      <c r="B172" s="319">
        <v>0</v>
      </c>
      <c r="C172" s="319">
        <v>0</v>
      </c>
      <c r="D172" s="319">
        <v>4</v>
      </c>
      <c r="E172" s="319">
        <v>4</v>
      </c>
      <c r="F172" s="319">
        <v>0</v>
      </c>
      <c r="G172" s="319">
        <v>0</v>
      </c>
      <c r="H172">
        <v>160</v>
      </c>
      <c r="I172" s="71">
        <f t="shared" si="8"/>
        <v>4</v>
      </c>
      <c r="J172" s="64">
        <f t="shared" si="9"/>
        <v>3</v>
      </c>
      <c r="K172" s="64">
        <f t="shared" si="10"/>
        <v>2019</v>
      </c>
    </row>
    <row r="173" spans="1:11" ht="15" x14ac:dyDescent="0.25">
      <c r="A173" s="7">
        <v>43545</v>
      </c>
      <c r="B173" s="319">
        <v>0</v>
      </c>
      <c r="C173" s="319">
        <v>0</v>
      </c>
      <c r="D173" s="319">
        <v>4</v>
      </c>
      <c r="E173" s="319">
        <v>4</v>
      </c>
      <c r="F173" s="319">
        <v>0</v>
      </c>
      <c r="G173" s="319">
        <v>0</v>
      </c>
      <c r="H173">
        <v>160</v>
      </c>
      <c r="I173" s="71">
        <f t="shared" si="8"/>
        <v>5</v>
      </c>
      <c r="J173" s="64">
        <f t="shared" si="9"/>
        <v>3</v>
      </c>
      <c r="K173" s="64">
        <f t="shared" si="10"/>
        <v>2019</v>
      </c>
    </row>
    <row r="174" spans="1:11" ht="15" x14ac:dyDescent="0.25">
      <c r="A174" s="7">
        <v>43546</v>
      </c>
      <c r="B174" s="319">
        <v>0</v>
      </c>
      <c r="C174" s="319">
        <v>0</v>
      </c>
      <c r="D174" s="319">
        <v>4</v>
      </c>
      <c r="E174" s="319">
        <v>4</v>
      </c>
      <c r="F174" s="319">
        <v>0</v>
      </c>
      <c r="G174" s="319">
        <v>0</v>
      </c>
      <c r="H174">
        <v>160</v>
      </c>
      <c r="I174" s="71">
        <f t="shared" si="8"/>
        <v>6</v>
      </c>
      <c r="J174" s="64">
        <f t="shared" si="9"/>
        <v>3</v>
      </c>
      <c r="K174" s="64">
        <f t="shared" si="10"/>
        <v>2019</v>
      </c>
    </row>
    <row r="175" spans="1:11" ht="15" x14ac:dyDescent="0.25">
      <c r="A175" s="7">
        <v>43547</v>
      </c>
      <c r="B175" s="319">
        <v>0</v>
      </c>
      <c r="C175" s="319">
        <v>0</v>
      </c>
      <c r="D175" s="319">
        <v>4</v>
      </c>
      <c r="E175" s="319">
        <v>4</v>
      </c>
      <c r="F175" s="319">
        <v>0</v>
      </c>
      <c r="G175" s="319">
        <v>0</v>
      </c>
      <c r="H175">
        <v>160</v>
      </c>
      <c r="I175" s="71">
        <f t="shared" si="8"/>
        <v>7</v>
      </c>
      <c r="J175" s="64">
        <f t="shared" si="9"/>
        <v>3</v>
      </c>
      <c r="K175" s="64">
        <f t="shared" si="10"/>
        <v>2019</v>
      </c>
    </row>
    <row r="176" spans="1:11" ht="15" x14ac:dyDescent="0.25">
      <c r="A176" s="7">
        <v>43548</v>
      </c>
      <c r="B176" s="319">
        <v>0</v>
      </c>
      <c r="C176" s="319">
        <v>0</v>
      </c>
      <c r="D176" s="319">
        <v>4</v>
      </c>
      <c r="E176" s="319">
        <v>4</v>
      </c>
      <c r="F176" s="319">
        <v>0</v>
      </c>
      <c r="G176" s="319">
        <v>0</v>
      </c>
      <c r="H176">
        <v>160</v>
      </c>
      <c r="I176" s="71">
        <f t="shared" si="8"/>
        <v>1</v>
      </c>
      <c r="J176" s="64">
        <f t="shared" si="9"/>
        <v>3</v>
      </c>
      <c r="K176" s="64">
        <f t="shared" si="10"/>
        <v>2019</v>
      </c>
    </row>
    <row r="177" spans="1:11" ht="15" x14ac:dyDescent="0.25">
      <c r="A177" s="7">
        <v>43549</v>
      </c>
      <c r="B177" s="319">
        <v>0</v>
      </c>
      <c r="C177" s="319">
        <v>0</v>
      </c>
      <c r="D177" s="319">
        <v>4</v>
      </c>
      <c r="E177" s="319">
        <v>4</v>
      </c>
      <c r="F177" s="319">
        <v>0</v>
      </c>
      <c r="G177" s="319">
        <v>0</v>
      </c>
      <c r="H177">
        <v>160</v>
      </c>
      <c r="I177" s="71">
        <f t="shared" si="8"/>
        <v>2</v>
      </c>
      <c r="J177" s="64">
        <f t="shared" si="9"/>
        <v>3</v>
      </c>
      <c r="K177" s="64">
        <f t="shared" si="10"/>
        <v>2019</v>
      </c>
    </row>
    <row r="178" spans="1:11" ht="15" x14ac:dyDescent="0.25">
      <c r="A178" s="7">
        <v>43550</v>
      </c>
      <c r="B178" s="319">
        <v>0</v>
      </c>
      <c r="C178" s="319">
        <v>0</v>
      </c>
      <c r="D178" s="319">
        <v>4</v>
      </c>
      <c r="E178" s="319">
        <v>4</v>
      </c>
      <c r="F178" s="319">
        <v>0</v>
      </c>
      <c r="G178" s="319">
        <v>0</v>
      </c>
      <c r="H178">
        <v>160</v>
      </c>
      <c r="I178" s="71">
        <f t="shared" si="8"/>
        <v>3</v>
      </c>
      <c r="J178" s="64">
        <f t="shared" si="9"/>
        <v>3</v>
      </c>
      <c r="K178" s="64">
        <f t="shared" si="10"/>
        <v>2019</v>
      </c>
    </row>
    <row r="179" spans="1:11" ht="15" x14ac:dyDescent="0.25">
      <c r="A179" s="7">
        <v>43551</v>
      </c>
      <c r="B179" s="319">
        <v>0</v>
      </c>
      <c r="C179" s="319">
        <v>0</v>
      </c>
      <c r="D179" s="319">
        <v>4</v>
      </c>
      <c r="E179" s="319">
        <v>4</v>
      </c>
      <c r="F179" s="319">
        <v>0</v>
      </c>
      <c r="G179" s="319">
        <v>0</v>
      </c>
      <c r="H179">
        <v>160</v>
      </c>
      <c r="I179" s="71">
        <f t="shared" si="8"/>
        <v>4</v>
      </c>
      <c r="J179" s="64">
        <f t="shared" si="9"/>
        <v>3</v>
      </c>
      <c r="K179" s="64">
        <f t="shared" si="10"/>
        <v>2019</v>
      </c>
    </row>
    <row r="180" spans="1:11" ht="15" x14ac:dyDescent="0.25">
      <c r="A180" s="7">
        <v>43552</v>
      </c>
      <c r="B180" s="319">
        <v>0</v>
      </c>
      <c r="C180" s="319">
        <v>0</v>
      </c>
      <c r="D180" s="319">
        <v>4</v>
      </c>
      <c r="E180" s="319">
        <v>4</v>
      </c>
      <c r="F180" s="319">
        <v>0</v>
      </c>
      <c r="G180" s="319">
        <v>0</v>
      </c>
      <c r="H180">
        <v>160</v>
      </c>
      <c r="I180" s="71">
        <f t="shared" si="8"/>
        <v>5</v>
      </c>
      <c r="J180" s="64">
        <f t="shared" si="9"/>
        <v>3</v>
      </c>
      <c r="K180" s="64">
        <f t="shared" si="10"/>
        <v>2019</v>
      </c>
    </row>
    <row r="181" spans="1:11" ht="15" x14ac:dyDescent="0.25">
      <c r="A181" s="7">
        <v>43553</v>
      </c>
      <c r="B181" s="319">
        <v>0</v>
      </c>
      <c r="C181" s="319">
        <v>0</v>
      </c>
      <c r="D181" s="319">
        <v>4</v>
      </c>
      <c r="E181" s="319">
        <v>4</v>
      </c>
      <c r="F181" s="319">
        <v>0</v>
      </c>
      <c r="G181" s="319">
        <v>0</v>
      </c>
      <c r="H181">
        <v>160</v>
      </c>
      <c r="I181" s="71">
        <f t="shared" si="8"/>
        <v>6</v>
      </c>
      <c r="J181" s="64">
        <f t="shared" si="9"/>
        <v>3</v>
      </c>
      <c r="K181" s="64">
        <f t="shared" si="10"/>
        <v>2019</v>
      </c>
    </row>
    <row r="182" spans="1:11" ht="15" x14ac:dyDescent="0.25">
      <c r="A182" s="7">
        <v>43554</v>
      </c>
      <c r="B182" s="319">
        <v>0</v>
      </c>
      <c r="C182" s="319">
        <v>0</v>
      </c>
      <c r="D182" s="319">
        <v>4</v>
      </c>
      <c r="E182" s="319">
        <v>4</v>
      </c>
      <c r="F182" s="319">
        <v>0</v>
      </c>
      <c r="G182" s="319">
        <v>0</v>
      </c>
      <c r="H182">
        <v>160</v>
      </c>
      <c r="I182" s="71">
        <f t="shared" si="8"/>
        <v>7</v>
      </c>
      <c r="J182" s="64">
        <f t="shared" si="9"/>
        <v>3</v>
      </c>
      <c r="K182" s="64">
        <f t="shared" si="10"/>
        <v>2019</v>
      </c>
    </row>
    <row r="183" spans="1:11" ht="15" x14ac:dyDescent="0.25">
      <c r="A183" s="7">
        <v>43555</v>
      </c>
      <c r="B183" s="319">
        <v>0</v>
      </c>
      <c r="C183" s="319">
        <v>0</v>
      </c>
      <c r="D183" s="319">
        <v>4</v>
      </c>
      <c r="E183" s="319">
        <v>4</v>
      </c>
      <c r="F183" s="319">
        <v>0</v>
      </c>
      <c r="G183" s="319">
        <v>0</v>
      </c>
      <c r="H183">
        <v>160</v>
      </c>
      <c r="I183" s="71">
        <f t="shared" si="8"/>
        <v>1</v>
      </c>
      <c r="J183" s="64">
        <f t="shared" si="9"/>
        <v>3</v>
      </c>
      <c r="K183" s="64">
        <f t="shared" si="10"/>
        <v>2019</v>
      </c>
    </row>
    <row r="184" spans="1:11" ht="15" x14ac:dyDescent="0.25">
      <c r="A184" s="7">
        <v>43556</v>
      </c>
      <c r="B184" s="319">
        <v>0</v>
      </c>
      <c r="C184" s="319">
        <v>0</v>
      </c>
      <c r="D184" s="319">
        <v>4</v>
      </c>
      <c r="E184" s="319">
        <v>4</v>
      </c>
      <c r="F184" s="319">
        <v>0</v>
      </c>
      <c r="G184" s="319">
        <v>0</v>
      </c>
      <c r="H184">
        <v>160</v>
      </c>
      <c r="I184" s="71">
        <f t="shared" si="8"/>
        <v>2</v>
      </c>
      <c r="J184" s="64">
        <f t="shared" si="9"/>
        <v>4</v>
      </c>
      <c r="K184" s="64">
        <f t="shared" si="10"/>
        <v>2019</v>
      </c>
    </row>
    <row r="185" spans="1:11" ht="15" x14ac:dyDescent="0.25">
      <c r="A185" s="7">
        <v>43557</v>
      </c>
      <c r="B185" s="319">
        <v>0</v>
      </c>
      <c r="C185" s="319">
        <v>0</v>
      </c>
      <c r="D185" s="319">
        <v>4</v>
      </c>
      <c r="E185" s="319">
        <v>4</v>
      </c>
      <c r="F185" s="319">
        <v>0</v>
      </c>
      <c r="G185" s="319">
        <v>0</v>
      </c>
      <c r="H185">
        <v>160</v>
      </c>
      <c r="I185" s="71">
        <f t="shared" si="8"/>
        <v>3</v>
      </c>
      <c r="J185" s="64">
        <f t="shared" si="9"/>
        <v>4</v>
      </c>
      <c r="K185" s="64">
        <f t="shared" si="10"/>
        <v>2019</v>
      </c>
    </row>
    <row r="186" spans="1:11" ht="15" x14ac:dyDescent="0.25">
      <c r="A186" s="7">
        <v>43558</v>
      </c>
      <c r="B186" s="319">
        <v>0</v>
      </c>
      <c r="C186" s="319">
        <v>0</v>
      </c>
      <c r="D186" s="319">
        <v>4</v>
      </c>
      <c r="E186" s="319">
        <v>4</v>
      </c>
      <c r="F186" s="319">
        <v>0</v>
      </c>
      <c r="G186" s="319">
        <v>0</v>
      </c>
      <c r="H186">
        <v>160</v>
      </c>
      <c r="I186" s="71">
        <f t="shared" si="8"/>
        <v>4</v>
      </c>
      <c r="J186" s="64">
        <f t="shared" si="9"/>
        <v>4</v>
      </c>
      <c r="K186" s="64">
        <f t="shared" si="10"/>
        <v>2019</v>
      </c>
    </row>
    <row r="187" spans="1:11" ht="15" x14ac:dyDescent="0.25">
      <c r="A187" s="7">
        <v>43559</v>
      </c>
      <c r="B187" s="319">
        <v>0</v>
      </c>
      <c r="C187" s="319">
        <v>0</v>
      </c>
      <c r="D187" s="319">
        <v>4</v>
      </c>
      <c r="E187" s="319">
        <v>4</v>
      </c>
      <c r="F187" s="319">
        <v>0</v>
      </c>
      <c r="G187" s="319">
        <v>0</v>
      </c>
      <c r="H187">
        <v>160</v>
      </c>
      <c r="I187" s="71">
        <f t="shared" si="8"/>
        <v>5</v>
      </c>
      <c r="J187" s="64">
        <f t="shared" si="9"/>
        <v>4</v>
      </c>
      <c r="K187" s="64">
        <f t="shared" si="10"/>
        <v>2019</v>
      </c>
    </row>
    <row r="188" spans="1:11" ht="15" x14ac:dyDescent="0.25">
      <c r="A188" s="7">
        <v>43560</v>
      </c>
      <c r="B188" s="319">
        <v>0</v>
      </c>
      <c r="C188" s="319">
        <v>0</v>
      </c>
      <c r="D188" s="319">
        <v>4</v>
      </c>
      <c r="E188" s="319">
        <v>4</v>
      </c>
      <c r="F188" s="319">
        <v>0</v>
      </c>
      <c r="G188" s="319">
        <v>0</v>
      </c>
      <c r="H188">
        <v>160</v>
      </c>
      <c r="I188" s="71">
        <f t="shared" si="8"/>
        <v>6</v>
      </c>
      <c r="J188" s="64">
        <f t="shared" si="9"/>
        <v>4</v>
      </c>
      <c r="K188" s="64">
        <f t="shared" si="10"/>
        <v>2019</v>
      </c>
    </row>
    <row r="189" spans="1:11" ht="15" x14ac:dyDescent="0.25">
      <c r="A189" s="7">
        <v>43561</v>
      </c>
      <c r="B189" s="319">
        <v>0</v>
      </c>
      <c r="C189" s="319">
        <v>0</v>
      </c>
      <c r="D189" s="319">
        <v>4</v>
      </c>
      <c r="E189" s="319">
        <v>4</v>
      </c>
      <c r="F189" s="319">
        <v>0</v>
      </c>
      <c r="G189" s="319">
        <v>0</v>
      </c>
      <c r="H189">
        <v>160</v>
      </c>
      <c r="I189" s="71">
        <f t="shared" si="8"/>
        <v>7</v>
      </c>
      <c r="J189" s="64">
        <f t="shared" si="9"/>
        <v>4</v>
      </c>
      <c r="K189" s="64">
        <f t="shared" si="10"/>
        <v>2019</v>
      </c>
    </row>
    <row r="190" spans="1:11" ht="15" x14ac:dyDescent="0.25">
      <c r="A190" s="7">
        <v>43562</v>
      </c>
      <c r="B190" s="319">
        <v>0</v>
      </c>
      <c r="C190" s="319">
        <v>0</v>
      </c>
      <c r="D190" s="319">
        <v>4</v>
      </c>
      <c r="E190" s="319">
        <v>4</v>
      </c>
      <c r="F190" s="319">
        <v>0</v>
      </c>
      <c r="G190" s="319">
        <v>0</v>
      </c>
      <c r="H190">
        <v>160</v>
      </c>
      <c r="I190" s="71">
        <f t="shared" si="8"/>
        <v>1</v>
      </c>
      <c r="J190" s="64">
        <f t="shared" si="9"/>
        <v>4</v>
      </c>
      <c r="K190" s="64">
        <f t="shared" si="10"/>
        <v>2019</v>
      </c>
    </row>
    <row r="191" spans="1:11" ht="15" x14ac:dyDescent="0.25">
      <c r="A191" s="7">
        <v>43563</v>
      </c>
      <c r="B191" s="319">
        <v>0</v>
      </c>
      <c r="C191" s="319">
        <v>0</v>
      </c>
      <c r="D191" s="319">
        <v>4</v>
      </c>
      <c r="E191" s="319">
        <v>4</v>
      </c>
      <c r="F191" s="319">
        <v>0</v>
      </c>
      <c r="G191" s="319">
        <v>0</v>
      </c>
      <c r="H191">
        <v>160</v>
      </c>
      <c r="I191" s="71">
        <f t="shared" si="8"/>
        <v>2</v>
      </c>
      <c r="J191" s="64">
        <f t="shared" si="9"/>
        <v>4</v>
      </c>
      <c r="K191" s="64">
        <f t="shared" si="10"/>
        <v>2019</v>
      </c>
    </row>
    <row r="192" spans="1:11" ht="15" x14ac:dyDescent="0.25">
      <c r="A192" s="7">
        <v>43564</v>
      </c>
      <c r="B192" s="319">
        <v>0</v>
      </c>
      <c r="C192" s="319">
        <v>0</v>
      </c>
      <c r="D192" s="319">
        <v>4</v>
      </c>
      <c r="E192" s="319">
        <v>4</v>
      </c>
      <c r="F192" s="319">
        <v>0</v>
      </c>
      <c r="G192" s="319">
        <v>0</v>
      </c>
      <c r="H192">
        <v>160</v>
      </c>
      <c r="I192" s="71">
        <f t="shared" si="8"/>
        <v>3</v>
      </c>
      <c r="J192" s="64">
        <f t="shared" si="9"/>
        <v>4</v>
      </c>
      <c r="K192" s="64">
        <f t="shared" si="10"/>
        <v>2019</v>
      </c>
    </row>
    <row r="193" spans="1:11" ht="15" x14ac:dyDescent="0.25">
      <c r="A193" s="7">
        <v>43565</v>
      </c>
      <c r="B193" s="319">
        <v>0</v>
      </c>
      <c r="C193" s="319">
        <v>0</v>
      </c>
      <c r="D193" s="319">
        <v>4</v>
      </c>
      <c r="E193" s="319">
        <v>4</v>
      </c>
      <c r="F193" s="319">
        <v>0</v>
      </c>
      <c r="G193" s="319">
        <v>0</v>
      </c>
      <c r="H193">
        <v>160</v>
      </c>
      <c r="I193" s="71">
        <f t="shared" si="8"/>
        <v>4</v>
      </c>
      <c r="J193" s="64">
        <f t="shared" si="9"/>
        <v>4</v>
      </c>
      <c r="K193" s="64">
        <f t="shared" si="10"/>
        <v>2019</v>
      </c>
    </row>
    <row r="194" spans="1:11" ht="15" x14ac:dyDescent="0.25">
      <c r="A194" s="7">
        <v>43566</v>
      </c>
      <c r="B194" s="319">
        <v>0</v>
      </c>
      <c r="C194" s="319">
        <v>0</v>
      </c>
      <c r="D194" s="319">
        <v>4</v>
      </c>
      <c r="E194" s="319">
        <v>4</v>
      </c>
      <c r="F194" s="319">
        <v>0</v>
      </c>
      <c r="G194" s="319">
        <v>0</v>
      </c>
      <c r="H194">
        <v>160</v>
      </c>
      <c r="I194" s="71">
        <f t="shared" si="8"/>
        <v>5</v>
      </c>
      <c r="J194" s="64">
        <f t="shared" si="9"/>
        <v>4</v>
      </c>
      <c r="K194" s="64">
        <f t="shared" si="10"/>
        <v>2019</v>
      </c>
    </row>
    <row r="195" spans="1:11" ht="15" x14ac:dyDescent="0.25">
      <c r="A195" s="7">
        <v>43567</v>
      </c>
      <c r="B195" s="319">
        <v>0</v>
      </c>
      <c r="C195" s="319">
        <v>0</v>
      </c>
      <c r="D195" s="319">
        <v>4</v>
      </c>
      <c r="E195" s="319">
        <v>4</v>
      </c>
      <c r="F195" s="319">
        <v>0</v>
      </c>
      <c r="G195" s="319">
        <v>0</v>
      </c>
      <c r="H195">
        <v>160</v>
      </c>
      <c r="I195" s="71">
        <f t="shared" ref="I195:I258" si="11">WEEKDAY(A195)</f>
        <v>6</v>
      </c>
      <c r="J195" s="64">
        <f t="shared" ref="J195:J258" si="12">MONTH(A:A)</f>
        <v>4</v>
      </c>
      <c r="K195" s="64">
        <f t="shared" ref="K195:K258" si="13">YEAR(A195)</f>
        <v>2019</v>
      </c>
    </row>
    <row r="196" spans="1:11" ht="15" x14ac:dyDescent="0.25">
      <c r="A196" s="7">
        <v>43568</v>
      </c>
      <c r="B196" s="319">
        <v>0</v>
      </c>
      <c r="C196" s="319">
        <v>0</v>
      </c>
      <c r="D196" s="319">
        <v>4</v>
      </c>
      <c r="E196" s="319">
        <v>4</v>
      </c>
      <c r="F196" s="319">
        <v>0</v>
      </c>
      <c r="G196" s="319">
        <v>0</v>
      </c>
      <c r="H196">
        <v>160</v>
      </c>
      <c r="I196" s="71">
        <f t="shared" si="11"/>
        <v>7</v>
      </c>
      <c r="J196" s="64">
        <f t="shared" si="12"/>
        <v>4</v>
      </c>
      <c r="K196" s="64">
        <f t="shared" si="13"/>
        <v>2019</v>
      </c>
    </row>
    <row r="197" spans="1:11" ht="15" x14ac:dyDescent="0.25">
      <c r="A197" s="7">
        <v>43569</v>
      </c>
      <c r="B197" s="319">
        <v>0</v>
      </c>
      <c r="C197" s="319">
        <v>0</v>
      </c>
      <c r="D197" s="319">
        <v>4</v>
      </c>
      <c r="E197" s="319">
        <v>4</v>
      </c>
      <c r="F197" s="319">
        <v>0</v>
      </c>
      <c r="G197" s="319">
        <v>0</v>
      </c>
      <c r="H197">
        <v>160</v>
      </c>
      <c r="I197" s="71">
        <f t="shared" si="11"/>
        <v>1</v>
      </c>
      <c r="J197" s="64">
        <f t="shared" si="12"/>
        <v>4</v>
      </c>
      <c r="K197" s="64">
        <f t="shared" si="13"/>
        <v>2019</v>
      </c>
    </row>
    <row r="198" spans="1:11" ht="15" x14ac:dyDescent="0.25">
      <c r="A198" s="7">
        <v>43570</v>
      </c>
      <c r="B198" s="319">
        <v>0</v>
      </c>
      <c r="C198" s="319">
        <v>0</v>
      </c>
      <c r="D198" s="319">
        <v>8</v>
      </c>
      <c r="E198" s="319">
        <v>8</v>
      </c>
      <c r="F198" s="319">
        <v>0</v>
      </c>
      <c r="G198" s="319">
        <v>0</v>
      </c>
      <c r="H198">
        <v>160</v>
      </c>
      <c r="I198" s="71">
        <f t="shared" si="11"/>
        <v>2</v>
      </c>
      <c r="J198" s="64">
        <f t="shared" si="12"/>
        <v>4</v>
      </c>
      <c r="K198" s="64">
        <f t="shared" si="13"/>
        <v>2019</v>
      </c>
    </row>
    <row r="199" spans="1:11" ht="15" x14ac:dyDescent="0.25">
      <c r="A199" s="7">
        <v>43571</v>
      </c>
      <c r="B199" s="319">
        <v>0</v>
      </c>
      <c r="C199" s="319">
        <v>0</v>
      </c>
      <c r="D199" s="319">
        <v>8</v>
      </c>
      <c r="E199" s="319">
        <v>4</v>
      </c>
      <c r="F199" s="319">
        <v>0</v>
      </c>
      <c r="G199" s="319">
        <v>0</v>
      </c>
      <c r="H199">
        <v>160</v>
      </c>
      <c r="I199" s="71">
        <f t="shared" si="11"/>
        <v>3</v>
      </c>
      <c r="J199" s="64">
        <f t="shared" si="12"/>
        <v>4</v>
      </c>
      <c r="K199" s="64">
        <f t="shared" si="13"/>
        <v>2019</v>
      </c>
    </row>
    <row r="200" spans="1:11" ht="15" x14ac:dyDescent="0.25">
      <c r="A200" s="7">
        <v>43572</v>
      </c>
      <c r="B200" s="319">
        <v>0</v>
      </c>
      <c r="C200" s="319">
        <v>0</v>
      </c>
      <c r="D200" s="319">
        <v>8</v>
      </c>
      <c r="E200" s="319">
        <v>4</v>
      </c>
      <c r="F200" s="319">
        <v>0</v>
      </c>
      <c r="G200" s="319">
        <v>0</v>
      </c>
      <c r="H200">
        <v>160</v>
      </c>
      <c r="I200" s="71">
        <f t="shared" si="11"/>
        <v>4</v>
      </c>
      <c r="J200" s="64">
        <f t="shared" si="12"/>
        <v>4</v>
      </c>
      <c r="K200" s="64">
        <f t="shared" si="13"/>
        <v>2019</v>
      </c>
    </row>
    <row r="201" spans="1:11" ht="15" x14ac:dyDescent="0.25">
      <c r="A201" s="7">
        <v>43573</v>
      </c>
      <c r="B201" s="319">
        <v>0</v>
      </c>
      <c r="C201" s="319">
        <v>0</v>
      </c>
      <c r="D201" s="319">
        <v>8</v>
      </c>
      <c r="E201" s="319">
        <v>4</v>
      </c>
      <c r="F201" s="319">
        <v>0</v>
      </c>
      <c r="G201" s="319">
        <v>0</v>
      </c>
      <c r="H201">
        <v>160</v>
      </c>
      <c r="I201" s="71">
        <f t="shared" si="11"/>
        <v>5</v>
      </c>
      <c r="J201" s="64">
        <f t="shared" si="12"/>
        <v>4</v>
      </c>
      <c r="K201" s="64">
        <f t="shared" si="13"/>
        <v>2019</v>
      </c>
    </row>
    <row r="202" spans="1:11" ht="15" x14ac:dyDescent="0.25">
      <c r="A202" s="7">
        <v>43574</v>
      </c>
      <c r="B202" s="319">
        <v>0</v>
      </c>
      <c r="C202" s="319">
        <v>0</v>
      </c>
      <c r="D202" s="319">
        <v>8</v>
      </c>
      <c r="E202" s="319">
        <v>4</v>
      </c>
      <c r="F202" s="319">
        <v>0</v>
      </c>
      <c r="G202" s="319">
        <v>0</v>
      </c>
      <c r="H202">
        <v>160</v>
      </c>
      <c r="I202" s="71">
        <f t="shared" si="11"/>
        <v>6</v>
      </c>
      <c r="J202" s="64">
        <f t="shared" si="12"/>
        <v>4</v>
      </c>
      <c r="K202" s="64">
        <f t="shared" si="13"/>
        <v>2019</v>
      </c>
    </row>
    <row r="203" spans="1:11" ht="15" x14ac:dyDescent="0.25">
      <c r="A203" s="7">
        <v>43575</v>
      </c>
      <c r="B203" s="319">
        <v>0</v>
      </c>
      <c r="C203" s="319">
        <v>0</v>
      </c>
      <c r="D203" s="319">
        <v>8</v>
      </c>
      <c r="E203" s="319">
        <v>4</v>
      </c>
      <c r="F203" s="319">
        <v>0</v>
      </c>
      <c r="G203" s="319">
        <v>0</v>
      </c>
      <c r="H203">
        <v>160</v>
      </c>
      <c r="I203" s="71">
        <f t="shared" si="11"/>
        <v>7</v>
      </c>
      <c r="J203" s="64">
        <f t="shared" si="12"/>
        <v>4</v>
      </c>
      <c r="K203" s="64">
        <f t="shared" si="13"/>
        <v>2019</v>
      </c>
    </row>
    <row r="204" spans="1:11" ht="15" x14ac:dyDescent="0.25">
      <c r="A204" s="7">
        <v>43576</v>
      </c>
      <c r="B204" s="319">
        <v>0</v>
      </c>
      <c r="C204" s="319">
        <v>0</v>
      </c>
      <c r="D204" s="319">
        <v>8</v>
      </c>
      <c r="E204" s="319">
        <v>4</v>
      </c>
      <c r="F204" s="319">
        <v>0</v>
      </c>
      <c r="G204" s="319">
        <v>0</v>
      </c>
      <c r="H204">
        <v>160</v>
      </c>
      <c r="I204" s="71">
        <f t="shared" si="11"/>
        <v>1</v>
      </c>
      <c r="J204" s="64">
        <f t="shared" si="12"/>
        <v>4</v>
      </c>
      <c r="K204" s="64">
        <f t="shared" si="13"/>
        <v>2019</v>
      </c>
    </row>
    <row r="205" spans="1:11" ht="15" x14ac:dyDescent="0.25">
      <c r="A205" s="7">
        <v>43577</v>
      </c>
      <c r="B205" s="319">
        <v>0</v>
      </c>
      <c r="C205" s="319">
        <v>0</v>
      </c>
      <c r="D205" s="319">
        <v>8</v>
      </c>
      <c r="E205" s="319">
        <v>4</v>
      </c>
      <c r="F205" s="319">
        <v>0</v>
      </c>
      <c r="G205" s="319">
        <v>0</v>
      </c>
      <c r="H205">
        <v>160</v>
      </c>
      <c r="I205" s="71">
        <f t="shared" si="11"/>
        <v>2</v>
      </c>
      <c r="J205" s="64">
        <f t="shared" si="12"/>
        <v>4</v>
      </c>
      <c r="K205" s="64">
        <f t="shared" si="13"/>
        <v>2019</v>
      </c>
    </row>
    <row r="206" spans="1:11" ht="15" x14ac:dyDescent="0.25">
      <c r="A206" s="7">
        <v>43578</v>
      </c>
      <c r="B206" s="319">
        <v>0</v>
      </c>
      <c r="C206" s="319">
        <v>0</v>
      </c>
      <c r="D206" s="319">
        <v>8</v>
      </c>
      <c r="E206" s="319">
        <v>4</v>
      </c>
      <c r="F206" s="319">
        <v>0</v>
      </c>
      <c r="G206" s="319">
        <v>0</v>
      </c>
      <c r="H206">
        <v>160</v>
      </c>
      <c r="I206" s="71">
        <f t="shared" si="11"/>
        <v>3</v>
      </c>
      <c r="J206" s="64">
        <f t="shared" si="12"/>
        <v>4</v>
      </c>
      <c r="K206" s="64">
        <f t="shared" si="13"/>
        <v>2019</v>
      </c>
    </row>
    <row r="207" spans="1:11" ht="15" x14ac:dyDescent="0.25">
      <c r="A207" s="7">
        <v>43579</v>
      </c>
      <c r="B207" s="319">
        <v>0</v>
      </c>
      <c r="C207" s="319">
        <v>0</v>
      </c>
      <c r="D207" s="319">
        <v>8</v>
      </c>
      <c r="E207" s="319">
        <v>4</v>
      </c>
      <c r="F207" s="319">
        <v>0</v>
      </c>
      <c r="G207" s="319">
        <v>0</v>
      </c>
      <c r="H207">
        <v>160</v>
      </c>
      <c r="I207" s="71">
        <f t="shared" si="11"/>
        <v>4</v>
      </c>
      <c r="J207" s="64">
        <f t="shared" si="12"/>
        <v>4</v>
      </c>
      <c r="K207" s="64">
        <f t="shared" si="13"/>
        <v>2019</v>
      </c>
    </row>
    <row r="208" spans="1:11" ht="15" x14ac:dyDescent="0.25">
      <c r="A208" s="7">
        <v>43580</v>
      </c>
      <c r="B208" s="319">
        <v>0</v>
      </c>
      <c r="C208" s="319">
        <v>0</v>
      </c>
      <c r="D208" s="319">
        <v>8</v>
      </c>
      <c r="E208" s="319">
        <v>4</v>
      </c>
      <c r="F208" s="319">
        <v>0</v>
      </c>
      <c r="G208" s="319">
        <v>0</v>
      </c>
      <c r="H208">
        <v>160</v>
      </c>
      <c r="I208" s="71">
        <f t="shared" si="11"/>
        <v>5</v>
      </c>
      <c r="J208" s="64">
        <f t="shared" si="12"/>
        <v>4</v>
      </c>
      <c r="K208" s="64">
        <f t="shared" si="13"/>
        <v>2019</v>
      </c>
    </row>
    <row r="209" spans="1:11" ht="15" x14ac:dyDescent="0.25">
      <c r="A209" s="7">
        <v>43581</v>
      </c>
      <c r="B209" s="319">
        <v>0</v>
      </c>
      <c r="C209" s="319">
        <v>0</v>
      </c>
      <c r="D209" s="319">
        <v>8</v>
      </c>
      <c r="E209" s="319">
        <v>4</v>
      </c>
      <c r="F209" s="319">
        <v>0</v>
      </c>
      <c r="G209" s="319">
        <v>0</v>
      </c>
      <c r="H209">
        <v>160</v>
      </c>
      <c r="I209" s="71">
        <f t="shared" si="11"/>
        <v>6</v>
      </c>
      <c r="J209" s="64">
        <f t="shared" si="12"/>
        <v>4</v>
      </c>
      <c r="K209" s="64">
        <f t="shared" si="13"/>
        <v>2019</v>
      </c>
    </row>
    <row r="210" spans="1:11" ht="15" x14ac:dyDescent="0.25">
      <c r="A210" s="7">
        <v>43582</v>
      </c>
      <c r="B210" s="319">
        <v>0</v>
      </c>
      <c r="C210" s="319">
        <v>0</v>
      </c>
      <c r="D210" s="319">
        <v>8</v>
      </c>
      <c r="E210" s="319">
        <v>4</v>
      </c>
      <c r="F210" s="319">
        <v>0</v>
      </c>
      <c r="G210" s="319">
        <v>0</v>
      </c>
      <c r="H210">
        <v>160</v>
      </c>
      <c r="I210" s="71">
        <f t="shared" si="11"/>
        <v>7</v>
      </c>
      <c r="J210" s="64">
        <f t="shared" si="12"/>
        <v>4</v>
      </c>
      <c r="K210" s="64">
        <f t="shared" si="13"/>
        <v>2019</v>
      </c>
    </row>
    <row r="211" spans="1:11" ht="15" x14ac:dyDescent="0.25">
      <c r="A211" s="7">
        <v>43583</v>
      </c>
      <c r="B211" s="319">
        <v>0</v>
      </c>
      <c r="C211" s="319">
        <v>0</v>
      </c>
      <c r="D211" s="319">
        <v>8</v>
      </c>
      <c r="E211" s="319">
        <v>4</v>
      </c>
      <c r="F211" s="319">
        <v>0</v>
      </c>
      <c r="G211" s="319">
        <v>0</v>
      </c>
      <c r="H211">
        <v>160</v>
      </c>
      <c r="I211" s="71">
        <f t="shared" si="11"/>
        <v>1</v>
      </c>
      <c r="J211" s="64">
        <f t="shared" si="12"/>
        <v>4</v>
      </c>
      <c r="K211" s="64">
        <f t="shared" si="13"/>
        <v>2019</v>
      </c>
    </row>
    <row r="212" spans="1:11" ht="15" x14ac:dyDescent="0.25">
      <c r="A212" s="7">
        <v>43584</v>
      </c>
      <c r="B212" s="319">
        <v>0</v>
      </c>
      <c r="C212" s="319">
        <v>0</v>
      </c>
      <c r="D212" s="319">
        <v>8</v>
      </c>
      <c r="E212" s="319">
        <v>4</v>
      </c>
      <c r="F212" s="319">
        <v>0</v>
      </c>
      <c r="G212" s="319">
        <v>0</v>
      </c>
      <c r="H212">
        <v>160</v>
      </c>
      <c r="I212" s="71">
        <f t="shared" si="11"/>
        <v>2</v>
      </c>
      <c r="J212" s="64">
        <f t="shared" si="12"/>
        <v>4</v>
      </c>
      <c r="K212" s="64">
        <f t="shared" si="13"/>
        <v>2019</v>
      </c>
    </row>
    <row r="213" spans="1:11" ht="15" x14ac:dyDescent="0.25">
      <c r="A213" s="7">
        <v>43585</v>
      </c>
      <c r="B213" s="319">
        <v>0</v>
      </c>
      <c r="C213" s="319">
        <v>0</v>
      </c>
      <c r="D213" s="319">
        <v>8</v>
      </c>
      <c r="E213" s="319">
        <v>4</v>
      </c>
      <c r="F213" s="319">
        <v>0</v>
      </c>
      <c r="G213" s="319">
        <v>0</v>
      </c>
      <c r="H213">
        <v>160</v>
      </c>
      <c r="I213" s="71">
        <f t="shared" si="11"/>
        <v>3</v>
      </c>
      <c r="J213" s="64">
        <f t="shared" si="12"/>
        <v>4</v>
      </c>
      <c r="K213" s="64">
        <f t="shared" si="13"/>
        <v>2019</v>
      </c>
    </row>
    <row r="214" spans="1:11" ht="15" x14ac:dyDescent="0.25">
      <c r="A214" s="7">
        <v>43586</v>
      </c>
      <c r="B214" s="319">
        <v>0</v>
      </c>
      <c r="C214" s="319">
        <v>0</v>
      </c>
      <c r="D214" s="319">
        <v>8</v>
      </c>
      <c r="E214" s="319">
        <v>4</v>
      </c>
      <c r="F214" s="319">
        <v>0</v>
      </c>
      <c r="G214" s="319">
        <v>0</v>
      </c>
      <c r="H214">
        <v>160</v>
      </c>
      <c r="I214" s="71">
        <f t="shared" si="11"/>
        <v>4</v>
      </c>
      <c r="J214" s="64">
        <f t="shared" si="12"/>
        <v>5</v>
      </c>
      <c r="K214" s="64">
        <f t="shared" si="13"/>
        <v>2019</v>
      </c>
    </row>
    <row r="215" spans="1:11" ht="15" x14ac:dyDescent="0.25">
      <c r="A215" s="7">
        <v>43587</v>
      </c>
      <c r="B215" s="319">
        <v>0</v>
      </c>
      <c r="C215" s="319">
        <v>0</v>
      </c>
      <c r="D215" s="319">
        <v>8</v>
      </c>
      <c r="E215" s="319">
        <v>4</v>
      </c>
      <c r="F215" s="319">
        <v>0</v>
      </c>
      <c r="G215" s="319">
        <v>0</v>
      </c>
      <c r="H215">
        <v>160</v>
      </c>
      <c r="I215" s="71">
        <f t="shared" si="11"/>
        <v>5</v>
      </c>
      <c r="J215" s="64">
        <f t="shared" si="12"/>
        <v>5</v>
      </c>
      <c r="K215" s="64">
        <f t="shared" si="13"/>
        <v>2019</v>
      </c>
    </row>
    <row r="216" spans="1:11" ht="15" x14ac:dyDescent="0.25">
      <c r="A216" s="7">
        <v>43588</v>
      </c>
      <c r="B216" s="319">
        <v>0</v>
      </c>
      <c r="C216" s="319">
        <v>0</v>
      </c>
      <c r="D216" s="319">
        <v>8</v>
      </c>
      <c r="E216" s="319">
        <v>4</v>
      </c>
      <c r="F216" s="319">
        <v>0</v>
      </c>
      <c r="G216" s="319">
        <v>0</v>
      </c>
      <c r="H216">
        <v>160</v>
      </c>
      <c r="I216" s="71">
        <f t="shared" si="11"/>
        <v>6</v>
      </c>
      <c r="J216" s="64">
        <f t="shared" si="12"/>
        <v>5</v>
      </c>
      <c r="K216" s="64">
        <f t="shared" si="13"/>
        <v>2019</v>
      </c>
    </row>
    <row r="217" spans="1:11" ht="15" x14ac:dyDescent="0.25">
      <c r="A217" s="7">
        <v>43589</v>
      </c>
      <c r="B217" s="319">
        <v>0</v>
      </c>
      <c r="C217" s="319">
        <v>0</v>
      </c>
      <c r="D217" s="319">
        <v>8</v>
      </c>
      <c r="E217" s="319">
        <v>4</v>
      </c>
      <c r="F217" s="319">
        <v>0</v>
      </c>
      <c r="G217" s="319">
        <v>0</v>
      </c>
      <c r="H217">
        <v>160</v>
      </c>
      <c r="I217" s="71">
        <f t="shared" si="11"/>
        <v>7</v>
      </c>
      <c r="J217" s="64">
        <f t="shared" si="12"/>
        <v>5</v>
      </c>
      <c r="K217" s="64">
        <f t="shared" si="13"/>
        <v>2019</v>
      </c>
    </row>
    <row r="218" spans="1:11" ht="15" x14ac:dyDescent="0.25">
      <c r="A218" s="7">
        <v>43590</v>
      </c>
      <c r="B218" s="319">
        <v>0</v>
      </c>
      <c r="C218" s="319">
        <v>0</v>
      </c>
      <c r="D218" s="319">
        <v>8</v>
      </c>
      <c r="E218" s="319">
        <v>4</v>
      </c>
      <c r="F218" s="319">
        <v>0</v>
      </c>
      <c r="G218" s="319">
        <v>0</v>
      </c>
      <c r="H218">
        <v>160</v>
      </c>
      <c r="I218" s="71">
        <f t="shared" si="11"/>
        <v>1</v>
      </c>
      <c r="J218" s="64">
        <f t="shared" si="12"/>
        <v>5</v>
      </c>
      <c r="K218" s="64">
        <f t="shared" si="13"/>
        <v>2019</v>
      </c>
    </row>
    <row r="219" spans="1:11" ht="15" x14ac:dyDescent="0.25">
      <c r="A219" s="7">
        <v>43591</v>
      </c>
      <c r="B219" s="319">
        <v>0</v>
      </c>
      <c r="C219" s="319">
        <v>0</v>
      </c>
      <c r="D219" s="319">
        <v>8</v>
      </c>
      <c r="E219" s="319">
        <v>4</v>
      </c>
      <c r="F219" s="319">
        <v>0</v>
      </c>
      <c r="G219" s="319">
        <v>0</v>
      </c>
      <c r="H219">
        <v>160</v>
      </c>
      <c r="I219" s="71">
        <f t="shared" si="11"/>
        <v>2</v>
      </c>
      <c r="J219" s="64">
        <f t="shared" si="12"/>
        <v>5</v>
      </c>
      <c r="K219" s="64">
        <f t="shared" si="13"/>
        <v>2019</v>
      </c>
    </row>
    <row r="220" spans="1:11" ht="15" x14ac:dyDescent="0.25">
      <c r="A220" s="7">
        <v>43592</v>
      </c>
      <c r="B220" s="319">
        <v>0</v>
      </c>
      <c r="C220" s="319">
        <v>0</v>
      </c>
      <c r="D220" s="319">
        <v>8</v>
      </c>
      <c r="E220" s="319">
        <v>4</v>
      </c>
      <c r="F220" s="319">
        <v>0</v>
      </c>
      <c r="G220" s="319">
        <v>0</v>
      </c>
      <c r="H220">
        <v>160</v>
      </c>
      <c r="I220" s="71">
        <f t="shared" si="11"/>
        <v>3</v>
      </c>
      <c r="J220" s="64">
        <f t="shared" si="12"/>
        <v>5</v>
      </c>
      <c r="K220" s="64">
        <f t="shared" si="13"/>
        <v>2019</v>
      </c>
    </row>
    <row r="221" spans="1:11" ht="15" x14ac:dyDescent="0.25">
      <c r="A221" s="7">
        <v>43593</v>
      </c>
      <c r="B221" s="319">
        <v>0</v>
      </c>
      <c r="C221" s="319">
        <v>0</v>
      </c>
      <c r="D221" s="319">
        <v>8</v>
      </c>
      <c r="E221" s="319">
        <v>4</v>
      </c>
      <c r="F221" s="319">
        <v>0</v>
      </c>
      <c r="G221" s="319">
        <v>0</v>
      </c>
      <c r="H221">
        <v>160</v>
      </c>
      <c r="I221" s="71">
        <f t="shared" si="11"/>
        <v>4</v>
      </c>
      <c r="J221" s="64">
        <f t="shared" si="12"/>
        <v>5</v>
      </c>
      <c r="K221" s="64">
        <f t="shared" si="13"/>
        <v>2019</v>
      </c>
    </row>
    <row r="222" spans="1:11" ht="15" x14ac:dyDescent="0.25">
      <c r="A222" s="7">
        <v>43594</v>
      </c>
      <c r="B222" s="319">
        <v>0</v>
      </c>
      <c r="C222" s="319">
        <v>0</v>
      </c>
      <c r="D222" s="319">
        <v>8</v>
      </c>
      <c r="E222" s="319">
        <v>4</v>
      </c>
      <c r="F222" s="319">
        <v>0</v>
      </c>
      <c r="G222" s="319">
        <v>0</v>
      </c>
      <c r="H222">
        <v>160</v>
      </c>
      <c r="I222" s="71">
        <f t="shared" si="11"/>
        <v>5</v>
      </c>
      <c r="J222" s="64">
        <f t="shared" si="12"/>
        <v>5</v>
      </c>
      <c r="K222" s="64">
        <f t="shared" si="13"/>
        <v>2019</v>
      </c>
    </row>
    <row r="223" spans="1:11" ht="15" x14ac:dyDescent="0.25">
      <c r="A223" s="7">
        <v>43595</v>
      </c>
      <c r="B223" s="319">
        <v>0</v>
      </c>
      <c r="C223" s="319">
        <v>0</v>
      </c>
      <c r="D223" s="319">
        <v>8</v>
      </c>
      <c r="E223" s="319">
        <v>4</v>
      </c>
      <c r="F223" s="319">
        <v>0</v>
      </c>
      <c r="G223" s="319">
        <v>0</v>
      </c>
      <c r="H223">
        <v>160</v>
      </c>
      <c r="I223" s="71">
        <f t="shared" si="11"/>
        <v>6</v>
      </c>
      <c r="J223" s="64">
        <f t="shared" si="12"/>
        <v>5</v>
      </c>
      <c r="K223" s="64">
        <f t="shared" si="13"/>
        <v>2019</v>
      </c>
    </row>
    <row r="224" spans="1:11" ht="15" x14ac:dyDescent="0.25">
      <c r="A224" s="7">
        <v>43596</v>
      </c>
      <c r="B224" s="319">
        <v>0</v>
      </c>
      <c r="C224" s="319">
        <v>0</v>
      </c>
      <c r="D224" s="319">
        <v>8</v>
      </c>
      <c r="E224" s="319">
        <v>4</v>
      </c>
      <c r="F224" s="319">
        <v>0</v>
      </c>
      <c r="G224" s="319">
        <v>0</v>
      </c>
      <c r="H224">
        <v>160</v>
      </c>
      <c r="I224" s="71">
        <f t="shared" si="11"/>
        <v>7</v>
      </c>
      <c r="J224" s="64">
        <f t="shared" si="12"/>
        <v>5</v>
      </c>
      <c r="K224" s="64">
        <f t="shared" si="13"/>
        <v>2019</v>
      </c>
    </row>
    <row r="225" spans="1:11" ht="15" x14ac:dyDescent="0.25">
      <c r="A225" s="7">
        <v>43597</v>
      </c>
      <c r="B225" s="319">
        <v>0</v>
      </c>
      <c r="C225" s="319">
        <v>0</v>
      </c>
      <c r="D225" s="319">
        <v>8</v>
      </c>
      <c r="E225" s="319">
        <v>4</v>
      </c>
      <c r="F225" s="319">
        <v>0</v>
      </c>
      <c r="G225" s="319">
        <v>0</v>
      </c>
      <c r="H225">
        <v>160</v>
      </c>
      <c r="I225" s="71">
        <f t="shared" si="11"/>
        <v>1</v>
      </c>
      <c r="J225" s="64">
        <f t="shared" si="12"/>
        <v>5</v>
      </c>
      <c r="K225" s="64">
        <f t="shared" si="13"/>
        <v>2019</v>
      </c>
    </row>
    <row r="226" spans="1:11" ht="15" x14ac:dyDescent="0.25">
      <c r="A226" s="7">
        <v>43598</v>
      </c>
      <c r="B226" s="319">
        <v>0</v>
      </c>
      <c r="C226" s="319">
        <v>0</v>
      </c>
      <c r="D226" s="319">
        <v>8</v>
      </c>
      <c r="E226" s="319">
        <v>4</v>
      </c>
      <c r="F226" s="319">
        <v>0</v>
      </c>
      <c r="G226" s="319">
        <v>0</v>
      </c>
      <c r="H226">
        <v>160</v>
      </c>
      <c r="I226" s="71">
        <f t="shared" si="11"/>
        <v>2</v>
      </c>
      <c r="J226" s="64">
        <f t="shared" si="12"/>
        <v>5</v>
      </c>
      <c r="K226" s="64">
        <f t="shared" si="13"/>
        <v>2019</v>
      </c>
    </row>
    <row r="227" spans="1:11" ht="15" x14ac:dyDescent="0.25">
      <c r="A227" s="7">
        <v>43599</v>
      </c>
      <c r="B227" s="319">
        <v>0</v>
      </c>
      <c r="C227" s="319">
        <v>0</v>
      </c>
      <c r="D227" s="319">
        <v>8</v>
      </c>
      <c r="E227" s="319">
        <v>4</v>
      </c>
      <c r="F227" s="319">
        <v>0</v>
      </c>
      <c r="G227" s="319">
        <v>0</v>
      </c>
      <c r="H227">
        <v>160</v>
      </c>
      <c r="I227" s="71">
        <f t="shared" si="11"/>
        <v>3</v>
      </c>
      <c r="J227" s="64">
        <f t="shared" si="12"/>
        <v>5</v>
      </c>
      <c r="K227" s="64">
        <f t="shared" si="13"/>
        <v>2019</v>
      </c>
    </row>
    <row r="228" spans="1:11" ht="15" x14ac:dyDescent="0.25">
      <c r="A228" s="7">
        <v>43600</v>
      </c>
      <c r="B228" s="319">
        <v>0</v>
      </c>
      <c r="C228" s="319">
        <v>0</v>
      </c>
      <c r="D228" s="319">
        <v>8</v>
      </c>
      <c r="E228" s="319">
        <v>4</v>
      </c>
      <c r="F228" s="319">
        <v>0</v>
      </c>
      <c r="G228" s="319">
        <v>0</v>
      </c>
      <c r="H228">
        <v>160</v>
      </c>
      <c r="I228" s="71">
        <f t="shared" si="11"/>
        <v>4</v>
      </c>
      <c r="J228" s="64">
        <f t="shared" si="12"/>
        <v>5</v>
      </c>
      <c r="K228" s="64">
        <f t="shared" si="13"/>
        <v>2019</v>
      </c>
    </row>
    <row r="229" spans="1:11" ht="15" x14ac:dyDescent="0.25">
      <c r="A229" s="7">
        <v>43601</v>
      </c>
      <c r="B229" s="319">
        <v>0</v>
      </c>
      <c r="C229" s="319">
        <v>0</v>
      </c>
      <c r="D229" s="319">
        <v>8</v>
      </c>
      <c r="E229" s="319">
        <v>4</v>
      </c>
      <c r="F229" s="319">
        <v>0</v>
      </c>
      <c r="G229" s="319">
        <v>0</v>
      </c>
      <c r="H229">
        <v>160</v>
      </c>
      <c r="I229" s="71">
        <f t="shared" si="11"/>
        <v>5</v>
      </c>
      <c r="J229" s="64">
        <f t="shared" si="12"/>
        <v>5</v>
      </c>
      <c r="K229" s="64">
        <f t="shared" si="13"/>
        <v>2019</v>
      </c>
    </row>
    <row r="230" spans="1:11" ht="15" x14ac:dyDescent="0.25">
      <c r="A230" s="7">
        <v>43602</v>
      </c>
      <c r="B230" s="319">
        <v>0</v>
      </c>
      <c r="C230" s="319">
        <v>0</v>
      </c>
      <c r="D230" s="319">
        <v>8</v>
      </c>
      <c r="E230" s="319">
        <v>4</v>
      </c>
      <c r="F230" s="319">
        <v>0</v>
      </c>
      <c r="G230" s="319">
        <v>0</v>
      </c>
      <c r="H230">
        <v>160</v>
      </c>
      <c r="I230" s="71">
        <f t="shared" si="11"/>
        <v>6</v>
      </c>
      <c r="J230" s="64">
        <f t="shared" si="12"/>
        <v>5</v>
      </c>
      <c r="K230" s="64">
        <f t="shared" si="13"/>
        <v>2019</v>
      </c>
    </row>
    <row r="231" spans="1:11" ht="15" x14ac:dyDescent="0.25">
      <c r="A231" s="7">
        <v>43603</v>
      </c>
      <c r="B231" s="319">
        <v>0</v>
      </c>
      <c r="C231" s="319">
        <v>0</v>
      </c>
      <c r="D231" s="319">
        <v>8</v>
      </c>
      <c r="E231" s="319">
        <v>4</v>
      </c>
      <c r="F231" s="319">
        <v>0</v>
      </c>
      <c r="G231" s="319">
        <v>0</v>
      </c>
      <c r="H231">
        <v>160</v>
      </c>
      <c r="I231" s="71">
        <f t="shared" si="11"/>
        <v>7</v>
      </c>
      <c r="J231" s="64">
        <f t="shared" si="12"/>
        <v>5</v>
      </c>
      <c r="K231" s="64">
        <f t="shared" si="13"/>
        <v>2019</v>
      </c>
    </row>
    <row r="232" spans="1:11" ht="15" x14ac:dyDescent="0.25">
      <c r="A232" s="7">
        <v>43604</v>
      </c>
      <c r="B232" s="319">
        <v>0</v>
      </c>
      <c r="C232" s="319">
        <v>0</v>
      </c>
      <c r="D232" s="319">
        <v>4</v>
      </c>
      <c r="E232" s="319">
        <v>4</v>
      </c>
      <c r="F232" s="319">
        <v>0</v>
      </c>
      <c r="G232" s="319">
        <v>0</v>
      </c>
      <c r="H232">
        <v>160</v>
      </c>
      <c r="I232" s="71">
        <f t="shared" si="11"/>
        <v>1</v>
      </c>
      <c r="J232" s="64">
        <f t="shared" si="12"/>
        <v>5</v>
      </c>
      <c r="K232" s="64">
        <f t="shared" si="13"/>
        <v>2019</v>
      </c>
    </row>
    <row r="233" spans="1:11" ht="15" x14ac:dyDescent="0.25">
      <c r="A233" s="7">
        <v>43605</v>
      </c>
      <c r="B233" s="319">
        <v>0</v>
      </c>
      <c r="C233" s="319">
        <v>0</v>
      </c>
      <c r="D233" s="319">
        <v>4</v>
      </c>
      <c r="E233" s="319">
        <v>4</v>
      </c>
      <c r="F233" s="319">
        <v>0</v>
      </c>
      <c r="G233" s="319">
        <v>0</v>
      </c>
      <c r="H233">
        <v>160</v>
      </c>
      <c r="I233" s="71">
        <f t="shared" si="11"/>
        <v>2</v>
      </c>
      <c r="J233" s="64">
        <f t="shared" si="12"/>
        <v>5</v>
      </c>
      <c r="K233" s="64">
        <f t="shared" si="13"/>
        <v>2019</v>
      </c>
    </row>
    <row r="234" spans="1:11" ht="15" x14ac:dyDescent="0.25">
      <c r="A234" s="7">
        <v>43606</v>
      </c>
      <c r="B234" s="319">
        <v>0</v>
      </c>
      <c r="C234" s="319">
        <v>0</v>
      </c>
      <c r="D234" s="319">
        <v>4</v>
      </c>
      <c r="E234" s="319">
        <v>4</v>
      </c>
      <c r="F234" s="319">
        <v>0</v>
      </c>
      <c r="G234" s="319">
        <v>0</v>
      </c>
      <c r="H234">
        <v>160</v>
      </c>
      <c r="I234" s="71">
        <f t="shared" si="11"/>
        <v>3</v>
      </c>
      <c r="J234" s="64">
        <f t="shared" si="12"/>
        <v>5</v>
      </c>
      <c r="K234" s="64">
        <f t="shared" si="13"/>
        <v>2019</v>
      </c>
    </row>
    <row r="235" spans="1:11" ht="15" x14ac:dyDescent="0.25">
      <c r="A235" s="7">
        <v>43607</v>
      </c>
      <c r="B235" s="319">
        <v>0</v>
      </c>
      <c r="C235" s="319">
        <v>0</v>
      </c>
      <c r="D235" s="319">
        <v>4</v>
      </c>
      <c r="E235" s="319">
        <v>4</v>
      </c>
      <c r="F235" s="319">
        <v>0</v>
      </c>
      <c r="G235" s="319">
        <v>0</v>
      </c>
      <c r="H235">
        <v>160</v>
      </c>
      <c r="I235" s="71">
        <f t="shared" si="11"/>
        <v>4</v>
      </c>
      <c r="J235" s="64">
        <f t="shared" si="12"/>
        <v>5</v>
      </c>
      <c r="K235" s="64">
        <f t="shared" si="13"/>
        <v>2019</v>
      </c>
    </row>
    <row r="236" spans="1:11" ht="15" x14ac:dyDescent="0.25">
      <c r="A236" s="7">
        <v>43608</v>
      </c>
      <c r="B236" s="319">
        <v>0</v>
      </c>
      <c r="C236" s="319">
        <v>0</v>
      </c>
      <c r="D236" s="319">
        <v>4</v>
      </c>
      <c r="E236" s="319">
        <v>4</v>
      </c>
      <c r="F236" s="319">
        <v>0</v>
      </c>
      <c r="G236" s="319">
        <v>0</v>
      </c>
      <c r="H236">
        <v>160</v>
      </c>
      <c r="I236" s="71">
        <f t="shared" si="11"/>
        <v>5</v>
      </c>
      <c r="J236" s="64">
        <f t="shared" si="12"/>
        <v>5</v>
      </c>
      <c r="K236" s="64">
        <f t="shared" si="13"/>
        <v>2019</v>
      </c>
    </row>
    <row r="237" spans="1:11" ht="15" x14ac:dyDescent="0.25">
      <c r="A237" s="7">
        <v>43609</v>
      </c>
      <c r="B237" s="319">
        <v>0</v>
      </c>
      <c r="C237" s="319">
        <v>0</v>
      </c>
      <c r="D237" s="319">
        <v>4</v>
      </c>
      <c r="E237" s="319">
        <v>4</v>
      </c>
      <c r="F237" s="319">
        <v>0</v>
      </c>
      <c r="G237" s="319">
        <v>0</v>
      </c>
      <c r="H237">
        <v>160</v>
      </c>
      <c r="I237" s="71">
        <f t="shared" si="11"/>
        <v>6</v>
      </c>
      <c r="J237" s="64">
        <f t="shared" si="12"/>
        <v>5</v>
      </c>
      <c r="K237" s="64">
        <f t="shared" si="13"/>
        <v>2019</v>
      </c>
    </row>
    <row r="238" spans="1:11" ht="15" x14ac:dyDescent="0.25">
      <c r="A238" s="7">
        <v>43610</v>
      </c>
      <c r="B238" s="319">
        <v>0</v>
      </c>
      <c r="C238" s="319">
        <v>0</v>
      </c>
      <c r="D238" s="319">
        <v>4</v>
      </c>
      <c r="E238" s="319">
        <v>4</v>
      </c>
      <c r="F238" s="319">
        <v>0</v>
      </c>
      <c r="G238" s="319">
        <v>0</v>
      </c>
      <c r="H238">
        <v>160</v>
      </c>
      <c r="I238" s="71">
        <f t="shared" si="11"/>
        <v>7</v>
      </c>
      <c r="J238" s="64">
        <f t="shared" si="12"/>
        <v>5</v>
      </c>
      <c r="K238" s="64">
        <f t="shared" si="13"/>
        <v>2019</v>
      </c>
    </row>
    <row r="239" spans="1:11" ht="15" x14ac:dyDescent="0.25">
      <c r="A239" s="7">
        <v>43611</v>
      </c>
      <c r="B239" s="319">
        <v>0</v>
      </c>
      <c r="C239" s="319">
        <v>0</v>
      </c>
      <c r="D239" s="319">
        <v>4</v>
      </c>
      <c r="E239" s="319">
        <v>4</v>
      </c>
      <c r="F239" s="319">
        <v>0</v>
      </c>
      <c r="G239" s="319">
        <v>0</v>
      </c>
      <c r="H239">
        <v>160</v>
      </c>
      <c r="I239" s="71">
        <f t="shared" si="11"/>
        <v>1</v>
      </c>
      <c r="J239" s="64">
        <f t="shared" si="12"/>
        <v>5</v>
      </c>
      <c r="K239" s="64">
        <f t="shared" si="13"/>
        <v>2019</v>
      </c>
    </row>
    <row r="240" spans="1:11" ht="15" x14ac:dyDescent="0.25">
      <c r="A240" s="7">
        <v>43612</v>
      </c>
      <c r="B240" s="319">
        <v>0</v>
      </c>
      <c r="C240" s="319">
        <v>0</v>
      </c>
      <c r="D240" s="319">
        <v>4</v>
      </c>
      <c r="E240" s="319">
        <v>4</v>
      </c>
      <c r="F240" s="319">
        <v>0</v>
      </c>
      <c r="G240" s="319">
        <v>0</v>
      </c>
      <c r="H240">
        <v>160</v>
      </c>
      <c r="I240" s="71">
        <f t="shared" si="11"/>
        <v>2</v>
      </c>
      <c r="J240" s="64">
        <f t="shared" si="12"/>
        <v>5</v>
      </c>
      <c r="K240" s="64">
        <f t="shared" si="13"/>
        <v>2019</v>
      </c>
    </row>
    <row r="241" spans="1:11" ht="15" x14ac:dyDescent="0.25">
      <c r="A241" s="7">
        <v>43613</v>
      </c>
      <c r="B241" s="319">
        <v>0</v>
      </c>
      <c r="C241" s="319">
        <v>0</v>
      </c>
      <c r="D241" s="319">
        <v>4</v>
      </c>
      <c r="E241" s="319">
        <v>4</v>
      </c>
      <c r="F241" s="319">
        <v>0</v>
      </c>
      <c r="G241" s="319">
        <v>0</v>
      </c>
      <c r="H241">
        <v>160</v>
      </c>
      <c r="I241" s="71">
        <f t="shared" si="11"/>
        <v>3</v>
      </c>
      <c r="J241" s="64">
        <f t="shared" si="12"/>
        <v>5</v>
      </c>
      <c r="K241" s="64">
        <f t="shared" si="13"/>
        <v>2019</v>
      </c>
    </row>
    <row r="242" spans="1:11" ht="15" x14ac:dyDescent="0.25">
      <c r="A242" s="7">
        <v>43614</v>
      </c>
      <c r="B242" s="319">
        <v>0</v>
      </c>
      <c r="C242" s="319">
        <v>0</v>
      </c>
      <c r="D242" s="319">
        <v>4</v>
      </c>
      <c r="E242" s="319">
        <v>4</v>
      </c>
      <c r="F242" s="319">
        <v>0</v>
      </c>
      <c r="G242" s="319">
        <v>0</v>
      </c>
      <c r="H242">
        <v>160</v>
      </c>
      <c r="I242" s="71">
        <f t="shared" si="11"/>
        <v>4</v>
      </c>
      <c r="J242" s="64">
        <f t="shared" si="12"/>
        <v>5</v>
      </c>
      <c r="K242" s="64">
        <f t="shared" si="13"/>
        <v>2019</v>
      </c>
    </row>
    <row r="243" spans="1:11" ht="15" x14ac:dyDescent="0.25">
      <c r="A243" s="7">
        <v>43615</v>
      </c>
      <c r="B243" s="319">
        <v>0</v>
      </c>
      <c r="C243" s="319">
        <v>0</v>
      </c>
      <c r="D243" s="319">
        <v>4</v>
      </c>
      <c r="E243" s="319">
        <v>4</v>
      </c>
      <c r="F243" s="319">
        <v>0</v>
      </c>
      <c r="G243" s="319">
        <v>0</v>
      </c>
      <c r="H243">
        <v>160</v>
      </c>
      <c r="I243" s="71">
        <f t="shared" si="11"/>
        <v>5</v>
      </c>
      <c r="J243" s="64">
        <f t="shared" si="12"/>
        <v>5</v>
      </c>
      <c r="K243" s="64">
        <f t="shared" si="13"/>
        <v>2019</v>
      </c>
    </row>
    <row r="244" spans="1:11" ht="15" x14ac:dyDescent="0.25">
      <c r="A244" s="7">
        <v>43616</v>
      </c>
      <c r="B244" s="319">
        <v>0</v>
      </c>
      <c r="C244" s="319">
        <v>0</v>
      </c>
      <c r="D244" s="319">
        <v>4</v>
      </c>
      <c r="E244" s="319">
        <v>8</v>
      </c>
      <c r="F244" s="319">
        <v>0</v>
      </c>
      <c r="G244" s="319">
        <v>0</v>
      </c>
      <c r="H244">
        <v>160</v>
      </c>
      <c r="I244" s="71">
        <f t="shared" si="11"/>
        <v>6</v>
      </c>
      <c r="J244" s="64">
        <f t="shared" si="12"/>
        <v>5</v>
      </c>
      <c r="K244" s="64">
        <f t="shared" si="13"/>
        <v>2019</v>
      </c>
    </row>
    <row r="245" spans="1:11" ht="15" x14ac:dyDescent="0.25">
      <c r="A245" s="7">
        <v>43617</v>
      </c>
      <c r="B245" s="319">
        <v>0</v>
      </c>
      <c r="C245" s="319">
        <v>0</v>
      </c>
      <c r="D245" s="319">
        <v>4</v>
      </c>
      <c r="E245" s="319">
        <v>4</v>
      </c>
      <c r="F245" s="319">
        <v>0</v>
      </c>
      <c r="G245" s="319">
        <v>0</v>
      </c>
      <c r="H245">
        <v>160</v>
      </c>
      <c r="I245" s="71">
        <f t="shared" si="11"/>
        <v>7</v>
      </c>
      <c r="J245" s="64">
        <f t="shared" si="12"/>
        <v>6</v>
      </c>
      <c r="K245" s="64">
        <f t="shared" si="13"/>
        <v>2019</v>
      </c>
    </row>
    <row r="246" spans="1:11" ht="15" x14ac:dyDescent="0.25">
      <c r="A246" s="7">
        <v>43618</v>
      </c>
      <c r="B246" s="319">
        <v>0</v>
      </c>
      <c r="C246" s="319">
        <v>0</v>
      </c>
      <c r="D246" s="319">
        <v>4</v>
      </c>
      <c r="E246" s="319">
        <v>4</v>
      </c>
      <c r="F246" s="319">
        <v>0</v>
      </c>
      <c r="G246" s="319">
        <v>0</v>
      </c>
      <c r="H246">
        <v>160</v>
      </c>
      <c r="I246" s="71">
        <f t="shared" si="11"/>
        <v>1</v>
      </c>
      <c r="J246" s="64">
        <f t="shared" si="12"/>
        <v>6</v>
      </c>
      <c r="K246" s="64">
        <f t="shared" si="13"/>
        <v>2019</v>
      </c>
    </row>
    <row r="247" spans="1:11" ht="15" x14ac:dyDescent="0.25">
      <c r="A247" s="7">
        <v>43619</v>
      </c>
      <c r="B247" s="319">
        <v>0</v>
      </c>
      <c r="C247" s="319">
        <v>0</v>
      </c>
      <c r="D247" s="319">
        <v>4</v>
      </c>
      <c r="E247" s="319">
        <v>4</v>
      </c>
      <c r="F247" s="319">
        <v>0</v>
      </c>
      <c r="G247" s="319">
        <v>0</v>
      </c>
      <c r="H247">
        <v>160</v>
      </c>
      <c r="I247" s="71">
        <f t="shared" si="11"/>
        <v>2</v>
      </c>
      <c r="J247" s="64">
        <f t="shared" si="12"/>
        <v>6</v>
      </c>
      <c r="K247" s="64">
        <f t="shared" si="13"/>
        <v>2019</v>
      </c>
    </row>
    <row r="248" spans="1:11" ht="15" x14ac:dyDescent="0.25">
      <c r="A248" s="7">
        <v>43620</v>
      </c>
      <c r="B248" s="319">
        <v>0</v>
      </c>
      <c r="C248" s="319">
        <v>0</v>
      </c>
      <c r="D248" s="319">
        <v>4</v>
      </c>
      <c r="E248" s="319">
        <v>4</v>
      </c>
      <c r="F248" s="319">
        <v>0</v>
      </c>
      <c r="G248" s="319">
        <v>0</v>
      </c>
      <c r="H248">
        <v>160</v>
      </c>
      <c r="I248" s="71">
        <f t="shared" si="11"/>
        <v>3</v>
      </c>
      <c r="J248" s="64">
        <f t="shared" si="12"/>
        <v>6</v>
      </c>
      <c r="K248" s="64">
        <f t="shared" si="13"/>
        <v>2019</v>
      </c>
    </row>
    <row r="249" spans="1:11" ht="15" x14ac:dyDescent="0.25">
      <c r="A249" s="7">
        <v>43621</v>
      </c>
      <c r="B249" s="319">
        <v>0</v>
      </c>
      <c r="C249" s="319">
        <v>0</v>
      </c>
      <c r="D249" s="319">
        <v>4</v>
      </c>
      <c r="E249" s="319">
        <v>4</v>
      </c>
      <c r="F249" s="319">
        <v>0</v>
      </c>
      <c r="G249" s="319">
        <v>0</v>
      </c>
      <c r="H249">
        <v>160</v>
      </c>
      <c r="I249" s="71">
        <f t="shared" si="11"/>
        <v>4</v>
      </c>
      <c r="J249" s="64">
        <f t="shared" si="12"/>
        <v>6</v>
      </c>
      <c r="K249" s="64">
        <f t="shared" si="13"/>
        <v>2019</v>
      </c>
    </row>
    <row r="250" spans="1:11" ht="15" x14ac:dyDescent="0.25">
      <c r="A250" s="7">
        <v>43622</v>
      </c>
      <c r="B250" s="319">
        <v>0</v>
      </c>
      <c r="C250" s="319">
        <v>0</v>
      </c>
      <c r="D250" s="319">
        <v>4</v>
      </c>
      <c r="E250" s="319">
        <v>4</v>
      </c>
      <c r="F250" s="319">
        <v>0</v>
      </c>
      <c r="G250" s="319">
        <v>0</v>
      </c>
      <c r="H250">
        <v>160</v>
      </c>
      <c r="I250" s="71">
        <f t="shared" si="11"/>
        <v>5</v>
      </c>
      <c r="J250" s="64">
        <f t="shared" si="12"/>
        <v>6</v>
      </c>
      <c r="K250" s="64">
        <f t="shared" si="13"/>
        <v>2019</v>
      </c>
    </row>
    <row r="251" spans="1:11" ht="15" x14ac:dyDescent="0.25">
      <c r="A251" s="7">
        <v>43623</v>
      </c>
      <c r="B251" s="319">
        <v>0</v>
      </c>
      <c r="C251" s="319">
        <v>0</v>
      </c>
      <c r="D251" s="319">
        <v>4</v>
      </c>
      <c r="E251" s="319">
        <v>4</v>
      </c>
      <c r="F251" s="319">
        <v>0</v>
      </c>
      <c r="G251" s="319">
        <v>0</v>
      </c>
      <c r="H251">
        <v>160</v>
      </c>
      <c r="I251" s="71">
        <f t="shared" si="11"/>
        <v>6</v>
      </c>
      <c r="J251" s="64">
        <f t="shared" si="12"/>
        <v>6</v>
      </c>
      <c r="K251" s="64">
        <f t="shared" si="13"/>
        <v>2019</v>
      </c>
    </row>
    <row r="252" spans="1:11" ht="15" x14ac:dyDescent="0.25">
      <c r="A252" s="7">
        <v>43624</v>
      </c>
      <c r="B252" s="319">
        <v>0</v>
      </c>
      <c r="C252" s="319">
        <v>0</v>
      </c>
      <c r="D252" s="319">
        <v>4</v>
      </c>
      <c r="E252" s="319">
        <v>4</v>
      </c>
      <c r="F252" s="319">
        <v>0</v>
      </c>
      <c r="G252" s="319">
        <v>0</v>
      </c>
      <c r="H252">
        <v>160</v>
      </c>
      <c r="I252" s="71">
        <f t="shared" si="11"/>
        <v>7</v>
      </c>
      <c r="J252" s="64">
        <f t="shared" si="12"/>
        <v>6</v>
      </c>
      <c r="K252" s="64">
        <f t="shared" si="13"/>
        <v>2019</v>
      </c>
    </row>
    <row r="253" spans="1:11" ht="15" x14ac:dyDescent="0.25">
      <c r="A253" s="7">
        <v>43625</v>
      </c>
      <c r="B253" s="319">
        <v>0</v>
      </c>
      <c r="C253" s="319">
        <v>0</v>
      </c>
      <c r="D253" s="319">
        <v>4</v>
      </c>
      <c r="E253" s="319">
        <v>4</v>
      </c>
      <c r="F253" s="319">
        <v>0</v>
      </c>
      <c r="G253" s="319">
        <v>0</v>
      </c>
      <c r="H253">
        <v>160</v>
      </c>
      <c r="I253" s="71">
        <f t="shared" si="11"/>
        <v>1</v>
      </c>
      <c r="J253" s="64">
        <f t="shared" si="12"/>
        <v>6</v>
      </c>
      <c r="K253" s="64">
        <f t="shared" si="13"/>
        <v>2019</v>
      </c>
    </row>
    <row r="254" spans="1:11" ht="15" x14ac:dyDescent="0.25">
      <c r="A254" s="7">
        <v>43626</v>
      </c>
      <c r="B254" s="319">
        <v>0</v>
      </c>
      <c r="C254" s="319">
        <v>0</v>
      </c>
      <c r="D254" s="319">
        <v>4</v>
      </c>
      <c r="E254" s="319">
        <v>4</v>
      </c>
      <c r="F254" s="319">
        <v>0</v>
      </c>
      <c r="G254" s="319">
        <v>0</v>
      </c>
      <c r="H254">
        <v>160</v>
      </c>
      <c r="I254" s="71">
        <f t="shared" si="11"/>
        <v>2</v>
      </c>
      <c r="J254" s="64">
        <f t="shared" si="12"/>
        <v>6</v>
      </c>
      <c r="K254" s="64">
        <f t="shared" si="13"/>
        <v>2019</v>
      </c>
    </row>
    <row r="255" spans="1:11" ht="15" x14ac:dyDescent="0.25">
      <c r="A255" s="7">
        <v>43627</v>
      </c>
      <c r="B255" s="319">
        <v>0</v>
      </c>
      <c r="C255" s="319">
        <v>0</v>
      </c>
      <c r="D255" s="319">
        <v>4</v>
      </c>
      <c r="E255" s="319">
        <v>4</v>
      </c>
      <c r="F255" s="319">
        <v>0</v>
      </c>
      <c r="G255" s="319">
        <v>0</v>
      </c>
      <c r="H255">
        <v>160</v>
      </c>
      <c r="I255" s="71">
        <f t="shared" si="11"/>
        <v>3</v>
      </c>
      <c r="J255" s="64">
        <f t="shared" si="12"/>
        <v>6</v>
      </c>
      <c r="K255" s="64">
        <f t="shared" si="13"/>
        <v>2019</v>
      </c>
    </row>
    <row r="256" spans="1:11" ht="15" x14ac:dyDescent="0.25">
      <c r="A256" s="7">
        <v>43628</v>
      </c>
      <c r="B256" s="319">
        <v>0</v>
      </c>
      <c r="C256" s="319">
        <v>0</v>
      </c>
      <c r="D256" s="319">
        <v>4</v>
      </c>
      <c r="E256" s="319">
        <v>4</v>
      </c>
      <c r="F256" s="319">
        <v>0</v>
      </c>
      <c r="G256" s="319">
        <v>0</v>
      </c>
      <c r="H256">
        <v>160</v>
      </c>
      <c r="I256" s="71">
        <f t="shared" si="11"/>
        <v>4</v>
      </c>
      <c r="J256" s="64">
        <f t="shared" si="12"/>
        <v>6</v>
      </c>
      <c r="K256" s="64">
        <f t="shared" si="13"/>
        <v>2019</v>
      </c>
    </row>
    <row r="257" spans="1:11" ht="15" x14ac:dyDescent="0.25">
      <c r="A257" s="7">
        <v>43629</v>
      </c>
      <c r="B257" s="319">
        <v>0</v>
      </c>
      <c r="C257" s="319">
        <v>0</v>
      </c>
      <c r="D257" s="319">
        <v>4</v>
      </c>
      <c r="E257" s="319">
        <v>4</v>
      </c>
      <c r="F257" s="319">
        <v>0</v>
      </c>
      <c r="G257" s="319">
        <v>0</v>
      </c>
      <c r="H257">
        <v>160</v>
      </c>
      <c r="I257" s="71">
        <f t="shared" si="11"/>
        <v>5</v>
      </c>
      <c r="J257" s="64">
        <f t="shared" si="12"/>
        <v>6</v>
      </c>
      <c r="K257" s="64">
        <f t="shared" si="13"/>
        <v>2019</v>
      </c>
    </row>
    <row r="258" spans="1:11" ht="15" x14ac:dyDescent="0.25">
      <c r="A258" s="7">
        <v>43630</v>
      </c>
      <c r="B258" s="319">
        <v>0</v>
      </c>
      <c r="C258" s="319">
        <v>0</v>
      </c>
      <c r="D258" s="319">
        <v>4</v>
      </c>
      <c r="E258" s="319">
        <v>4</v>
      </c>
      <c r="F258" s="319">
        <v>0</v>
      </c>
      <c r="G258" s="319">
        <v>0</v>
      </c>
      <c r="H258">
        <v>160</v>
      </c>
      <c r="I258" s="71">
        <f t="shared" si="11"/>
        <v>6</v>
      </c>
      <c r="J258" s="64">
        <f t="shared" si="12"/>
        <v>6</v>
      </c>
      <c r="K258" s="64">
        <f t="shared" si="13"/>
        <v>2019</v>
      </c>
    </row>
    <row r="259" spans="1:11" ht="15" x14ac:dyDescent="0.25">
      <c r="A259" s="7">
        <v>43631</v>
      </c>
      <c r="B259" s="319">
        <v>0</v>
      </c>
      <c r="C259" s="319">
        <v>0</v>
      </c>
      <c r="D259" s="319">
        <v>8</v>
      </c>
      <c r="E259" s="319">
        <v>4</v>
      </c>
      <c r="F259" s="319">
        <v>0</v>
      </c>
      <c r="G259" s="319">
        <v>0</v>
      </c>
      <c r="H259">
        <v>160</v>
      </c>
      <c r="I259" s="71">
        <f t="shared" ref="I259:I322" si="14">WEEKDAY(A259)</f>
        <v>7</v>
      </c>
      <c r="J259" s="64">
        <f t="shared" ref="J259:J322" si="15">MONTH(A:A)</f>
        <v>6</v>
      </c>
      <c r="K259" s="64">
        <f t="shared" ref="K259:K322" si="16">YEAR(A259)</f>
        <v>2019</v>
      </c>
    </row>
    <row r="260" spans="1:11" ht="15" x14ac:dyDescent="0.25">
      <c r="A260" s="7">
        <v>43632</v>
      </c>
      <c r="B260" s="319">
        <v>0</v>
      </c>
      <c r="C260" s="319">
        <v>0</v>
      </c>
      <c r="D260" s="319">
        <v>4</v>
      </c>
      <c r="E260" s="319">
        <v>4</v>
      </c>
      <c r="F260" s="319">
        <v>0</v>
      </c>
      <c r="G260" s="319">
        <v>0</v>
      </c>
      <c r="H260">
        <v>160</v>
      </c>
      <c r="I260" s="71">
        <f t="shared" si="14"/>
        <v>1</v>
      </c>
      <c r="J260" s="64">
        <f t="shared" si="15"/>
        <v>6</v>
      </c>
      <c r="K260" s="64">
        <f t="shared" si="16"/>
        <v>2019</v>
      </c>
    </row>
    <row r="261" spans="1:11" ht="15" x14ac:dyDescent="0.25">
      <c r="A261" s="7">
        <v>43633</v>
      </c>
      <c r="B261" s="319">
        <v>0</v>
      </c>
      <c r="C261" s="319">
        <v>0</v>
      </c>
      <c r="D261" s="319">
        <v>4</v>
      </c>
      <c r="E261" s="319">
        <v>4</v>
      </c>
      <c r="F261" s="319">
        <v>0</v>
      </c>
      <c r="G261" s="319">
        <v>0</v>
      </c>
      <c r="H261">
        <v>160</v>
      </c>
      <c r="I261" s="71">
        <f t="shared" si="14"/>
        <v>2</v>
      </c>
      <c r="J261" s="64">
        <f t="shared" si="15"/>
        <v>6</v>
      </c>
      <c r="K261" s="64">
        <f t="shared" si="16"/>
        <v>2019</v>
      </c>
    </row>
    <row r="262" spans="1:11" ht="15" x14ac:dyDescent="0.25">
      <c r="A262" s="7">
        <v>43634</v>
      </c>
      <c r="B262" s="319">
        <v>0</v>
      </c>
      <c r="C262" s="319">
        <v>0</v>
      </c>
      <c r="D262" s="319">
        <v>4</v>
      </c>
      <c r="E262" s="319">
        <v>4</v>
      </c>
      <c r="F262" s="319">
        <v>0</v>
      </c>
      <c r="G262" s="319">
        <v>0</v>
      </c>
      <c r="H262">
        <v>160</v>
      </c>
      <c r="I262" s="71">
        <f t="shared" si="14"/>
        <v>3</v>
      </c>
      <c r="J262" s="64">
        <f t="shared" si="15"/>
        <v>6</v>
      </c>
      <c r="K262" s="64">
        <f t="shared" si="16"/>
        <v>2019</v>
      </c>
    </row>
    <row r="263" spans="1:11" ht="15" x14ac:dyDescent="0.25">
      <c r="A263" s="7">
        <v>43635</v>
      </c>
      <c r="B263" s="319">
        <v>0</v>
      </c>
      <c r="C263" s="319">
        <v>0</v>
      </c>
      <c r="D263" s="319">
        <v>4</v>
      </c>
      <c r="E263" s="319">
        <v>4</v>
      </c>
      <c r="F263" s="319">
        <v>0</v>
      </c>
      <c r="G263" s="319">
        <v>0</v>
      </c>
      <c r="H263">
        <v>160</v>
      </c>
      <c r="I263" s="71">
        <f t="shared" si="14"/>
        <v>4</v>
      </c>
      <c r="J263" s="64">
        <f t="shared" si="15"/>
        <v>6</v>
      </c>
      <c r="K263" s="64">
        <f t="shared" si="16"/>
        <v>2019</v>
      </c>
    </row>
    <row r="264" spans="1:11" ht="15" x14ac:dyDescent="0.25">
      <c r="A264" s="7">
        <v>43636</v>
      </c>
      <c r="B264" s="319">
        <v>0</v>
      </c>
      <c r="C264" s="319">
        <v>0</v>
      </c>
      <c r="D264" s="319">
        <v>4</v>
      </c>
      <c r="E264" s="319">
        <v>4</v>
      </c>
      <c r="F264" s="319">
        <v>0</v>
      </c>
      <c r="G264" s="319">
        <v>0</v>
      </c>
      <c r="H264">
        <v>160</v>
      </c>
      <c r="I264" s="71">
        <f t="shared" si="14"/>
        <v>5</v>
      </c>
      <c r="J264" s="64">
        <f t="shared" si="15"/>
        <v>6</v>
      </c>
      <c r="K264" s="64">
        <f t="shared" si="16"/>
        <v>2019</v>
      </c>
    </row>
    <row r="265" spans="1:11" ht="15" x14ac:dyDescent="0.25">
      <c r="A265" s="7">
        <v>43637</v>
      </c>
      <c r="B265" s="319">
        <v>0</v>
      </c>
      <c r="C265" s="319">
        <v>0</v>
      </c>
      <c r="D265" s="319">
        <v>4</v>
      </c>
      <c r="E265" s="319">
        <v>4</v>
      </c>
      <c r="F265" s="319">
        <v>0</v>
      </c>
      <c r="G265" s="319">
        <v>0</v>
      </c>
      <c r="H265">
        <v>160</v>
      </c>
      <c r="I265" s="71">
        <f t="shared" si="14"/>
        <v>6</v>
      </c>
      <c r="J265" s="64">
        <f t="shared" si="15"/>
        <v>6</v>
      </c>
      <c r="K265" s="64">
        <f t="shared" si="16"/>
        <v>2019</v>
      </c>
    </row>
    <row r="266" spans="1:11" ht="15" x14ac:dyDescent="0.25">
      <c r="A266" s="7">
        <v>43638</v>
      </c>
      <c r="B266" s="319">
        <v>0</v>
      </c>
      <c r="C266" s="319">
        <v>0</v>
      </c>
      <c r="D266" s="319">
        <v>4</v>
      </c>
      <c r="E266" s="319">
        <v>4</v>
      </c>
      <c r="F266" s="319">
        <v>0</v>
      </c>
      <c r="G266" s="319">
        <v>0</v>
      </c>
      <c r="H266">
        <v>160</v>
      </c>
      <c r="I266" s="71">
        <f t="shared" si="14"/>
        <v>7</v>
      </c>
      <c r="J266" s="64">
        <f t="shared" si="15"/>
        <v>6</v>
      </c>
      <c r="K266" s="64">
        <f t="shared" si="16"/>
        <v>2019</v>
      </c>
    </row>
    <row r="267" spans="1:11" ht="15" x14ac:dyDescent="0.25">
      <c r="A267" s="7">
        <v>43639</v>
      </c>
      <c r="B267" s="319">
        <v>0</v>
      </c>
      <c r="C267" s="319">
        <v>0</v>
      </c>
      <c r="D267" s="319">
        <v>4</v>
      </c>
      <c r="E267" s="319">
        <v>4</v>
      </c>
      <c r="F267" s="319">
        <v>0</v>
      </c>
      <c r="G267" s="319">
        <v>0</v>
      </c>
      <c r="H267">
        <v>160</v>
      </c>
      <c r="I267" s="71">
        <f t="shared" si="14"/>
        <v>1</v>
      </c>
      <c r="J267" s="64">
        <f t="shared" si="15"/>
        <v>6</v>
      </c>
      <c r="K267" s="64">
        <f t="shared" si="16"/>
        <v>2019</v>
      </c>
    </row>
    <row r="268" spans="1:11" ht="15" x14ac:dyDescent="0.25">
      <c r="A268" s="7">
        <v>43640</v>
      </c>
      <c r="B268" s="319">
        <v>0</v>
      </c>
      <c r="C268" s="319">
        <v>0</v>
      </c>
      <c r="D268" s="319">
        <v>4</v>
      </c>
      <c r="E268" s="319">
        <v>4</v>
      </c>
      <c r="F268" s="319">
        <v>0</v>
      </c>
      <c r="G268" s="319">
        <v>0</v>
      </c>
      <c r="H268">
        <v>160</v>
      </c>
      <c r="I268" s="71">
        <f t="shared" si="14"/>
        <v>2</v>
      </c>
      <c r="J268" s="64">
        <f t="shared" si="15"/>
        <v>6</v>
      </c>
      <c r="K268" s="64">
        <f t="shared" si="16"/>
        <v>2019</v>
      </c>
    </row>
    <row r="269" spans="1:11" ht="15" x14ac:dyDescent="0.25">
      <c r="A269" s="7">
        <v>43641</v>
      </c>
      <c r="B269" s="319">
        <v>0</v>
      </c>
      <c r="C269" s="319">
        <v>0</v>
      </c>
      <c r="D269" s="319">
        <v>4</v>
      </c>
      <c r="E269" s="319">
        <v>4</v>
      </c>
      <c r="F269" s="319">
        <v>0</v>
      </c>
      <c r="G269" s="319">
        <v>0</v>
      </c>
      <c r="H269">
        <v>160</v>
      </c>
      <c r="I269" s="71">
        <f t="shared" si="14"/>
        <v>3</v>
      </c>
      <c r="J269" s="64">
        <f t="shared" si="15"/>
        <v>6</v>
      </c>
      <c r="K269" s="64">
        <f t="shared" si="16"/>
        <v>2019</v>
      </c>
    </row>
    <row r="270" spans="1:11" ht="15" x14ac:dyDescent="0.25">
      <c r="A270" s="7">
        <v>43642</v>
      </c>
      <c r="B270" s="319">
        <v>0</v>
      </c>
      <c r="C270" s="319">
        <v>0</v>
      </c>
      <c r="D270" s="319">
        <v>4</v>
      </c>
      <c r="E270" s="319">
        <v>4</v>
      </c>
      <c r="F270" s="319">
        <v>0</v>
      </c>
      <c r="G270" s="319">
        <v>0</v>
      </c>
      <c r="H270">
        <v>160</v>
      </c>
      <c r="I270" s="71">
        <f t="shared" si="14"/>
        <v>4</v>
      </c>
      <c r="J270" s="64">
        <f t="shared" si="15"/>
        <v>6</v>
      </c>
      <c r="K270" s="64">
        <f t="shared" si="16"/>
        <v>2019</v>
      </c>
    </row>
    <row r="271" spans="1:11" ht="15" x14ac:dyDescent="0.25">
      <c r="A271" s="7">
        <v>43643</v>
      </c>
      <c r="B271" s="319">
        <v>0</v>
      </c>
      <c r="C271" s="319">
        <v>0</v>
      </c>
      <c r="D271" s="319">
        <v>4</v>
      </c>
      <c r="E271" s="319">
        <v>4</v>
      </c>
      <c r="F271" s="319">
        <v>0</v>
      </c>
      <c r="G271" s="319">
        <v>0</v>
      </c>
      <c r="H271">
        <v>160</v>
      </c>
      <c r="I271" s="71">
        <f t="shared" si="14"/>
        <v>5</v>
      </c>
      <c r="J271" s="64">
        <f t="shared" si="15"/>
        <v>6</v>
      </c>
      <c r="K271" s="64">
        <f t="shared" si="16"/>
        <v>2019</v>
      </c>
    </row>
    <row r="272" spans="1:11" ht="15" x14ac:dyDescent="0.25">
      <c r="A272" s="7">
        <v>43644</v>
      </c>
      <c r="B272" s="319">
        <v>0</v>
      </c>
      <c r="C272" s="319">
        <v>0</v>
      </c>
      <c r="D272" s="319">
        <v>4</v>
      </c>
      <c r="E272" s="319">
        <v>4</v>
      </c>
      <c r="F272" s="319">
        <v>0</v>
      </c>
      <c r="G272" s="319">
        <v>0</v>
      </c>
      <c r="H272">
        <v>160</v>
      </c>
      <c r="I272" s="71">
        <f t="shared" si="14"/>
        <v>6</v>
      </c>
      <c r="J272" s="64">
        <f t="shared" si="15"/>
        <v>6</v>
      </c>
      <c r="K272" s="64">
        <f t="shared" si="16"/>
        <v>2019</v>
      </c>
    </row>
    <row r="273" spans="1:11" ht="15" x14ac:dyDescent="0.25">
      <c r="A273" s="7">
        <v>43645</v>
      </c>
      <c r="B273" s="319">
        <v>0</v>
      </c>
      <c r="C273" s="319">
        <v>0</v>
      </c>
      <c r="D273" s="319">
        <v>4</v>
      </c>
      <c r="E273" s="319">
        <v>4</v>
      </c>
      <c r="F273" s="319">
        <v>0</v>
      </c>
      <c r="G273" s="319">
        <v>0</v>
      </c>
      <c r="H273">
        <v>160</v>
      </c>
      <c r="I273" s="71">
        <f t="shared" si="14"/>
        <v>7</v>
      </c>
      <c r="J273" s="64">
        <f t="shared" si="15"/>
        <v>6</v>
      </c>
      <c r="K273" s="64">
        <f t="shared" si="16"/>
        <v>2019</v>
      </c>
    </row>
    <row r="274" spans="1:11" ht="15" x14ac:dyDescent="0.25">
      <c r="A274" s="7">
        <v>43646</v>
      </c>
      <c r="B274" s="319">
        <v>0</v>
      </c>
      <c r="C274" s="319">
        <v>0</v>
      </c>
      <c r="D274" s="319">
        <v>4</v>
      </c>
      <c r="E274" s="319">
        <v>4</v>
      </c>
      <c r="F274" s="319">
        <v>0</v>
      </c>
      <c r="G274" s="319">
        <v>0</v>
      </c>
      <c r="H274">
        <v>160</v>
      </c>
      <c r="I274" s="71">
        <f t="shared" si="14"/>
        <v>1</v>
      </c>
      <c r="J274" s="64">
        <f t="shared" si="15"/>
        <v>6</v>
      </c>
      <c r="K274" s="64">
        <f t="shared" si="16"/>
        <v>2019</v>
      </c>
    </row>
    <row r="275" spans="1:11" ht="15" x14ac:dyDescent="0.25">
      <c r="A275" s="7">
        <v>43647</v>
      </c>
      <c r="B275" s="319">
        <v>0</v>
      </c>
      <c r="C275" s="319">
        <v>0</v>
      </c>
      <c r="D275" s="319">
        <v>4</v>
      </c>
      <c r="E275" s="319">
        <v>4</v>
      </c>
      <c r="F275" s="319">
        <v>0</v>
      </c>
      <c r="G275" s="319">
        <v>0</v>
      </c>
      <c r="H275">
        <v>160</v>
      </c>
      <c r="I275" s="71">
        <f t="shared" si="14"/>
        <v>2</v>
      </c>
      <c r="J275" s="64">
        <f t="shared" si="15"/>
        <v>7</v>
      </c>
      <c r="K275" s="64">
        <f t="shared" si="16"/>
        <v>2019</v>
      </c>
    </row>
    <row r="276" spans="1:11" ht="15" x14ac:dyDescent="0.25">
      <c r="A276" s="7">
        <v>43648</v>
      </c>
      <c r="B276" s="319">
        <v>0</v>
      </c>
      <c r="C276" s="319">
        <v>0</v>
      </c>
      <c r="D276" s="319">
        <v>4</v>
      </c>
      <c r="E276" s="319">
        <v>4</v>
      </c>
      <c r="F276" s="319">
        <v>0</v>
      </c>
      <c r="G276" s="319">
        <v>0</v>
      </c>
      <c r="H276">
        <v>160</v>
      </c>
      <c r="I276" s="71">
        <f t="shared" si="14"/>
        <v>3</v>
      </c>
      <c r="J276" s="64">
        <f t="shared" si="15"/>
        <v>7</v>
      </c>
      <c r="K276" s="64">
        <f t="shared" si="16"/>
        <v>2019</v>
      </c>
    </row>
    <row r="277" spans="1:11" ht="15" x14ac:dyDescent="0.25">
      <c r="A277" s="7">
        <v>43649</v>
      </c>
      <c r="B277" s="319">
        <v>0</v>
      </c>
      <c r="C277" s="319">
        <v>0</v>
      </c>
      <c r="D277" s="319">
        <v>4</v>
      </c>
      <c r="E277" s="319">
        <v>4</v>
      </c>
      <c r="F277" s="319">
        <v>0</v>
      </c>
      <c r="G277" s="319">
        <v>0</v>
      </c>
      <c r="H277">
        <v>160</v>
      </c>
      <c r="I277" s="71">
        <f t="shared" si="14"/>
        <v>4</v>
      </c>
      <c r="J277" s="64">
        <f t="shared" si="15"/>
        <v>7</v>
      </c>
      <c r="K277" s="64">
        <f t="shared" si="16"/>
        <v>2019</v>
      </c>
    </row>
    <row r="278" spans="1:11" ht="15" x14ac:dyDescent="0.25">
      <c r="A278" s="7">
        <v>43650</v>
      </c>
      <c r="B278" s="319">
        <v>0</v>
      </c>
      <c r="C278" s="319">
        <v>0</v>
      </c>
      <c r="D278" s="319">
        <v>4</v>
      </c>
      <c r="E278" s="319">
        <v>4</v>
      </c>
      <c r="F278" s="319">
        <v>0</v>
      </c>
      <c r="G278" s="319">
        <v>0</v>
      </c>
      <c r="H278">
        <v>160</v>
      </c>
      <c r="I278" s="71">
        <f t="shared" si="14"/>
        <v>5</v>
      </c>
      <c r="J278" s="64">
        <f t="shared" si="15"/>
        <v>7</v>
      </c>
      <c r="K278" s="64">
        <f t="shared" si="16"/>
        <v>2019</v>
      </c>
    </row>
    <row r="279" spans="1:11" ht="15" x14ac:dyDescent="0.25">
      <c r="A279" s="7">
        <v>43651</v>
      </c>
      <c r="B279" s="319">
        <v>0</v>
      </c>
      <c r="C279" s="319">
        <v>0</v>
      </c>
      <c r="D279" s="319">
        <v>4</v>
      </c>
      <c r="E279" s="319">
        <v>4</v>
      </c>
      <c r="F279" s="319">
        <v>0</v>
      </c>
      <c r="G279" s="319">
        <v>0</v>
      </c>
      <c r="H279">
        <v>160</v>
      </c>
      <c r="I279" s="71">
        <f t="shared" si="14"/>
        <v>6</v>
      </c>
      <c r="J279" s="64">
        <f t="shared" si="15"/>
        <v>7</v>
      </c>
      <c r="K279" s="64">
        <f t="shared" si="16"/>
        <v>2019</v>
      </c>
    </row>
    <row r="280" spans="1:11" ht="15" x14ac:dyDescent="0.25">
      <c r="A280" s="7">
        <v>43652</v>
      </c>
      <c r="B280" s="319">
        <v>0</v>
      </c>
      <c r="C280" s="319">
        <v>0</v>
      </c>
      <c r="D280" s="319">
        <v>4</v>
      </c>
      <c r="E280" s="319">
        <v>4</v>
      </c>
      <c r="F280" s="319">
        <v>0</v>
      </c>
      <c r="G280" s="319">
        <v>0</v>
      </c>
      <c r="H280">
        <v>160</v>
      </c>
      <c r="I280" s="71">
        <f t="shared" si="14"/>
        <v>7</v>
      </c>
      <c r="J280" s="64">
        <f t="shared" si="15"/>
        <v>7</v>
      </c>
      <c r="K280" s="64">
        <f t="shared" si="16"/>
        <v>2019</v>
      </c>
    </row>
    <row r="281" spans="1:11" ht="15" x14ac:dyDescent="0.25">
      <c r="A281" s="7">
        <v>43653</v>
      </c>
      <c r="B281" s="319">
        <v>0</v>
      </c>
      <c r="C281" s="319">
        <v>0</v>
      </c>
      <c r="D281" s="319">
        <v>4</v>
      </c>
      <c r="E281" s="319">
        <v>4</v>
      </c>
      <c r="F281" s="319">
        <v>0</v>
      </c>
      <c r="G281" s="319">
        <v>0</v>
      </c>
      <c r="H281">
        <v>160</v>
      </c>
      <c r="I281" s="71">
        <f t="shared" si="14"/>
        <v>1</v>
      </c>
      <c r="J281" s="64">
        <f t="shared" si="15"/>
        <v>7</v>
      </c>
      <c r="K281" s="64">
        <f t="shared" si="16"/>
        <v>2019</v>
      </c>
    </row>
    <row r="282" spans="1:11" ht="15" x14ac:dyDescent="0.25">
      <c r="A282" s="7">
        <v>43654</v>
      </c>
      <c r="B282" s="319">
        <v>0</v>
      </c>
      <c r="C282" s="319">
        <v>0</v>
      </c>
      <c r="D282" s="319">
        <v>4</v>
      </c>
      <c r="E282" s="319">
        <v>4</v>
      </c>
      <c r="F282" s="319">
        <v>0</v>
      </c>
      <c r="G282" s="319">
        <v>0</v>
      </c>
      <c r="H282">
        <v>160</v>
      </c>
      <c r="I282" s="71">
        <f t="shared" si="14"/>
        <v>2</v>
      </c>
      <c r="J282" s="64">
        <f t="shared" si="15"/>
        <v>7</v>
      </c>
      <c r="K282" s="64">
        <f t="shared" si="16"/>
        <v>2019</v>
      </c>
    </row>
    <row r="283" spans="1:11" ht="15" x14ac:dyDescent="0.25">
      <c r="A283" s="7">
        <v>43655</v>
      </c>
      <c r="B283" s="319">
        <v>0</v>
      </c>
      <c r="C283" s="319">
        <v>0</v>
      </c>
      <c r="D283" s="319">
        <v>4</v>
      </c>
      <c r="E283" s="319">
        <v>4</v>
      </c>
      <c r="F283" s="319">
        <v>0</v>
      </c>
      <c r="G283" s="319">
        <v>0</v>
      </c>
      <c r="H283">
        <v>160</v>
      </c>
      <c r="I283" s="71">
        <f t="shared" si="14"/>
        <v>3</v>
      </c>
      <c r="J283" s="64">
        <f t="shared" si="15"/>
        <v>7</v>
      </c>
      <c r="K283" s="64">
        <f t="shared" si="16"/>
        <v>2019</v>
      </c>
    </row>
    <row r="284" spans="1:11" ht="15" x14ac:dyDescent="0.25">
      <c r="A284" s="7">
        <v>43656</v>
      </c>
      <c r="B284" s="319">
        <v>0</v>
      </c>
      <c r="C284" s="319">
        <v>0</v>
      </c>
      <c r="D284" s="319">
        <v>4</v>
      </c>
      <c r="E284" s="319">
        <v>4</v>
      </c>
      <c r="F284" s="319">
        <v>0</v>
      </c>
      <c r="G284" s="319">
        <v>0</v>
      </c>
      <c r="H284">
        <v>160</v>
      </c>
      <c r="I284" s="71">
        <f t="shared" si="14"/>
        <v>4</v>
      </c>
      <c r="J284" s="64">
        <f t="shared" si="15"/>
        <v>7</v>
      </c>
      <c r="K284" s="64">
        <f t="shared" si="16"/>
        <v>2019</v>
      </c>
    </row>
    <row r="285" spans="1:11" ht="15" x14ac:dyDescent="0.25">
      <c r="A285" s="7">
        <v>43657</v>
      </c>
      <c r="B285" s="319">
        <v>0</v>
      </c>
      <c r="C285" s="319">
        <v>0</v>
      </c>
      <c r="D285" s="319">
        <v>4</v>
      </c>
      <c r="E285" s="319">
        <v>4</v>
      </c>
      <c r="F285" s="319">
        <v>0</v>
      </c>
      <c r="G285" s="319">
        <v>0</v>
      </c>
      <c r="H285">
        <v>160</v>
      </c>
      <c r="I285" s="71">
        <f t="shared" si="14"/>
        <v>5</v>
      </c>
      <c r="J285" s="64">
        <f t="shared" si="15"/>
        <v>7</v>
      </c>
      <c r="K285" s="64">
        <f t="shared" si="16"/>
        <v>2019</v>
      </c>
    </row>
    <row r="286" spans="1:11" ht="15" x14ac:dyDescent="0.25">
      <c r="A286" s="7">
        <v>43658</v>
      </c>
      <c r="B286" s="319">
        <v>0</v>
      </c>
      <c r="C286" s="319">
        <v>0</v>
      </c>
      <c r="D286" s="319">
        <v>4</v>
      </c>
      <c r="E286" s="319">
        <v>4</v>
      </c>
      <c r="F286" s="319">
        <v>0</v>
      </c>
      <c r="G286" s="319">
        <v>0</v>
      </c>
      <c r="H286">
        <v>160</v>
      </c>
      <c r="I286" s="71">
        <f t="shared" si="14"/>
        <v>6</v>
      </c>
      <c r="J286" s="64">
        <f t="shared" si="15"/>
        <v>7</v>
      </c>
      <c r="K286" s="64">
        <f t="shared" si="16"/>
        <v>2019</v>
      </c>
    </row>
    <row r="287" spans="1:11" ht="15" x14ac:dyDescent="0.25">
      <c r="A287" s="7">
        <v>43659</v>
      </c>
      <c r="B287" s="319">
        <v>0</v>
      </c>
      <c r="C287" s="319">
        <v>0</v>
      </c>
      <c r="D287" s="319">
        <v>4</v>
      </c>
      <c r="E287" s="319">
        <v>4</v>
      </c>
      <c r="F287" s="319">
        <v>0</v>
      </c>
      <c r="G287" s="319">
        <v>0</v>
      </c>
      <c r="H287">
        <v>160</v>
      </c>
      <c r="I287" s="71">
        <f t="shared" si="14"/>
        <v>7</v>
      </c>
      <c r="J287" s="64">
        <f t="shared" si="15"/>
        <v>7</v>
      </c>
      <c r="K287" s="64">
        <f t="shared" si="16"/>
        <v>2019</v>
      </c>
    </row>
    <row r="288" spans="1:11" ht="15" x14ac:dyDescent="0.25">
      <c r="A288" s="7">
        <v>43660</v>
      </c>
      <c r="B288" s="319">
        <v>0</v>
      </c>
      <c r="C288" s="319">
        <v>0</v>
      </c>
      <c r="D288" s="319">
        <v>4</v>
      </c>
      <c r="E288" s="319">
        <v>0</v>
      </c>
      <c r="F288" s="319">
        <v>0</v>
      </c>
      <c r="G288" s="319">
        <v>0</v>
      </c>
      <c r="H288">
        <v>160</v>
      </c>
      <c r="I288" s="71">
        <f t="shared" si="14"/>
        <v>1</v>
      </c>
      <c r="J288" s="64">
        <f t="shared" si="15"/>
        <v>7</v>
      </c>
      <c r="K288" s="64">
        <f t="shared" si="16"/>
        <v>2019</v>
      </c>
    </row>
    <row r="289" spans="1:11" ht="15" x14ac:dyDescent="0.25">
      <c r="A289" s="7">
        <v>43661</v>
      </c>
      <c r="B289" s="319">
        <v>0</v>
      </c>
      <c r="C289" s="319">
        <v>0</v>
      </c>
      <c r="D289" s="319">
        <v>4</v>
      </c>
      <c r="E289" s="319">
        <v>4</v>
      </c>
      <c r="F289" s="319">
        <v>0</v>
      </c>
      <c r="G289" s="319">
        <v>0</v>
      </c>
      <c r="H289">
        <v>160</v>
      </c>
      <c r="I289" s="71">
        <f t="shared" si="14"/>
        <v>2</v>
      </c>
      <c r="J289" s="64">
        <f t="shared" si="15"/>
        <v>7</v>
      </c>
      <c r="K289" s="64">
        <f t="shared" si="16"/>
        <v>2019</v>
      </c>
    </row>
    <row r="290" spans="1:11" ht="15" x14ac:dyDescent="0.25">
      <c r="A290" s="7">
        <v>43662</v>
      </c>
      <c r="B290" s="319">
        <v>0</v>
      </c>
      <c r="C290" s="319">
        <v>0</v>
      </c>
      <c r="D290" s="319">
        <v>0</v>
      </c>
      <c r="E290" s="319">
        <v>8</v>
      </c>
      <c r="F290" s="319">
        <v>0</v>
      </c>
      <c r="G290" s="319">
        <v>0</v>
      </c>
      <c r="H290">
        <v>160</v>
      </c>
      <c r="I290" s="71">
        <f t="shared" si="14"/>
        <v>3</v>
      </c>
      <c r="J290" s="64">
        <f t="shared" si="15"/>
        <v>7</v>
      </c>
      <c r="K290" s="64">
        <f t="shared" si="16"/>
        <v>2019</v>
      </c>
    </row>
    <row r="291" spans="1:11" ht="15" x14ac:dyDescent="0.25">
      <c r="A291" s="7">
        <v>43663</v>
      </c>
      <c r="B291" s="319">
        <v>0</v>
      </c>
      <c r="C291" s="319">
        <v>0</v>
      </c>
      <c r="D291" s="319">
        <v>0</v>
      </c>
      <c r="E291" s="319">
        <v>8</v>
      </c>
      <c r="F291" s="319">
        <v>0</v>
      </c>
      <c r="G291" s="319">
        <v>0</v>
      </c>
      <c r="H291">
        <v>160</v>
      </c>
      <c r="I291" s="71">
        <f t="shared" si="14"/>
        <v>4</v>
      </c>
      <c r="J291" s="64">
        <f t="shared" si="15"/>
        <v>7</v>
      </c>
      <c r="K291" s="64">
        <f t="shared" si="16"/>
        <v>2019</v>
      </c>
    </row>
    <row r="292" spans="1:11" ht="15" x14ac:dyDescent="0.25">
      <c r="A292" s="7">
        <v>43664</v>
      </c>
      <c r="B292" s="319">
        <v>0</v>
      </c>
      <c r="C292" s="319">
        <v>0</v>
      </c>
      <c r="D292" s="319">
        <v>0</v>
      </c>
      <c r="E292" s="319">
        <v>8</v>
      </c>
      <c r="F292" s="319">
        <v>0</v>
      </c>
      <c r="G292" s="319">
        <v>0</v>
      </c>
      <c r="H292">
        <v>160</v>
      </c>
      <c r="I292" s="71">
        <f t="shared" si="14"/>
        <v>5</v>
      </c>
      <c r="J292" s="64">
        <f t="shared" si="15"/>
        <v>7</v>
      </c>
      <c r="K292" s="64">
        <f t="shared" si="16"/>
        <v>2019</v>
      </c>
    </row>
    <row r="293" spans="1:11" ht="15" x14ac:dyDescent="0.25">
      <c r="A293" s="7">
        <v>43665</v>
      </c>
      <c r="B293" s="319">
        <v>0</v>
      </c>
      <c r="C293" s="319">
        <v>0</v>
      </c>
      <c r="D293" s="319">
        <v>0</v>
      </c>
      <c r="E293" s="319">
        <v>8</v>
      </c>
      <c r="F293" s="319">
        <v>0</v>
      </c>
      <c r="G293" s="319">
        <v>0</v>
      </c>
      <c r="H293">
        <v>160</v>
      </c>
      <c r="I293" s="71">
        <f t="shared" si="14"/>
        <v>6</v>
      </c>
      <c r="J293" s="64">
        <f t="shared" si="15"/>
        <v>7</v>
      </c>
      <c r="K293" s="64">
        <f t="shared" si="16"/>
        <v>2019</v>
      </c>
    </row>
    <row r="294" spans="1:11" ht="15" x14ac:dyDescent="0.25">
      <c r="A294" s="7">
        <v>43666</v>
      </c>
      <c r="B294" s="319">
        <v>0</v>
      </c>
      <c r="C294" s="319">
        <v>0</v>
      </c>
      <c r="D294" s="319">
        <v>0</v>
      </c>
      <c r="E294" s="319">
        <v>8</v>
      </c>
      <c r="F294" s="319">
        <v>0</v>
      </c>
      <c r="G294" s="319">
        <v>0</v>
      </c>
      <c r="H294">
        <v>160</v>
      </c>
      <c r="I294" s="71">
        <f t="shared" si="14"/>
        <v>7</v>
      </c>
      <c r="J294" s="64">
        <f t="shared" si="15"/>
        <v>7</v>
      </c>
      <c r="K294" s="64">
        <f t="shared" si="16"/>
        <v>2019</v>
      </c>
    </row>
    <row r="295" spans="1:11" ht="15" x14ac:dyDescent="0.25">
      <c r="A295" s="7">
        <v>43667</v>
      </c>
      <c r="B295" s="319">
        <v>0</v>
      </c>
      <c r="C295" s="319">
        <v>0</v>
      </c>
      <c r="D295" s="319">
        <v>0</v>
      </c>
      <c r="E295" s="319">
        <v>8</v>
      </c>
      <c r="F295" s="319">
        <v>0</v>
      </c>
      <c r="G295" s="319">
        <v>0</v>
      </c>
      <c r="H295">
        <v>160</v>
      </c>
      <c r="I295" s="71">
        <f t="shared" si="14"/>
        <v>1</v>
      </c>
      <c r="J295" s="64">
        <f t="shared" si="15"/>
        <v>7</v>
      </c>
      <c r="K295" s="64">
        <f t="shared" si="16"/>
        <v>2019</v>
      </c>
    </row>
    <row r="296" spans="1:11" ht="15" x14ac:dyDescent="0.25">
      <c r="A296" s="7">
        <v>43668</v>
      </c>
      <c r="B296" s="319">
        <v>0</v>
      </c>
      <c r="C296" s="319">
        <v>0</v>
      </c>
      <c r="D296" s="319">
        <v>0</v>
      </c>
      <c r="E296" s="319">
        <v>8</v>
      </c>
      <c r="F296" s="319">
        <v>0</v>
      </c>
      <c r="G296" s="319">
        <v>0</v>
      </c>
      <c r="H296">
        <v>160</v>
      </c>
      <c r="I296" s="71">
        <f t="shared" si="14"/>
        <v>2</v>
      </c>
      <c r="J296" s="64">
        <f t="shared" si="15"/>
        <v>7</v>
      </c>
      <c r="K296" s="64">
        <f t="shared" si="16"/>
        <v>2019</v>
      </c>
    </row>
    <row r="297" spans="1:11" ht="15" x14ac:dyDescent="0.25">
      <c r="A297" s="7">
        <v>43669</v>
      </c>
      <c r="B297" s="319">
        <v>0</v>
      </c>
      <c r="C297" s="319">
        <v>0</v>
      </c>
      <c r="D297" s="319">
        <v>0</v>
      </c>
      <c r="E297" s="319">
        <v>8</v>
      </c>
      <c r="F297" s="319">
        <v>0</v>
      </c>
      <c r="G297" s="319">
        <v>0</v>
      </c>
      <c r="H297">
        <v>160</v>
      </c>
      <c r="I297" s="71">
        <f t="shared" si="14"/>
        <v>3</v>
      </c>
      <c r="J297" s="64">
        <f t="shared" si="15"/>
        <v>7</v>
      </c>
      <c r="K297" s="64">
        <f t="shared" si="16"/>
        <v>2019</v>
      </c>
    </row>
    <row r="298" spans="1:11" ht="15" x14ac:dyDescent="0.25">
      <c r="A298" s="7">
        <v>43670</v>
      </c>
      <c r="B298" s="319">
        <v>0</v>
      </c>
      <c r="C298" s="319">
        <v>0</v>
      </c>
      <c r="D298" s="319">
        <v>0</v>
      </c>
      <c r="E298" s="319">
        <v>8</v>
      </c>
      <c r="F298" s="319">
        <v>0</v>
      </c>
      <c r="G298" s="319">
        <v>0</v>
      </c>
      <c r="H298">
        <v>160</v>
      </c>
      <c r="I298" s="71">
        <f t="shared" si="14"/>
        <v>4</v>
      </c>
      <c r="J298" s="64">
        <f t="shared" si="15"/>
        <v>7</v>
      </c>
      <c r="K298" s="64">
        <f t="shared" si="16"/>
        <v>2019</v>
      </c>
    </row>
    <row r="299" spans="1:11" ht="15" x14ac:dyDescent="0.25">
      <c r="A299" s="7">
        <v>43671</v>
      </c>
      <c r="B299" s="319">
        <v>0</v>
      </c>
      <c r="C299" s="319">
        <v>0</v>
      </c>
      <c r="D299" s="319">
        <v>0</v>
      </c>
      <c r="E299" s="319">
        <v>8</v>
      </c>
      <c r="F299" s="319">
        <v>0</v>
      </c>
      <c r="G299" s="319">
        <v>0</v>
      </c>
      <c r="H299">
        <v>160</v>
      </c>
      <c r="I299" s="71">
        <f t="shared" si="14"/>
        <v>5</v>
      </c>
      <c r="J299" s="64">
        <f t="shared" si="15"/>
        <v>7</v>
      </c>
      <c r="K299" s="64">
        <f t="shared" si="16"/>
        <v>2019</v>
      </c>
    </row>
    <row r="300" spans="1:11" ht="15" x14ac:dyDescent="0.25">
      <c r="A300" s="7">
        <v>43672</v>
      </c>
      <c r="B300" s="319">
        <v>0</v>
      </c>
      <c r="C300" s="319">
        <v>0</v>
      </c>
      <c r="D300" s="319">
        <v>0</v>
      </c>
      <c r="E300" s="319">
        <v>8</v>
      </c>
      <c r="F300" s="319">
        <v>0</v>
      </c>
      <c r="G300" s="319">
        <v>0</v>
      </c>
      <c r="H300">
        <v>160</v>
      </c>
      <c r="I300" s="71">
        <f t="shared" si="14"/>
        <v>6</v>
      </c>
      <c r="J300" s="64">
        <f t="shared" si="15"/>
        <v>7</v>
      </c>
      <c r="K300" s="64">
        <f t="shared" si="16"/>
        <v>2019</v>
      </c>
    </row>
    <row r="301" spans="1:11" ht="15" x14ac:dyDescent="0.25">
      <c r="A301" s="7">
        <v>43673</v>
      </c>
      <c r="B301" s="319">
        <v>0</v>
      </c>
      <c r="C301" s="319">
        <v>0</v>
      </c>
      <c r="D301" s="319">
        <v>0</v>
      </c>
      <c r="E301" s="319">
        <v>8</v>
      </c>
      <c r="F301" s="319">
        <v>0</v>
      </c>
      <c r="G301" s="319">
        <v>0</v>
      </c>
      <c r="H301">
        <v>160</v>
      </c>
      <c r="I301" s="71">
        <f t="shared" si="14"/>
        <v>7</v>
      </c>
      <c r="J301" s="64">
        <f t="shared" si="15"/>
        <v>7</v>
      </c>
      <c r="K301" s="64">
        <f t="shared" si="16"/>
        <v>2019</v>
      </c>
    </row>
    <row r="302" spans="1:11" ht="15" x14ac:dyDescent="0.25">
      <c r="A302" s="7">
        <v>43674</v>
      </c>
      <c r="B302" s="319">
        <v>0</v>
      </c>
      <c r="C302" s="319">
        <v>0</v>
      </c>
      <c r="D302" s="319">
        <v>0</v>
      </c>
      <c r="E302" s="319">
        <v>8</v>
      </c>
      <c r="F302" s="319">
        <v>0</v>
      </c>
      <c r="G302" s="319">
        <v>0</v>
      </c>
      <c r="H302">
        <v>160</v>
      </c>
      <c r="I302" s="71">
        <f t="shared" si="14"/>
        <v>1</v>
      </c>
      <c r="J302" s="64">
        <f t="shared" si="15"/>
        <v>7</v>
      </c>
      <c r="K302" s="64">
        <f t="shared" si="16"/>
        <v>2019</v>
      </c>
    </row>
    <row r="303" spans="1:11" ht="15" x14ac:dyDescent="0.25">
      <c r="A303" s="7">
        <v>43675</v>
      </c>
      <c r="B303" s="319">
        <v>0</v>
      </c>
      <c r="C303" s="319">
        <v>0</v>
      </c>
      <c r="D303" s="319">
        <v>0</v>
      </c>
      <c r="E303" s="319">
        <v>8</v>
      </c>
      <c r="F303" s="319">
        <v>0</v>
      </c>
      <c r="G303" s="319">
        <v>0</v>
      </c>
      <c r="H303">
        <v>160</v>
      </c>
      <c r="I303" s="71">
        <f t="shared" si="14"/>
        <v>2</v>
      </c>
      <c r="J303" s="64">
        <f t="shared" si="15"/>
        <v>7</v>
      </c>
      <c r="K303" s="64">
        <f t="shared" si="16"/>
        <v>2019</v>
      </c>
    </row>
    <row r="304" spans="1:11" ht="15" x14ac:dyDescent="0.25">
      <c r="A304" s="7">
        <v>43676</v>
      </c>
      <c r="B304" s="319">
        <v>0</v>
      </c>
      <c r="C304" s="319">
        <v>0</v>
      </c>
      <c r="D304" s="319">
        <v>0</v>
      </c>
      <c r="E304" s="319">
        <v>8</v>
      </c>
      <c r="F304" s="319">
        <v>0</v>
      </c>
      <c r="G304" s="319">
        <v>0</v>
      </c>
      <c r="H304">
        <v>160</v>
      </c>
      <c r="I304" s="71">
        <f t="shared" si="14"/>
        <v>3</v>
      </c>
      <c r="J304" s="64">
        <f t="shared" si="15"/>
        <v>7</v>
      </c>
      <c r="K304" s="64">
        <f t="shared" si="16"/>
        <v>2019</v>
      </c>
    </row>
    <row r="305" spans="1:11" ht="15" x14ac:dyDescent="0.25">
      <c r="A305" s="7">
        <v>43677</v>
      </c>
      <c r="B305" s="319">
        <v>0</v>
      </c>
      <c r="C305" s="319">
        <v>0</v>
      </c>
      <c r="D305" s="319">
        <v>0</v>
      </c>
      <c r="E305" s="319">
        <v>8</v>
      </c>
      <c r="F305" s="319">
        <v>0</v>
      </c>
      <c r="G305" s="319">
        <v>0</v>
      </c>
      <c r="H305">
        <v>160</v>
      </c>
      <c r="I305" s="71">
        <f t="shared" si="14"/>
        <v>4</v>
      </c>
      <c r="J305" s="64">
        <f t="shared" si="15"/>
        <v>7</v>
      </c>
      <c r="K305" s="64">
        <f t="shared" si="16"/>
        <v>2019</v>
      </c>
    </row>
    <row r="306" spans="1:11" ht="15" x14ac:dyDescent="0.25">
      <c r="A306" s="7">
        <v>43678</v>
      </c>
      <c r="B306" s="319">
        <v>0</v>
      </c>
      <c r="C306" s="319">
        <v>0</v>
      </c>
      <c r="D306" s="319">
        <v>0</v>
      </c>
      <c r="E306" s="319">
        <v>8</v>
      </c>
      <c r="F306" s="319">
        <v>0</v>
      </c>
      <c r="G306" s="319">
        <v>0</v>
      </c>
      <c r="H306">
        <v>160</v>
      </c>
      <c r="I306" s="71">
        <f t="shared" si="14"/>
        <v>5</v>
      </c>
      <c r="J306" s="64">
        <f t="shared" si="15"/>
        <v>8</v>
      </c>
      <c r="K306" s="64">
        <f t="shared" si="16"/>
        <v>2019</v>
      </c>
    </row>
    <row r="307" spans="1:11" ht="15" x14ac:dyDescent="0.25">
      <c r="A307" s="7">
        <v>43679</v>
      </c>
      <c r="B307" s="319">
        <v>0</v>
      </c>
      <c r="C307" s="319">
        <v>0</v>
      </c>
      <c r="D307" s="319">
        <v>0</v>
      </c>
      <c r="E307" s="319">
        <v>8</v>
      </c>
      <c r="F307" s="319">
        <v>0</v>
      </c>
      <c r="G307" s="319">
        <v>0</v>
      </c>
      <c r="H307">
        <v>160</v>
      </c>
      <c r="I307" s="71">
        <f t="shared" si="14"/>
        <v>6</v>
      </c>
      <c r="J307" s="64">
        <f t="shared" si="15"/>
        <v>8</v>
      </c>
      <c r="K307" s="64">
        <f t="shared" si="16"/>
        <v>2019</v>
      </c>
    </row>
    <row r="308" spans="1:11" ht="15" x14ac:dyDescent="0.25">
      <c r="A308" s="7">
        <v>43680</v>
      </c>
      <c r="B308" s="319">
        <v>0</v>
      </c>
      <c r="C308" s="319">
        <v>0</v>
      </c>
      <c r="D308" s="319">
        <v>0</v>
      </c>
      <c r="E308" s="319">
        <v>8</v>
      </c>
      <c r="F308" s="319">
        <v>0</v>
      </c>
      <c r="G308" s="319">
        <v>0</v>
      </c>
      <c r="H308">
        <v>160</v>
      </c>
      <c r="I308" s="71">
        <f t="shared" si="14"/>
        <v>7</v>
      </c>
      <c r="J308" s="64">
        <f t="shared" si="15"/>
        <v>8</v>
      </c>
      <c r="K308" s="64">
        <f t="shared" si="16"/>
        <v>2019</v>
      </c>
    </row>
    <row r="309" spans="1:11" ht="15" x14ac:dyDescent="0.25">
      <c r="A309" s="7">
        <v>43681</v>
      </c>
      <c r="B309" s="319">
        <v>0</v>
      </c>
      <c r="C309" s="319">
        <v>0</v>
      </c>
      <c r="D309" s="319">
        <v>0</v>
      </c>
      <c r="E309" s="319">
        <v>8</v>
      </c>
      <c r="F309" s="319">
        <v>0</v>
      </c>
      <c r="G309" s="319">
        <v>0</v>
      </c>
      <c r="H309">
        <v>160</v>
      </c>
      <c r="I309" s="71">
        <f t="shared" si="14"/>
        <v>1</v>
      </c>
      <c r="J309" s="64">
        <f t="shared" si="15"/>
        <v>8</v>
      </c>
      <c r="K309" s="64">
        <f t="shared" si="16"/>
        <v>2019</v>
      </c>
    </row>
    <row r="310" spans="1:11" ht="15" x14ac:dyDescent="0.25">
      <c r="A310" s="7">
        <v>43682</v>
      </c>
      <c r="B310" s="319">
        <v>0</v>
      </c>
      <c r="C310" s="319">
        <v>0</v>
      </c>
      <c r="D310" s="319">
        <v>0</v>
      </c>
      <c r="E310" s="319">
        <v>8</v>
      </c>
      <c r="F310" s="319">
        <v>0</v>
      </c>
      <c r="G310" s="319">
        <v>0</v>
      </c>
      <c r="H310">
        <v>160</v>
      </c>
      <c r="I310" s="71">
        <f t="shared" si="14"/>
        <v>2</v>
      </c>
      <c r="J310" s="64">
        <f t="shared" si="15"/>
        <v>8</v>
      </c>
      <c r="K310" s="64">
        <f t="shared" si="16"/>
        <v>2019</v>
      </c>
    </row>
    <row r="311" spans="1:11" ht="15" x14ac:dyDescent="0.25">
      <c r="A311" s="7">
        <v>43683</v>
      </c>
      <c r="B311" s="319">
        <v>0</v>
      </c>
      <c r="C311" s="319">
        <v>0</v>
      </c>
      <c r="D311" s="319">
        <v>0</v>
      </c>
      <c r="E311" s="319">
        <v>8</v>
      </c>
      <c r="F311" s="319">
        <v>0</v>
      </c>
      <c r="G311" s="319">
        <v>0</v>
      </c>
      <c r="H311">
        <v>160</v>
      </c>
      <c r="I311" s="71">
        <f t="shared" si="14"/>
        <v>3</v>
      </c>
      <c r="J311" s="64">
        <f t="shared" si="15"/>
        <v>8</v>
      </c>
      <c r="K311" s="64">
        <f t="shared" si="16"/>
        <v>2019</v>
      </c>
    </row>
    <row r="312" spans="1:11" ht="15" x14ac:dyDescent="0.25">
      <c r="A312" s="7">
        <v>43684</v>
      </c>
      <c r="B312" s="319">
        <v>0</v>
      </c>
      <c r="C312" s="319">
        <v>0</v>
      </c>
      <c r="D312" s="319">
        <v>0</v>
      </c>
      <c r="E312" s="319">
        <v>8</v>
      </c>
      <c r="F312" s="319">
        <v>0</v>
      </c>
      <c r="G312" s="319">
        <v>0</v>
      </c>
      <c r="H312">
        <v>160</v>
      </c>
      <c r="I312" s="71">
        <f t="shared" si="14"/>
        <v>4</v>
      </c>
      <c r="J312" s="64">
        <f t="shared" si="15"/>
        <v>8</v>
      </c>
      <c r="K312" s="64">
        <f t="shared" si="16"/>
        <v>2019</v>
      </c>
    </row>
    <row r="313" spans="1:11" ht="15" x14ac:dyDescent="0.25">
      <c r="A313" s="7">
        <v>43685</v>
      </c>
      <c r="B313" s="319">
        <v>0</v>
      </c>
      <c r="C313" s="319">
        <v>0</v>
      </c>
      <c r="D313" s="319">
        <v>0</v>
      </c>
      <c r="E313" s="319">
        <v>8</v>
      </c>
      <c r="F313" s="319">
        <v>0</v>
      </c>
      <c r="G313" s="319">
        <v>0</v>
      </c>
      <c r="H313">
        <v>160</v>
      </c>
      <c r="I313" s="71">
        <f t="shared" si="14"/>
        <v>5</v>
      </c>
      <c r="J313" s="64">
        <f t="shared" si="15"/>
        <v>8</v>
      </c>
      <c r="K313" s="64">
        <f t="shared" si="16"/>
        <v>2019</v>
      </c>
    </row>
    <row r="314" spans="1:11" ht="15" x14ac:dyDescent="0.25">
      <c r="A314" s="7">
        <v>43686</v>
      </c>
      <c r="B314" s="319">
        <v>0</v>
      </c>
      <c r="C314" s="319">
        <v>0</v>
      </c>
      <c r="D314" s="319">
        <v>0</v>
      </c>
      <c r="E314" s="319">
        <v>8</v>
      </c>
      <c r="F314" s="319">
        <v>0</v>
      </c>
      <c r="G314" s="319">
        <v>0</v>
      </c>
      <c r="H314">
        <v>160</v>
      </c>
      <c r="I314" s="71">
        <f t="shared" si="14"/>
        <v>6</v>
      </c>
      <c r="J314" s="64">
        <f t="shared" si="15"/>
        <v>8</v>
      </c>
      <c r="K314" s="64">
        <f t="shared" si="16"/>
        <v>2019</v>
      </c>
    </row>
    <row r="315" spans="1:11" ht="15" x14ac:dyDescent="0.25">
      <c r="A315" s="7">
        <v>43687</v>
      </c>
      <c r="B315" s="319">
        <v>0</v>
      </c>
      <c r="C315" s="319">
        <v>0</v>
      </c>
      <c r="D315" s="319">
        <v>0</v>
      </c>
      <c r="E315" s="319">
        <v>8</v>
      </c>
      <c r="F315" s="319">
        <v>0</v>
      </c>
      <c r="G315" s="319">
        <v>0</v>
      </c>
      <c r="H315">
        <v>160</v>
      </c>
      <c r="I315" s="71">
        <f t="shared" si="14"/>
        <v>7</v>
      </c>
      <c r="J315" s="64">
        <f t="shared" si="15"/>
        <v>8</v>
      </c>
      <c r="K315" s="64">
        <f t="shared" si="16"/>
        <v>2019</v>
      </c>
    </row>
    <row r="316" spans="1:11" ht="15" x14ac:dyDescent="0.25">
      <c r="A316" s="7">
        <v>43688</v>
      </c>
      <c r="B316" s="319">
        <v>0</v>
      </c>
      <c r="C316" s="319">
        <v>0</v>
      </c>
      <c r="D316" s="319">
        <v>0</v>
      </c>
      <c r="E316" s="319">
        <v>8</v>
      </c>
      <c r="F316" s="319">
        <v>0</v>
      </c>
      <c r="G316" s="319">
        <v>0</v>
      </c>
      <c r="H316">
        <v>160</v>
      </c>
      <c r="I316" s="71">
        <f t="shared" si="14"/>
        <v>1</v>
      </c>
      <c r="J316" s="64">
        <f t="shared" si="15"/>
        <v>8</v>
      </c>
      <c r="K316" s="64">
        <f t="shared" si="16"/>
        <v>2019</v>
      </c>
    </row>
    <row r="317" spans="1:11" ht="15" x14ac:dyDescent="0.25">
      <c r="A317" s="7">
        <v>43689</v>
      </c>
      <c r="B317" s="319">
        <v>0</v>
      </c>
      <c r="C317" s="319">
        <v>0</v>
      </c>
      <c r="D317" s="319">
        <v>0</v>
      </c>
      <c r="E317" s="319">
        <v>8</v>
      </c>
      <c r="F317" s="319">
        <v>0</v>
      </c>
      <c r="G317" s="319">
        <v>0</v>
      </c>
      <c r="H317">
        <v>160</v>
      </c>
      <c r="I317" s="71">
        <f t="shared" si="14"/>
        <v>2</v>
      </c>
      <c r="J317" s="64">
        <f t="shared" si="15"/>
        <v>8</v>
      </c>
      <c r="K317" s="64">
        <f t="shared" si="16"/>
        <v>2019</v>
      </c>
    </row>
    <row r="318" spans="1:11" ht="15" x14ac:dyDescent="0.25">
      <c r="A318" s="7">
        <v>43690</v>
      </c>
      <c r="B318" s="319">
        <v>0</v>
      </c>
      <c r="C318" s="319">
        <v>0</v>
      </c>
      <c r="D318" s="319">
        <v>0</v>
      </c>
      <c r="E318" s="319">
        <v>8</v>
      </c>
      <c r="F318" s="319">
        <v>0</v>
      </c>
      <c r="G318" s="319">
        <v>0</v>
      </c>
      <c r="H318">
        <v>160</v>
      </c>
      <c r="I318" s="71">
        <f t="shared" si="14"/>
        <v>3</v>
      </c>
      <c r="J318" s="64">
        <f t="shared" si="15"/>
        <v>8</v>
      </c>
      <c r="K318" s="64">
        <f t="shared" si="16"/>
        <v>2019</v>
      </c>
    </row>
    <row r="319" spans="1:11" ht="15" x14ac:dyDescent="0.25">
      <c r="A319" s="7">
        <v>43691</v>
      </c>
      <c r="B319" s="319">
        <v>0</v>
      </c>
      <c r="C319" s="319">
        <v>0</v>
      </c>
      <c r="D319" s="319">
        <v>0</v>
      </c>
      <c r="E319" s="319">
        <v>8</v>
      </c>
      <c r="F319" s="319">
        <v>0</v>
      </c>
      <c r="G319" s="319">
        <v>0</v>
      </c>
      <c r="H319">
        <v>160</v>
      </c>
      <c r="I319" s="71">
        <f t="shared" si="14"/>
        <v>4</v>
      </c>
      <c r="J319" s="64">
        <f t="shared" si="15"/>
        <v>8</v>
      </c>
      <c r="K319" s="64">
        <f t="shared" si="16"/>
        <v>2019</v>
      </c>
    </row>
    <row r="320" spans="1:11" ht="15" x14ac:dyDescent="0.25">
      <c r="A320" s="7">
        <v>43692</v>
      </c>
      <c r="B320" s="319">
        <v>0</v>
      </c>
      <c r="C320" s="319">
        <v>0</v>
      </c>
      <c r="D320" s="319">
        <v>0</v>
      </c>
      <c r="E320" s="319">
        <v>8</v>
      </c>
      <c r="F320" s="319">
        <v>0</v>
      </c>
      <c r="G320" s="319">
        <v>0</v>
      </c>
      <c r="H320">
        <v>160</v>
      </c>
      <c r="I320" s="71">
        <f t="shared" si="14"/>
        <v>5</v>
      </c>
      <c r="J320" s="64">
        <f t="shared" si="15"/>
        <v>8</v>
      </c>
      <c r="K320" s="64">
        <f t="shared" si="16"/>
        <v>2019</v>
      </c>
    </row>
    <row r="321" spans="1:11" ht="15" x14ac:dyDescent="0.25">
      <c r="A321" s="7">
        <v>43693</v>
      </c>
      <c r="B321" s="319">
        <v>0</v>
      </c>
      <c r="C321" s="319">
        <v>0</v>
      </c>
      <c r="D321" s="319">
        <v>0</v>
      </c>
      <c r="E321" s="319">
        <v>8</v>
      </c>
      <c r="F321" s="319">
        <v>0</v>
      </c>
      <c r="G321" s="319">
        <v>0</v>
      </c>
      <c r="H321">
        <v>160</v>
      </c>
      <c r="I321" s="71">
        <f t="shared" si="14"/>
        <v>6</v>
      </c>
      <c r="J321" s="64">
        <f t="shared" si="15"/>
        <v>8</v>
      </c>
      <c r="K321" s="64">
        <f t="shared" si="16"/>
        <v>2019</v>
      </c>
    </row>
    <row r="322" spans="1:11" ht="15" x14ac:dyDescent="0.25">
      <c r="A322" s="7">
        <v>43694</v>
      </c>
      <c r="B322" s="319">
        <v>0</v>
      </c>
      <c r="C322" s="319">
        <v>0</v>
      </c>
      <c r="D322" s="319">
        <v>0</v>
      </c>
      <c r="E322" s="319">
        <v>8</v>
      </c>
      <c r="F322" s="319">
        <v>0</v>
      </c>
      <c r="G322" s="319">
        <v>0</v>
      </c>
      <c r="H322">
        <v>160</v>
      </c>
      <c r="I322" s="71">
        <f t="shared" si="14"/>
        <v>7</v>
      </c>
      <c r="J322" s="64">
        <f t="shared" si="15"/>
        <v>8</v>
      </c>
      <c r="K322" s="64">
        <f t="shared" si="16"/>
        <v>2019</v>
      </c>
    </row>
    <row r="323" spans="1:11" ht="15" x14ac:dyDescent="0.25">
      <c r="A323" s="7">
        <v>43695</v>
      </c>
      <c r="B323" s="319">
        <v>0</v>
      </c>
      <c r="C323" s="319">
        <v>0</v>
      </c>
      <c r="D323" s="319">
        <v>0</v>
      </c>
      <c r="E323" s="319">
        <v>8</v>
      </c>
      <c r="F323" s="319">
        <v>0</v>
      </c>
      <c r="G323" s="319">
        <v>0</v>
      </c>
      <c r="H323">
        <v>160</v>
      </c>
      <c r="I323" s="71">
        <f t="shared" ref="I323:I386" si="17">WEEKDAY(A323)</f>
        <v>1</v>
      </c>
      <c r="J323" s="64">
        <f t="shared" ref="J323:J386" si="18">MONTH(A:A)</f>
        <v>8</v>
      </c>
      <c r="K323" s="64">
        <f t="shared" ref="K323:K386" si="19">YEAR(A323)</f>
        <v>2019</v>
      </c>
    </row>
    <row r="324" spans="1:11" ht="15" x14ac:dyDescent="0.25">
      <c r="A324" s="7">
        <v>43696</v>
      </c>
      <c r="B324" s="319">
        <v>0</v>
      </c>
      <c r="C324" s="319">
        <v>0</v>
      </c>
      <c r="D324" s="319">
        <v>0</v>
      </c>
      <c r="E324" s="319">
        <v>8</v>
      </c>
      <c r="F324" s="319">
        <v>0</v>
      </c>
      <c r="G324" s="319">
        <v>0</v>
      </c>
      <c r="H324">
        <v>160</v>
      </c>
      <c r="I324" s="71">
        <f t="shared" si="17"/>
        <v>2</v>
      </c>
      <c r="J324" s="64">
        <f t="shared" si="18"/>
        <v>8</v>
      </c>
      <c r="K324" s="64">
        <f t="shared" si="19"/>
        <v>2019</v>
      </c>
    </row>
    <row r="325" spans="1:11" ht="15" x14ac:dyDescent="0.25">
      <c r="A325" s="7">
        <v>43697</v>
      </c>
      <c r="B325" s="319">
        <v>0</v>
      </c>
      <c r="C325" s="319">
        <v>0</v>
      </c>
      <c r="D325" s="319">
        <v>0</v>
      </c>
      <c r="E325" s="319">
        <v>8</v>
      </c>
      <c r="F325" s="319">
        <v>0</v>
      </c>
      <c r="G325" s="319">
        <v>0</v>
      </c>
      <c r="H325">
        <v>160</v>
      </c>
      <c r="I325" s="71">
        <f t="shared" si="17"/>
        <v>3</v>
      </c>
      <c r="J325" s="64">
        <f t="shared" si="18"/>
        <v>8</v>
      </c>
      <c r="K325" s="64">
        <f t="shared" si="19"/>
        <v>2019</v>
      </c>
    </row>
    <row r="326" spans="1:11" ht="15" x14ac:dyDescent="0.25">
      <c r="A326" s="7">
        <v>43698</v>
      </c>
      <c r="B326" s="319">
        <v>0</v>
      </c>
      <c r="C326" s="319">
        <v>0</v>
      </c>
      <c r="D326" s="319">
        <v>0</v>
      </c>
      <c r="E326" s="319">
        <v>8</v>
      </c>
      <c r="F326" s="319">
        <v>0</v>
      </c>
      <c r="G326" s="319">
        <v>0</v>
      </c>
      <c r="H326">
        <v>160</v>
      </c>
      <c r="I326" s="71">
        <f t="shared" si="17"/>
        <v>4</v>
      </c>
      <c r="J326" s="64">
        <f t="shared" si="18"/>
        <v>8</v>
      </c>
      <c r="K326" s="64">
        <f t="shared" si="19"/>
        <v>2019</v>
      </c>
    </row>
    <row r="327" spans="1:11" ht="15" x14ac:dyDescent="0.25">
      <c r="A327" s="7">
        <v>43699</v>
      </c>
      <c r="B327" s="319">
        <v>0</v>
      </c>
      <c r="C327" s="319">
        <v>0</v>
      </c>
      <c r="D327" s="319">
        <v>0</v>
      </c>
      <c r="E327" s="319">
        <v>8</v>
      </c>
      <c r="F327" s="319">
        <v>0</v>
      </c>
      <c r="G327" s="319">
        <v>0</v>
      </c>
      <c r="H327">
        <v>160</v>
      </c>
      <c r="I327" s="71">
        <f t="shared" si="17"/>
        <v>5</v>
      </c>
      <c r="J327" s="64">
        <f t="shared" si="18"/>
        <v>8</v>
      </c>
      <c r="K327" s="64">
        <f t="shared" si="19"/>
        <v>2019</v>
      </c>
    </row>
    <row r="328" spans="1:11" ht="15" x14ac:dyDescent="0.25">
      <c r="A328" s="7">
        <v>43700</v>
      </c>
      <c r="B328" s="319">
        <v>0</v>
      </c>
      <c r="C328" s="319">
        <v>0</v>
      </c>
      <c r="D328" s="319">
        <v>0</v>
      </c>
      <c r="E328" s="319">
        <v>8</v>
      </c>
      <c r="F328" s="319">
        <v>0</v>
      </c>
      <c r="G328" s="319">
        <v>0</v>
      </c>
      <c r="H328">
        <v>160</v>
      </c>
      <c r="I328" s="71">
        <f t="shared" si="17"/>
        <v>6</v>
      </c>
      <c r="J328" s="64">
        <f t="shared" si="18"/>
        <v>8</v>
      </c>
      <c r="K328" s="64">
        <f t="shared" si="19"/>
        <v>2019</v>
      </c>
    </row>
    <row r="329" spans="1:11" ht="15" x14ac:dyDescent="0.25">
      <c r="A329" s="7">
        <v>43701</v>
      </c>
      <c r="B329" s="319">
        <v>0</v>
      </c>
      <c r="C329" s="319">
        <v>0</v>
      </c>
      <c r="D329" s="319">
        <v>0</v>
      </c>
      <c r="E329" s="319">
        <v>8</v>
      </c>
      <c r="F329" s="319">
        <v>0</v>
      </c>
      <c r="G329" s="319">
        <v>0</v>
      </c>
      <c r="H329">
        <v>160</v>
      </c>
      <c r="I329" s="71">
        <f t="shared" si="17"/>
        <v>7</v>
      </c>
      <c r="J329" s="64">
        <f t="shared" si="18"/>
        <v>8</v>
      </c>
      <c r="K329" s="64">
        <f t="shared" si="19"/>
        <v>2019</v>
      </c>
    </row>
    <row r="330" spans="1:11" ht="15" x14ac:dyDescent="0.25">
      <c r="A330" s="7">
        <v>43702</v>
      </c>
      <c r="B330" s="319">
        <v>0</v>
      </c>
      <c r="C330" s="319">
        <v>0</v>
      </c>
      <c r="D330" s="319">
        <v>0</v>
      </c>
      <c r="E330" s="319">
        <v>8</v>
      </c>
      <c r="F330" s="319">
        <v>0</v>
      </c>
      <c r="G330" s="319">
        <v>0</v>
      </c>
      <c r="H330">
        <v>160</v>
      </c>
      <c r="I330" s="71">
        <f t="shared" si="17"/>
        <v>1</v>
      </c>
      <c r="J330" s="64">
        <f t="shared" si="18"/>
        <v>8</v>
      </c>
      <c r="K330" s="64">
        <f t="shared" si="19"/>
        <v>2019</v>
      </c>
    </row>
    <row r="331" spans="1:11" ht="15" x14ac:dyDescent="0.25">
      <c r="A331" s="7">
        <v>43703</v>
      </c>
      <c r="B331" s="319">
        <v>0</v>
      </c>
      <c r="C331" s="319">
        <v>0</v>
      </c>
      <c r="D331" s="319">
        <v>0</v>
      </c>
      <c r="E331" s="319">
        <v>8</v>
      </c>
      <c r="F331" s="319">
        <v>0</v>
      </c>
      <c r="G331" s="319">
        <v>0</v>
      </c>
      <c r="H331">
        <v>160</v>
      </c>
      <c r="I331" s="71">
        <f t="shared" si="17"/>
        <v>2</v>
      </c>
      <c r="J331" s="64">
        <f t="shared" si="18"/>
        <v>8</v>
      </c>
      <c r="K331" s="64">
        <f t="shared" si="19"/>
        <v>2019</v>
      </c>
    </row>
    <row r="332" spans="1:11" ht="15" x14ac:dyDescent="0.25">
      <c r="A332" s="7">
        <v>43704</v>
      </c>
      <c r="B332" s="319">
        <v>0</v>
      </c>
      <c r="C332" s="319">
        <v>0</v>
      </c>
      <c r="D332" s="319">
        <v>0</v>
      </c>
      <c r="E332" s="319">
        <v>8</v>
      </c>
      <c r="F332" s="319">
        <v>0</v>
      </c>
      <c r="G332" s="319">
        <v>0</v>
      </c>
      <c r="H332">
        <v>160</v>
      </c>
      <c r="I332" s="71">
        <f t="shared" si="17"/>
        <v>3</v>
      </c>
      <c r="J332" s="64">
        <f t="shared" si="18"/>
        <v>8</v>
      </c>
      <c r="K332" s="64">
        <f t="shared" si="19"/>
        <v>2019</v>
      </c>
    </row>
    <row r="333" spans="1:11" ht="15" x14ac:dyDescent="0.25">
      <c r="A333" s="7">
        <v>43705</v>
      </c>
      <c r="B333" s="319">
        <v>0</v>
      </c>
      <c r="C333" s="319">
        <v>0</v>
      </c>
      <c r="D333" s="319">
        <v>0</v>
      </c>
      <c r="E333" s="319">
        <v>8</v>
      </c>
      <c r="F333" s="319">
        <v>0</v>
      </c>
      <c r="G333" s="319">
        <v>0</v>
      </c>
      <c r="H333">
        <v>160</v>
      </c>
      <c r="I333" s="71">
        <f t="shared" si="17"/>
        <v>4</v>
      </c>
      <c r="J333" s="64">
        <f t="shared" si="18"/>
        <v>8</v>
      </c>
      <c r="K333" s="64">
        <f t="shared" si="19"/>
        <v>2019</v>
      </c>
    </row>
    <row r="334" spans="1:11" ht="15" x14ac:dyDescent="0.25">
      <c r="A334" s="7">
        <v>43706</v>
      </c>
      <c r="B334" s="319">
        <v>0</v>
      </c>
      <c r="C334" s="319">
        <v>0</v>
      </c>
      <c r="D334" s="319">
        <v>0</v>
      </c>
      <c r="E334" s="319">
        <v>8</v>
      </c>
      <c r="F334" s="319">
        <v>0</v>
      </c>
      <c r="G334" s="319">
        <v>0</v>
      </c>
      <c r="H334">
        <v>160</v>
      </c>
      <c r="I334" s="71">
        <f t="shared" si="17"/>
        <v>5</v>
      </c>
      <c r="J334" s="64">
        <f t="shared" si="18"/>
        <v>8</v>
      </c>
      <c r="K334" s="64">
        <f t="shared" si="19"/>
        <v>2019</v>
      </c>
    </row>
    <row r="335" spans="1:11" ht="15" x14ac:dyDescent="0.25">
      <c r="A335" s="7">
        <v>43707</v>
      </c>
      <c r="B335" s="319">
        <v>0</v>
      </c>
      <c r="C335" s="319">
        <v>0</v>
      </c>
      <c r="D335" s="319">
        <v>0</v>
      </c>
      <c r="E335" s="319">
        <v>8</v>
      </c>
      <c r="F335" s="319">
        <v>0</v>
      </c>
      <c r="G335" s="319">
        <v>0</v>
      </c>
      <c r="H335">
        <v>160</v>
      </c>
      <c r="I335" s="71">
        <f t="shared" si="17"/>
        <v>6</v>
      </c>
      <c r="J335" s="64">
        <f t="shared" si="18"/>
        <v>8</v>
      </c>
      <c r="K335" s="64">
        <f t="shared" si="19"/>
        <v>2019</v>
      </c>
    </row>
    <row r="336" spans="1:11" ht="15" x14ac:dyDescent="0.25">
      <c r="A336" s="7">
        <v>43708</v>
      </c>
      <c r="B336">
        <v>0</v>
      </c>
      <c r="C336">
        <v>0</v>
      </c>
      <c r="D336">
        <v>0</v>
      </c>
      <c r="E336">
        <v>8</v>
      </c>
      <c r="F336">
        <v>0</v>
      </c>
      <c r="G336">
        <v>0</v>
      </c>
      <c r="H336">
        <v>160</v>
      </c>
      <c r="I336" s="71">
        <f t="shared" si="17"/>
        <v>7</v>
      </c>
      <c r="J336" s="64">
        <f t="shared" si="18"/>
        <v>8</v>
      </c>
      <c r="K336" s="64">
        <f t="shared" si="19"/>
        <v>2019</v>
      </c>
    </row>
    <row r="337" spans="1:11" ht="15" x14ac:dyDescent="0.25">
      <c r="A337" s="7">
        <v>43709</v>
      </c>
      <c r="B337">
        <v>0</v>
      </c>
      <c r="C337">
        <v>0</v>
      </c>
      <c r="D337">
        <v>0</v>
      </c>
      <c r="E337">
        <v>8</v>
      </c>
      <c r="F337">
        <v>0</v>
      </c>
      <c r="G337">
        <v>0</v>
      </c>
      <c r="H337">
        <v>160</v>
      </c>
      <c r="I337" s="71">
        <f t="shared" si="17"/>
        <v>1</v>
      </c>
      <c r="J337" s="64">
        <f t="shared" si="18"/>
        <v>9</v>
      </c>
      <c r="K337" s="64">
        <f t="shared" si="19"/>
        <v>2019</v>
      </c>
    </row>
    <row r="338" spans="1:11" ht="15" x14ac:dyDescent="0.25">
      <c r="A338" s="7">
        <v>43710</v>
      </c>
      <c r="B338">
        <v>0</v>
      </c>
      <c r="C338">
        <v>0</v>
      </c>
      <c r="D338">
        <v>0</v>
      </c>
      <c r="E338">
        <v>8</v>
      </c>
      <c r="F338">
        <v>0</v>
      </c>
      <c r="G338">
        <v>0</v>
      </c>
      <c r="H338">
        <v>160</v>
      </c>
      <c r="I338" s="71">
        <f t="shared" si="17"/>
        <v>2</v>
      </c>
      <c r="J338" s="64">
        <f t="shared" si="18"/>
        <v>9</v>
      </c>
      <c r="K338" s="64">
        <f t="shared" si="19"/>
        <v>2019</v>
      </c>
    </row>
    <row r="339" spans="1:11" ht="15" x14ac:dyDescent="0.25">
      <c r="A339" s="7">
        <v>43711</v>
      </c>
      <c r="B339">
        <v>0</v>
      </c>
      <c r="C339">
        <v>0</v>
      </c>
      <c r="D339">
        <v>0</v>
      </c>
      <c r="E339">
        <v>8</v>
      </c>
      <c r="F339">
        <v>0</v>
      </c>
      <c r="G339">
        <v>0</v>
      </c>
      <c r="H339">
        <v>160</v>
      </c>
      <c r="I339" s="71">
        <f t="shared" si="17"/>
        <v>3</v>
      </c>
      <c r="J339" s="64">
        <f t="shared" si="18"/>
        <v>9</v>
      </c>
      <c r="K339" s="64">
        <f t="shared" si="19"/>
        <v>2019</v>
      </c>
    </row>
    <row r="340" spans="1:11" ht="15" x14ac:dyDescent="0.25">
      <c r="A340" s="7">
        <v>43712</v>
      </c>
      <c r="B340">
        <v>0</v>
      </c>
      <c r="C340">
        <v>0</v>
      </c>
      <c r="D340">
        <v>0</v>
      </c>
      <c r="E340">
        <v>8</v>
      </c>
      <c r="F340">
        <v>0</v>
      </c>
      <c r="G340">
        <v>0</v>
      </c>
      <c r="H340">
        <v>160</v>
      </c>
      <c r="I340" s="71">
        <f t="shared" si="17"/>
        <v>4</v>
      </c>
      <c r="J340" s="64">
        <f t="shared" si="18"/>
        <v>9</v>
      </c>
      <c r="K340" s="64">
        <f t="shared" si="19"/>
        <v>2019</v>
      </c>
    </row>
    <row r="341" spans="1:11" ht="15" x14ac:dyDescent="0.25">
      <c r="A341" s="7">
        <v>43713</v>
      </c>
      <c r="B341">
        <v>0</v>
      </c>
      <c r="C341">
        <v>0</v>
      </c>
      <c r="D341">
        <v>0</v>
      </c>
      <c r="E341">
        <v>8</v>
      </c>
      <c r="F341">
        <v>0</v>
      </c>
      <c r="G341">
        <v>0</v>
      </c>
      <c r="H341">
        <v>160</v>
      </c>
      <c r="I341" s="71">
        <f t="shared" si="17"/>
        <v>5</v>
      </c>
      <c r="J341" s="64">
        <f t="shared" si="18"/>
        <v>9</v>
      </c>
      <c r="K341" s="64">
        <f t="shared" si="19"/>
        <v>2019</v>
      </c>
    </row>
    <row r="342" spans="1:11" ht="15" x14ac:dyDescent="0.25">
      <c r="A342" s="7">
        <v>43714</v>
      </c>
      <c r="B342">
        <v>0</v>
      </c>
      <c r="C342">
        <v>0</v>
      </c>
      <c r="D342">
        <v>0</v>
      </c>
      <c r="E342">
        <v>8</v>
      </c>
      <c r="F342">
        <v>0</v>
      </c>
      <c r="G342">
        <v>0</v>
      </c>
      <c r="H342">
        <v>160</v>
      </c>
      <c r="I342" s="71">
        <f t="shared" si="17"/>
        <v>6</v>
      </c>
      <c r="J342" s="64">
        <f t="shared" si="18"/>
        <v>9</v>
      </c>
      <c r="K342" s="64">
        <f t="shared" si="19"/>
        <v>2019</v>
      </c>
    </row>
    <row r="343" spans="1:11" ht="15" x14ac:dyDescent="0.25">
      <c r="A343" s="7">
        <v>43715</v>
      </c>
      <c r="B343">
        <v>0</v>
      </c>
      <c r="C343">
        <v>0</v>
      </c>
      <c r="D343">
        <v>0</v>
      </c>
      <c r="E343">
        <v>8</v>
      </c>
      <c r="F343">
        <v>0</v>
      </c>
      <c r="G343">
        <v>0</v>
      </c>
      <c r="H343">
        <v>160</v>
      </c>
      <c r="I343" s="71">
        <f t="shared" si="17"/>
        <v>7</v>
      </c>
      <c r="J343" s="64">
        <f t="shared" si="18"/>
        <v>9</v>
      </c>
      <c r="K343" s="64">
        <f t="shared" si="19"/>
        <v>2019</v>
      </c>
    </row>
    <row r="344" spans="1:11" ht="15" x14ac:dyDescent="0.25">
      <c r="A344" s="7">
        <v>43716</v>
      </c>
      <c r="B344">
        <v>0</v>
      </c>
      <c r="C344">
        <v>0</v>
      </c>
      <c r="D344">
        <v>0</v>
      </c>
      <c r="E344">
        <v>8</v>
      </c>
      <c r="F344">
        <v>0</v>
      </c>
      <c r="G344">
        <v>0</v>
      </c>
      <c r="H344">
        <v>160</v>
      </c>
      <c r="I344" s="71">
        <f t="shared" si="17"/>
        <v>1</v>
      </c>
      <c r="J344" s="64">
        <f t="shared" si="18"/>
        <v>9</v>
      </c>
      <c r="K344" s="64">
        <f t="shared" si="19"/>
        <v>2019</v>
      </c>
    </row>
    <row r="345" spans="1:11" ht="15" x14ac:dyDescent="0.25">
      <c r="A345" s="7">
        <v>43717</v>
      </c>
      <c r="B345">
        <v>0</v>
      </c>
      <c r="C345">
        <v>0</v>
      </c>
      <c r="D345">
        <v>0</v>
      </c>
      <c r="E345">
        <v>8</v>
      </c>
      <c r="F345">
        <v>0</v>
      </c>
      <c r="G345">
        <v>0</v>
      </c>
      <c r="H345">
        <v>160</v>
      </c>
      <c r="I345" s="71">
        <f t="shared" si="17"/>
        <v>2</v>
      </c>
      <c r="J345" s="64">
        <f t="shared" si="18"/>
        <v>9</v>
      </c>
      <c r="K345" s="64">
        <f t="shared" si="19"/>
        <v>2019</v>
      </c>
    </row>
    <row r="346" spans="1:11" ht="15" x14ac:dyDescent="0.25">
      <c r="A346" s="7">
        <v>43718</v>
      </c>
      <c r="B346">
        <v>0</v>
      </c>
      <c r="C346">
        <v>0</v>
      </c>
      <c r="D346">
        <v>0</v>
      </c>
      <c r="E346">
        <v>8</v>
      </c>
      <c r="F346">
        <v>0</v>
      </c>
      <c r="G346">
        <v>0</v>
      </c>
      <c r="H346">
        <v>160</v>
      </c>
      <c r="I346" s="71">
        <f t="shared" si="17"/>
        <v>3</v>
      </c>
      <c r="J346" s="64">
        <f t="shared" si="18"/>
        <v>9</v>
      </c>
      <c r="K346" s="64">
        <f t="shared" si="19"/>
        <v>2019</v>
      </c>
    </row>
    <row r="347" spans="1:11" ht="15" x14ac:dyDescent="0.25">
      <c r="A347" s="7">
        <v>43719</v>
      </c>
      <c r="B347">
        <v>0</v>
      </c>
      <c r="C347">
        <v>0</v>
      </c>
      <c r="D347">
        <v>0</v>
      </c>
      <c r="E347">
        <v>8</v>
      </c>
      <c r="F347">
        <v>0</v>
      </c>
      <c r="G347">
        <v>0</v>
      </c>
      <c r="H347">
        <v>160</v>
      </c>
      <c r="I347" s="71">
        <f t="shared" si="17"/>
        <v>4</v>
      </c>
      <c r="J347" s="64">
        <f t="shared" si="18"/>
        <v>9</v>
      </c>
      <c r="K347" s="64">
        <f t="shared" si="19"/>
        <v>2019</v>
      </c>
    </row>
    <row r="348" spans="1:11" ht="15" x14ac:dyDescent="0.25">
      <c r="A348" s="7">
        <v>43720</v>
      </c>
      <c r="B348">
        <v>0</v>
      </c>
      <c r="C348">
        <v>0</v>
      </c>
      <c r="D348">
        <v>0</v>
      </c>
      <c r="E348">
        <v>8</v>
      </c>
      <c r="F348">
        <v>0</v>
      </c>
      <c r="G348">
        <v>0</v>
      </c>
      <c r="H348">
        <v>160</v>
      </c>
      <c r="I348" s="71">
        <f t="shared" si="17"/>
        <v>5</v>
      </c>
      <c r="J348" s="64">
        <f t="shared" si="18"/>
        <v>9</v>
      </c>
      <c r="K348" s="64">
        <f t="shared" si="19"/>
        <v>2019</v>
      </c>
    </row>
    <row r="349" spans="1:11" ht="15" x14ac:dyDescent="0.25">
      <c r="A349" s="7">
        <v>43721</v>
      </c>
      <c r="B349">
        <v>0</v>
      </c>
      <c r="C349">
        <v>0</v>
      </c>
      <c r="D349">
        <v>0</v>
      </c>
      <c r="E349">
        <v>8</v>
      </c>
      <c r="F349">
        <v>0</v>
      </c>
      <c r="G349">
        <v>0</v>
      </c>
      <c r="H349">
        <v>160</v>
      </c>
      <c r="I349" s="71">
        <f t="shared" si="17"/>
        <v>6</v>
      </c>
      <c r="J349" s="64">
        <f t="shared" si="18"/>
        <v>9</v>
      </c>
      <c r="K349" s="64">
        <f t="shared" si="19"/>
        <v>2019</v>
      </c>
    </row>
    <row r="350" spans="1:11" ht="15" x14ac:dyDescent="0.25">
      <c r="A350" s="7">
        <v>43722</v>
      </c>
      <c r="B350">
        <v>0</v>
      </c>
      <c r="C350">
        <v>0</v>
      </c>
      <c r="D350">
        <v>0</v>
      </c>
      <c r="E350">
        <v>8</v>
      </c>
      <c r="F350">
        <v>0</v>
      </c>
      <c r="G350">
        <v>0</v>
      </c>
      <c r="H350">
        <v>160</v>
      </c>
      <c r="I350" s="71">
        <f t="shared" si="17"/>
        <v>7</v>
      </c>
      <c r="J350" s="64">
        <f t="shared" si="18"/>
        <v>9</v>
      </c>
      <c r="K350" s="64">
        <f t="shared" si="19"/>
        <v>2019</v>
      </c>
    </row>
    <row r="351" spans="1:11" ht="15" x14ac:dyDescent="0.25">
      <c r="A351" s="7">
        <v>43723</v>
      </c>
      <c r="B351">
        <v>0</v>
      </c>
      <c r="C351">
        <v>0</v>
      </c>
      <c r="D351">
        <v>0</v>
      </c>
      <c r="E351">
        <v>8</v>
      </c>
      <c r="F351">
        <v>0</v>
      </c>
      <c r="G351">
        <v>0</v>
      </c>
      <c r="H351">
        <v>160</v>
      </c>
      <c r="I351" s="71">
        <f t="shared" si="17"/>
        <v>1</v>
      </c>
      <c r="J351" s="64">
        <f t="shared" si="18"/>
        <v>9</v>
      </c>
      <c r="K351" s="64">
        <f t="shared" si="19"/>
        <v>2019</v>
      </c>
    </row>
    <row r="352" spans="1:11" ht="15" x14ac:dyDescent="0.25">
      <c r="A352" s="7">
        <v>43724</v>
      </c>
      <c r="B352">
        <v>0</v>
      </c>
      <c r="C352">
        <v>0</v>
      </c>
      <c r="D352">
        <v>0</v>
      </c>
      <c r="E352">
        <v>4</v>
      </c>
      <c r="F352">
        <v>0</v>
      </c>
      <c r="G352">
        <v>0</v>
      </c>
      <c r="H352">
        <v>160</v>
      </c>
      <c r="I352" s="71">
        <f t="shared" si="17"/>
        <v>2</v>
      </c>
      <c r="J352" s="64">
        <f t="shared" si="18"/>
        <v>9</v>
      </c>
      <c r="K352" s="64">
        <f t="shared" si="19"/>
        <v>2019</v>
      </c>
    </row>
    <row r="353" spans="1:11" ht="15" x14ac:dyDescent="0.25">
      <c r="A353" s="7">
        <v>43725</v>
      </c>
      <c r="B353">
        <v>0</v>
      </c>
      <c r="C353">
        <v>0</v>
      </c>
      <c r="D353">
        <v>0</v>
      </c>
      <c r="E353">
        <v>4</v>
      </c>
      <c r="F353">
        <v>0</v>
      </c>
      <c r="G353">
        <v>0</v>
      </c>
      <c r="H353">
        <v>160</v>
      </c>
      <c r="I353" s="71">
        <f t="shared" si="17"/>
        <v>3</v>
      </c>
      <c r="J353" s="64">
        <f t="shared" si="18"/>
        <v>9</v>
      </c>
      <c r="K353" s="64">
        <f t="shared" si="19"/>
        <v>2019</v>
      </c>
    </row>
    <row r="354" spans="1:11" ht="15" x14ac:dyDescent="0.25">
      <c r="A354" s="7">
        <v>43726</v>
      </c>
      <c r="B354">
        <v>0</v>
      </c>
      <c r="C354">
        <v>0</v>
      </c>
      <c r="D354">
        <v>0</v>
      </c>
      <c r="E354">
        <v>4</v>
      </c>
      <c r="F354">
        <v>0</v>
      </c>
      <c r="G354">
        <v>0</v>
      </c>
      <c r="H354">
        <v>160</v>
      </c>
      <c r="I354" s="71">
        <f t="shared" si="17"/>
        <v>4</v>
      </c>
      <c r="J354" s="64">
        <f t="shared" si="18"/>
        <v>9</v>
      </c>
      <c r="K354" s="64">
        <f t="shared" si="19"/>
        <v>2019</v>
      </c>
    </row>
    <row r="355" spans="1:11" ht="15" x14ac:dyDescent="0.25">
      <c r="A355" s="7">
        <v>43727</v>
      </c>
      <c r="B355">
        <v>0</v>
      </c>
      <c r="C355">
        <v>0</v>
      </c>
      <c r="D355">
        <v>0</v>
      </c>
      <c r="E355">
        <v>4</v>
      </c>
      <c r="F355">
        <v>0</v>
      </c>
      <c r="G355">
        <v>0</v>
      </c>
      <c r="H355">
        <v>160</v>
      </c>
      <c r="I355" s="71">
        <f t="shared" si="17"/>
        <v>5</v>
      </c>
      <c r="J355" s="64">
        <f t="shared" si="18"/>
        <v>9</v>
      </c>
      <c r="K355" s="64">
        <f t="shared" si="19"/>
        <v>2019</v>
      </c>
    </row>
    <row r="356" spans="1:11" ht="15" x14ac:dyDescent="0.25">
      <c r="A356" s="7">
        <v>43728</v>
      </c>
      <c r="B356">
        <v>0</v>
      </c>
      <c r="C356">
        <v>0</v>
      </c>
      <c r="D356">
        <v>0</v>
      </c>
      <c r="E356">
        <v>4</v>
      </c>
      <c r="F356">
        <v>0</v>
      </c>
      <c r="G356">
        <v>0</v>
      </c>
      <c r="H356">
        <v>160</v>
      </c>
      <c r="I356" s="71">
        <f t="shared" si="17"/>
        <v>6</v>
      </c>
      <c r="J356" s="64">
        <f t="shared" si="18"/>
        <v>9</v>
      </c>
      <c r="K356" s="64">
        <f t="shared" si="19"/>
        <v>2019</v>
      </c>
    </row>
    <row r="357" spans="1:11" ht="15" x14ac:dyDescent="0.25">
      <c r="A357" s="7">
        <v>43729</v>
      </c>
      <c r="B357">
        <v>0</v>
      </c>
      <c r="C357">
        <v>0</v>
      </c>
      <c r="D357">
        <v>0</v>
      </c>
      <c r="E357">
        <v>4</v>
      </c>
      <c r="F357">
        <v>0</v>
      </c>
      <c r="G357">
        <v>0</v>
      </c>
      <c r="H357">
        <v>160</v>
      </c>
      <c r="I357" s="71">
        <f t="shared" si="17"/>
        <v>7</v>
      </c>
      <c r="J357" s="64">
        <f t="shared" si="18"/>
        <v>9</v>
      </c>
      <c r="K357" s="64">
        <f t="shared" si="19"/>
        <v>2019</v>
      </c>
    </row>
    <row r="358" spans="1:11" ht="15" x14ac:dyDescent="0.25">
      <c r="A358" s="7">
        <v>43730</v>
      </c>
      <c r="B358">
        <v>0</v>
      </c>
      <c r="C358">
        <v>0</v>
      </c>
      <c r="D358">
        <v>0</v>
      </c>
      <c r="E358">
        <v>4</v>
      </c>
      <c r="F358">
        <v>0</v>
      </c>
      <c r="G358">
        <v>0</v>
      </c>
      <c r="H358">
        <v>160</v>
      </c>
      <c r="I358" s="71">
        <f t="shared" si="17"/>
        <v>1</v>
      </c>
      <c r="J358" s="64">
        <f t="shared" si="18"/>
        <v>9</v>
      </c>
      <c r="K358" s="64">
        <f t="shared" si="19"/>
        <v>2019</v>
      </c>
    </row>
    <row r="359" spans="1:11" ht="15" x14ac:dyDescent="0.25">
      <c r="A359" s="7">
        <v>43731</v>
      </c>
      <c r="B359">
        <v>0</v>
      </c>
      <c r="C359">
        <v>0</v>
      </c>
      <c r="D359">
        <v>0</v>
      </c>
      <c r="E359">
        <v>4</v>
      </c>
      <c r="F359">
        <v>0</v>
      </c>
      <c r="G359">
        <v>0</v>
      </c>
      <c r="H359">
        <v>160</v>
      </c>
      <c r="I359" s="71">
        <f t="shared" si="17"/>
        <v>2</v>
      </c>
      <c r="J359" s="64">
        <f t="shared" si="18"/>
        <v>9</v>
      </c>
      <c r="K359" s="64">
        <f t="shared" si="19"/>
        <v>2019</v>
      </c>
    </row>
    <row r="360" spans="1:11" ht="15" x14ac:dyDescent="0.25">
      <c r="A360" s="7">
        <v>43732</v>
      </c>
      <c r="B360">
        <v>0</v>
      </c>
      <c r="C360">
        <v>0</v>
      </c>
      <c r="D360">
        <v>0</v>
      </c>
      <c r="E360">
        <v>4</v>
      </c>
      <c r="F360">
        <v>0</v>
      </c>
      <c r="G360">
        <v>0</v>
      </c>
      <c r="H360">
        <v>160</v>
      </c>
      <c r="I360" s="71">
        <f t="shared" si="17"/>
        <v>3</v>
      </c>
      <c r="J360" s="64">
        <f t="shared" si="18"/>
        <v>9</v>
      </c>
      <c r="K360" s="64">
        <f t="shared" si="19"/>
        <v>2019</v>
      </c>
    </row>
    <row r="361" spans="1:11" ht="15" x14ac:dyDescent="0.25">
      <c r="A361" s="7">
        <v>43733</v>
      </c>
      <c r="B361">
        <v>0</v>
      </c>
      <c r="C361">
        <v>0</v>
      </c>
      <c r="D361">
        <v>0</v>
      </c>
      <c r="E361">
        <v>4</v>
      </c>
      <c r="F361">
        <v>0</v>
      </c>
      <c r="G361">
        <v>0</v>
      </c>
      <c r="H361">
        <v>160</v>
      </c>
      <c r="I361" s="71">
        <f t="shared" si="17"/>
        <v>4</v>
      </c>
      <c r="J361" s="64">
        <f t="shared" si="18"/>
        <v>9</v>
      </c>
      <c r="K361" s="64">
        <f t="shared" si="19"/>
        <v>2019</v>
      </c>
    </row>
    <row r="362" spans="1:11" ht="15" x14ac:dyDescent="0.25">
      <c r="A362" s="7">
        <v>43734</v>
      </c>
      <c r="B362">
        <v>0</v>
      </c>
      <c r="C362">
        <v>0</v>
      </c>
      <c r="D362">
        <v>0</v>
      </c>
      <c r="E362">
        <v>4</v>
      </c>
      <c r="F362">
        <v>0</v>
      </c>
      <c r="G362">
        <v>0</v>
      </c>
      <c r="H362">
        <v>160</v>
      </c>
      <c r="I362" s="71">
        <f t="shared" si="17"/>
        <v>5</v>
      </c>
      <c r="J362" s="64">
        <f t="shared" si="18"/>
        <v>9</v>
      </c>
      <c r="K362" s="64">
        <f t="shared" si="19"/>
        <v>2019</v>
      </c>
    </row>
    <row r="363" spans="1:11" ht="15" x14ac:dyDescent="0.25">
      <c r="A363" s="7">
        <v>43735</v>
      </c>
      <c r="B363">
        <v>0</v>
      </c>
      <c r="C363">
        <v>0</v>
      </c>
      <c r="D363">
        <v>0</v>
      </c>
      <c r="E363">
        <v>4</v>
      </c>
      <c r="F363">
        <v>0</v>
      </c>
      <c r="G363">
        <v>0</v>
      </c>
      <c r="H363">
        <v>160</v>
      </c>
      <c r="I363" s="71">
        <f t="shared" si="17"/>
        <v>6</v>
      </c>
      <c r="J363" s="64">
        <f t="shared" si="18"/>
        <v>9</v>
      </c>
      <c r="K363" s="64">
        <f t="shared" si="19"/>
        <v>2019</v>
      </c>
    </row>
    <row r="364" spans="1:11" ht="15" x14ac:dyDescent="0.25">
      <c r="A364" s="7">
        <v>43736</v>
      </c>
      <c r="B364">
        <v>0</v>
      </c>
      <c r="C364">
        <v>0</v>
      </c>
      <c r="D364">
        <v>0</v>
      </c>
      <c r="E364">
        <v>4</v>
      </c>
      <c r="F364">
        <v>0</v>
      </c>
      <c r="G364">
        <v>0</v>
      </c>
      <c r="H364">
        <v>160</v>
      </c>
      <c r="I364" s="71">
        <f t="shared" si="17"/>
        <v>7</v>
      </c>
      <c r="J364" s="64">
        <f t="shared" si="18"/>
        <v>9</v>
      </c>
      <c r="K364" s="64">
        <f t="shared" si="19"/>
        <v>2019</v>
      </c>
    </row>
    <row r="365" spans="1:11" ht="15" x14ac:dyDescent="0.25">
      <c r="A365" s="7">
        <v>43737</v>
      </c>
      <c r="B365">
        <v>0</v>
      </c>
      <c r="C365">
        <v>0</v>
      </c>
      <c r="D365">
        <v>0</v>
      </c>
      <c r="E365">
        <v>4</v>
      </c>
      <c r="F365">
        <v>0</v>
      </c>
      <c r="G365">
        <v>0</v>
      </c>
      <c r="H365">
        <v>160</v>
      </c>
      <c r="I365" s="71">
        <f t="shared" si="17"/>
        <v>1</v>
      </c>
      <c r="J365" s="64">
        <f t="shared" si="18"/>
        <v>9</v>
      </c>
      <c r="K365" s="64">
        <f t="shared" si="19"/>
        <v>2019</v>
      </c>
    </row>
    <row r="366" spans="1:11" ht="15" x14ac:dyDescent="0.25">
      <c r="A366" s="7">
        <v>43738</v>
      </c>
      <c r="B366">
        <v>0</v>
      </c>
      <c r="C366">
        <v>0</v>
      </c>
      <c r="D366">
        <v>0</v>
      </c>
      <c r="E366">
        <v>4</v>
      </c>
      <c r="F366">
        <v>0</v>
      </c>
      <c r="G366">
        <v>0</v>
      </c>
      <c r="H366">
        <v>160</v>
      </c>
      <c r="I366" s="71">
        <f t="shared" si="17"/>
        <v>2</v>
      </c>
      <c r="J366" s="64">
        <f t="shared" si="18"/>
        <v>9</v>
      </c>
      <c r="K366" s="64">
        <f t="shared" si="19"/>
        <v>2019</v>
      </c>
    </row>
    <row r="367" spans="1:11" ht="15" x14ac:dyDescent="0.25">
      <c r="A367" s="7">
        <v>43739</v>
      </c>
      <c r="B367">
        <v>0</v>
      </c>
      <c r="C367">
        <v>0</v>
      </c>
      <c r="D367">
        <v>0</v>
      </c>
      <c r="E367">
        <v>4</v>
      </c>
      <c r="F367">
        <v>0</v>
      </c>
      <c r="G367">
        <v>0</v>
      </c>
      <c r="H367">
        <v>160</v>
      </c>
      <c r="I367" s="71">
        <f t="shared" si="17"/>
        <v>3</v>
      </c>
      <c r="J367" s="64">
        <f t="shared" si="18"/>
        <v>10</v>
      </c>
      <c r="K367" s="64">
        <f t="shared" si="19"/>
        <v>2019</v>
      </c>
    </row>
    <row r="368" spans="1:11" ht="15" x14ac:dyDescent="0.25">
      <c r="A368" s="7">
        <v>43740</v>
      </c>
      <c r="B368">
        <v>0</v>
      </c>
      <c r="C368">
        <v>0</v>
      </c>
      <c r="D368">
        <v>0</v>
      </c>
      <c r="E368">
        <v>4</v>
      </c>
      <c r="F368">
        <v>0</v>
      </c>
      <c r="G368">
        <v>0</v>
      </c>
      <c r="H368">
        <v>160</v>
      </c>
      <c r="I368" s="71">
        <f t="shared" si="17"/>
        <v>4</v>
      </c>
      <c r="J368" s="64">
        <f t="shared" si="18"/>
        <v>10</v>
      </c>
      <c r="K368" s="64">
        <f t="shared" si="19"/>
        <v>2019</v>
      </c>
    </row>
    <row r="369" spans="1:11" ht="15" x14ac:dyDescent="0.25">
      <c r="A369" s="7">
        <v>43741</v>
      </c>
      <c r="B369">
        <v>0</v>
      </c>
      <c r="C369">
        <v>0</v>
      </c>
      <c r="D369">
        <v>0</v>
      </c>
      <c r="E369">
        <v>4</v>
      </c>
      <c r="F369">
        <v>0</v>
      </c>
      <c r="G369">
        <v>0</v>
      </c>
      <c r="H369">
        <v>160</v>
      </c>
      <c r="I369" s="71">
        <f t="shared" si="17"/>
        <v>5</v>
      </c>
      <c r="J369" s="64">
        <f t="shared" si="18"/>
        <v>10</v>
      </c>
      <c r="K369" s="64">
        <f t="shared" si="19"/>
        <v>2019</v>
      </c>
    </row>
    <row r="370" spans="1:11" ht="15" x14ac:dyDescent="0.25">
      <c r="A370" s="7">
        <v>43742</v>
      </c>
      <c r="B370">
        <v>0</v>
      </c>
      <c r="C370">
        <v>0</v>
      </c>
      <c r="D370">
        <v>0</v>
      </c>
      <c r="E370">
        <v>4</v>
      </c>
      <c r="F370">
        <v>0</v>
      </c>
      <c r="G370">
        <v>0</v>
      </c>
      <c r="H370">
        <v>160</v>
      </c>
      <c r="I370" s="71">
        <f t="shared" si="17"/>
        <v>6</v>
      </c>
      <c r="J370" s="64">
        <f t="shared" si="18"/>
        <v>10</v>
      </c>
      <c r="K370" s="64">
        <f t="shared" si="19"/>
        <v>2019</v>
      </c>
    </row>
    <row r="371" spans="1:11" ht="15" x14ac:dyDescent="0.25">
      <c r="A371" s="7">
        <v>43743</v>
      </c>
      <c r="B371">
        <v>0</v>
      </c>
      <c r="C371">
        <v>0</v>
      </c>
      <c r="D371">
        <v>0</v>
      </c>
      <c r="E371">
        <v>4</v>
      </c>
      <c r="F371">
        <v>0</v>
      </c>
      <c r="G371">
        <v>0</v>
      </c>
      <c r="H371">
        <v>160</v>
      </c>
      <c r="I371" s="71">
        <f t="shared" si="17"/>
        <v>7</v>
      </c>
      <c r="J371" s="64">
        <f t="shared" si="18"/>
        <v>10</v>
      </c>
      <c r="K371" s="64">
        <f t="shared" si="19"/>
        <v>2019</v>
      </c>
    </row>
    <row r="372" spans="1:11" ht="15" x14ac:dyDescent="0.25">
      <c r="A372" s="7">
        <v>43744</v>
      </c>
      <c r="B372">
        <v>0</v>
      </c>
      <c r="C372">
        <v>0</v>
      </c>
      <c r="D372">
        <v>0</v>
      </c>
      <c r="E372">
        <v>4</v>
      </c>
      <c r="F372">
        <v>0</v>
      </c>
      <c r="G372">
        <v>0</v>
      </c>
      <c r="H372">
        <v>160</v>
      </c>
      <c r="I372" s="71">
        <f t="shared" si="17"/>
        <v>1</v>
      </c>
      <c r="J372" s="64">
        <f t="shared" si="18"/>
        <v>10</v>
      </c>
      <c r="K372" s="64">
        <f t="shared" si="19"/>
        <v>2019</v>
      </c>
    </row>
    <row r="373" spans="1:11" ht="15" x14ac:dyDescent="0.25">
      <c r="A373" s="7">
        <v>43745</v>
      </c>
      <c r="B373">
        <v>0</v>
      </c>
      <c r="C373">
        <v>0</v>
      </c>
      <c r="D373">
        <v>0</v>
      </c>
      <c r="E373">
        <v>4</v>
      </c>
      <c r="F373">
        <v>0</v>
      </c>
      <c r="G373">
        <v>0</v>
      </c>
      <c r="H373">
        <v>160</v>
      </c>
      <c r="I373" s="71">
        <f t="shared" si="17"/>
        <v>2</v>
      </c>
      <c r="J373" s="64">
        <f t="shared" si="18"/>
        <v>10</v>
      </c>
      <c r="K373" s="64">
        <f t="shared" si="19"/>
        <v>2019</v>
      </c>
    </row>
    <row r="374" spans="1:11" ht="15" x14ac:dyDescent="0.25">
      <c r="A374" s="7">
        <v>43746</v>
      </c>
      <c r="B374">
        <v>0</v>
      </c>
      <c r="C374">
        <v>0</v>
      </c>
      <c r="D374">
        <v>0</v>
      </c>
      <c r="E374">
        <v>4</v>
      </c>
      <c r="F374">
        <v>0</v>
      </c>
      <c r="G374">
        <v>0</v>
      </c>
      <c r="H374">
        <v>160</v>
      </c>
      <c r="I374" s="71">
        <f t="shared" si="17"/>
        <v>3</v>
      </c>
      <c r="J374" s="64">
        <f t="shared" si="18"/>
        <v>10</v>
      </c>
      <c r="K374" s="64">
        <f t="shared" si="19"/>
        <v>2019</v>
      </c>
    </row>
    <row r="375" spans="1:11" ht="15" x14ac:dyDescent="0.25">
      <c r="A375" s="7">
        <v>43747</v>
      </c>
      <c r="B375">
        <v>0</v>
      </c>
      <c r="C375">
        <v>0</v>
      </c>
      <c r="D375">
        <v>0</v>
      </c>
      <c r="E375">
        <v>4</v>
      </c>
      <c r="F375">
        <v>0</v>
      </c>
      <c r="G375">
        <v>0</v>
      </c>
      <c r="H375">
        <v>160</v>
      </c>
      <c r="I375" s="71">
        <f t="shared" si="17"/>
        <v>4</v>
      </c>
      <c r="J375" s="64">
        <f t="shared" si="18"/>
        <v>10</v>
      </c>
      <c r="K375" s="64">
        <f t="shared" si="19"/>
        <v>2019</v>
      </c>
    </row>
    <row r="376" spans="1:11" ht="15" x14ac:dyDescent="0.25">
      <c r="A376" s="7">
        <v>43748</v>
      </c>
      <c r="B376">
        <v>0</v>
      </c>
      <c r="C376">
        <v>0</v>
      </c>
      <c r="D376">
        <v>0</v>
      </c>
      <c r="E376">
        <v>4</v>
      </c>
      <c r="F376">
        <v>0</v>
      </c>
      <c r="G376">
        <v>0</v>
      </c>
      <c r="H376">
        <v>160</v>
      </c>
      <c r="I376" s="71">
        <f t="shared" si="17"/>
        <v>5</v>
      </c>
      <c r="J376" s="64">
        <f t="shared" si="18"/>
        <v>10</v>
      </c>
      <c r="K376" s="64">
        <f t="shared" si="19"/>
        <v>2019</v>
      </c>
    </row>
    <row r="377" spans="1:11" ht="15" x14ac:dyDescent="0.25">
      <c r="A377" s="7">
        <v>43749</v>
      </c>
      <c r="B377">
        <v>0</v>
      </c>
      <c r="C377">
        <v>0</v>
      </c>
      <c r="D377">
        <v>0</v>
      </c>
      <c r="E377">
        <v>4</v>
      </c>
      <c r="F377">
        <v>0</v>
      </c>
      <c r="G377">
        <v>0</v>
      </c>
      <c r="H377">
        <v>160</v>
      </c>
      <c r="I377" s="71">
        <f t="shared" si="17"/>
        <v>6</v>
      </c>
      <c r="J377" s="64">
        <f t="shared" si="18"/>
        <v>10</v>
      </c>
      <c r="K377" s="64">
        <f t="shared" si="19"/>
        <v>2019</v>
      </c>
    </row>
    <row r="378" spans="1:11" ht="15" x14ac:dyDescent="0.25">
      <c r="A378" s="7">
        <v>43750</v>
      </c>
      <c r="B378">
        <v>0</v>
      </c>
      <c r="C378">
        <v>0</v>
      </c>
      <c r="D378">
        <v>0</v>
      </c>
      <c r="E378">
        <v>4</v>
      </c>
      <c r="F378">
        <v>0</v>
      </c>
      <c r="G378">
        <v>0</v>
      </c>
      <c r="H378">
        <v>160</v>
      </c>
      <c r="I378" s="71">
        <f t="shared" si="17"/>
        <v>7</v>
      </c>
      <c r="J378" s="64">
        <f t="shared" si="18"/>
        <v>10</v>
      </c>
      <c r="K378" s="64">
        <f t="shared" si="19"/>
        <v>2019</v>
      </c>
    </row>
    <row r="379" spans="1:11" ht="15" x14ac:dyDescent="0.25">
      <c r="A379" s="7">
        <v>43751</v>
      </c>
      <c r="B379">
        <v>0</v>
      </c>
      <c r="C379">
        <v>0</v>
      </c>
      <c r="D379">
        <v>0</v>
      </c>
      <c r="E379">
        <v>0</v>
      </c>
      <c r="F379">
        <v>0</v>
      </c>
      <c r="G379">
        <v>0</v>
      </c>
      <c r="H379">
        <v>160</v>
      </c>
      <c r="I379" s="71">
        <f t="shared" si="17"/>
        <v>1</v>
      </c>
      <c r="J379" s="64">
        <f t="shared" si="18"/>
        <v>10</v>
      </c>
      <c r="K379" s="64">
        <f t="shared" si="19"/>
        <v>2019</v>
      </c>
    </row>
    <row r="380" spans="1:11" ht="15" x14ac:dyDescent="0.25">
      <c r="A380" s="7">
        <v>43752</v>
      </c>
      <c r="B380">
        <v>0</v>
      </c>
      <c r="C380">
        <v>0</v>
      </c>
      <c r="D380">
        <v>0</v>
      </c>
      <c r="E380">
        <v>0</v>
      </c>
      <c r="F380">
        <v>0</v>
      </c>
      <c r="G380">
        <v>0</v>
      </c>
      <c r="H380">
        <v>160</v>
      </c>
      <c r="I380" s="71">
        <f t="shared" si="17"/>
        <v>2</v>
      </c>
      <c r="J380" s="64">
        <f t="shared" si="18"/>
        <v>10</v>
      </c>
      <c r="K380" s="64">
        <f t="shared" si="19"/>
        <v>2019</v>
      </c>
    </row>
    <row r="381" spans="1:11" ht="15" x14ac:dyDescent="0.25">
      <c r="A381" s="7">
        <v>43753</v>
      </c>
      <c r="B381">
        <v>0</v>
      </c>
      <c r="C381">
        <v>0</v>
      </c>
      <c r="D381">
        <v>0</v>
      </c>
      <c r="E381">
        <v>0</v>
      </c>
      <c r="F381">
        <v>0</v>
      </c>
      <c r="G381">
        <v>0</v>
      </c>
      <c r="H381">
        <v>160</v>
      </c>
      <c r="I381" s="71">
        <f t="shared" si="17"/>
        <v>3</v>
      </c>
      <c r="J381" s="64">
        <f t="shared" si="18"/>
        <v>10</v>
      </c>
      <c r="K381" s="64">
        <f t="shared" si="19"/>
        <v>2019</v>
      </c>
    </row>
    <row r="382" spans="1:11" ht="15" x14ac:dyDescent="0.25">
      <c r="A382" s="7">
        <v>43754</v>
      </c>
      <c r="B382">
        <v>0</v>
      </c>
      <c r="C382">
        <v>0</v>
      </c>
      <c r="D382">
        <v>0</v>
      </c>
      <c r="E382">
        <v>0</v>
      </c>
      <c r="F382">
        <v>0</v>
      </c>
      <c r="G382">
        <v>0</v>
      </c>
      <c r="H382">
        <v>160</v>
      </c>
      <c r="I382" s="71">
        <f t="shared" si="17"/>
        <v>4</v>
      </c>
      <c r="J382" s="64">
        <f t="shared" si="18"/>
        <v>10</v>
      </c>
      <c r="K382" s="64">
        <f t="shared" si="19"/>
        <v>2019</v>
      </c>
    </row>
    <row r="383" spans="1:11" ht="15" x14ac:dyDescent="0.25">
      <c r="A383" s="7">
        <v>43755</v>
      </c>
      <c r="B383">
        <v>0</v>
      </c>
      <c r="C383">
        <v>0</v>
      </c>
      <c r="D383">
        <v>0</v>
      </c>
      <c r="E383">
        <v>0</v>
      </c>
      <c r="F383">
        <v>0</v>
      </c>
      <c r="G383">
        <v>0</v>
      </c>
      <c r="H383">
        <v>160</v>
      </c>
      <c r="I383" s="71">
        <f t="shared" si="17"/>
        <v>5</v>
      </c>
      <c r="J383" s="64">
        <f t="shared" si="18"/>
        <v>10</v>
      </c>
      <c r="K383" s="64">
        <f t="shared" si="19"/>
        <v>2019</v>
      </c>
    </row>
    <row r="384" spans="1:11" ht="15" x14ac:dyDescent="0.25">
      <c r="A384" s="7">
        <v>43756</v>
      </c>
      <c r="B384">
        <v>0</v>
      </c>
      <c r="C384">
        <v>0</v>
      </c>
      <c r="D384">
        <v>0</v>
      </c>
      <c r="E384">
        <v>0</v>
      </c>
      <c r="F384">
        <v>0</v>
      </c>
      <c r="G384">
        <v>0</v>
      </c>
      <c r="H384">
        <v>160</v>
      </c>
      <c r="I384" s="71">
        <f t="shared" si="17"/>
        <v>6</v>
      </c>
      <c r="J384" s="64">
        <f t="shared" si="18"/>
        <v>10</v>
      </c>
      <c r="K384" s="64">
        <f t="shared" si="19"/>
        <v>2019</v>
      </c>
    </row>
    <row r="385" spans="1:11" ht="15" x14ac:dyDescent="0.25">
      <c r="A385" s="7">
        <v>43757</v>
      </c>
      <c r="B385">
        <v>0</v>
      </c>
      <c r="C385">
        <v>0</v>
      </c>
      <c r="D385">
        <v>0</v>
      </c>
      <c r="E385">
        <v>0</v>
      </c>
      <c r="F385">
        <v>0</v>
      </c>
      <c r="G385">
        <v>0</v>
      </c>
      <c r="H385">
        <v>160</v>
      </c>
      <c r="I385" s="71">
        <f t="shared" si="17"/>
        <v>7</v>
      </c>
      <c r="J385" s="64">
        <f t="shared" si="18"/>
        <v>10</v>
      </c>
      <c r="K385" s="64">
        <f t="shared" si="19"/>
        <v>2019</v>
      </c>
    </row>
    <row r="386" spans="1:11" ht="15" x14ac:dyDescent="0.25">
      <c r="A386" s="7">
        <v>43758</v>
      </c>
      <c r="B386">
        <v>0</v>
      </c>
      <c r="C386">
        <v>0</v>
      </c>
      <c r="D386">
        <v>0</v>
      </c>
      <c r="E386">
        <v>0</v>
      </c>
      <c r="F386">
        <v>0</v>
      </c>
      <c r="G386">
        <v>0</v>
      </c>
      <c r="H386">
        <v>160</v>
      </c>
      <c r="I386" s="71">
        <f t="shared" si="17"/>
        <v>1</v>
      </c>
      <c r="J386" s="64">
        <f t="shared" si="18"/>
        <v>10</v>
      </c>
      <c r="K386" s="64">
        <f t="shared" si="19"/>
        <v>2019</v>
      </c>
    </row>
    <row r="387" spans="1:11" ht="15" x14ac:dyDescent="0.25">
      <c r="A387" s="7">
        <v>43759</v>
      </c>
      <c r="B387">
        <v>0</v>
      </c>
      <c r="C387">
        <v>0</v>
      </c>
      <c r="D387">
        <v>0</v>
      </c>
      <c r="E387">
        <v>0</v>
      </c>
      <c r="F387">
        <v>0</v>
      </c>
      <c r="G387">
        <v>0</v>
      </c>
      <c r="H387">
        <v>160</v>
      </c>
      <c r="I387" s="71">
        <f t="shared" ref="I387:I450" si="20">WEEKDAY(A387)</f>
        <v>2</v>
      </c>
      <c r="J387" s="64">
        <f t="shared" ref="J387:J450" si="21">MONTH(A:A)</f>
        <v>10</v>
      </c>
      <c r="K387" s="64">
        <f t="shared" ref="K387:K450" si="22">YEAR(A387)</f>
        <v>2019</v>
      </c>
    </row>
    <row r="388" spans="1:11" ht="15" x14ac:dyDescent="0.25">
      <c r="A388" s="7">
        <v>43760</v>
      </c>
      <c r="B388">
        <v>0</v>
      </c>
      <c r="C388">
        <v>0</v>
      </c>
      <c r="D388">
        <v>0</v>
      </c>
      <c r="E388">
        <v>0</v>
      </c>
      <c r="F388">
        <v>0</v>
      </c>
      <c r="G388">
        <v>0</v>
      </c>
      <c r="H388">
        <v>160</v>
      </c>
      <c r="I388" s="71">
        <f t="shared" si="20"/>
        <v>3</v>
      </c>
      <c r="J388" s="64">
        <f t="shared" si="21"/>
        <v>10</v>
      </c>
      <c r="K388" s="64">
        <f t="shared" si="22"/>
        <v>2019</v>
      </c>
    </row>
    <row r="389" spans="1:11" ht="15" x14ac:dyDescent="0.25">
      <c r="A389" s="7">
        <v>43761</v>
      </c>
      <c r="B389">
        <v>0</v>
      </c>
      <c r="C389">
        <v>0</v>
      </c>
      <c r="D389">
        <v>0</v>
      </c>
      <c r="E389">
        <v>0</v>
      </c>
      <c r="F389">
        <v>0</v>
      </c>
      <c r="G389">
        <v>0</v>
      </c>
      <c r="H389">
        <v>160</v>
      </c>
      <c r="I389" s="71">
        <f t="shared" si="20"/>
        <v>4</v>
      </c>
      <c r="J389" s="64">
        <f t="shared" si="21"/>
        <v>10</v>
      </c>
      <c r="K389" s="64">
        <f t="shared" si="22"/>
        <v>2019</v>
      </c>
    </row>
    <row r="390" spans="1:11" ht="15" x14ac:dyDescent="0.25">
      <c r="A390" s="7">
        <v>43762</v>
      </c>
      <c r="B390">
        <v>0</v>
      </c>
      <c r="C390">
        <v>0</v>
      </c>
      <c r="D390">
        <v>0</v>
      </c>
      <c r="E390">
        <v>0</v>
      </c>
      <c r="F390">
        <v>0</v>
      </c>
      <c r="G390">
        <v>0</v>
      </c>
      <c r="H390">
        <v>160</v>
      </c>
      <c r="I390" s="71">
        <f t="shared" si="20"/>
        <v>5</v>
      </c>
      <c r="J390" s="64">
        <f t="shared" si="21"/>
        <v>10</v>
      </c>
      <c r="K390" s="64">
        <f t="shared" si="22"/>
        <v>2019</v>
      </c>
    </row>
    <row r="391" spans="1:11" ht="15" x14ac:dyDescent="0.25">
      <c r="A391" s="7">
        <v>43763</v>
      </c>
      <c r="B391">
        <v>0</v>
      </c>
      <c r="C391">
        <v>0</v>
      </c>
      <c r="D391">
        <v>0</v>
      </c>
      <c r="E391">
        <v>0</v>
      </c>
      <c r="F391">
        <v>0</v>
      </c>
      <c r="G391">
        <v>0</v>
      </c>
      <c r="H391">
        <v>160</v>
      </c>
      <c r="I391" s="71">
        <f t="shared" si="20"/>
        <v>6</v>
      </c>
      <c r="J391" s="64">
        <f t="shared" si="21"/>
        <v>10</v>
      </c>
      <c r="K391" s="64">
        <f t="shared" si="22"/>
        <v>2019</v>
      </c>
    </row>
    <row r="392" spans="1:11" ht="15" x14ac:dyDescent="0.25">
      <c r="A392" s="7">
        <v>43764</v>
      </c>
      <c r="B392">
        <v>0</v>
      </c>
      <c r="C392">
        <v>0</v>
      </c>
      <c r="D392">
        <v>0</v>
      </c>
      <c r="E392">
        <v>0</v>
      </c>
      <c r="F392">
        <v>0</v>
      </c>
      <c r="G392">
        <v>0</v>
      </c>
      <c r="H392">
        <v>160</v>
      </c>
      <c r="I392" s="71">
        <f t="shared" si="20"/>
        <v>7</v>
      </c>
      <c r="J392" s="64">
        <f t="shared" si="21"/>
        <v>10</v>
      </c>
      <c r="K392" s="64">
        <f t="shared" si="22"/>
        <v>2019</v>
      </c>
    </row>
    <row r="393" spans="1:11" ht="15" x14ac:dyDescent="0.25">
      <c r="A393" s="7">
        <v>43765</v>
      </c>
      <c r="B393">
        <v>0</v>
      </c>
      <c r="C393">
        <v>0</v>
      </c>
      <c r="D393">
        <v>0</v>
      </c>
      <c r="E393">
        <v>0</v>
      </c>
      <c r="F393">
        <v>0</v>
      </c>
      <c r="G393">
        <v>0</v>
      </c>
      <c r="H393">
        <v>160</v>
      </c>
      <c r="I393" s="71">
        <f t="shared" si="20"/>
        <v>1</v>
      </c>
      <c r="J393" s="64">
        <f t="shared" si="21"/>
        <v>10</v>
      </c>
      <c r="K393" s="64">
        <f t="shared" si="22"/>
        <v>2019</v>
      </c>
    </row>
    <row r="394" spans="1:11" ht="15" x14ac:dyDescent="0.25">
      <c r="A394" s="7">
        <v>43766</v>
      </c>
      <c r="B394">
        <v>0</v>
      </c>
      <c r="C394">
        <v>0</v>
      </c>
      <c r="D394">
        <v>0</v>
      </c>
      <c r="E394">
        <v>0</v>
      </c>
      <c r="F394">
        <v>0</v>
      </c>
      <c r="G394">
        <v>0</v>
      </c>
      <c r="H394">
        <v>160</v>
      </c>
      <c r="I394" s="71">
        <f t="shared" si="20"/>
        <v>2</v>
      </c>
      <c r="J394" s="64">
        <f t="shared" si="21"/>
        <v>10</v>
      </c>
      <c r="K394" s="64">
        <f t="shared" si="22"/>
        <v>2019</v>
      </c>
    </row>
    <row r="395" spans="1:11" ht="15" x14ac:dyDescent="0.25">
      <c r="A395" s="7">
        <v>43767</v>
      </c>
      <c r="B395">
        <v>0</v>
      </c>
      <c r="C395">
        <v>0</v>
      </c>
      <c r="D395">
        <v>0</v>
      </c>
      <c r="E395">
        <v>0</v>
      </c>
      <c r="F395">
        <v>0</v>
      </c>
      <c r="G395">
        <v>0</v>
      </c>
      <c r="H395">
        <v>160</v>
      </c>
      <c r="I395" s="71">
        <f t="shared" si="20"/>
        <v>3</v>
      </c>
      <c r="J395" s="64">
        <f t="shared" si="21"/>
        <v>10</v>
      </c>
      <c r="K395" s="64">
        <f t="shared" si="22"/>
        <v>2019</v>
      </c>
    </row>
    <row r="396" spans="1:11" ht="15" x14ac:dyDescent="0.25">
      <c r="A396" s="7">
        <v>43768</v>
      </c>
      <c r="B396">
        <v>0</v>
      </c>
      <c r="C396">
        <v>0</v>
      </c>
      <c r="D396">
        <v>0</v>
      </c>
      <c r="E396">
        <v>0</v>
      </c>
      <c r="F396">
        <v>0</v>
      </c>
      <c r="G396">
        <v>0</v>
      </c>
      <c r="H396">
        <v>160</v>
      </c>
      <c r="I396" s="71">
        <f t="shared" si="20"/>
        <v>4</v>
      </c>
      <c r="J396" s="64">
        <f t="shared" si="21"/>
        <v>10</v>
      </c>
      <c r="K396" s="64">
        <f t="shared" si="22"/>
        <v>2019</v>
      </c>
    </row>
    <row r="397" spans="1:11" ht="15" x14ac:dyDescent="0.25">
      <c r="A397" s="7">
        <v>43769</v>
      </c>
      <c r="B397">
        <v>0</v>
      </c>
      <c r="C397">
        <v>0</v>
      </c>
      <c r="D397">
        <v>0</v>
      </c>
      <c r="E397">
        <v>0</v>
      </c>
      <c r="F397">
        <v>0</v>
      </c>
      <c r="G397">
        <v>0</v>
      </c>
      <c r="H397">
        <v>160</v>
      </c>
      <c r="I397" s="71">
        <f t="shared" si="20"/>
        <v>5</v>
      </c>
      <c r="J397" s="64">
        <f t="shared" si="21"/>
        <v>10</v>
      </c>
      <c r="K397" s="64">
        <f t="shared" si="22"/>
        <v>2019</v>
      </c>
    </row>
    <row r="398" spans="1:11" ht="15" x14ac:dyDescent="0.25">
      <c r="A398" s="7">
        <v>43770</v>
      </c>
      <c r="B398">
        <v>0</v>
      </c>
      <c r="C398">
        <v>0</v>
      </c>
      <c r="D398">
        <v>0</v>
      </c>
      <c r="E398">
        <v>0</v>
      </c>
      <c r="F398">
        <v>0</v>
      </c>
      <c r="G398">
        <v>0</v>
      </c>
      <c r="H398">
        <v>160</v>
      </c>
      <c r="I398" s="71">
        <f t="shared" si="20"/>
        <v>6</v>
      </c>
      <c r="J398" s="64">
        <f t="shared" si="21"/>
        <v>11</v>
      </c>
      <c r="K398" s="64">
        <f t="shared" si="22"/>
        <v>2019</v>
      </c>
    </row>
    <row r="399" spans="1:11" ht="15" x14ac:dyDescent="0.25">
      <c r="A399" s="7">
        <v>43771</v>
      </c>
      <c r="B399">
        <v>0</v>
      </c>
      <c r="C399">
        <v>0</v>
      </c>
      <c r="D399">
        <v>0</v>
      </c>
      <c r="E399">
        <v>0</v>
      </c>
      <c r="F399">
        <v>0</v>
      </c>
      <c r="G399">
        <v>0</v>
      </c>
      <c r="H399">
        <v>160</v>
      </c>
      <c r="I399" s="71">
        <f t="shared" si="20"/>
        <v>7</v>
      </c>
      <c r="J399" s="64">
        <f t="shared" si="21"/>
        <v>11</v>
      </c>
      <c r="K399" s="64">
        <f t="shared" si="22"/>
        <v>2019</v>
      </c>
    </row>
    <row r="400" spans="1:11" ht="15" x14ac:dyDescent="0.25">
      <c r="A400" s="7">
        <v>43772</v>
      </c>
      <c r="B400">
        <v>0</v>
      </c>
      <c r="C400">
        <v>0</v>
      </c>
      <c r="D400">
        <v>0</v>
      </c>
      <c r="E400">
        <v>0</v>
      </c>
      <c r="F400">
        <v>0</v>
      </c>
      <c r="G400">
        <v>0</v>
      </c>
      <c r="H400">
        <v>160</v>
      </c>
      <c r="I400" s="71">
        <f t="shared" si="20"/>
        <v>1</v>
      </c>
      <c r="J400" s="64">
        <f t="shared" si="21"/>
        <v>11</v>
      </c>
      <c r="K400" s="64">
        <f t="shared" si="22"/>
        <v>2019</v>
      </c>
    </row>
    <row r="401" spans="1:11" ht="15" x14ac:dyDescent="0.25">
      <c r="A401" s="7">
        <v>43773</v>
      </c>
      <c r="B401">
        <v>0</v>
      </c>
      <c r="C401">
        <v>0</v>
      </c>
      <c r="D401">
        <v>0</v>
      </c>
      <c r="E401">
        <v>0</v>
      </c>
      <c r="F401">
        <v>0</v>
      </c>
      <c r="G401">
        <v>0</v>
      </c>
      <c r="H401">
        <v>160</v>
      </c>
      <c r="I401" s="71">
        <f t="shared" si="20"/>
        <v>2</v>
      </c>
      <c r="J401" s="64">
        <f t="shared" si="21"/>
        <v>11</v>
      </c>
      <c r="K401" s="64">
        <f t="shared" si="22"/>
        <v>2019</v>
      </c>
    </row>
    <row r="402" spans="1:11" ht="15" x14ac:dyDescent="0.25">
      <c r="A402" s="7">
        <v>43774</v>
      </c>
      <c r="B402">
        <v>0</v>
      </c>
      <c r="C402">
        <v>0</v>
      </c>
      <c r="D402">
        <v>0</v>
      </c>
      <c r="E402">
        <v>0</v>
      </c>
      <c r="F402">
        <v>0</v>
      </c>
      <c r="G402">
        <v>0</v>
      </c>
      <c r="H402">
        <v>160</v>
      </c>
      <c r="I402" s="71">
        <f t="shared" si="20"/>
        <v>3</v>
      </c>
      <c r="J402" s="64">
        <f t="shared" si="21"/>
        <v>11</v>
      </c>
      <c r="K402" s="64">
        <f t="shared" si="22"/>
        <v>2019</v>
      </c>
    </row>
    <row r="403" spans="1:11" ht="15" x14ac:dyDescent="0.25">
      <c r="A403" s="7">
        <v>43775</v>
      </c>
      <c r="B403">
        <v>0</v>
      </c>
      <c r="C403">
        <v>0</v>
      </c>
      <c r="D403">
        <v>0</v>
      </c>
      <c r="E403">
        <v>0</v>
      </c>
      <c r="F403">
        <v>0</v>
      </c>
      <c r="G403">
        <v>0</v>
      </c>
      <c r="H403">
        <v>160</v>
      </c>
      <c r="I403" s="71">
        <f t="shared" si="20"/>
        <v>4</v>
      </c>
      <c r="J403" s="64">
        <f t="shared" si="21"/>
        <v>11</v>
      </c>
      <c r="K403" s="64">
        <f t="shared" si="22"/>
        <v>2019</v>
      </c>
    </row>
    <row r="404" spans="1:11" ht="15" x14ac:dyDescent="0.25">
      <c r="A404" s="7">
        <v>43776</v>
      </c>
      <c r="B404">
        <v>0</v>
      </c>
      <c r="C404">
        <v>0</v>
      </c>
      <c r="D404">
        <v>0</v>
      </c>
      <c r="E404">
        <v>0</v>
      </c>
      <c r="F404">
        <v>0</v>
      </c>
      <c r="G404">
        <v>0</v>
      </c>
      <c r="H404">
        <v>160</v>
      </c>
      <c r="I404" s="71">
        <f t="shared" si="20"/>
        <v>5</v>
      </c>
      <c r="J404" s="64">
        <f t="shared" si="21"/>
        <v>11</v>
      </c>
      <c r="K404" s="64">
        <f t="shared" si="22"/>
        <v>2019</v>
      </c>
    </row>
    <row r="405" spans="1:11" ht="15" x14ac:dyDescent="0.25">
      <c r="A405" s="7">
        <v>43777</v>
      </c>
      <c r="B405">
        <v>0</v>
      </c>
      <c r="C405">
        <v>0</v>
      </c>
      <c r="D405">
        <v>0</v>
      </c>
      <c r="E405">
        <v>0</v>
      </c>
      <c r="F405">
        <v>0</v>
      </c>
      <c r="G405">
        <v>0</v>
      </c>
      <c r="H405">
        <v>160</v>
      </c>
      <c r="I405" s="71">
        <f t="shared" si="20"/>
        <v>6</v>
      </c>
      <c r="J405" s="64">
        <f t="shared" si="21"/>
        <v>11</v>
      </c>
      <c r="K405" s="64">
        <f t="shared" si="22"/>
        <v>2019</v>
      </c>
    </row>
    <row r="406" spans="1:11" ht="15" x14ac:dyDescent="0.25">
      <c r="A406" s="7">
        <v>43778</v>
      </c>
      <c r="B406">
        <v>0</v>
      </c>
      <c r="C406">
        <v>0</v>
      </c>
      <c r="D406">
        <v>0</v>
      </c>
      <c r="E406">
        <v>0</v>
      </c>
      <c r="F406">
        <v>0</v>
      </c>
      <c r="G406">
        <v>0</v>
      </c>
      <c r="H406">
        <v>160</v>
      </c>
      <c r="I406" s="71">
        <f t="shared" si="20"/>
        <v>7</v>
      </c>
      <c r="J406" s="64">
        <f t="shared" si="21"/>
        <v>11</v>
      </c>
      <c r="K406" s="64">
        <f t="shared" si="22"/>
        <v>2019</v>
      </c>
    </row>
    <row r="407" spans="1:11" ht="15" x14ac:dyDescent="0.25">
      <c r="A407" s="7">
        <v>43779</v>
      </c>
      <c r="B407">
        <v>0</v>
      </c>
      <c r="C407">
        <v>0</v>
      </c>
      <c r="D407">
        <v>0</v>
      </c>
      <c r="E407">
        <v>0</v>
      </c>
      <c r="F407">
        <v>0</v>
      </c>
      <c r="G407">
        <v>0</v>
      </c>
      <c r="H407">
        <v>160</v>
      </c>
      <c r="I407" s="71">
        <f t="shared" si="20"/>
        <v>1</v>
      </c>
      <c r="J407" s="64">
        <f t="shared" si="21"/>
        <v>11</v>
      </c>
      <c r="K407" s="64">
        <f t="shared" si="22"/>
        <v>2019</v>
      </c>
    </row>
    <row r="408" spans="1:11" ht="15" x14ac:dyDescent="0.25">
      <c r="A408" s="7">
        <v>43780</v>
      </c>
      <c r="B408">
        <v>0</v>
      </c>
      <c r="C408">
        <v>0</v>
      </c>
      <c r="D408">
        <v>0</v>
      </c>
      <c r="E408">
        <v>0</v>
      </c>
      <c r="F408">
        <v>0</v>
      </c>
      <c r="G408">
        <v>0</v>
      </c>
      <c r="H408">
        <v>160</v>
      </c>
      <c r="I408" s="71">
        <f t="shared" si="20"/>
        <v>2</v>
      </c>
      <c r="J408" s="64">
        <f t="shared" si="21"/>
        <v>11</v>
      </c>
      <c r="K408" s="64">
        <f t="shared" si="22"/>
        <v>2019</v>
      </c>
    </row>
    <row r="409" spans="1:11" ht="15" x14ac:dyDescent="0.25">
      <c r="A409" s="7">
        <v>43781</v>
      </c>
      <c r="B409">
        <v>0</v>
      </c>
      <c r="C409">
        <v>0</v>
      </c>
      <c r="D409">
        <v>0</v>
      </c>
      <c r="E409">
        <v>0</v>
      </c>
      <c r="F409">
        <v>0</v>
      </c>
      <c r="G409">
        <v>0</v>
      </c>
      <c r="H409">
        <v>160</v>
      </c>
      <c r="I409" s="71">
        <f t="shared" si="20"/>
        <v>3</v>
      </c>
      <c r="J409" s="64">
        <f t="shared" si="21"/>
        <v>11</v>
      </c>
      <c r="K409" s="64">
        <f t="shared" si="22"/>
        <v>2019</v>
      </c>
    </row>
    <row r="410" spans="1:11" ht="15" x14ac:dyDescent="0.25">
      <c r="A410" s="7">
        <v>43782</v>
      </c>
      <c r="B410">
        <v>0</v>
      </c>
      <c r="C410">
        <v>0</v>
      </c>
      <c r="D410">
        <v>0</v>
      </c>
      <c r="E410">
        <v>0</v>
      </c>
      <c r="F410">
        <v>0</v>
      </c>
      <c r="G410">
        <v>0</v>
      </c>
      <c r="H410">
        <v>160</v>
      </c>
      <c r="I410" s="71">
        <f t="shared" si="20"/>
        <v>4</v>
      </c>
      <c r="J410" s="64">
        <f t="shared" si="21"/>
        <v>11</v>
      </c>
      <c r="K410" s="64">
        <f t="shared" si="22"/>
        <v>2019</v>
      </c>
    </row>
    <row r="411" spans="1:11" ht="15" x14ac:dyDescent="0.25">
      <c r="A411" s="7">
        <v>43783</v>
      </c>
      <c r="B411">
        <v>0</v>
      </c>
      <c r="C411">
        <v>0</v>
      </c>
      <c r="D411">
        <v>0</v>
      </c>
      <c r="E411">
        <v>0</v>
      </c>
      <c r="F411">
        <v>0</v>
      </c>
      <c r="G411">
        <v>0</v>
      </c>
      <c r="H411">
        <v>160</v>
      </c>
      <c r="I411" s="71">
        <f t="shared" si="20"/>
        <v>5</v>
      </c>
      <c r="J411" s="64">
        <f t="shared" si="21"/>
        <v>11</v>
      </c>
      <c r="K411" s="64">
        <f t="shared" si="22"/>
        <v>2019</v>
      </c>
    </row>
    <row r="412" spans="1:11" ht="15" x14ac:dyDescent="0.25">
      <c r="A412" s="7">
        <v>43784</v>
      </c>
      <c r="B412">
        <v>0</v>
      </c>
      <c r="C412">
        <v>0</v>
      </c>
      <c r="D412">
        <v>0</v>
      </c>
      <c r="E412">
        <v>4</v>
      </c>
      <c r="F412">
        <v>0</v>
      </c>
      <c r="G412">
        <v>0</v>
      </c>
      <c r="H412">
        <v>160</v>
      </c>
      <c r="I412" s="71">
        <f t="shared" si="20"/>
        <v>6</v>
      </c>
      <c r="J412" s="64">
        <f t="shared" si="21"/>
        <v>11</v>
      </c>
      <c r="K412" s="64">
        <f t="shared" si="22"/>
        <v>2019</v>
      </c>
    </row>
    <row r="413" spans="1:11" ht="15" x14ac:dyDescent="0.25">
      <c r="A413" s="7">
        <v>43785</v>
      </c>
      <c r="B413">
        <v>0</v>
      </c>
      <c r="C413">
        <v>0</v>
      </c>
      <c r="D413">
        <v>0</v>
      </c>
      <c r="E413">
        <v>4</v>
      </c>
      <c r="F413">
        <v>0</v>
      </c>
      <c r="G413">
        <v>0</v>
      </c>
      <c r="H413">
        <v>160</v>
      </c>
      <c r="I413" s="71">
        <f t="shared" si="20"/>
        <v>7</v>
      </c>
      <c r="J413" s="64">
        <f t="shared" si="21"/>
        <v>11</v>
      </c>
      <c r="K413" s="64">
        <f t="shared" si="22"/>
        <v>2019</v>
      </c>
    </row>
    <row r="414" spans="1:11" ht="15" x14ac:dyDescent="0.25">
      <c r="A414" s="7">
        <v>43786</v>
      </c>
      <c r="B414">
        <v>0</v>
      </c>
      <c r="C414">
        <v>0</v>
      </c>
      <c r="D414">
        <v>0</v>
      </c>
      <c r="E414">
        <v>4</v>
      </c>
      <c r="F414">
        <v>0</v>
      </c>
      <c r="G414">
        <v>0</v>
      </c>
      <c r="H414">
        <v>160</v>
      </c>
      <c r="I414" s="71">
        <f t="shared" si="20"/>
        <v>1</v>
      </c>
      <c r="J414" s="64">
        <f t="shared" si="21"/>
        <v>11</v>
      </c>
      <c r="K414" s="64">
        <f t="shared" si="22"/>
        <v>2019</v>
      </c>
    </row>
    <row r="415" spans="1:11" ht="15" x14ac:dyDescent="0.25">
      <c r="A415" s="7">
        <v>43787</v>
      </c>
      <c r="B415">
        <v>0</v>
      </c>
      <c r="C415">
        <v>0</v>
      </c>
      <c r="D415">
        <v>0</v>
      </c>
      <c r="E415">
        <v>4</v>
      </c>
      <c r="F415">
        <v>0</v>
      </c>
      <c r="G415">
        <v>0</v>
      </c>
      <c r="H415">
        <v>160</v>
      </c>
      <c r="I415" s="71">
        <f t="shared" si="20"/>
        <v>2</v>
      </c>
      <c r="J415" s="64">
        <f t="shared" si="21"/>
        <v>11</v>
      </c>
      <c r="K415" s="64">
        <f t="shared" si="22"/>
        <v>2019</v>
      </c>
    </row>
    <row r="416" spans="1:11" ht="15" x14ac:dyDescent="0.25">
      <c r="A416" s="7">
        <v>43788</v>
      </c>
      <c r="B416">
        <v>0</v>
      </c>
      <c r="C416">
        <v>0</v>
      </c>
      <c r="D416">
        <v>0</v>
      </c>
      <c r="E416">
        <v>4</v>
      </c>
      <c r="F416">
        <v>0</v>
      </c>
      <c r="G416">
        <v>0</v>
      </c>
      <c r="H416">
        <v>160</v>
      </c>
      <c r="I416" s="71">
        <f t="shared" si="20"/>
        <v>3</v>
      </c>
      <c r="J416" s="64">
        <f t="shared" si="21"/>
        <v>11</v>
      </c>
      <c r="K416" s="64">
        <f t="shared" si="22"/>
        <v>2019</v>
      </c>
    </row>
    <row r="417" spans="1:11" ht="15" x14ac:dyDescent="0.25">
      <c r="A417" s="7">
        <v>43789</v>
      </c>
      <c r="B417">
        <v>0</v>
      </c>
      <c r="C417">
        <v>0</v>
      </c>
      <c r="D417">
        <v>0</v>
      </c>
      <c r="E417">
        <v>4</v>
      </c>
      <c r="F417">
        <v>0</v>
      </c>
      <c r="G417">
        <v>0</v>
      </c>
      <c r="H417">
        <v>160</v>
      </c>
      <c r="I417" s="71">
        <f t="shared" si="20"/>
        <v>4</v>
      </c>
      <c r="J417" s="64">
        <f t="shared" si="21"/>
        <v>11</v>
      </c>
      <c r="K417" s="64">
        <f t="shared" si="22"/>
        <v>2019</v>
      </c>
    </row>
    <row r="418" spans="1:11" ht="15" x14ac:dyDescent="0.25">
      <c r="A418" s="7">
        <v>43790</v>
      </c>
      <c r="B418">
        <v>0</v>
      </c>
      <c r="C418">
        <v>0</v>
      </c>
      <c r="D418">
        <v>0</v>
      </c>
      <c r="E418">
        <v>4</v>
      </c>
      <c r="F418">
        <v>0</v>
      </c>
      <c r="G418">
        <v>0</v>
      </c>
      <c r="H418">
        <v>160</v>
      </c>
      <c r="I418" s="71">
        <f t="shared" si="20"/>
        <v>5</v>
      </c>
      <c r="J418" s="64">
        <f t="shared" si="21"/>
        <v>11</v>
      </c>
      <c r="K418" s="64">
        <f t="shared" si="22"/>
        <v>2019</v>
      </c>
    </row>
    <row r="419" spans="1:11" ht="15" x14ac:dyDescent="0.25">
      <c r="A419" s="7">
        <v>43791</v>
      </c>
      <c r="B419">
        <v>0</v>
      </c>
      <c r="C419">
        <v>0</v>
      </c>
      <c r="D419">
        <v>0</v>
      </c>
      <c r="E419">
        <v>4</v>
      </c>
      <c r="F419">
        <v>0</v>
      </c>
      <c r="G419">
        <v>0</v>
      </c>
      <c r="H419">
        <v>160</v>
      </c>
      <c r="I419" s="71">
        <f t="shared" si="20"/>
        <v>6</v>
      </c>
      <c r="J419" s="64">
        <f t="shared" si="21"/>
        <v>11</v>
      </c>
      <c r="K419" s="64">
        <f t="shared" si="22"/>
        <v>2019</v>
      </c>
    </row>
    <row r="420" spans="1:11" ht="15" x14ac:dyDescent="0.25">
      <c r="A420" s="7">
        <v>43792</v>
      </c>
      <c r="B420">
        <v>0</v>
      </c>
      <c r="C420">
        <v>0</v>
      </c>
      <c r="D420">
        <v>0</v>
      </c>
      <c r="E420">
        <v>4</v>
      </c>
      <c r="F420">
        <v>0</v>
      </c>
      <c r="G420">
        <v>0</v>
      </c>
      <c r="H420">
        <v>160</v>
      </c>
      <c r="I420" s="71">
        <f t="shared" si="20"/>
        <v>7</v>
      </c>
      <c r="J420" s="64">
        <f t="shared" si="21"/>
        <v>11</v>
      </c>
      <c r="K420" s="64">
        <f t="shared" si="22"/>
        <v>2019</v>
      </c>
    </row>
    <row r="421" spans="1:11" ht="15" x14ac:dyDescent="0.25">
      <c r="A421" s="7">
        <v>43793</v>
      </c>
      <c r="B421">
        <v>0</v>
      </c>
      <c r="C421">
        <v>0</v>
      </c>
      <c r="D421">
        <v>0</v>
      </c>
      <c r="E421">
        <v>4</v>
      </c>
      <c r="F421">
        <v>0</v>
      </c>
      <c r="G421">
        <v>0</v>
      </c>
      <c r="H421">
        <v>160</v>
      </c>
      <c r="I421" s="71">
        <f t="shared" si="20"/>
        <v>1</v>
      </c>
      <c r="J421" s="64">
        <f t="shared" si="21"/>
        <v>11</v>
      </c>
      <c r="K421" s="64">
        <f t="shared" si="22"/>
        <v>2019</v>
      </c>
    </row>
    <row r="422" spans="1:11" ht="15" x14ac:dyDescent="0.25">
      <c r="A422" s="7">
        <v>43794</v>
      </c>
      <c r="B422">
        <v>0</v>
      </c>
      <c r="C422">
        <v>0</v>
      </c>
      <c r="D422">
        <v>0</v>
      </c>
      <c r="E422">
        <v>4</v>
      </c>
      <c r="F422">
        <v>0</v>
      </c>
      <c r="G422">
        <v>0</v>
      </c>
      <c r="H422">
        <v>160</v>
      </c>
      <c r="I422" s="71">
        <f t="shared" si="20"/>
        <v>2</v>
      </c>
      <c r="J422" s="64">
        <f t="shared" si="21"/>
        <v>11</v>
      </c>
      <c r="K422" s="64">
        <f t="shared" si="22"/>
        <v>2019</v>
      </c>
    </row>
    <row r="423" spans="1:11" ht="15" x14ac:dyDescent="0.25">
      <c r="A423" s="7">
        <v>43795</v>
      </c>
      <c r="B423">
        <v>0</v>
      </c>
      <c r="C423">
        <v>0</v>
      </c>
      <c r="D423">
        <v>0</v>
      </c>
      <c r="E423">
        <v>4</v>
      </c>
      <c r="F423">
        <v>0</v>
      </c>
      <c r="G423">
        <v>0</v>
      </c>
      <c r="H423">
        <v>160</v>
      </c>
      <c r="I423" s="71">
        <f t="shared" si="20"/>
        <v>3</v>
      </c>
      <c r="J423" s="64">
        <f t="shared" si="21"/>
        <v>11</v>
      </c>
      <c r="K423" s="64">
        <f t="shared" si="22"/>
        <v>2019</v>
      </c>
    </row>
    <row r="424" spans="1:11" ht="15" x14ac:dyDescent="0.25">
      <c r="A424" s="7">
        <v>43796</v>
      </c>
      <c r="B424">
        <v>0</v>
      </c>
      <c r="C424">
        <v>0</v>
      </c>
      <c r="D424">
        <v>0</v>
      </c>
      <c r="E424">
        <v>4</v>
      </c>
      <c r="F424">
        <v>0</v>
      </c>
      <c r="G424">
        <v>0</v>
      </c>
      <c r="H424">
        <v>160</v>
      </c>
      <c r="I424" s="71">
        <f t="shared" si="20"/>
        <v>4</v>
      </c>
      <c r="J424" s="64">
        <f t="shared" si="21"/>
        <v>11</v>
      </c>
      <c r="K424" s="64">
        <f t="shared" si="22"/>
        <v>2019</v>
      </c>
    </row>
    <row r="425" spans="1:11" ht="15" x14ac:dyDescent="0.25">
      <c r="A425" s="7">
        <v>43797</v>
      </c>
      <c r="B425">
        <v>0</v>
      </c>
      <c r="C425">
        <v>0</v>
      </c>
      <c r="D425">
        <v>0</v>
      </c>
      <c r="E425">
        <v>4</v>
      </c>
      <c r="F425">
        <v>0</v>
      </c>
      <c r="G425">
        <v>0</v>
      </c>
      <c r="H425">
        <v>160</v>
      </c>
      <c r="I425" s="71">
        <f t="shared" si="20"/>
        <v>5</v>
      </c>
      <c r="J425" s="64">
        <f t="shared" si="21"/>
        <v>11</v>
      </c>
      <c r="K425" s="64">
        <f t="shared" si="22"/>
        <v>2019</v>
      </c>
    </row>
    <row r="426" spans="1:11" ht="15" x14ac:dyDescent="0.25">
      <c r="A426" s="7">
        <v>43798</v>
      </c>
      <c r="B426">
        <v>0</v>
      </c>
      <c r="C426">
        <v>0</v>
      </c>
      <c r="D426">
        <v>0</v>
      </c>
      <c r="E426">
        <v>4</v>
      </c>
      <c r="F426">
        <v>0</v>
      </c>
      <c r="G426">
        <v>0</v>
      </c>
      <c r="H426">
        <v>160</v>
      </c>
      <c r="I426" s="71">
        <f t="shared" si="20"/>
        <v>6</v>
      </c>
      <c r="J426" s="64">
        <f t="shared" si="21"/>
        <v>11</v>
      </c>
      <c r="K426" s="64">
        <f t="shared" si="22"/>
        <v>2019</v>
      </c>
    </row>
    <row r="427" spans="1:11" ht="15" x14ac:dyDescent="0.25">
      <c r="A427" s="7">
        <v>43799</v>
      </c>
      <c r="B427">
        <v>0</v>
      </c>
      <c r="C427">
        <v>0</v>
      </c>
      <c r="D427">
        <v>0</v>
      </c>
      <c r="E427">
        <v>4</v>
      </c>
      <c r="F427">
        <v>0</v>
      </c>
      <c r="G427">
        <v>0</v>
      </c>
      <c r="H427">
        <v>160</v>
      </c>
      <c r="I427" s="71">
        <f t="shared" si="20"/>
        <v>7</v>
      </c>
      <c r="J427" s="64">
        <f t="shared" si="21"/>
        <v>11</v>
      </c>
      <c r="K427" s="64">
        <f t="shared" si="22"/>
        <v>2019</v>
      </c>
    </row>
    <row r="428" spans="1:11" ht="15" x14ac:dyDescent="0.25">
      <c r="A428" s="7">
        <v>43800</v>
      </c>
      <c r="B428">
        <v>0</v>
      </c>
      <c r="C428">
        <v>0</v>
      </c>
      <c r="D428">
        <v>0</v>
      </c>
      <c r="E428">
        <v>4</v>
      </c>
      <c r="F428">
        <v>0</v>
      </c>
      <c r="G428">
        <v>0</v>
      </c>
      <c r="H428">
        <v>160</v>
      </c>
      <c r="I428" s="71">
        <f t="shared" si="20"/>
        <v>1</v>
      </c>
      <c r="J428" s="64">
        <f t="shared" si="21"/>
        <v>12</v>
      </c>
      <c r="K428" s="64">
        <f t="shared" si="22"/>
        <v>2019</v>
      </c>
    </row>
    <row r="429" spans="1:11" ht="15" x14ac:dyDescent="0.25">
      <c r="A429" s="7">
        <v>43801</v>
      </c>
      <c r="B429">
        <v>0</v>
      </c>
      <c r="C429">
        <v>0</v>
      </c>
      <c r="D429">
        <v>0</v>
      </c>
      <c r="E429">
        <v>4</v>
      </c>
      <c r="F429">
        <v>0</v>
      </c>
      <c r="G429">
        <v>0</v>
      </c>
      <c r="H429">
        <v>160</v>
      </c>
      <c r="I429" s="71">
        <f t="shared" si="20"/>
        <v>2</v>
      </c>
      <c r="J429" s="64">
        <f t="shared" si="21"/>
        <v>12</v>
      </c>
      <c r="K429" s="64">
        <f t="shared" si="22"/>
        <v>2019</v>
      </c>
    </row>
    <row r="430" spans="1:11" ht="15" x14ac:dyDescent="0.25">
      <c r="A430" s="7">
        <v>43802</v>
      </c>
      <c r="B430">
        <v>0</v>
      </c>
      <c r="C430">
        <v>0</v>
      </c>
      <c r="D430">
        <v>0</v>
      </c>
      <c r="E430">
        <v>4</v>
      </c>
      <c r="F430">
        <v>0</v>
      </c>
      <c r="G430">
        <v>0</v>
      </c>
      <c r="H430">
        <v>160</v>
      </c>
      <c r="I430" s="71">
        <f t="shared" si="20"/>
        <v>3</v>
      </c>
      <c r="J430" s="64">
        <f t="shared" si="21"/>
        <v>12</v>
      </c>
      <c r="K430" s="64">
        <f t="shared" si="22"/>
        <v>2019</v>
      </c>
    </row>
    <row r="431" spans="1:11" ht="15" x14ac:dyDescent="0.25">
      <c r="A431" s="7">
        <v>43803</v>
      </c>
      <c r="B431">
        <v>0</v>
      </c>
      <c r="C431">
        <v>0</v>
      </c>
      <c r="D431">
        <v>0</v>
      </c>
      <c r="E431">
        <v>4</v>
      </c>
      <c r="F431">
        <v>0</v>
      </c>
      <c r="G431">
        <v>0</v>
      </c>
      <c r="H431">
        <v>160</v>
      </c>
      <c r="I431" s="71">
        <f t="shared" si="20"/>
        <v>4</v>
      </c>
      <c r="J431" s="64">
        <f t="shared" si="21"/>
        <v>12</v>
      </c>
      <c r="K431" s="64">
        <f t="shared" si="22"/>
        <v>2019</v>
      </c>
    </row>
    <row r="432" spans="1:11" ht="15" x14ac:dyDescent="0.25">
      <c r="A432" s="7">
        <v>43804</v>
      </c>
      <c r="B432">
        <v>0</v>
      </c>
      <c r="C432">
        <v>0</v>
      </c>
      <c r="D432">
        <v>0</v>
      </c>
      <c r="E432">
        <v>4</v>
      </c>
      <c r="F432">
        <v>0</v>
      </c>
      <c r="G432">
        <v>0</v>
      </c>
      <c r="H432">
        <v>160</v>
      </c>
      <c r="I432" s="71">
        <f t="shared" si="20"/>
        <v>5</v>
      </c>
      <c r="J432" s="64">
        <f t="shared" si="21"/>
        <v>12</v>
      </c>
      <c r="K432" s="64">
        <f t="shared" si="22"/>
        <v>2019</v>
      </c>
    </row>
    <row r="433" spans="1:11" ht="15" x14ac:dyDescent="0.25">
      <c r="A433" s="7">
        <v>43805</v>
      </c>
      <c r="B433">
        <v>0</v>
      </c>
      <c r="C433">
        <v>0</v>
      </c>
      <c r="D433">
        <v>0</v>
      </c>
      <c r="E433">
        <v>4</v>
      </c>
      <c r="F433">
        <v>0</v>
      </c>
      <c r="G433">
        <v>0</v>
      </c>
      <c r="H433">
        <v>160</v>
      </c>
      <c r="I433" s="71">
        <f t="shared" si="20"/>
        <v>6</v>
      </c>
      <c r="J433" s="64">
        <f t="shared" si="21"/>
        <v>12</v>
      </c>
      <c r="K433" s="64">
        <f t="shared" si="22"/>
        <v>2019</v>
      </c>
    </row>
    <row r="434" spans="1:11" ht="15" x14ac:dyDescent="0.25">
      <c r="A434" s="7">
        <v>43806</v>
      </c>
      <c r="B434">
        <v>0</v>
      </c>
      <c r="C434">
        <v>0</v>
      </c>
      <c r="D434">
        <v>0</v>
      </c>
      <c r="E434">
        <v>4</v>
      </c>
      <c r="F434">
        <v>0</v>
      </c>
      <c r="G434">
        <v>0</v>
      </c>
      <c r="H434">
        <v>160</v>
      </c>
      <c r="I434" s="71">
        <f t="shared" si="20"/>
        <v>7</v>
      </c>
      <c r="J434" s="64">
        <f t="shared" si="21"/>
        <v>12</v>
      </c>
      <c r="K434" s="64">
        <f t="shared" si="22"/>
        <v>2019</v>
      </c>
    </row>
    <row r="435" spans="1:11" ht="15" x14ac:dyDescent="0.25">
      <c r="A435" s="7">
        <v>43807</v>
      </c>
      <c r="B435">
        <v>0</v>
      </c>
      <c r="C435">
        <v>0</v>
      </c>
      <c r="D435">
        <v>0</v>
      </c>
      <c r="E435">
        <v>4</v>
      </c>
      <c r="F435">
        <v>0</v>
      </c>
      <c r="G435">
        <v>0</v>
      </c>
      <c r="H435">
        <v>160</v>
      </c>
      <c r="I435" s="71">
        <f t="shared" si="20"/>
        <v>1</v>
      </c>
      <c r="J435" s="64">
        <f t="shared" si="21"/>
        <v>12</v>
      </c>
      <c r="K435" s="64">
        <f t="shared" si="22"/>
        <v>2019</v>
      </c>
    </row>
    <row r="436" spans="1:11" ht="15" x14ac:dyDescent="0.25">
      <c r="A436" s="7">
        <v>43808</v>
      </c>
      <c r="B436">
        <v>0</v>
      </c>
      <c r="C436">
        <v>0</v>
      </c>
      <c r="D436">
        <v>0</v>
      </c>
      <c r="E436">
        <v>4</v>
      </c>
      <c r="F436">
        <v>0</v>
      </c>
      <c r="G436">
        <v>0</v>
      </c>
      <c r="H436">
        <v>160</v>
      </c>
      <c r="I436" s="71">
        <f t="shared" si="20"/>
        <v>2</v>
      </c>
      <c r="J436" s="64">
        <f t="shared" si="21"/>
        <v>12</v>
      </c>
      <c r="K436" s="64">
        <f t="shared" si="22"/>
        <v>2019</v>
      </c>
    </row>
    <row r="437" spans="1:11" ht="15" x14ac:dyDescent="0.25">
      <c r="A437" s="7">
        <v>43809</v>
      </c>
      <c r="B437">
        <v>0</v>
      </c>
      <c r="C437">
        <v>0</v>
      </c>
      <c r="D437">
        <v>0</v>
      </c>
      <c r="E437">
        <v>4</v>
      </c>
      <c r="F437">
        <v>0</v>
      </c>
      <c r="G437">
        <v>0</v>
      </c>
      <c r="H437">
        <v>160</v>
      </c>
      <c r="I437" s="71">
        <f t="shared" si="20"/>
        <v>3</v>
      </c>
      <c r="J437" s="64">
        <f t="shared" si="21"/>
        <v>12</v>
      </c>
      <c r="K437" s="64">
        <f t="shared" si="22"/>
        <v>2019</v>
      </c>
    </row>
    <row r="438" spans="1:11" ht="15" x14ac:dyDescent="0.25">
      <c r="A438" s="7">
        <v>43810</v>
      </c>
      <c r="B438">
        <v>0</v>
      </c>
      <c r="C438">
        <v>0</v>
      </c>
      <c r="D438">
        <v>0</v>
      </c>
      <c r="E438">
        <v>4</v>
      </c>
      <c r="F438">
        <v>0</v>
      </c>
      <c r="G438">
        <v>0</v>
      </c>
      <c r="H438">
        <v>160</v>
      </c>
      <c r="I438" s="71">
        <f t="shared" si="20"/>
        <v>4</v>
      </c>
      <c r="J438" s="64">
        <f t="shared" si="21"/>
        <v>12</v>
      </c>
      <c r="K438" s="64">
        <f t="shared" si="22"/>
        <v>2019</v>
      </c>
    </row>
    <row r="439" spans="1:11" ht="15" x14ac:dyDescent="0.25">
      <c r="A439" s="7">
        <v>43811</v>
      </c>
      <c r="B439">
        <v>0</v>
      </c>
      <c r="C439">
        <v>0</v>
      </c>
      <c r="D439">
        <v>0</v>
      </c>
      <c r="E439">
        <v>4</v>
      </c>
      <c r="F439">
        <v>0</v>
      </c>
      <c r="G439">
        <v>0</v>
      </c>
      <c r="H439">
        <v>160</v>
      </c>
      <c r="I439" s="71">
        <f t="shared" si="20"/>
        <v>5</v>
      </c>
      <c r="J439" s="64">
        <f t="shared" si="21"/>
        <v>12</v>
      </c>
      <c r="K439" s="64">
        <f t="shared" si="22"/>
        <v>2019</v>
      </c>
    </row>
    <row r="440" spans="1:11" ht="15" x14ac:dyDescent="0.25">
      <c r="A440" s="7">
        <v>43812</v>
      </c>
      <c r="B440">
        <v>0</v>
      </c>
      <c r="C440">
        <v>0</v>
      </c>
      <c r="D440">
        <v>0</v>
      </c>
      <c r="E440">
        <v>4</v>
      </c>
      <c r="F440">
        <v>0</v>
      </c>
      <c r="G440">
        <v>0</v>
      </c>
      <c r="H440">
        <v>160</v>
      </c>
      <c r="I440" s="71">
        <f t="shared" si="20"/>
        <v>6</v>
      </c>
      <c r="J440" s="64">
        <f t="shared" si="21"/>
        <v>12</v>
      </c>
      <c r="K440" s="64">
        <f t="shared" si="22"/>
        <v>2019</v>
      </c>
    </row>
    <row r="441" spans="1:11" ht="15" x14ac:dyDescent="0.25">
      <c r="A441" s="7">
        <v>43813</v>
      </c>
      <c r="B441">
        <v>0</v>
      </c>
      <c r="C441">
        <v>0</v>
      </c>
      <c r="D441">
        <v>0</v>
      </c>
      <c r="E441">
        <v>4</v>
      </c>
      <c r="F441">
        <v>0</v>
      </c>
      <c r="G441">
        <v>0</v>
      </c>
      <c r="H441">
        <v>160</v>
      </c>
      <c r="I441" s="71">
        <f t="shared" si="20"/>
        <v>7</v>
      </c>
      <c r="J441" s="64">
        <f t="shared" si="21"/>
        <v>12</v>
      </c>
      <c r="K441" s="64">
        <f t="shared" si="22"/>
        <v>2019</v>
      </c>
    </row>
    <row r="442" spans="1:11" ht="15" x14ac:dyDescent="0.25">
      <c r="A442" s="7">
        <v>43814</v>
      </c>
      <c r="B442">
        <v>0</v>
      </c>
      <c r="C442">
        <v>0</v>
      </c>
      <c r="D442">
        <v>0</v>
      </c>
      <c r="E442">
        <v>4</v>
      </c>
      <c r="F442">
        <v>0</v>
      </c>
      <c r="G442">
        <v>0</v>
      </c>
      <c r="H442">
        <v>160</v>
      </c>
      <c r="I442" s="71">
        <f t="shared" si="20"/>
        <v>1</v>
      </c>
      <c r="J442" s="64">
        <f t="shared" si="21"/>
        <v>12</v>
      </c>
      <c r="K442" s="64">
        <f t="shared" si="22"/>
        <v>2019</v>
      </c>
    </row>
    <row r="443" spans="1:11" ht="15" x14ac:dyDescent="0.25">
      <c r="A443" s="7">
        <v>43815</v>
      </c>
      <c r="B443">
        <v>0</v>
      </c>
      <c r="C443">
        <v>0</v>
      </c>
      <c r="D443">
        <v>0</v>
      </c>
      <c r="E443">
        <v>4</v>
      </c>
      <c r="F443">
        <v>0</v>
      </c>
      <c r="G443">
        <v>0</v>
      </c>
      <c r="H443">
        <v>160</v>
      </c>
      <c r="I443" s="71">
        <f t="shared" si="20"/>
        <v>2</v>
      </c>
      <c r="J443" s="64">
        <f t="shared" si="21"/>
        <v>12</v>
      </c>
      <c r="K443" s="64">
        <f t="shared" si="22"/>
        <v>2019</v>
      </c>
    </row>
    <row r="444" spans="1:11" ht="15" x14ac:dyDescent="0.25">
      <c r="A444" s="7">
        <v>43816</v>
      </c>
      <c r="B444">
        <v>0</v>
      </c>
      <c r="C444">
        <v>0</v>
      </c>
      <c r="D444">
        <v>0</v>
      </c>
      <c r="E444">
        <v>4</v>
      </c>
      <c r="F444">
        <v>0</v>
      </c>
      <c r="G444">
        <v>0</v>
      </c>
      <c r="H444">
        <v>160</v>
      </c>
      <c r="I444" s="71">
        <f t="shared" si="20"/>
        <v>3</v>
      </c>
      <c r="J444" s="64">
        <f t="shared" si="21"/>
        <v>12</v>
      </c>
      <c r="K444" s="64">
        <f t="shared" si="22"/>
        <v>2019</v>
      </c>
    </row>
    <row r="445" spans="1:11" ht="15" x14ac:dyDescent="0.25">
      <c r="A445" s="7">
        <v>43817</v>
      </c>
      <c r="B445">
        <v>0</v>
      </c>
      <c r="C445">
        <v>0</v>
      </c>
      <c r="D445">
        <v>0</v>
      </c>
      <c r="E445">
        <v>4</v>
      </c>
      <c r="F445">
        <v>0</v>
      </c>
      <c r="G445">
        <v>0</v>
      </c>
      <c r="H445">
        <v>160</v>
      </c>
      <c r="I445" s="71">
        <f t="shared" si="20"/>
        <v>4</v>
      </c>
      <c r="J445" s="64">
        <f t="shared" si="21"/>
        <v>12</v>
      </c>
      <c r="K445" s="64">
        <f t="shared" si="22"/>
        <v>2019</v>
      </c>
    </row>
    <row r="446" spans="1:11" ht="15" x14ac:dyDescent="0.25">
      <c r="A446" s="7">
        <v>43818</v>
      </c>
      <c r="B446">
        <v>0</v>
      </c>
      <c r="C446">
        <v>0</v>
      </c>
      <c r="D446">
        <v>0</v>
      </c>
      <c r="E446">
        <v>4</v>
      </c>
      <c r="F446">
        <v>0</v>
      </c>
      <c r="G446">
        <v>0</v>
      </c>
      <c r="H446">
        <v>160</v>
      </c>
      <c r="I446" s="71">
        <f t="shared" si="20"/>
        <v>5</v>
      </c>
      <c r="J446" s="64">
        <f t="shared" si="21"/>
        <v>12</v>
      </c>
      <c r="K446" s="64">
        <f t="shared" si="22"/>
        <v>2019</v>
      </c>
    </row>
    <row r="447" spans="1:11" ht="15" x14ac:dyDescent="0.25">
      <c r="A447" s="7">
        <v>43819</v>
      </c>
      <c r="B447">
        <v>0</v>
      </c>
      <c r="C447">
        <v>0</v>
      </c>
      <c r="D447">
        <v>0</v>
      </c>
      <c r="E447">
        <v>4</v>
      </c>
      <c r="F447">
        <v>0</v>
      </c>
      <c r="G447">
        <v>0</v>
      </c>
      <c r="H447">
        <v>160</v>
      </c>
      <c r="I447" s="71">
        <f t="shared" si="20"/>
        <v>6</v>
      </c>
      <c r="J447" s="64">
        <f t="shared" si="21"/>
        <v>12</v>
      </c>
      <c r="K447" s="64">
        <f t="shared" si="22"/>
        <v>2019</v>
      </c>
    </row>
    <row r="448" spans="1:11" ht="15" x14ac:dyDescent="0.25">
      <c r="A448" s="7">
        <v>43820</v>
      </c>
      <c r="B448">
        <v>0</v>
      </c>
      <c r="C448">
        <v>0</v>
      </c>
      <c r="D448">
        <v>0</v>
      </c>
      <c r="E448">
        <v>4</v>
      </c>
      <c r="F448">
        <v>0</v>
      </c>
      <c r="G448">
        <v>0</v>
      </c>
      <c r="H448">
        <v>160</v>
      </c>
      <c r="I448" s="71">
        <f t="shared" si="20"/>
        <v>7</v>
      </c>
      <c r="J448" s="64">
        <f t="shared" si="21"/>
        <v>12</v>
      </c>
      <c r="K448" s="64">
        <f t="shared" si="22"/>
        <v>2019</v>
      </c>
    </row>
    <row r="449" spans="1:11" ht="15" x14ac:dyDescent="0.25">
      <c r="A449" s="7">
        <v>43821</v>
      </c>
      <c r="B449">
        <v>0</v>
      </c>
      <c r="C449">
        <v>0</v>
      </c>
      <c r="D449">
        <v>0</v>
      </c>
      <c r="E449">
        <v>4</v>
      </c>
      <c r="F449">
        <v>0</v>
      </c>
      <c r="G449">
        <v>0</v>
      </c>
      <c r="H449">
        <v>160</v>
      </c>
      <c r="I449" s="71">
        <f t="shared" si="20"/>
        <v>1</v>
      </c>
      <c r="J449" s="64">
        <f t="shared" si="21"/>
        <v>12</v>
      </c>
      <c r="K449" s="64">
        <f t="shared" si="22"/>
        <v>2019</v>
      </c>
    </row>
    <row r="450" spans="1:11" ht="15" x14ac:dyDescent="0.25">
      <c r="A450" s="7">
        <v>43822</v>
      </c>
      <c r="B450">
        <v>0</v>
      </c>
      <c r="C450">
        <v>0</v>
      </c>
      <c r="D450">
        <v>0</v>
      </c>
      <c r="E450">
        <v>4</v>
      </c>
      <c r="F450">
        <v>0</v>
      </c>
      <c r="G450">
        <v>0</v>
      </c>
      <c r="H450">
        <v>160</v>
      </c>
      <c r="I450" s="71">
        <f t="shared" si="20"/>
        <v>2</v>
      </c>
      <c r="J450" s="64">
        <f t="shared" si="21"/>
        <v>12</v>
      </c>
      <c r="K450" s="64">
        <f t="shared" si="22"/>
        <v>2019</v>
      </c>
    </row>
    <row r="451" spans="1:11" ht="15" x14ac:dyDescent="0.25">
      <c r="A451" s="7">
        <v>43823</v>
      </c>
      <c r="B451">
        <v>0</v>
      </c>
      <c r="C451">
        <v>0</v>
      </c>
      <c r="D451">
        <v>0</v>
      </c>
      <c r="E451">
        <v>4</v>
      </c>
      <c r="F451">
        <v>0</v>
      </c>
      <c r="G451">
        <v>0</v>
      </c>
      <c r="H451">
        <v>160</v>
      </c>
      <c r="I451" s="71">
        <f t="shared" ref="I451:I514" si="23">WEEKDAY(A451)</f>
        <v>3</v>
      </c>
      <c r="J451" s="64">
        <f t="shared" ref="J451:J514" si="24">MONTH(A:A)</f>
        <v>12</v>
      </c>
      <c r="K451" s="64">
        <f t="shared" ref="K451:K514" si="25">YEAR(A451)</f>
        <v>2019</v>
      </c>
    </row>
    <row r="452" spans="1:11" ht="15" x14ac:dyDescent="0.25">
      <c r="A452" s="7">
        <v>43824</v>
      </c>
      <c r="B452">
        <v>0</v>
      </c>
      <c r="C452">
        <v>0</v>
      </c>
      <c r="D452">
        <v>0</v>
      </c>
      <c r="E452">
        <v>4</v>
      </c>
      <c r="F452">
        <v>0</v>
      </c>
      <c r="G452">
        <v>0</v>
      </c>
      <c r="H452">
        <v>160</v>
      </c>
      <c r="I452" s="71">
        <f t="shared" si="23"/>
        <v>4</v>
      </c>
      <c r="J452" s="64">
        <f t="shared" si="24"/>
        <v>12</v>
      </c>
      <c r="K452" s="64">
        <f t="shared" si="25"/>
        <v>2019</v>
      </c>
    </row>
    <row r="453" spans="1:11" ht="15" x14ac:dyDescent="0.25">
      <c r="A453" s="7">
        <v>43825</v>
      </c>
      <c r="B453">
        <v>0</v>
      </c>
      <c r="C453">
        <v>0</v>
      </c>
      <c r="D453">
        <v>0</v>
      </c>
      <c r="E453">
        <v>4</v>
      </c>
      <c r="F453">
        <v>0</v>
      </c>
      <c r="G453">
        <v>0</v>
      </c>
      <c r="H453">
        <v>160</v>
      </c>
      <c r="I453" s="71">
        <f t="shared" si="23"/>
        <v>5</v>
      </c>
      <c r="J453" s="64">
        <f t="shared" si="24"/>
        <v>12</v>
      </c>
      <c r="K453" s="64">
        <f t="shared" si="25"/>
        <v>2019</v>
      </c>
    </row>
    <row r="454" spans="1:11" ht="15" x14ac:dyDescent="0.25">
      <c r="A454" s="7">
        <v>43826</v>
      </c>
      <c r="B454">
        <v>0</v>
      </c>
      <c r="C454">
        <v>0</v>
      </c>
      <c r="D454">
        <v>0</v>
      </c>
      <c r="E454">
        <v>4</v>
      </c>
      <c r="F454">
        <v>0</v>
      </c>
      <c r="G454">
        <v>0</v>
      </c>
      <c r="H454">
        <v>160</v>
      </c>
      <c r="I454" s="71">
        <f t="shared" si="23"/>
        <v>6</v>
      </c>
      <c r="J454" s="64">
        <f t="shared" si="24"/>
        <v>12</v>
      </c>
      <c r="K454" s="64">
        <f t="shared" si="25"/>
        <v>2019</v>
      </c>
    </row>
    <row r="455" spans="1:11" ht="15" x14ac:dyDescent="0.25">
      <c r="A455" s="7">
        <v>43827</v>
      </c>
      <c r="B455">
        <v>0</v>
      </c>
      <c r="C455">
        <v>0</v>
      </c>
      <c r="D455">
        <v>0</v>
      </c>
      <c r="E455">
        <v>4</v>
      </c>
      <c r="F455">
        <v>0</v>
      </c>
      <c r="G455">
        <v>0</v>
      </c>
      <c r="H455">
        <v>160</v>
      </c>
      <c r="I455" s="71">
        <f t="shared" si="23"/>
        <v>7</v>
      </c>
      <c r="J455" s="64">
        <f t="shared" si="24"/>
        <v>12</v>
      </c>
      <c r="K455" s="64">
        <f t="shared" si="25"/>
        <v>2019</v>
      </c>
    </row>
    <row r="456" spans="1:11" ht="15" x14ac:dyDescent="0.25">
      <c r="A456" s="7">
        <v>43828</v>
      </c>
      <c r="B456">
        <v>0</v>
      </c>
      <c r="C456">
        <v>0</v>
      </c>
      <c r="D456">
        <v>0</v>
      </c>
      <c r="E456">
        <v>4</v>
      </c>
      <c r="F456">
        <v>0</v>
      </c>
      <c r="G456">
        <v>0</v>
      </c>
      <c r="H456">
        <v>160</v>
      </c>
      <c r="I456" s="71">
        <f t="shared" si="23"/>
        <v>1</v>
      </c>
      <c r="J456" s="64">
        <f t="shared" si="24"/>
        <v>12</v>
      </c>
      <c r="K456" s="64">
        <f t="shared" si="25"/>
        <v>2019</v>
      </c>
    </row>
    <row r="457" spans="1:11" ht="15" x14ac:dyDescent="0.25">
      <c r="A457" s="7">
        <v>43829</v>
      </c>
      <c r="B457">
        <v>0</v>
      </c>
      <c r="C457">
        <v>0</v>
      </c>
      <c r="D457">
        <v>0</v>
      </c>
      <c r="E457">
        <v>4</v>
      </c>
      <c r="F457">
        <v>0</v>
      </c>
      <c r="G457">
        <v>0</v>
      </c>
      <c r="H457">
        <v>160</v>
      </c>
      <c r="I457" s="71">
        <f t="shared" si="23"/>
        <v>2</v>
      </c>
      <c r="J457" s="64">
        <f t="shared" si="24"/>
        <v>12</v>
      </c>
      <c r="K457" s="64">
        <f t="shared" si="25"/>
        <v>2019</v>
      </c>
    </row>
    <row r="458" spans="1:11" ht="15" x14ac:dyDescent="0.25">
      <c r="A458" s="7">
        <v>43830</v>
      </c>
      <c r="B458">
        <v>0</v>
      </c>
      <c r="C458">
        <v>0</v>
      </c>
      <c r="D458">
        <v>0</v>
      </c>
      <c r="E458">
        <v>8</v>
      </c>
      <c r="F458">
        <v>0</v>
      </c>
      <c r="G458">
        <v>0</v>
      </c>
      <c r="H458">
        <v>160</v>
      </c>
      <c r="I458" s="71">
        <f t="shared" si="23"/>
        <v>3</v>
      </c>
      <c r="J458" s="64">
        <f t="shared" si="24"/>
        <v>12</v>
      </c>
      <c r="K458" s="64">
        <f t="shared" si="25"/>
        <v>2019</v>
      </c>
    </row>
    <row r="459" spans="1:11" ht="15" x14ac:dyDescent="0.25">
      <c r="A459" s="7">
        <v>43831</v>
      </c>
      <c r="B459">
        <v>0</v>
      </c>
      <c r="C459">
        <v>0</v>
      </c>
      <c r="D459">
        <v>0</v>
      </c>
      <c r="E459">
        <v>8</v>
      </c>
      <c r="F459">
        <v>0</v>
      </c>
      <c r="G459">
        <v>0</v>
      </c>
      <c r="H459">
        <v>160</v>
      </c>
      <c r="I459" s="71">
        <f t="shared" si="23"/>
        <v>4</v>
      </c>
      <c r="J459" s="64">
        <f t="shared" si="24"/>
        <v>1</v>
      </c>
      <c r="K459" s="64">
        <f t="shared" si="25"/>
        <v>2020</v>
      </c>
    </row>
    <row r="460" spans="1:11" ht="15" x14ac:dyDescent="0.25">
      <c r="A460" s="7">
        <v>43832</v>
      </c>
      <c r="B460">
        <v>0</v>
      </c>
      <c r="C460">
        <v>0</v>
      </c>
      <c r="D460">
        <v>0</v>
      </c>
      <c r="E460">
        <v>8</v>
      </c>
      <c r="F460">
        <v>0</v>
      </c>
      <c r="G460">
        <v>0</v>
      </c>
      <c r="H460">
        <v>160</v>
      </c>
      <c r="I460" s="71">
        <f t="shared" si="23"/>
        <v>5</v>
      </c>
      <c r="J460" s="64">
        <f t="shared" si="24"/>
        <v>1</v>
      </c>
      <c r="K460" s="64">
        <f t="shared" si="25"/>
        <v>2020</v>
      </c>
    </row>
    <row r="461" spans="1:11" ht="15" x14ac:dyDescent="0.25">
      <c r="A461" s="7">
        <v>43833</v>
      </c>
      <c r="B461">
        <v>0</v>
      </c>
      <c r="C461">
        <v>0</v>
      </c>
      <c r="D461">
        <v>0</v>
      </c>
      <c r="E461">
        <v>8</v>
      </c>
      <c r="F461">
        <v>0</v>
      </c>
      <c r="G461">
        <v>0</v>
      </c>
      <c r="H461">
        <v>160</v>
      </c>
      <c r="I461" s="71">
        <f t="shared" si="23"/>
        <v>6</v>
      </c>
      <c r="J461" s="64">
        <f t="shared" si="24"/>
        <v>1</v>
      </c>
      <c r="K461" s="64">
        <f t="shared" si="25"/>
        <v>2020</v>
      </c>
    </row>
    <row r="462" spans="1:11" ht="15" x14ac:dyDescent="0.25">
      <c r="A462" s="7">
        <v>43834</v>
      </c>
      <c r="B462">
        <v>0</v>
      </c>
      <c r="C462">
        <v>0</v>
      </c>
      <c r="D462">
        <v>0</v>
      </c>
      <c r="E462">
        <v>8</v>
      </c>
      <c r="F462">
        <v>0</v>
      </c>
      <c r="G462">
        <v>0</v>
      </c>
      <c r="H462">
        <v>160</v>
      </c>
      <c r="I462" s="71">
        <f t="shared" si="23"/>
        <v>7</v>
      </c>
      <c r="J462" s="64">
        <f t="shared" si="24"/>
        <v>1</v>
      </c>
      <c r="K462" s="64">
        <f t="shared" si="25"/>
        <v>2020</v>
      </c>
    </row>
    <row r="463" spans="1:11" ht="15" x14ac:dyDescent="0.25">
      <c r="A463" s="7">
        <v>43835</v>
      </c>
      <c r="B463">
        <v>0</v>
      </c>
      <c r="C463">
        <v>0</v>
      </c>
      <c r="D463">
        <v>0</v>
      </c>
      <c r="E463">
        <v>8</v>
      </c>
      <c r="F463">
        <v>0</v>
      </c>
      <c r="G463">
        <v>0</v>
      </c>
      <c r="H463">
        <v>160</v>
      </c>
      <c r="I463" s="71">
        <f t="shared" si="23"/>
        <v>1</v>
      </c>
      <c r="J463" s="64">
        <f t="shared" si="24"/>
        <v>1</v>
      </c>
      <c r="K463" s="64">
        <f t="shared" si="25"/>
        <v>2020</v>
      </c>
    </row>
    <row r="464" spans="1:11" ht="15" x14ac:dyDescent="0.25">
      <c r="A464" s="7">
        <v>43836</v>
      </c>
      <c r="B464">
        <v>0</v>
      </c>
      <c r="C464">
        <v>0</v>
      </c>
      <c r="D464">
        <v>0</v>
      </c>
      <c r="E464">
        <v>8</v>
      </c>
      <c r="F464">
        <v>0</v>
      </c>
      <c r="G464">
        <v>0</v>
      </c>
      <c r="H464">
        <v>160</v>
      </c>
      <c r="I464" s="71">
        <f t="shared" si="23"/>
        <v>2</v>
      </c>
      <c r="J464" s="64">
        <f t="shared" si="24"/>
        <v>1</v>
      </c>
      <c r="K464" s="64">
        <f t="shared" si="25"/>
        <v>2020</v>
      </c>
    </row>
    <row r="465" spans="1:11" ht="15" x14ac:dyDescent="0.25">
      <c r="A465" s="7">
        <v>43837</v>
      </c>
      <c r="B465">
        <v>0</v>
      </c>
      <c r="C465">
        <v>0</v>
      </c>
      <c r="D465">
        <v>0</v>
      </c>
      <c r="E465">
        <v>8</v>
      </c>
      <c r="F465">
        <v>0</v>
      </c>
      <c r="G465">
        <v>0</v>
      </c>
      <c r="H465">
        <v>160</v>
      </c>
      <c r="I465" s="71">
        <f t="shared" si="23"/>
        <v>3</v>
      </c>
      <c r="J465" s="64">
        <f t="shared" si="24"/>
        <v>1</v>
      </c>
      <c r="K465" s="64">
        <f t="shared" si="25"/>
        <v>2020</v>
      </c>
    </row>
    <row r="466" spans="1:11" ht="15" x14ac:dyDescent="0.25">
      <c r="A466" s="7">
        <v>43838</v>
      </c>
      <c r="B466">
        <v>0</v>
      </c>
      <c r="C466">
        <v>0</v>
      </c>
      <c r="D466">
        <v>0</v>
      </c>
      <c r="E466">
        <v>8</v>
      </c>
      <c r="F466">
        <v>0</v>
      </c>
      <c r="G466">
        <v>0</v>
      </c>
      <c r="H466">
        <v>160</v>
      </c>
      <c r="I466" s="71">
        <f t="shared" si="23"/>
        <v>4</v>
      </c>
      <c r="J466" s="64">
        <f t="shared" si="24"/>
        <v>1</v>
      </c>
      <c r="K466" s="64">
        <f t="shared" si="25"/>
        <v>2020</v>
      </c>
    </row>
    <row r="467" spans="1:11" ht="15" x14ac:dyDescent="0.25">
      <c r="A467" s="7">
        <v>43839</v>
      </c>
      <c r="B467">
        <v>0</v>
      </c>
      <c r="C467">
        <v>0</v>
      </c>
      <c r="D467">
        <v>0</v>
      </c>
      <c r="E467">
        <v>8</v>
      </c>
      <c r="F467">
        <v>0</v>
      </c>
      <c r="G467">
        <v>0</v>
      </c>
      <c r="H467">
        <v>160</v>
      </c>
      <c r="I467" s="71">
        <f t="shared" si="23"/>
        <v>5</v>
      </c>
      <c r="J467" s="64">
        <f t="shared" si="24"/>
        <v>1</v>
      </c>
      <c r="K467" s="64">
        <f t="shared" si="25"/>
        <v>2020</v>
      </c>
    </row>
    <row r="468" spans="1:11" ht="15" x14ac:dyDescent="0.25">
      <c r="A468" s="7">
        <v>43840</v>
      </c>
      <c r="B468">
        <v>0</v>
      </c>
      <c r="C468">
        <v>0</v>
      </c>
      <c r="D468">
        <v>0</v>
      </c>
      <c r="E468">
        <v>8</v>
      </c>
      <c r="F468">
        <v>0</v>
      </c>
      <c r="G468">
        <v>0</v>
      </c>
      <c r="H468">
        <v>160</v>
      </c>
      <c r="I468" s="71">
        <f t="shared" si="23"/>
        <v>6</v>
      </c>
      <c r="J468" s="64">
        <f t="shared" si="24"/>
        <v>1</v>
      </c>
      <c r="K468" s="64">
        <f t="shared" si="25"/>
        <v>2020</v>
      </c>
    </row>
    <row r="469" spans="1:11" ht="15" x14ac:dyDescent="0.25">
      <c r="A469" s="7">
        <v>43841</v>
      </c>
      <c r="B469">
        <v>0</v>
      </c>
      <c r="C469">
        <v>0</v>
      </c>
      <c r="D469">
        <v>0</v>
      </c>
      <c r="E469">
        <v>8</v>
      </c>
      <c r="F469">
        <v>0</v>
      </c>
      <c r="G469">
        <v>0</v>
      </c>
      <c r="H469">
        <v>160</v>
      </c>
      <c r="I469" s="71">
        <f t="shared" si="23"/>
        <v>7</v>
      </c>
      <c r="J469" s="64">
        <f t="shared" si="24"/>
        <v>1</v>
      </c>
      <c r="K469" s="64">
        <f t="shared" si="25"/>
        <v>2020</v>
      </c>
    </row>
    <row r="470" spans="1:11" ht="15" x14ac:dyDescent="0.25">
      <c r="A470" s="7">
        <v>43842</v>
      </c>
      <c r="B470">
        <v>0</v>
      </c>
      <c r="C470">
        <v>0</v>
      </c>
      <c r="D470">
        <v>0</v>
      </c>
      <c r="E470">
        <v>4</v>
      </c>
      <c r="F470">
        <v>0</v>
      </c>
      <c r="G470">
        <v>0</v>
      </c>
      <c r="H470">
        <v>160</v>
      </c>
      <c r="I470" s="71">
        <f t="shared" si="23"/>
        <v>1</v>
      </c>
      <c r="J470" s="64">
        <f t="shared" si="24"/>
        <v>1</v>
      </c>
      <c r="K470" s="64">
        <f t="shared" si="25"/>
        <v>2020</v>
      </c>
    </row>
    <row r="471" spans="1:11" ht="15" x14ac:dyDescent="0.25">
      <c r="A471" s="7">
        <v>43843</v>
      </c>
      <c r="B471">
        <v>0</v>
      </c>
      <c r="C471">
        <v>0</v>
      </c>
      <c r="D471">
        <v>0</v>
      </c>
      <c r="E471">
        <v>4</v>
      </c>
      <c r="F471">
        <v>0</v>
      </c>
      <c r="G471">
        <v>0</v>
      </c>
      <c r="H471">
        <v>160</v>
      </c>
      <c r="I471" s="71">
        <f t="shared" si="23"/>
        <v>2</v>
      </c>
      <c r="J471" s="64">
        <f t="shared" si="24"/>
        <v>1</v>
      </c>
      <c r="K471" s="64">
        <f t="shared" si="25"/>
        <v>2020</v>
      </c>
    </row>
    <row r="472" spans="1:11" ht="15" x14ac:dyDescent="0.25">
      <c r="A472" s="7">
        <v>43844</v>
      </c>
      <c r="B472">
        <v>0</v>
      </c>
      <c r="C472">
        <v>0</v>
      </c>
      <c r="D472">
        <v>0</v>
      </c>
      <c r="E472">
        <v>4</v>
      </c>
      <c r="F472">
        <v>0</v>
      </c>
      <c r="G472">
        <v>0</v>
      </c>
      <c r="H472">
        <v>160</v>
      </c>
      <c r="I472" s="71">
        <f t="shared" si="23"/>
        <v>3</v>
      </c>
      <c r="J472" s="64">
        <f t="shared" si="24"/>
        <v>1</v>
      </c>
      <c r="K472" s="64">
        <f t="shared" si="25"/>
        <v>2020</v>
      </c>
    </row>
    <row r="473" spans="1:11" ht="15" x14ac:dyDescent="0.25">
      <c r="A473" s="7">
        <v>43845</v>
      </c>
      <c r="B473">
        <v>0</v>
      </c>
      <c r="C473">
        <v>0</v>
      </c>
      <c r="D473">
        <v>0</v>
      </c>
      <c r="E473">
        <v>8</v>
      </c>
      <c r="F473">
        <v>0</v>
      </c>
      <c r="G473">
        <v>0</v>
      </c>
      <c r="H473">
        <v>160</v>
      </c>
      <c r="I473" s="71">
        <f t="shared" si="23"/>
        <v>4</v>
      </c>
      <c r="J473" s="64">
        <f t="shared" si="24"/>
        <v>1</v>
      </c>
      <c r="K473" s="64">
        <f t="shared" si="25"/>
        <v>2020</v>
      </c>
    </row>
    <row r="474" spans="1:11" ht="15" x14ac:dyDescent="0.25">
      <c r="A474" s="7">
        <v>43846</v>
      </c>
      <c r="B474">
        <v>0</v>
      </c>
      <c r="C474">
        <v>0</v>
      </c>
      <c r="D474">
        <v>0</v>
      </c>
      <c r="E474">
        <v>4</v>
      </c>
      <c r="F474">
        <v>0</v>
      </c>
      <c r="G474">
        <v>0</v>
      </c>
      <c r="H474">
        <v>160</v>
      </c>
      <c r="I474" s="71">
        <f t="shared" si="23"/>
        <v>5</v>
      </c>
      <c r="J474" s="64">
        <f t="shared" si="24"/>
        <v>1</v>
      </c>
      <c r="K474" s="64">
        <f t="shared" si="25"/>
        <v>2020</v>
      </c>
    </row>
    <row r="475" spans="1:11" ht="15" x14ac:dyDescent="0.25">
      <c r="A475" s="7">
        <v>43847</v>
      </c>
      <c r="B475">
        <v>0</v>
      </c>
      <c r="C475">
        <v>0</v>
      </c>
      <c r="D475">
        <v>0</v>
      </c>
      <c r="E475">
        <v>4</v>
      </c>
      <c r="F475">
        <v>0</v>
      </c>
      <c r="G475">
        <v>0</v>
      </c>
      <c r="H475">
        <v>160</v>
      </c>
      <c r="I475" s="71">
        <f t="shared" si="23"/>
        <v>6</v>
      </c>
      <c r="J475" s="64">
        <f t="shared" si="24"/>
        <v>1</v>
      </c>
      <c r="K475" s="64">
        <f t="shared" si="25"/>
        <v>2020</v>
      </c>
    </row>
    <row r="476" spans="1:11" ht="15" x14ac:dyDescent="0.25">
      <c r="A476" s="7">
        <v>43848</v>
      </c>
      <c r="B476">
        <v>0</v>
      </c>
      <c r="C476">
        <v>0</v>
      </c>
      <c r="D476">
        <v>0</v>
      </c>
      <c r="E476">
        <v>4</v>
      </c>
      <c r="F476">
        <v>0</v>
      </c>
      <c r="G476">
        <v>0</v>
      </c>
      <c r="H476">
        <v>160</v>
      </c>
      <c r="I476" s="71">
        <f t="shared" si="23"/>
        <v>7</v>
      </c>
      <c r="J476" s="64">
        <f t="shared" si="24"/>
        <v>1</v>
      </c>
      <c r="K476" s="64">
        <f t="shared" si="25"/>
        <v>2020</v>
      </c>
    </row>
    <row r="477" spans="1:11" ht="15" x14ac:dyDescent="0.25">
      <c r="A477" s="7">
        <v>43849</v>
      </c>
      <c r="B477">
        <v>0</v>
      </c>
      <c r="C477">
        <v>0</v>
      </c>
      <c r="D477">
        <v>0</v>
      </c>
      <c r="E477">
        <v>4</v>
      </c>
      <c r="F477">
        <v>0</v>
      </c>
      <c r="G477">
        <v>0</v>
      </c>
      <c r="H477">
        <v>160</v>
      </c>
      <c r="I477" s="71">
        <f t="shared" si="23"/>
        <v>1</v>
      </c>
      <c r="J477" s="64">
        <f t="shared" si="24"/>
        <v>1</v>
      </c>
      <c r="K477" s="64">
        <f t="shared" si="25"/>
        <v>2020</v>
      </c>
    </row>
    <row r="478" spans="1:11" ht="15" x14ac:dyDescent="0.25">
      <c r="A478" s="7">
        <v>43850</v>
      </c>
      <c r="B478">
        <v>0</v>
      </c>
      <c r="C478">
        <v>0</v>
      </c>
      <c r="D478">
        <v>0</v>
      </c>
      <c r="E478">
        <v>4</v>
      </c>
      <c r="F478">
        <v>0</v>
      </c>
      <c r="G478">
        <v>0</v>
      </c>
      <c r="H478">
        <v>160</v>
      </c>
      <c r="I478" s="71">
        <f t="shared" si="23"/>
        <v>2</v>
      </c>
      <c r="J478" s="64">
        <f t="shared" si="24"/>
        <v>1</v>
      </c>
      <c r="K478" s="64">
        <f t="shared" si="25"/>
        <v>2020</v>
      </c>
    </row>
    <row r="479" spans="1:11" ht="15" x14ac:dyDescent="0.25">
      <c r="A479" s="7">
        <v>43851</v>
      </c>
      <c r="B479">
        <v>0</v>
      </c>
      <c r="C479">
        <v>0</v>
      </c>
      <c r="D479">
        <v>0</v>
      </c>
      <c r="E479">
        <v>4</v>
      </c>
      <c r="F479">
        <v>0</v>
      </c>
      <c r="G479">
        <v>0</v>
      </c>
      <c r="H479">
        <v>160</v>
      </c>
      <c r="I479" s="71">
        <f t="shared" si="23"/>
        <v>3</v>
      </c>
      <c r="J479" s="64">
        <f t="shared" si="24"/>
        <v>1</v>
      </c>
      <c r="K479" s="64">
        <f t="shared" si="25"/>
        <v>2020</v>
      </c>
    </row>
    <row r="480" spans="1:11" ht="15" x14ac:dyDescent="0.25">
      <c r="A480" s="7">
        <v>43852</v>
      </c>
      <c r="B480">
        <v>0</v>
      </c>
      <c r="C480">
        <v>0</v>
      </c>
      <c r="D480">
        <v>0</v>
      </c>
      <c r="E480">
        <v>4</v>
      </c>
      <c r="F480">
        <v>0</v>
      </c>
      <c r="G480">
        <v>0</v>
      </c>
      <c r="H480">
        <v>160</v>
      </c>
      <c r="I480" s="71">
        <f t="shared" si="23"/>
        <v>4</v>
      </c>
      <c r="J480" s="64">
        <f t="shared" si="24"/>
        <v>1</v>
      </c>
      <c r="K480" s="64">
        <f t="shared" si="25"/>
        <v>2020</v>
      </c>
    </row>
    <row r="481" spans="1:11" ht="15" x14ac:dyDescent="0.25">
      <c r="A481" s="7">
        <v>43853</v>
      </c>
      <c r="B481">
        <v>0</v>
      </c>
      <c r="C481">
        <v>0</v>
      </c>
      <c r="D481">
        <v>0</v>
      </c>
      <c r="E481">
        <v>4</v>
      </c>
      <c r="F481">
        <v>0</v>
      </c>
      <c r="G481">
        <v>0</v>
      </c>
      <c r="H481">
        <v>160</v>
      </c>
      <c r="I481" s="71">
        <f t="shared" si="23"/>
        <v>5</v>
      </c>
      <c r="J481" s="64">
        <f t="shared" si="24"/>
        <v>1</v>
      </c>
      <c r="K481" s="64">
        <f t="shared" si="25"/>
        <v>2020</v>
      </c>
    </row>
    <row r="482" spans="1:11" ht="15" x14ac:dyDescent="0.25">
      <c r="A482" s="7">
        <v>43854</v>
      </c>
      <c r="B482">
        <v>0</v>
      </c>
      <c r="C482">
        <v>0</v>
      </c>
      <c r="D482">
        <v>0</v>
      </c>
      <c r="E482">
        <v>4</v>
      </c>
      <c r="F482">
        <v>0</v>
      </c>
      <c r="G482">
        <v>0</v>
      </c>
      <c r="H482">
        <v>160</v>
      </c>
      <c r="I482" s="71">
        <f t="shared" si="23"/>
        <v>6</v>
      </c>
      <c r="J482" s="64">
        <f t="shared" si="24"/>
        <v>1</v>
      </c>
      <c r="K482" s="64">
        <f t="shared" si="25"/>
        <v>2020</v>
      </c>
    </row>
    <row r="483" spans="1:11" ht="15" x14ac:dyDescent="0.25">
      <c r="A483" s="7">
        <v>43855</v>
      </c>
      <c r="B483">
        <v>0</v>
      </c>
      <c r="C483">
        <v>0</v>
      </c>
      <c r="D483">
        <v>0</v>
      </c>
      <c r="E483">
        <v>4</v>
      </c>
      <c r="F483">
        <v>0</v>
      </c>
      <c r="G483">
        <v>0</v>
      </c>
      <c r="H483">
        <v>160</v>
      </c>
      <c r="I483" s="71">
        <f t="shared" si="23"/>
        <v>7</v>
      </c>
      <c r="J483" s="64">
        <f t="shared" si="24"/>
        <v>1</v>
      </c>
      <c r="K483" s="64">
        <f t="shared" si="25"/>
        <v>2020</v>
      </c>
    </row>
    <row r="484" spans="1:11" ht="15" x14ac:dyDescent="0.25">
      <c r="A484" s="7">
        <v>43856</v>
      </c>
      <c r="B484">
        <v>0</v>
      </c>
      <c r="C484">
        <v>0</v>
      </c>
      <c r="D484">
        <v>0</v>
      </c>
      <c r="E484">
        <v>4</v>
      </c>
      <c r="F484">
        <v>0</v>
      </c>
      <c r="G484">
        <v>0</v>
      </c>
      <c r="H484">
        <v>160</v>
      </c>
      <c r="I484" s="71">
        <f t="shared" si="23"/>
        <v>1</v>
      </c>
      <c r="J484" s="64">
        <f t="shared" si="24"/>
        <v>1</v>
      </c>
      <c r="K484" s="64">
        <f t="shared" si="25"/>
        <v>2020</v>
      </c>
    </row>
    <row r="485" spans="1:11" ht="15" x14ac:dyDescent="0.25">
      <c r="A485" s="7">
        <v>43857</v>
      </c>
      <c r="B485">
        <v>0</v>
      </c>
      <c r="C485">
        <v>0</v>
      </c>
      <c r="D485">
        <v>0</v>
      </c>
      <c r="E485">
        <v>4</v>
      </c>
      <c r="F485">
        <v>0</v>
      </c>
      <c r="G485">
        <v>0</v>
      </c>
      <c r="H485">
        <v>160</v>
      </c>
      <c r="I485" s="71">
        <f t="shared" si="23"/>
        <v>2</v>
      </c>
      <c r="J485" s="64">
        <f t="shared" si="24"/>
        <v>1</v>
      </c>
      <c r="K485" s="64">
        <f t="shared" si="25"/>
        <v>2020</v>
      </c>
    </row>
    <row r="486" spans="1:11" ht="15" x14ac:dyDescent="0.25">
      <c r="A486" s="7">
        <v>43858</v>
      </c>
      <c r="B486">
        <v>0</v>
      </c>
      <c r="C486">
        <v>0</v>
      </c>
      <c r="D486">
        <v>0</v>
      </c>
      <c r="E486">
        <v>4</v>
      </c>
      <c r="F486">
        <v>0</v>
      </c>
      <c r="G486">
        <v>0</v>
      </c>
      <c r="H486">
        <v>160</v>
      </c>
      <c r="I486" s="71">
        <f t="shared" si="23"/>
        <v>3</v>
      </c>
      <c r="J486" s="64">
        <f t="shared" si="24"/>
        <v>1</v>
      </c>
      <c r="K486" s="64">
        <f t="shared" si="25"/>
        <v>2020</v>
      </c>
    </row>
    <row r="487" spans="1:11" ht="15" x14ac:dyDescent="0.25">
      <c r="A487" s="7">
        <v>43859</v>
      </c>
      <c r="B487">
        <v>0</v>
      </c>
      <c r="C487">
        <v>0</v>
      </c>
      <c r="D487">
        <v>0</v>
      </c>
      <c r="E487">
        <v>4</v>
      </c>
      <c r="F487">
        <v>0</v>
      </c>
      <c r="G487">
        <v>0</v>
      </c>
      <c r="H487">
        <v>160</v>
      </c>
      <c r="I487" s="71">
        <f t="shared" si="23"/>
        <v>4</v>
      </c>
      <c r="J487" s="64">
        <f t="shared" si="24"/>
        <v>1</v>
      </c>
      <c r="K487" s="64">
        <f t="shared" si="25"/>
        <v>2020</v>
      </c>
    </row>
    <row r="488" spans="1:11" ht="15" x14ac:dyDescent="0.25">
      <c r="A488" s="7">
        <v>43860</v>
      </c>
      <c r="B488">
        <v>0</v>
      </c>
      <c r="C488">
        <v>0</v>
      </c>
      <c r="D488">
        <v>0</v>
      </c>
      <c r="E488">
        <v>4</v>
      </c>
      <c r="F488">
        <v>0</v>
      </c>
      <c r="G488">
        <v>0</v>
      </c>
      <c r="H488">
        <v>160</v>
      </c>
      <c r="I488" s="71">
        <f t="shared" si="23"/>
        <v>5</v>
      </c>
      <c r="J488" s="64">
        <f t="shared" si="24"/>
        <v>1</v>
      </c>
      <c r="K488" s="64">
        <f t="shared" si="25"/>
        <v>2020</v>
      </c>
    </row>
    <row r="489" spans="1:11" ht="15" x14ac:dyDescent="0.25">
      <c r="A489" s="7">
        <v>43861</v>
      </c>
      <c r="B489">
        <v>0</v>
      </c>
      <c r="C489">
        <v>0</v>
      </c>
      <c r="D489">
        <v>0</v>
      </c>
      <c r="E489">
        <v>4</v>
      </c>
      <c r="F489">
        <v>0</v>
      </c>
      <c r="G489">
        <v>0</v>
      </c>
      <c r="H489">
        <v>160</v>
      </c>
      <c r="I489" s="71">
        <f t="shared" si="23"/>
        <v>6</v>
      </c>
      <c r="J489" s="64">
        <f t="shared" si="24"/>
        <v>1</v>
      </c>
      <c r="K489" s="64">
        <f t="shared" si="25"/>
        <v>2020</v>
      </c>
    </row>
    <row r="490" spans="1:11" ht="15" x14ac:dyDescent="0.25">
      <c r="A490" s="7">
        <v>43862</v>
      </c>
      <c r="B490">
        <v>0</v>
      </c>
      <c r="C490">
        <v>0</v>
      </c>
      <c r="D490">
        <v>0</v>
      </c>
      <c r="E490">
        <v>4</v>
      </c>
      <c r="F490">
        <v>0</v>
      </c>
      <c r="G490">
        <v>0</v>
      </c>
      <c r="H490">
        <v>160</v>
      </c>
      <c r="I490" s="71">
        <f t="shared" si="23"/>
        <v>7</v>
      </c>
      <c r="J490" s="64">
        <f t="shared" si="24"/>
        <v>2</v>
      </c>
      <c r="K490" s="64">
        <f t="shared" si="25"/>
        <v>2020</v>
      </c>
    </row>
    <row r="491" spans="1:11" ht="15" x14ac:dyDescent="0.25">
      <c r="A491" s="7">
        <v>43863</v>
      </c>
      <c r="B491">
        <v>0</v>
      </c>
      <c r="C491">
        <v>0</v>
      </c>
      <c r="D491">
        <v>0</v>
      </c>
      <c r="E491">
        <v>4</v>
      </c>
      <c r="F491">
        <v>0</v>
      </c>
      <c r="G491">
        <v>0</v>
      </c>
      <c r="H491">
        <v>160</v>
      </c>
      <c r="I491" s="71">
        <f t="shared" si="23"/>
        <v>1</v>
      </c>
      <c r="J491" s="64">
        <f t="shared" si="24"/>
        <v>2</v>
      </c>
      <c r="K491" s="64">
        <f t="shared" si="25"/>
        <v>2020</v>
      </c>
    </row>
    <row r="492" spans="1:11" ht="15" x14ac:dyDescent="0.25">
      <c r="A492" s="7">
        <v>43864</v>
      </c>
      <c r="B492">
        <v>0</v>
      </c>
      <c r="C492">
        <v>0</v>
      </c>
      <c r="D492">
        <v>0</v>
      </c>
      <c r="E492">
        <v>4</v>
      </c>
      <c r="F492">
        <v>0</v>
      </c>
      <c r="G492">
        <v>0</v>
      </c>
      <c r="H492">
        <v>160</v>
      </c>
      <c r="I492" s="71">
        <f t="shared" si="23"/>
        <v>2</v>
      </c>
      <c r="J492" s="64">
        <f t="shared" si="24"/>
        <v>2</v>
      </c>
      <c r="K492" s="64">
        <f t="shared" si="25"/>
        <v>2020</v>
      </c>
    </row>
    <row r="493" spans="1:11" ht="15" x14ac:dyDescent="0.25">
      <c r="A493" s="7">
        <v>43865</v>
      </c>
      <c r="B493">
        <v>0</v>
      </c>
      <c r="C493">
        <v>0</v>
      </c>
      <c r="D493">
        <v>0</v>
      </c>
      <c r="E493">
        <v>4</v>
      </c>
      <c r="F493">
        <v>0</v>
      </c>
      <c r="G493">
        <v>0</v>
      </c>
      <c r="H493">
        <v>160</v>
      </c>
      <c r="I493" s="71">
        <f t="shared" si="23"/>
        <v>3</v>
      </c>
      <c r="J493" s="64">
        <f t="shared" si="24"/>
        <v>2</v>
      </c>
      <c r="K493" s="64">
        <f t="shared" si="25"/>
        <v>2020</v>
      </c>
    </row>
    <row r="494" spans="1:11" ht="15" x14ac:dyDescent="0.25">
      <c r="A494" s="7">
        <v>43866</v>
      </c>
      <c r="B494">
        <v>0</v>
      </c>
      <c r="C494">
        <v>0</v>
      </c>
      <c r="D494">
        <v>0</v>
      </c>
      <c r="E494">
        <v>4</v>
      </c>
      <c r="F494">
        <v>0</v>
      </c>
      <c r="G494">
        <v>0</v>
      </c>
      <c r="H494">
        <v>160</v>
      </c>
      <c r="I494" s="71">
        <f t="shared" si="23"/>
        <v>4</v>
      </c>
      <c r="J494" s="64">
        <f t="shared" si="24"/>
        <v>2</v>
      </c>
      <c r="K494" s="64">
        <f t="shared" si="25"/>
        <v>2020</v>
      </c>
    </row>
    <row r="495" spans="1:11" ht="15" x14ac:dyDescent="0.25">
      <c r="A495" s="7">
        <v>43867</v>
      </c>
      <c r="B495">
        <v>0</v>
      </c>
      <c r="C495">
        <v>0</v>
      </c>
      <c r="D495">
        <v>0</v>
      </c>
      <c r="E495">
        <v>4</v>
      </c>
      <c r="F495">
        <v>0</v>
      </c>
      <c r="G495">
        <v>0</v>
      </c>
      <c r="H495">
        <v>160</v>
      </c>
      <c r="I495" s="71">
        <f t="shared" si="23"/>
        <v>5</v>
      </c>
      <c r="J495" s="64">
        <f t="shared" si="24"/>
        <v>2</v>
      </c>
      <c r="K495" s="64">
        <f t="shared" si="25"/>
        <v>2020</v>
      </c>
    </row>
    <row r="496" spans="1:11" ht="15" x14ac:dyDescent="0.25">
      <c r="A496" s="7">
        <v>43868</v>
      </c>
      <c r="B496">
        <v>0</v>
      </c>
      <c r="C496">
        <v>0</v>
      </c>
      <c r="D496">
        <v>0</v>
      </c>
      <c r="E496">
        <v>4</v>
      </c>
      <c r="F496">
        <v>0</v>
      </c>
      <c r="G496">
        <v>0</v>
      </c>
      <c r="H496">
        <v>160</v>
      </c>
      <c r="I496" s="71">
        <f t="shared" si="23"/>
        <v>6</v>
      </c>
      <c r="J496" s="64">
        <f t="shared" si="24"/>
        <v>2</v>
      </c>
      <c r="K496" s="64">
        <f t="shared" si="25"/>
        <v>2020</v>
      </c>
    </row>
    <row r="497" spans="1:11" ht="15" x14ac:dyDescent="0.25">
      <c r="A497" s="7">
        <v>43869</v>
      </c>
      <c r="B497">
        <v>0</v>
      </c>
      <c r="C497">
        <v>0</v>
      </c>
      <c r="D497">
        <v>0</v>
      </c>
      <c r="E497">
        <v>4</v>
      </c>
      <c r="F497">
        <v>0</v>
      </c>
      <c r="G497">
        <v>0</v>
      </c>
      <c r="H497">
        <v>160</v>
      </c>
      <c r="I497" s="71">
        <f t="shared" si="23"/>
        <v>7</v>
      </c>
      <c r="J497" s="64">
        <f t="shared" si="24"/>
        <v>2</v>
      </c>
      <c r="K497" s="64">
        <f t="shared" si="25"/>
        <v>2020</v>
      </c>
    </row>
    <row r="498" spans="1:11" ht="15" x14ac:dyDescent="0.25">
      <c r="A498" s="7">
        <v>43870</v>
      </c>
      <c r="B498">
        <v>0</v>
      </c>
      <c r="C498">
        <v>0</v>
      </c>
      <c r="D498">
        <v>0</v>
      </c>
      <c r="E498">
        <v>4</v>
      </c>
      <c r="F498">
        <v>0</v>
      </c>
      <c r="G498">
        <v>0</v>
      </c>
      <c r="H498">
        <v>160</v>
      </c>
      <c r="I498" s="71">
        <f t="shared" si="23"/>
        <v>1</v>
      </c>
      <c r="J498" s="64">
        <f t="shared" si="24"/>
        <v>2</v>
      </c>
      <c r="K498" s="64">
        <f t="shared" si="25"/>
        <v>2020</v>
      </c>
    </row>
    <row r="499" spans="1:11" ht="15" x14ac:dyDescent="0.25">
      <c r="A499" s="7">
        <v>43871</v>
      </c>
      <c r="B499">
        <v>0</v>
      </c>
      <c r="C499">
        <v>0</v>
      </c>
      <c r="D499">
        <v>0</v>
      </c>
      <c r="E499">
        <v>4</v>
      </c>
      <c r="F499">
        <v>0</v>
      </c>
      <c r="G499">
        <v>0</v>
      </c>
      <c r="H499">
        <v>160</v>
      </c>
      <c r="I499" s="71">
        <f t="shared" si="23"/>
        <v>2</v>
      </c>
      <c r="J499" s="64">
        <f t="shared" si="24"/>
        <v>2</v>
      </c>
      <c r="K499" s="64">
        <f t="shared" si="25"/>
        <v>2020</v>
      </c>
    </row>
    <row r="500" spans="1:11" ht="15" x14ac:dyDescent="0.25">
      <c r="A500" s="7">
        <v>43872</v>
      </c>
      <c r="B500">
        <v>0</v>
      </c>
      <c r="C500">
        <v>0</v>
      </c>
      <c r="D500">
        <v>0</v>
      </c>
      <c r="E500">
        <v>4</v>
      </c>
      <c r="F500">
        <v>0</v>
      </c>
      <c r="G500">
        <v>0</v>
      </c>
      <c r="H500">
        <v>160</v>
      </c>
      <c r="I500" s="71">
        <f t="shared" si="23"/>
        <v>3</v>
      </c>
      <c r="J500" s="64">
        <f t="shared" si="24"/>
        <v>2</v>
      </c>
      <c r="K500" s="64">
        <f t="shared" si="25"/>
        <v>2020</v>
      </c>
    </row>
    <row r="501" spans="1:11" ht="15" x14ac:dyDescent="0.25">
      <c r="A501" s="7">
        <v>43873</v>
      </c>
      <c r="B501">
        <v>0</v>
      </c>
      <c r="C501">
        <v>0</v>
      </c>
      <c r="D501">
        <v>0</v>
      </c>
      <c r="E501">
        <v>4</v>
      </c>
      <c r="F501">
        <v>0</v>
      </c>
      <c r="G501">
        <v>0</v>
      </c>
      <c r="H501">
        <v>160</v>
      </c>
      <c r="I501" s="71">
        <f t="shared" si="23"/>
        <v>4</v>
      </c>
      <c r="J501" s="64">
        <f t="shared" si="24"/>
        <v>2</v>
      </c>
      <c r="K501" s="64">
        <f t="shared" si="25"/>
        <v>2020</v>
      </c>
    </row>
    <row r="502" spans="1:11" ht="15" x14ac:dyDescent="0.25">
      <c r="A502" s="7">
        <v>43874</v>
      </c>
      <c r="B502">
        <v>0</v>
      </c>
      <c r="C502">
        <v>0</v>
      </c>
      <c r="D502">
        <v>0</v>
      </c>
      <c r="E502">
        <v>4</v>
      </c>
      <c r="F502">
        <v>0</v>
      </c>
      <c r="G502">
        <v>0</v>
      </c>
      <c r="H502">
        <v>160</v>
      </c>
      <c r="I502" s="71">
        <f t="shared" si="23"/>
        <v>5</v>
      </c>
      <c r="J502" s="64">
        <f t="shared" si="24"/>
        <v>2</v>
      </c>
      <c r="K502" s="64">
        <f t="shared" si="25"/>
        <v>2020</v>
      </c>
    </row>
    <row r="503" spans="1:11" ht="15" x14ac:dyDescent="0.25">
      <c r="A503" s="7">
        <v>43875</v>
      </c>
      <c r="B503">
        <v>0</v>
      </c>
      <c r="C503">
        <v>0</v>
      </c>
      <c r="D503">
        <v>0</v>
      </c>
      <c r="E503">
        <v>4</v>
      </c>
      <c r="F503">
        <v>0</v>
      </c>
      <c r="G503">
        <v>0</v>
      </c>
      <c r="H503">
        <v>160</v>
      </c>
      <c r="I503" s="71">
        <f t="shared" si="23"/>
        <v>6</v>
      </c>
      <c r="J503" s="64">
        <f t="shared" si="24"/>
        <v>2</v>
      </c>
      <c r="K503" s="64">
        <f t="shared" si="25"/>
        <v>2020</v>
      </c>
    </row>
    <row r="504" spans="1:11" ht="15" x14ac:dyDescent="0.25">
      <c r="A504" s="7">
        <v>43876</v>
      </c>
      <c r="B504">
        <v>0</v>
      </c>
      <c r="C504">
        <v>0</v>
      </c>
      <c r="D504">
        <v>0</v>
      </c>
      <c r="E504">
        <v>4</v>
      </c>
      <c r="F504">
        <v>0</v>
      </c>
      <c r="G504">
        <v>0</v>
      </c>
      <c r="H504">
        <v>160</v>
      </c>
      <c r="I504" s="71">
        <f t="shared" si="23"/>
        <v>7</v>
      </c>
      <c r="J504" s="64">
        <f t="shared" si="24"/>
        <v>2</v>
      </c>
      <c r="K504" s="64">
        <f t="shared" si="25"/>
        <v>2020</v>
      </c>
    </row>
    <row r="505" spans="1:11" ht="15" x14ac:dyDescent="0.25">
      <c r="A505" s="7">
        <v>43877</v>
      </c>
      <c r="B505">
        <v>0</v>
      </c>
      <c r="C505">
        <v>0</v>
      </c>
      <c r="D505">
        <v>0</v>
      </c>
      <c r="E505">
        <v>4</v>
      </c>
      <c r="F505">
        <v>0</v>
      </c>
      <c r="G505">
        <v>0</v>
      </c>
      <c r="H505">
        <v>160</v>
      </c>
      <c r="I505" s="71">
        <f t="shared" si="23"/>
        <v>1</v>
      </c>
      <c r="J505" s="64">
        <f t="shared" si="24"/>
        <v>2</v>
      </c>
      <c r="K505" s="64">
        <f t="shared" si="25"/>
        <v>2020</v>
      </c>
    </row>
    <row r="506" spans="1:11" ht="15" x14ac:dyDescent="0.25">
      <c r="A506" s="7">
        <v>43878</v>
      </c>
      <c r="B506">
        <v>0</v>
      </c>
      <c r="C506">
        <v>0</v>
      </c>
      <c r="D506">
        <v>0</v>
      </c>
      <c r="E506">
        <v>4</v>
      </c>
      <c r="F506">
        <v>0</v>
      </c>
      <c r="G506">
        <v>0</v>
      </c>
      <c r="H506">
        <v>160</v>
      </c>
      <c r="I506" s="71">
        <f t="shared" si="23"/>
        <v>2</v>
      </c>
      <c r="J506" s="64">
        <f t="shared" si="24"/>
        <v>2</v>
      </c>
      <c r="K506" s="64">
        <f t="shared" si="25"/>
        <v>2020</v>
      </c>
    </row>
    <row r="507" spans="1:11" ht="15" x14ac:dyDescent="0.25">
      <c r="A507" s="7">
        <v>43879</v>
      </c>
      <c r="B507">
        <v>0</v>
      </c>
      <c r="C507">
        <v>0</v>
      </c>
      <c r="D507">
        <v>0</v>
      </c>
      <c r="E507">
        <v>4</v>
      </c>
      <c r="F507">
        <v>0</v>
      </c>
      <c r="G507">
        <v>0</v>
      </c>
      <c r="H507">
        <v>160</v>
      </c>
      <c r="I507" s="71">
        <f t="shared" si="23"/>
        <v>3</v>
      </c>
      <c r="J507" s="64">
        <f t="shared" si="24"/>
        <v>2</v>
      </c>
      <c r="K507" s="64">
        <f t="shared" si="25"/>
        <v>2020</v>
      </c>
    </row>
    <row r="508" spans="1:11" ht="15" x14ac:dyDescent="0.25">
      <c r="A508" s="7">
        <v>43880</v>
      </c>
      <c r="B508">
        <v>0</v>
      </c>
      <c r="C508">
        <v>0</v>
      </c>
      <c r="D508">
        <v>0</v>
      </c>
      <c r="E508">
        <v>4</v>
      </c>
      <c r="F508">
        <v>0</v>
      </c>
      <c r="G508">
        <v>0</v>
      </c>
      <c r="H508">
        <v>160</v>
      </c>
      <c r="I508" s="71">
        <f t="shared" si="23"/>
        <v>4</v>
      </c>
      <c r="J508" s="64">
        <f t="shared" si="24"/>
        <v>2</v>
      </c>
      <c r="K508" s="64">
        <f t="shared" si="25"/>
        <v>2020</v>
      </c>
    </row>
    <row r="509" spans="1:11" ht="15" x14ac:dyDescent="0.25">
      <c r="A509" s="7">
        <v>43881</v>
      </c>
      <c r="B509">
        <v>0</v>
      </c>
      <c r="C509">
        <v>0</v>
      </c>
      <c r="D509">
        <v>0</v>
      </c>
      <c r="E509">
        <v>4</v>
      </c>
      <c r="F509">
        <v>0</v>
      </c>
      <c r="G509">
        <v>0</v>
      </c>
      <c r="H509">
        <v>160</v>
      </c>
      <c r="I509" s="71">
        <f t="shared" si="23"/>
        <v>5</v>
      </c>
      <c r="J509" s="64">
        <f t="shared" si="24"/>
        <v>2</v>
      </c>
      <c r="K509" s="64">
        <f t="shared" si="25"/>
        <v>2020</v>
      </c>
    </row>
    <row r="510" spans="1:11" ht="15" x14ac:dyDescent="0.25">
      <c r="A510" s="7">
        <v>43882</v>
      </c>
      <c r="B510">
        <v>0</v>
      </c>
      <c r="C510">
        <v>0</v>
      </c>
      <c r="D510">
        <v>0</v>
      </c>
      <c r="E510">
        <v>4</v>
      </c>
      <c r="F510">
        <v>0</v>
      </c>
      <c r="G510">
        <v>0</v>
      </c>
      <c r="H510">
        <v>160</v>
      </c>
      <c r="I510" s="71">
        <f t="shared" si="23"/>
        <v>6</v>
      </c>
      <c r="J510" s="64">
        <f t="shared" si="24"/>
        <v>2</v>
      </c>
      <c r="K510" s="64">
        <f t="shared" si="25"/>
        <v>2020</v>
      </c>
    </row>
    <row r="511" spans="1:11" ht="15" x14ac:dyDescent="0.25">
      <c r="A511" s="7">
        <v>43883</v>
      </c>
      <c r="B511">
        <v>0</v>
      </c>
      <c r="C511">
        <v>0</v>
      </c>
      <c r="D511">
        <v>0</v>
      </c>
      <c r="E511">
        <v>4</v>
      </c>
      <c r="F511">
        <v>0</v>
      </c>
      <c r="G511">
        <v>0</v>
      </c>
      <c r="H511">
        <v>160</v>
      </c>
      <c r="I511" s="71">
        <f t="shared" si="23"/>
        <v>7</v>
      </c>
      <c r="J511" s="64">
        <f t="shared" si="24"/>
        <v>2</v>
      </c>
      <c r="K511" s="64">
        <f t="shared" si="25"/>
        <v>2020</v>
      </c>
    </row>
    <row r="512" spans="1:11" ht="15" x14ac:dyDescent="0.25">
      <c r="A512" s="7">
        <v>43884</v>
      </c>
      <c r="B512">
        <v>0</v>
      </c>
      <c r="C512">
        <v>0</v>
      </c>
      <c r="D512">
        <v>0</v>
      </c>
      <c r="E512">
        <v>4</v>
      </c>
      <c r="F512">
        <v>0</v>
      </c>
      <c r="G512">
        <v>0</v>
      </c>
      <c r="H512">
        <v>160</v>
      </c>
      <c r="I512" s="71">
        <f t="shared" si="23"/>
        <v>1</v>
      </c>
      <c r="J512" s="64">
        <f t="shared" si="24"/>
        <v>2</v>
      </c>
      <c r="K512" s="64">
        <f t="shared" si="25"/>
        <v>2020</v>
      </c>
    </row>
    <row r="513" spans="1:11" ht="15" x14ac:dyDescent="0.25">
      <c r="A513" s="7">
        <v>43885</v>
      </c>
      <c r="B513">
        <v>0</v>
      </c>
      <c r="C513">
        <v>0</v>
      </c>
      <c r="D513">
        <v>0</v>
      </c>
      <c r="E513">
        <v>4</v>
      </c>
      <c r="F513">
        <v>0</v>
      </c>
      <c r="G513">
        <v>0</v>
      </c>
      <c r="H513">
        <v>160</v>
      </c>
      <c r="I513" s="71">
        <f t="shared" si="23"/>
        <v>2</v>
      </c>
      <c r="J513" s="64">
        <f t="shared" si="24"/>
        <v>2</v>
      </c>
      <c r="K513" s="64">
        <f t="shared" si="25"/>
        <v>2020</v>
      </c>
    </row>
    <row r="514" spans="1:11" ht="15" x14ac:dyDescent="0.25">
      <c r="A514" s="7">
        <v>43886</v>
      </c>
      <c r="B514">
        <v>0</v>
      </c>
      <c r="C514">
        <v>0</v>
      </c>
      <c r="D514">
        <v>0</v>
      </c>
      <c r="E514">
        <v>4</v>
      </c>
      <c r="F514">
        <v>0</v>
      </c>
      <c r="G514">
        <v>0</v>
      </c>
      <c r="H514">
        <v>160</v>
      </c>
      <c r="I514" s="71">
        <f t="shared" si="23"/>
        <v>3</v>
      </c>
      <c r="J514" s="64">
        <f t="shared" si="24"/>
        <v>2</v>
      </c>
      <c r="K514" s="64">
        <f t="shared" si="25"/>
        <v>2020</v>
      </c>
    </row>
    <row r="515" spans="1:11" ht="15" x14ac:dyDescent="0.25">
      <c r="A515" s="7">
        <v>43887</v>
      </c>
      <c r="B515">
        <v>0</v>
      </c>
      <c r="C515">
        <v>0</v>
      </c>
      <c r="D515">
        <v>0</v>
      </c>
      <c r="E515">
        <v>4</v>
      </c>
      <c r="F515">
        <v>0</v>
      </c>
      <c r="G515">
        <v>0</v>
      </c>
      <c r="H515">
        <v>160</v>
      </c>
      <c r="I515" s="71">
        <f t="shared" ref="I515:I578" si="26">WEEKDAY(A515)</f>
        <v>4</v>
      </c>
      <c r="J515" s="64">
        <f t="shared" ref="J515:J578" si="27">MONTH(A:A)</f>
        <v>2</v>
      </c>
      <c r="K515" s="64">
        <f t="shared" ref="K515:K578" si="28">YEAR(A515)</f>
        <v>2020</v>
      </c>
    </row>
    <row r="516" spans="1:11" ht="15" x14ac:dyDescent="0.25">
      <c r="A516" s="7">
        <v>43888</v>
      </c>
      <c r="B516">
        <v>0</v>
      </c>
      <c r="C516">
        <v>0</v>
      </c>
      <c r="D516">
        <v>0</v>
      </c>
      <c r="E516">
        <v>4</v>
      </c>
      <c r="F516">
        <v>0</v>
      </c>
      <c r="G516">
        <v>0</v>
      </c>
      <c r="H516">
        <v>160</v>
      </c>
      <c r="I516" s="71">
        <f t="shared" si="26"/>
        <v>5</v>
      </c>
      <c r="J516" s="64">
        <f t="shared" si="27"/>
        <v>2</v>
      </c>
      <c r="K516" s="64">
        <f t="shared" si="28"/>
        <v>2020</v>
      </c>
    </row>
    <row r="517" spans="1:11" ht="15" x14ac:dyDescent="0.25">
      <c r="A517" s="7">
        <v>43889</v>
      </c>
      <c r="B517">
        <v>0</v>
      </c>
      <c r="C517">
        <v>0</v>
      </c>
      <c r="D517">
        <v>0</v>
      </c>
      <c r="E517">
        <v>4</v>
      </c>
      <c r="F517">
        <v>0</v>
      </c>
      <c r="G517">
        <v>0</v>
      </c>
      <c r="H517">
        <v>160</v>
      </c>
      <c r="I517" s="71">
        <f t="shared" si="26"/>
        <v>6</v>
      </c>
      <c r="J517" s="64">
        <f t="shared" si="27"/>
        <v>2</v>
      </c>
      <c r="K517" s="64">
        <f t="shared" si="28"/>
        <v>2020</v>
      </c>
    </row>
    <row r="518" spans="1:11" ht="15" x14ac:dyDescent="0.25">
      <c r="A518" s="7">
        <v>43890</v>
      </c>
      <c r="B518">
        <v>0</v>
      </c>
      <c r="C518">
        <v>0</v>
      </c>
      <c r="D518">
        <v>0</v>
      </c>
      <c r="E518">
        <v>4</v>
      </c>
      <c r="F518">
        <v>0</v>
      </c>
      <c r="G518">
        <v>0</v>
      </c>
      <c r="H518">
        <v>160</v>
      </c>
      <c r="I518" s="71">
        <f t="shared" si="26"/>
        <v>7</v>
      </c>
      <c r="J518" s="64">
        <f t="shared" si="27"/>
        <v>2</v>
      </c>
      <c r="K518" s="64">
        <f t="shared" si="28"/>
        <v>2020</v>
      </c>
    </row>
    <row r="519" spans="1:11" ht="15" x14ac:dyDescent="0.25">
      <c r="A519" s="7">
        <v>43891</v>
      </c>
      <c r="B519">
        <v>0</v>
      </c>
      <c r="C519">
        <v>0</v>
      </c>
      <c r="D519">
        <v>0</v>
      </c>
      <c r="E519">
        <v>4</v>
      </c>
      <c r="F519">
        <v>0</v>
      </c>
      <c r="G519">
        <v>0</v>
      </c>
      <c r="H519">
        <v>160</v>
      </c>
      <c r="I519" s="71">
        <f t="shared" si="26"/>
        <v>1</v>
      </c>
      <c r="J519" s="64">
        <f t="shared" si="27"/>
        <v>3</v>
      </c>
      <c r="K519" s="64">
        <f t="shared" si="28"/>
        <v>2020</v>
      </c>
    </row>
    <row r="520" spans="1:11" ht="15" x14ac:dyDescent="0.25">
      <c r="A520" s="7">
        <v>43892</v>
      </c>
      <c r="B520">
        <v>0</v>
      </c>
      <c r="C520">
        <v>0</v>
      </c>
      <c r="D520">
        <v>0</v>
      </c>
      <c r="E520">
        <v>4</v>
      </c>
      <c r="F520">
        <v>0</v>
      </c>
      <c r="G520">
        <v>0</v>
      </c>
      <c r="H520">
        <v>160</v>
      </c>
      <c r="I520" s="71">
        <f t="shared" si="26"/>
        <v>2</v>
      </c>
      <c r="J520" s="64">
        <f t="shared" si="27"/>
        <v>3</v>
      </c>
      <c r="K520" s="64">
        <f t="shared" si="28"/>
        <v>2020</v>
      </c>
    </row>
    <row r="521" spans="1:11" ht="15" x14ac:dyDescent="0.25">
      <c r="A521" s="7">
        <v>43893</v>
      </c>
      <c r="B521">
        <v>0</v>
      </c>
      <c r="C521">
        <v>0</v>
      </c>
      <c r="D521">
        <v>0</v>
      </c>
      <c r="E521">
        <v>4</v>
      </c>
      <c r="F521">
        <v>0</v>
      </c>
      <c r="G521">
        <v>0</v>
      </c>
      <c r="H521">
        <v>160</v>
      </c>
      <c r="I521" s="71">
        <f t="shared" si="26"/>
        <v>3</v>
      </c>
      <c r="J521" s="64">
        <f t="shared" si="27"/>
        <v>3</v>
      </c>
      <c r="K521" s="64">
        <f t="shared" si="28"/>
        <v>2020</v>
      </c>
    </row>
    <row r="522" spans="1:11" ht="15" x14ac:dyDescent="0.25">
      <c r="A522" s="7">
        <v>43894</v>
      </c>
      <c r="B522">
        <v>0</v>
      </c>
      <c r="C522">
        <v>0</v>
      </c>
      <c r="D522">
        <v>0</v>
      </c>
      <c r="E522">
        <v>4</v>
      </c>
      <c r="F522">
        <v>0</v>
      </c>
      <c r="G522">
        <v>0</v>
      </c>
      <c r="H522">
        <v>160</v>
      </c>
      <c r="I522" s="71">
        <f t="shared" si="26"/>
        <v>4</v>
      </c>
      <c r="J522" s="64">
        <f t="shared" si="27"/>
        <v>3</v>
      </c>
      <c r="K522" s="64">
        <f t="shared" si="28"/>
        <v>2020</v>
      </c>
    </row>
    <row r="523" spans="1:11" ht="15" x14ac:dyDescent="0.25">
      <c r="A523" s="7">
        <v>43895</v>
      </c>
      <c r="B523">
        <v>0</v>
      </c>
      <c r="C523">
        <v>0</v>
      </c>
      <c r="D523">
        <v>0</v>
      </c>
      <c r="E523">
        <v>4</v>
      </c>
      <c r="F523">
        <v>0</v>
      </c>
      <c r="G523">
        <v>0</v>
      </c>
      <c r="H523">
        <v>160</v>
      </c>
      <c r="I523" s="71">
        <f t="shared" si="26"/>
        <v>5</v>
      </c>
      <c r="J523" s="64">
        <f t="shared" si="27"/>
        <v>3</v>
      </c>
      <c r="K523" s="64">
        <f t="shared" si="28"/>
        <v>2020</v>
      </c>
    </row>
    <row r="524" spans="1:11" ht="15" x14ac:dyDescent="0.25">
      <c r="A524" s="7">
        <v>43896</v>
      </c>
      <c r="B524">
        <v>0</v>
      </c>
      <c r="C524">
        <v>0</v>
      </c>
      <c r="D524">
        <v>0</v>
      </c>
      <c r="E524">
        <v>4</v>
      </c>
      <c r="F524">
        <v>0</v>
      </c>
      <c r="G524">
        <v>0</v>
      </c>
      <c r="H524">
        <v>160</v>
      </c>
      <c r="I524" s="71">
        <f t="shared" si="26"/>
        <v>6</v>
      </c>
      <c r="J524" s="64">
        <f t="shared" si="27"/>
        <v>3</v>
      </c>
      <c r="K524" s="64">
        <f t="shared" si="28"/>
        <v>2020</v>
      </c>
    </row>
    <row r="525" spans="1:11" ht="15" x14ac:dyDescent="0.25">
      <c r="A525" s="7">
        <v>43897</v>
      </c>
      <c r="B525">
        <v>0</v>
      </c>
      <c r="C525">
        <v>0</v>
      </c>
      <c r="D525">
        <v>0</v>
      </c>
      <c r="E525">
        <v>4</v>
      </c>
      <c r="F525">
        <v>0</v>
      </c>
      <c r="G525">
        <v>0</v>
      </c>
      <c r="H525">
        <v>160</v>
      </c>
      <c r="I525" s="71">
        <f t="shared" si="26"/>
        <v>7</v>
      </c>
      <c r="J525" s="64">
        <f t="shared" si="27"/>
        <v>3</v>
      </c>
      <c r="K525" s="64">
        <f t="shared" si="28"/>
        <v>2020</v>
      </c>
    </row>
    <row r="526" spans="1:11" ht="15" x14ac:dyDescent="0.25">
      <c r="A526" s="7">
        <v>43898</v>
      </c>
      <c r="B526">
        <v>0</v>
      </c>
      <c r="C526">
        <v>0</v>
      </c>
      <c r="D526">
        <v>0</v>
      </c>
      <c r="E526">
        <v>4</v>
      </c>
      <c r="F526">
        <v>0</v>
      </c>
      <c r="G526">
        <v>0</v>
      </c>
      <c r="H526">
        <v>160</v>
      </c>
      <c r="I526" s="71">
        <f t="shared" si="26"/>
        <v>1</v>
      </c>
      <c r="J526" s="64">
        <f t="shared" si="27"/>
        <v>3</v>
      </c>
      <c r="K526" s="64">
        <f t="shared" si="28"/>
        <v>2020</v>
      </c>
    </row>
    <row r="527" spans="1:11" ht="15" x14ac:dyDescent="0.25">
      <c r="A527" s="7">
        <v>43899</v>
      </c>
      <c r="B527">
        <v>0</v>
      </c>
      <c r="C527">
        <v>0</v>
      </c>
      <c r="D527">
        <v>0</v>
      </c>
      <c r="E527">
        <v>4</v>
      </c>
      <c r="F527">
        <v>0</v>
      </c>
      <c r="G527">
        <v>0</v>
      </c>
      <c r="H527">
        <v>160</v>
      </c>
      <c r="I527" s="71">
        <f t="shared" si="26"/>
        <v>2</v>
      </c>
      <c r="J527" s="64">
        <f t="shared" si="27"/>
        <v>3</v>
      </c>
      <c r="K527" s="64">
        <f t="shared" si="28"/>
        <v>2020</v>
      </c>
    </row>
    <row r="528" spans="1:11" ht="15" x14ac:dyDescent="0.25">
      <c r="A528" s="7">
        <v>43900</v>
      </c>
      <c r="B528">
        <v>0</v>
      </c>
      <c r="C528">
        <v>0</v>
      </c>
      <c r="D528">
        <v>0</v>
      </c>
      <c r="E528">
        <v>4</v>
      </c>
      <c r="F528">
        <v>0</v>
      </c>
      <c r="G528">
        <v>0</v>
      </c>
      <c r="H528">
        <v>160</v>
      </c>
      <c r="I528" s="71">
        <f t="shared" si="26"/>
        <v>3</v>
      </c>
      <c r="J528" s="64">
        <f t="shared" si="27"/>
        <v>3</v>
      </c>
      <c r="K528" s="64">
        <f t="shared" si="28"/>
        <v>2020</v>
      </c>
    </row>
    <row r="529" spans="1:11" ht="15" x14ac:dyDescent="0.25">
      <c r="A529" s="7">
        <v>43901</v>
      </c>
      <c r="B529">
        <v>0</v>
      </c>
      <c r="C529">
        <v>0</v>
      </c>
      <c r="D529">
        <v>0</v>
      </c>
      <c r="E529">
        <v>4</v>
      </c>
      <c r="F529">
        <v>0</v>
      </c>
      <c r="G529">
        <v>0</v>
      </c>
      <c r="H529">
        <v>160</v>
      </c>
      <c r="I529" s="71">
        <f t="shared" si="26"/>
        <v>4</v>
      </c>
      <c r="J529" s="64">
        <f t="shared" si="27"/>
        <v>3</v>
      </c>
      <c r="K529" s="64">
        <f t="shared" si="28"/>
        <v>2020</v>
      </c>
    </row>
    <row r="530" spans="1:11" ht="15" x14ac:dyDescent="0.25">
      <c r="A530" s="7">
        <v>43902</v>
      </c>
      <c r="B530">
        <v>0</v>
      </c>
      <c r="C530">
        <v>0</v>
      </c>
      <c r="D530">
        <v>0</v>
      </c>
      <c r="E530">
        <v>4</v>
      </c>
      <c r="F530">
        <v>0</v>
      </c>
      <c r="G530">
        <v>0</v>
      </c>
      <c r="H530">
        <v>160</v>
      </c>
      <c r="I530" s="71">
        <f t="shared" si="26"/>
        <v>5</v>
      </c>
      <c r="J530" s="64">
        <f t="shared" si="27"/>
        <v>3</v>
      </c>
      <c r="K530" s="64">
        <f t="shared" si="28"/>
        <v>2020</v>
      </c>
    </row>
    <row r="531" spans="1:11" ht="15" x14ac:dyDescent="0.25">
      <c r="A531" s="7">
        <v>43903</v>
      </c>
      <c r="B531">
        <v>0</v>
      </c>
      <c r="C531">
        <v>0</v>
      </c>
      <c r="D531">
        <v>0</v>
      </c>
      <c r="E531">
        <v>4</v>
      </c>
      <c r="F531">
        <v>0</v>
      </c>
      <c r="G531">
        <v>0</v>
      </c>
      <c r="H531">
        <v>160</v>
      </c>
      <c r="I531" s="71">
        <f t="shared" si="26"/>
        <v>6</v>
      </c>
      <c r="J531" s="64">
        <f t="shared" si="27"/>
        <v>3</v>
      </c>
      <c r="K531" s="64">
        <f t="shared" si="28"/>
        <v>2020</v>
      </c>
    </row>
    <row r="532" spans="1:11" ht="15" x14ac:dyDescent="0.25">
      <c r="A532" s="7">
        <v>43904</v>
      </c>
      <c r="B532">
        <v>0</v>
      </c>
      <c r="C532">
        <v>0</v>
      </c>
      <c r="D532">
        <v>0</v>
      </c>
      <c r="E532">
        <v>4</v>
      </c>
      <c r="F532">
        <v>0</v>
      </c>
      <c r="G532">
        <v>0</v>
      </c>
      <c r="H532">
        <v>160</v>
      </c>
      <c r="I532" s="71">
        <f t="shared" si="26"/>
        <v>7</v>
      </c>
      <c r="J532" s="64">
        <f t="shared" si="27"/>
        <v>3</v>
      </c>
      <c r="K532" s="64">
        <f t="shared" si="28"/>
        <v>2020</v>
      </c>
    </row>
    <row r="533" spans="1:11" ht="15" x14ac:dyDescent="0.25">
      <c r="A533" s="7">
        <v>43905</v>
      </c>
      <c r="B533">
        <v>0</v>
      </c>
      <c r="C533">
        <v>0</v>
      </c>
      <c r="D533">
        <v>0</v>
      </c>
      <c r="E533">
        <v>8</v>
      </c>
      <c r="F533">
        <v>0</v>
      </c>
      <c r="G533">
        <v>0</v>
      </c>
      <c r="H533">
        <v>160</v>
      </c>
      <c r="I533" s="71">
        <f t="shared" si="26"/>
        <v>1</v>
      </c>
      <c r="J533" s="64">
        <f t="shared" si="27"/>
        <v>3</v>
      </c>
      <c r="K533" s="64">
        <f t="shared" si="28"/>
        <v>2020</v>
      </c>
    </row>
    <row r="534" spans="1:11" ht="15" x14ac:dyDescent="0.25">
      <c r="A534" s="7">
        <v>43906</v>
      </c>
      <c r="B534">
        <v>0</v>
      </c>
      <c r="C534">
        <v>0</v>
      </c>
      <c r="D534">
        <v>0</v>
      </c>
      <c r="E534">
        <v>4</v>
      </c>
      <c r="F534">
        <v>0</v>
      </c>
      <c r="G534">
        <v>0</v>
      </c>
      <c r="H534">
        <v>160</v>
      </c>
      <c r="I534" s="71">
        <f t="shared" si="26"/>
        <v>2</v>
      </c>
      <c r="J534" s="64">
        <f t="shared" si="27"/>
        <v>3</v>
      </c>
      <c r="K534" s="64">
        <f t="shared" si="28"/>
        <v>2020</v>
      </c>
    </row>
    <row r="535" spans="1:11" ht="15" x14ac:dyDescent="0.25">
      <c r="A535" s="7">
        <v>43907</v>
      </c>
      <c r="B535">
        <v>0</v>
      </c>
      <c r="C535">
        <v>0</v>
      </c>
      <c r="D535">
        <v>0</v>
      </c>
      <c r="E535">
        <v>4</v>
      </c>
      <c r="F535">
        <v>0</v>
      </c>
      <c r="G535">
        <v>0</v>
      </c>
      <c r="H535">
        <v>160</v>
      </c>
      <c r="I535" s="71">
        <f t="shared" si="26"/>
        <v>3</v>
      </c>
      <c r="J535" s="64">
        <f t="shared" si="27"/>
        <v>3</v>
      </c>
      <c r="K535" s="64">
        <f t="shared" si="28"/>
        <v>2020</v>
      </c>
    </row>
    <row r="536" spans="1:11" ht="15" x14ac:dyDescent="0.25">
      <c r="A536" s="7">
        <v>43908</v>
      </c>
      <c r="B536">
        <v>0</v>
      </c>
      <c r="C536">
        <v>0</v>
      </c>
      <c r="D536">
        <v>0</v>
      </c>
      <c r="E536">
        <v>4</v>
      </c>
      <c r="F536">
        <v>0</v>
      </c>
      <c r="G536">
        <v>0</v>
      </c>
      <c r="H536">
        <v>160</v>
      </c>
      <c r="I536" s="71">
        <f t="shared" si="26"/>
        <v>4</v>
      </c>
      <c r="J536" s="64">
        <f t="shared" si="27"/>
        <v>3</v>
      </c>
      <c r="K536" s="64">
        <f t="shared" si="28"/>
        <v>2020</v>
      </c>
    </row>
    <row r="537" spans="1:11" ht="15" x14ac:dyDescent="0.25">
      <c r="A537" s="7">
        <v>43909</v>
      </c>
      <c r="B537">
        <v>0</v>
      </c>
      <c r="C537">
        <v>0</v>
      </c>
      <c r="D537">
        <v>0</v>
      </c>
      <c r="E537">
        <v>4</v>
      </c>
      <c r="F537">
        <v>0</v>
      </c>
      <c r="G537">
        <v>0</v>
      </c>
      <c r="H537">
        <v>160</v>
      </c>
      <c r="I537" s="71">
        <f t="shared" si="26"/>
        <v>5</v>
      </c>
      <c r="J537" s="64">
        <f t="shared" si="27"/>
        <v>3</v>
      </c>
      <c r="K537" s="64">
        <f t="shared" si="28"/>
        <v>2020</v>
      </c>
    </row>
    <row r="538" spans="1:11" ht="15" x14ac:dyDescent="0.25">
      <c r="A538" s="7">
        <v>43910</v>
      </c>
      <c r="B538">
        <v>0</v>
      </c>
      <c r="C538">
        <v>0</v>
      </c>
      <c r="D538">
        <v>0</v>
      </c>
      <c r="E538">
        <v>4</v>
      </c>
      <c r="F538">
        <v>0</v>
      </c>
      <c r="G538">
        <v>0</v>
      </c>
      <c r="H538">
        <v>160</v>
      </c>
      <c r="I538" s="71">
        <f t="shared" si="26"/>
        <v>6</v>
      </c>
      <c r="J538" s="64">
        <f t="shared" si="27"/>
        <v>3</v>
      </c>
      <c r="K538" s="64">
        <f t="shared" si="28"/>
        <v>2020</v>
      </c>
    </row>
    <row r="539" spans="1:11" ht="15" x14ac:dyDescent="0.25">
      <c r="A539" s="7">
        <v>43911</v>
      </c>
      <c r="B539">
        <v>0</v>
      </c>
      <c r="C539">
        <v>0</v>
      </c>
      <c r="D539">
        <v>0</v>
      </c>
      <c r="E539">
        <v>4</v>
      </c>
      <c r="F539">
        <v>0</v>
      </c>
      <c r="G539">
        <v>0</v>
      </c>
      <c r="H539">
        <v>160</v>
      </c>
      <c r="I539" s="71">
        <f t="shared" si="26"/>
        <v>7</v>
      </c>
      <c r="J539" s="64">
        <f t="shared" si="27"/>
        <v>3</v>
      </c>
      <c r="K539" s="64">
        <f t="shared" si="28"/>
        <v>2020</v>
      </c>
    </row>
    <row r="540" spans="1:11" ht="15" x14ac:dyDescent="0.25">
      <c r="A540" s="7">
        <v>43912</v>
      </c>
      <c r="B540">
        <v>0</v>
      </c>
      <c r="C540">
        <v>0</v>
      </c>
      <c r="D540">
        <v>0</v>
      </c>
      <c r="E540">
        <v>4</v>
      </c>
      <c r="F540">
        <v>0</v>
      </c>
      <c r="G540">
        <v>0</v>
      </c>
      <c r="H540">
        <v>160</v>
      </c>
      <c r="I540" s="71">
        <f t="shared" si="26"/>
        <v>1</v>
      </c>
      <c r="J540" s="64">
        <f t="shared" si="27"/>
        <v>3</v>
      </c>
      <c r="K540" s="64">
        <f t="shared" si="28"/>
        <v>2020</v>
      </c>
    </row>
    <row r="541" spans="1:11" ht="15" x14ac:dyDescent="0.25">
      <c r="A541" s="7">
        <v>43913</v>
      </c>
      <c r="B541">
        <v>0</v>
      </c>
      <c r="C541">
        <v>0</v>
      </c>
      <c r="D541">
        <v>0</v>
      </c>
      <c r="E541">
        <v>4</v>
      </c>
      <c r="F541">
        <v>0</v>
      </c>
      <c r="G541">
        <v>0</v>
      </c>
      <c r="H541">
        <v>160</v>
      </c>
      <c r="I541" s="71">
        <f t="shared" si="26"/>
        <v>2</v>
      </c>
      <c r="J541" s="64">
        <f t="shared" si="27"/>
        <v>3</v>
      </c>
      <c r="K541" s="64">
        <f t="shared" si="28"/>
        <v>2020</v>
      </c>
    </row>
    <row r="542" spans="1:11" ht="15" x14ac:dyDescent="0.25">
      <c r="A542" s="7">
        <v>43914</v>
      </c>
      <c r="B542">
        <v>0</v>
      </c>
      <c r="C542">
        <v>0</v>
      </c>
      <c r="D542">
        <v>0</v>
      </c>
      <c r="E542">
        <v>4</v>
      </c>
      <c r="F542">
        <v>0</v>
      </c>
      <c r="G542">
        <v>0</v>
      </c>
      <c r="H542">
        <v>160</v>
      </c>
      <c r="I542" s="71">
        <f t="shared" si="26"/>
        <v>3</v>
      </c>
      <c r="J542" s="64">
        <f t="shared" si="27"/>
        <v>3</v>
      </c>
      <c r="K542" s="64">
        <f t="shared" si="28"/>
        <v>2020</v>
      </c>
    </row>
    <row r="543" spans="1:11" ht="15" x14ac:dyDescent="0.25">
      <c r="A543" s="7">
        <v>43915</v>
      </c>
      <c r="B543">
        <v>0</v>
      </c>
      <c r="C543">
        <v>0</v>
      </c>
      <c r="D543">
        <v>0</v>
      </c>
      <c r="E543">
        <v>4</v>
      </c>
      <c r="F543">
        <v>0</v>
      </c>
      <c r="G543">
        <v>0</v>
      </c>
      <c r="H543">
        <v>160</v>
      </c>
      <c r="I543" s="71">
        <f t="shared" si="26"/>
        <v>4</v>
      </c>
      <c r="J543" s="64">
        <f t="shared" si="27"/>
        <v>3</v>
      </c>
      <c r="K543" s="64">
        <f t="shared" si="28"/>
        <v>2020</v>
      </c>
    </row>
    <row r="544" spans="1:11" ht="15" x14ac:dyDescent="0.25">
      <c r="A544" s="7">
        <v>43916</v>
      </c>
      <c r="B544">
        <v>0</v>
      </c>
      <c r="C544">
        <v>0</v>
      </c>
      <c r="D544">
        <v>0</v>
      </c>
      <c r="E544">
        <v>4</v>
      </c>
      <c r="F544">
        <v>0</v>
      </c>
      <c r="G544">
        <v>0</v>
      </c>
      <c r="H544">
        <v>160</v>
      </c>
      <c r="I544" s="71">
        <f t="shared" si="26"/>
        <v>5</v>
      </c>
      <c r="J544" s="64">
        <f t="shared" si="27"/>
        <v>3</v>
      </c>
      <c r="K544" s="64">
        <f t="shared" si="28"/>
        <v>2020</v>
      </c>
    </row>
    <row r="545" spans="1:11" ht="15" x14ac:dyDescent="0.25">
      <c r="A545" s="7">
        <v>43917</v>
      </c>
      <c r="B545">
        <v>0</v>
      </c>
      <c r="C545">
        <v>0</v>
      </c>
      <c r="D545">
        <v>0</v>
      </c>
      <c r="E545">
        <v>4</v>
      </c>
      <c r="F545">
        <v>0</v>
      </c>
      <c r="G545">
        <v>0</v>
      </c>
      <c r="H545">
        <v>160</v>
      </c>
      <c r="I545" s="71">
        <f t="shared" si="26"/>
        <v>6</v>
      </c>
      <c r="J545" s="64">
        <f t="shared" si="27"/>
        <v>3</v>
      </c>
      <c r="K545" s="64">
        <f t="shared" si="28"/>
        <v>2020</v>
      </c>
    </row>
    <row r="546" spans="1:11" ht="15" x14ac:dyDescent="0.25">
      <c r="A546" s="7">
        <v>43918</v>
      </c>
      <c r="B546">
        <v>0</v>
      </c>
      <c r="C546">
        <v>0</v>
      </c>
      <c r="D546">
        <v>0</v>
      </c>
      <c r="E546">
        <v>4</v>
      </c>
      <c r="F546">
        <v>0</v>
      </c>
      <c r="G546">
        <v>0</v>
      </c>
      <c r="H546">
        <v>160</v>
      </c>
      <c r="I546" s="71">
        <f t="shared" si="26"/>
        <v>7</v>
      </c>
      <c r="J546" s="64">
        <f t="shared" si="27"/>
        <v>3</v>
      </c>
      <c r="K546" s="64">
        <f t="shared" si="28"/>
        <v>2020</v>
      </c>
    </row>
    <row r="547" spans="1:11" ht="15" x14ac:dyDescent="0.25">
      <c r="A547" s="7">
        <v>43919</v>
      </c>
      <c r="B547">
        <v>0</v>
      </c>
      <c r="C547">
        <v>0</v>
      </c>
      <c r="D547">
        <v>0</v>
      </c>
      <c r="E547">
        <v>4</v>
      </c>
      <c r="F547">
        <v>0</v>
      </c>
      <c r="G547">
        <v>0</v>
      </c>
      <c r="H547">
        <v>160</v>
      </c>
      <c r="I547" s="71">
        <f t="shared" si="26"/>
        <v>1</v>
      </c>
      <c r="J547" s="64">
        <f t="shared" si="27"/>
        <v>3</v>
      </c>
      <c r="K547" s="64">
        <f t="shared" si="28"/>
        <v>2020</v>
      </c>
    </row>
    <row r="548" spans="1:11" ht="15" x14ac:dyDescent="0.25">
      <c r="A548" s="7">
        <v>43920</v>
      </c>
      <c r="B548">
        <v>0</v>
      </c>
      <c r="C548">
        <v>0</v>
      </c>
      <c r="D548">
        <v>0</v>
      </c>
      <c r="E548">
        <v>4</v>
      </c>
      <c r="F548">
        <v>0</v>
      </c>
      <c r="G548">
        <v>0</v>
      </c>
      <c r="H548">
        <v>160</v>
      </c>
      <c r="I548" s="71">
        <f t="shared" si="26"/>
        <v>2</v>
      </c>
      <c r="J548" s="64">
        <f t="shared" si="27"/>
        <v>3</v>
      </c>
      <c r="K548" s="64">
        <f t="shared" si="28"/>
        <v>2020</v>
      </c>
    </row>
    <row r="549" spans="1:11" ht="15" x14ac:dyDescent="0.25">
      <c r="A549" s="7">
        <v>43921</v>
      </c>
      <c r="B549">
        <v>0</v>
      </c>
      <c r="C549">
        <v>0</v>
      </c>
      <c r="D549">
        <v>0</v>
      </c>
      <c r="E549">
        <v>4</v>
      </c>
      <c r="F549">
        <v>0</v>
      </c>
      <c r="G549">
        <v>0</v>
      </c>
      <c r="H549">
        <v>160</v>
      </c>
      <c r="I549" s="71">
        <f t="shared" si="26"/>
        <v>3</v>
      </c>
      <c r="J549" s="64">
        <f t="shared" si="27"/>
        <v>3</v>
      </c>
      <c r="K549" s="64">
        <f t="shared" si="28"/>
        <v>2020</v>
      </c>
    </row>
    <row r="550" spans="1:11" ht="15" x14ac:dyDescent="0.25">
      <c r="A550" s="7">
        <v>43922</v>
      </c>
      <c r="B550">
        <v>0</v>
      </c>
      <c r="C550">
        <v>0</v>
      </c>
      <c r="D550">
        <v>0</v>
      </c>
      <c r="E550">
        <v>12</v>
      </c>
      <c r="F550">
        <v>0</v>
      </c>
      <c r="G550">
        <v>0</v>
      </c>
      <c r="H550">
        <v>160</v>
      </c>
      <c r="I550" s="71">
        <f t="shared" si="26"/>
        <v>4</v>
      </c>
      <c r="J550" s="64">
        <f t="shared" si="27"/>
        <v>4</v>
      </c>
      <c r="K550" s="64">
        <f t="shared" si="28"/>
        <v>2020</v>
      </c>
    </row>
    <row r="551" spans="1:11" ht="15" x14ac:dyDescent="0.25">
      <c r="A551" s="7">
        <v>43923</v>
      </c>
      <c r="B551">
        <v>0</v>
      </c>
      <c r="C551">
        <v>0</v>
      </c>
      <c r="D551">
        <v>0</v>
      </c>
      <c r="E551">
        <v>12</v>
      </c>
      <c r="F551">
        <v>0</v>
      </c>
      <c r="G551">
        <v>0</v>
      </c>
      <c r="H551">
        <v>160</v>
      </c>
      <c r="I551" s="71">
        <f t="shared" si="26"/>
        <v>5</v>
      </c>
      <c r="J551" s="64">
        <f t="shared" si="27"/>
        <v>4</v>
      </c>
      <c r="K551" s="64">
        <f t="shared" si="28"/>
        <v>2020</v>
      </c>
    </row>
    <row r="552" spans="1:11" ht="15" x14ac:dyDescent="0.25">
      <c r="A552" s="7">
        <v>43924</v>
      </c>
      <c r="B552">
        <v>0</v>
      </c>
      <c r="C552">
        <v>0</v>
      </c>
      <c r="D552">
        <v>0</v>
      </c>
      <c r="E552">
        <v>12</v>
      </c>
      <c r="F552">
        <v>0</v>
      </c>
      <c r="G552">
        <v>0</v>
      </c>
      <c r="H552">
        <v>160</v>
      </c>
      <c r="I552" s="71">
        <f t="shared" si="26"/>
        <v>6</v>
      </c>
      <c r="J552" s="64">
        <f t="shared" si="27"/>
        <v>4</v>
      </c>
      <c r="K552" s="64">
        <f t="shared" si="28"/>
        <v>2020</v>
      </c>
    </row>
    <row r="553" spans="1:11" ht="15" x14ac:dyDescent="0.25">
      <c r="A553" s="7">
        <v>43925</v>
      </c>
      <c r="B553">
        <v>0</v>
      </c>
      <c r="C553">
        <v>0</v>
      </c>
      <c r="D553">
        <v>0</v>
      </c>
      <c r="E553">
        <v>12</v>
      </c>
      <c r="F553">
        <v>0</v>
      </c>
      <c r="G553">
        <v>0</v>
      </c>
      <c r="H553">
        <v>160</v>
      </c>
      <c r="I553" s="71">
        <f t="shared" si="26"/>
        <v>7</v>
      </c>
      <c r="J553" s="64">
        <f t="shared" si="27"/>
        <v>4</v>
      </c>
      <c r="K553" s="64">
        <f t="shared" si="28"/>
        <v>2020</v>
      </c>
    </row>
    <row r="554" spans="1:11" ht="15" x14ac:dyDescent="0.25">
      <c r="A554" s="7">
        <v>43926</v>
      </c>
      <c r="B554">
        <v>0</v>
      </c>
      <c r="C554">
        <v>0</v>
      </c>
      <c r="D554">
        <v>0</v>
      </c>
      <c r="E554">
        <v>12</v>
      </c>
      <c r="F554">
        <v>0</v>
      </c>
      <c r="G554">
        <v>0</v>
      </c>
      <c r="H554">
        <v>160</v>
      </c>
      <c r="I554" s="71">
        <f t="shared" si="26"/>
        <v>1</v>
      </c>
      <c r="J554" s="64">
        <f t="shared" si="27"/>
        <v>4</v>
      </c>
      <c r="K554" s="64">
        <f t="shared" si="28"/>
        <v>2020</v>
      </c>
    </row>
    <row r="555" spans="1:11" ht="15" x14ac:dyDescent="0.25">
      <c r="A555" s="7">
        <v>43927</v>
      </c>
      <c r="B555">
        <v>0</v>
      </c>
      <c r="C555">
        <v>0</v>
      </c>
      <c r="D555">
        <v>0</v>
      </c>
      <c r="E555">
        <v>12</v>
      </c>
      <c r="F555">
        <v>0</v>
      </c>
      <c r="G555">
        <v>0</v>
      </c>
      <c r="H555">
        <v>160</v>
      </c>
      <c r="I555" s="71">
        <f t="shared" si="26"/>
        <v>2</v>
      </c>
      <c r="J555" s="64">
        <f t="shared" si="27"/>
        <v>4</v>
      </c>
      <c r="K555" s="64">
        <f t="shared" si="28"/>
        <v>2020</v>
      </c>
    </row>
    <row r="556" spans="1:11" ht="15" x14ac:dyDescent="0.25">
      <c r="A556" s="7">
        <v>43928</v>
      </c>
      <c r="B556">
        <v>0</v>
      </c>
      <c r="C556">
        <v>0</v>
      </c>
      <c r="D556">
        <v>0</v>
      </c>
      <c r="E556">
        <v>12</v>
      </c>
      <c r="F556">
        <v>0</v>
      </c>
      <c r="G556">
        <v>0</v>
      </c>
      <c r="H556">
        <v>160</v>
      </c>
      <c r="I556" s="71">
        <f t="shared" si="26"/>
        <v>3</v>
      </c>
      <c r="J556" s="64">
        <f t="shared" si="27"/>
        <v>4</v>
      </c>
      <c r="K556" s="64">
        <f t="shared" si="28"/>
        <v>2020</v>
      </c>
    </row>
    <row r="557" spans="1:11" ht="15" x14ac:dyDescent="0.25">
      <c r="A557" s="7">
        <v>43929</v>
      </c>
      <c r="B557">
        <v>0</v>
      </c>
      <c r="C557">
        <v>0</v>
      </c>
      <c r="D557">
        <v>0</v>
      </c>
      <c r="E557">
        <v>12</v>
      </c>
      <c r="F557">
        <v>0</v>
      </c>
      <c r="G557">
        <v>0</v>
      </c>
      <c r="H557">
        <v>160</v>
      </c>
      <c r="I557" s="71">
        <f t="shared" si="26"/>
        <v>4</v>
      </c>
      <c r="J557" s="64">
        <f t="shared" si="27"/>
        <v>4</v>
      </c>
      <c r="K557" s="64">
        <f t="shared" si="28"/>
        <v>2020</v>
      </c>
    </row>
    <row r="558" spans="1:11" ht="15" x14ac:dyDescent="0.25">
      <c r="A558" s="7">
        <v>43930</v>
      </c>
      <c r="B558">
        <v>0</v>
      </c>
      <c r="C558">
        <v>0</v>
      </c>
      <c r="D558">
        <v>0</v>
      </c>
      <c r="E558">
        <v>12</v>
      </c>
      <c r="F558">
        <v>0</v>
      </c>
      <c r="G558">
        <v>0</v>
      </c>
      <c r="H558">
        <v>160</v>
      </c>
      <c r="I558" s="71">
        <f t="shared" si="26"/>
        <v>5</v>
      </c>
      <c r="J558" s="64">
        <f t="shared" si="27"/>
        <v>4</v>
      </c>
      <c r="K558" s="64">
        <f t="shared" si="28"/>
        <v>2020</v>
      </c>
    </row>
    <row r="559" spans="1:11" ht="15" x14ac:dyDescent="0.25">
      <c r="A559" s="7">
        <v>43931</v>
      </c>
      <c r="B559">
        <v>0</v>
      </c>
      <c r="C559">
        <v>0</v>
      </c>
      <c r="D559">
        <v>0</v>
      </c>
      <c r="E559">
        <v>12</v>
      </c>
      <c r="F559">
        <v>0</v>
      </c>
      <c r="G559">
        <v>0</v>
      </c>
      <c r="H559">
        <v>160</v>
      </c>
      <c r="I559" s="71">
        <f t="shared" si="26"/>
        <v>6</v>
      </c>
      <c r="J559" s="64">
        <f t="shared" si="27"/>
        <v>4</v>
      </c>
      <c r="K559" s="64">
        <f t="shared" si="28"/>
        <v>2020</v>
      </c>
    </row>
    <row r="560" spans="1:11" ht="15" x14ac:dyDescent="0.25">
      <c r="A560" s="7">
        <v>43932</v>
      </c>
      <c r="B560">
        <v>0</v>
      </c>
      <c r="C560">
        <v>0</v>
      </c>
      <c r="D560">
        <v>0</v>
      </c>
      <c r="E560">
        <v>12</v>
      </c>
      <c r="F560">
        <v>0</v>
      </c>
      <c r="G560">
        <v>0</v>
      </c>
      <c r="H560">
        <v>160</v>
      </c>
      <c r="I560" s="71">
        <f t="shared" si="26"/>
        <v>7</v>
      </c>
      <c r="J560" s="64">
        <f t="shared" si="27"/>
        <v>4</v>
      </c>
      <c r="K560" s="64">
        <f t="shared" si="28"/>
        <v>2020</v>
      </c>
    </row>
    <row r="561" spans="1:11" ht="15" x14ac:dyDescent="0.25">
      <c r="A561" s="7">
        <v>43933</v>
      </c>
      <c r="B561">
        <v>0</v>
      </c>
      <c r="C561">
        <v>0</v>
      </c>
      <c r="D561">
        <v>0</v>
      </c>
      <c r="E561">
        <v>12</v>
      </c>
      <c r="F561">
        <v>0</v>
      </c>
      <c r="G561">
        <v>0</v>
      </c>
      <c r="H561">
        <v>160</v>
      </c>
      <c r="I561" s="71">
        <f t="shared" si="26"/>
        <v>1</v>
      </c>
      <c r="J561" s="64">
        <f t="shared" si="27"/>
        <v>4</v>
      </c>
      <c r="K561" s="64">
        <f t="shared" si="28"/>
        <v>2020</v>
      </c>
    </row>
    <row r="562" spans="1:11" ht="15" x14ac:dyDescent="0.25">
      <c r="A562" s="7">
        <v>43934</v>
      </c>
      <c r="B562">
        <v>0</v>
      </c>
      <c r="C562">
        <v>0</v>
      </c>
      <c r="D562">
        <v>0</v>
      </c>
      <c r="E562">
        <v>12</v>
      </c>
      <c r="F562">
        <v>0</v>
      </c>
      <c r="G562">
        <v>0</v>
      </c>
      <c r="H562">
        <v>160</v>
      </c>
      <c r="I562" s="71">
        <f t="shared" si="26"/>
        <v>2</v>
      </c>
      <c r="J562" s="64">
        <f t="shared" si="27"/>
        <v>4</v>
      </c>
      <c r="K562" s="64">
        <f t="shared" si="28"/>
        <v>2020</v>
      </c>
    </row>
    <row r="563" spans="1:11" ht="15" x14ac:dyDescent="0.25">
      <c r="A563" s="7">
        <v>43935</v>
      </c>
      <c r="B563">
        <v>0</v>
      </c>
      <c r="C563">
        <v>0</v>
      </c>
      <c r="D563">
        <v>0</v>
      </c>
      <c r="E563">
        <v>12</v>
      </c>
      <c r="F563">
        <v>0</v>
      </c>
      <c r="G563">
        <v>0</v>
      </c>
      <c r="H563">
        <v>160</v>
      </c>
      <c r="I563" s="71">
        <f t="shared" si="26"/>
        <v>3</v>
      </c>
      <c r="J563" s="64">
        <f t="shared" si="27"/>
        <v>4</v>
      </c>
      <c r="K563" s="64">
        <f t="shared" si="28"/>
        <v>2020</v>
      </c>
    </row>
    <row r="564" spans="1:11" ht="15" x14ac:dyDescent="0.25">
      <c r="A564" s="7">
        <v>43936</v>
      </c>
      <c r="B564">
        <v>0</v>
      </c>
      <c r="C564">
        <v>0</v>
      </c>
      <c r="D564">
        <v>0</v>
      </c>
      <c r="E564">
        <v>16</v>
      </c>
      <c r="F564">
        <v>0</v>
      </c>
      <c r="G564">
        <v>0</v>
      </c>
      <c r="H564">
        <v>160</v>
      </c>
      <c r="I564" s="71">
        <f t="shared" si="26"/>
        <v>4</v>
      </c>
      <c r="J564" s="64">
        <f t="shared" si="27"/>
        <v>4</v>
      </c>
      <c r="K564" s="64">
        <f t="shared" si="28"/>
        <v>2020</v>
      </c>
    </row>
    <row r="565" spans="1:11" ht="15" x14ac:dyDescent="0.25">
      <c r="A565" s="7">
        <v>43937</v>
      </c>
      <c r="B565">
        <v>0</v>
      </c>
      <c r="C565">
        <v>0</v>
      </c>
      <c r="D565">
        <v>0</v>
      </c>
      <c r="E565">
        <v>12</v>
      </c>
      <c r="F565">
        <v>0</v>
      </c>
      <c r="G565">
        <v>0</v>
      </c>
      <c r="H565">
        <v>160</v>
      </c>
      <c r="I565" s="71">
        <f t="shared" si="26"/>
        <v>5</v>
      </c>
      <c r="J565" s="64">
        <f t="shared" si="27"/>
        <v>4</v>
      </c>
      <c r="K565" s="64">
        <f t="shared" si="28"/>
        <v>2020</v>
      </c>
    </row>
    <row r="566" spans="1:11" ht="15" x14ac:dyDescent="0.25">
      <c r="A566" s="7">
        <v>43938</v>
      </c>
      <c r="B566">
        <v>0</v>
      </c>
      <c r="C566">
        <v>0</v>
      </c>
      <c r="D566">
        <v>0</v>
      </c>
      <c r="E566">
        <v>12</v>
      </c>
      <c r="F566">
        <v>0</v>
      </c>
      <c r="G566">
        <v>0</v>
      </c>
      <c r="H566">
        <v>160</v>
      </c>
      <c r="I566" s="71">
        <f t="shared" si="26"/>
        <v>6</v>
      </c>
      <c r="J566" s="64">
        <f t="shared" si="27"/>
        <v>4</v>
      </c>
      <c r="K566" s="64">
        <f t="shared" si="28"/>
        <v>2020</v>
      </c>
    </row>
    <row r="567" spans="1:11" ht="15" x14ac:dyDescent="0.25">
      <c r="A567" s="7">
        <v>43939</v>
      </c>
      <c r="B567">
        <v>0</v>
      </c>
      <c r="C567">
        <v>0</v>
      </c>
      <c r="D567">
        <v>0</v>
      </c>
      <c r="E567">
        <v>12</v>
      </c>
      <c r="F567">
        <v>0</v>
      </c>
      <c r="G567">
        <v>0</v>
      </c>
      <c r="H567">
        <v>160</v>
      </c>
      <c r="I567" s="71">
        <f t="shared" si="26"/>
        <v>7</v>
      </c>
      <c r="J567" s="64">
        <f t="shared" si="27"/>
        <v>4</v>
      </c>
      <c r="K567" s="64">
        <f t="shared" si="28"/>
        <v>2020</v>
      </c>
    </row>
    <row r="568" spans="1:11" ht="15" x14ac:dyDescent="0.25">
      <c r="A568" s="7">
        <v>43940</v>
      </c>
      <c r="B568">
        <v>0</v>
      </c>
      <c r="C568">
        <v>0</v>
      </c>
      <c r="D568">
        <v>0</v>
      </c>
      <c r="E568">
        <v>12</v>
      </c>
      <c r="F568">
        <v>0</v>
      </c>
      <c r="G568">
        <v>0</v>
      </c>
      <c r="H568">
        <v>160</v>
      </c>
      <c r="I568" s="71">
        <f t="shared" si="26"/>
        <v>1</v>
      </c>
      <c r="J568" s="64">
        <f t="shared" si="27"/>
        <v>4</v>
      </c>
      <c r="K568" s="64">
        <f t="shared" si="28"/>
        <v>2020</v>
      </c>
    </row>
    <row r="569" spans="1:11" ht="15" x14ac:dyDescent="0.25">
      <c r="A569" s="7">
        <v>43941</v>
      </c>
      <c r="B569">
        <v>0</v>
      </c>
      <c r="C569">
        <v>0</v>
      </c>
      <c r="D569">
        <v>0</v>
      </c>
      <c r="E569">
        <v>12</v>
      </c>
      <c r="F569">
        <v>0</v>
      </c>
      <c r="G569">
        <v>0</v>
      </c>
      <c r="H569">
        <v>160</v>
      </c>
      <c r="I569" s="71">
        <f t="shared" si="26"/>
        <v>2</v>
      </c>
      <c r="J569" s="64">
        <f t="shared" si="27"/>
        <v>4</v>
      </c>
      <c r="K569" s="64">
        <f t="shared" si="28"/>
        <v>2020</v>
      </c>
    </row>
    <row r="570" spans="1:11" ht="15" x14ac:dyDescent="0.25">
      <c r="A570" s="7">
        <v>43942</v>
      </c>
      <c r="B570">
        <v>0</v>
      </c>
      <c r="C570">
        <v>0</v>
      </c>
      <c r="D570">
        <v>0</v>
      </c>
      <c r="E570">
        <v>12</v>
      </c>
      <c r="F570">
        <v>0</v>
      </c>
      <c r="G570">
        <v>0</v>
      </c>
      <c r="H570">
        <v>160</v>
      </c>
      <c r="I570" s="71">
        <f t="shared" si="26"/>
        <v>3</v>
      </c>
      <c r="J570" s="64">
        <f t="shared" si="27"/>
        <v>4</v>
      </c>
      <c r="K570" s="64">
        <f t="shared" si="28"/>
        <v>2020</v>
      </c>
    </row>
    <row r="571" spans="1:11" ht="15" x14ac:dyDescent="0.25">
      <c r="A571" s="7">
        <v>43943</v>
      </c>
      <c r="B571">
        <v>0</v>
      </c>
      <c r="C571">
        <v>0</v>
      </c>
      <c r="D571">
        <v>0</v>
      </c>
      <c r="E571">
        <v>12</v>
      </c>
      <c r="F571">
        <v>0</v>
      </c>
      <c r="G571">
        <v>0</v>
      </c>
      <c r="H571">
        <v>160</v>
      </c>
      <c r="I571" s="71">
        <f t="shared" si="26"/>
        <v>4</v>
      </c>
      <c r="J571" s="64">
        <f t="shared" si="27"/>
        <v>4</v>
      </c>
      <c r="K571" s="64">
        <f t="shared" si="28"/>
        <v>2020</v>
      </c>
    </row>
    <row r="572" spans="1:11" ht="15" x14ac:dyDescent="0.25">
      <c r="A572" s="7">
        <v>43944</v>
      </c>
      <c r="B572">
        <v>0</v>
      </c>
      <c r="C572">
        <v>0</v>
      </c>
      <c r="D572">
        <v>0</v>
      </c>
      <c r="E572">
        <v>12</v>
      </c>
      <c r="F572">
        <v>0</v>
      </c>
      <c r="G572">
        <v>0</v>
      </c>
      <c r="H572">
        <v>160</v>
      </c>
      <c r="I572" s="71">
        <f t="shared" si="26"/>
        <v>5</v>
      </c>
      <c r="J572" s="64">
        <f t="shared" si="27"/>
        <v>4</v>
      </c>
      <c r="K572" s="64">
        <f t="shared" si="28"/>
        <v>2020</v>
      </c>
    </row>
    <row r="573" spans="1:11" ht="15" x14ac:dyDescent="0.25">
      <c r="A573" s="7">
        <v>43945</v>
      </c>
      <c r="B573">
        <v>0</v>
      </c>
      <c r="C573">
        <v>0</v>
      </c>
      <c r="D573">
        <v>0</v>
      </c>
      <c r="E573">
        <v>12</v>
      </c>
      <c r="F573">
        <v>0</v>
      </c>
      <c r="G573">
        <v>0</v>
      </c>
      <c r="H573">
        <v>160</v>
      </c>
      <c r="I573" s="71">
        <f t="shared" si="26"/>
        <v>6</v>
      </c>
      <c r="J573" s="64">
        <f t="shared" si="27"/>
        <v>4</v>
      </c>
      <c r="K573" s="64">
        <f t="shared" si="28"/>
        <v>2020</v>
      </c>
    </row>
    <row r="574" spans="1:11" ht="15" x14ac:dyDescent="0.25">
      <c r="A574" s="7">
        <v>43946</v>
      </c>
      <c r="B574">
        <v>0</v>
      </c>
      <c r="C574">
        <v>0</v>
      </c>
      <c r="D574">
        <v>0</v>
      </c>
      <c r="E574">
        <v>12</v>
      </c>
      <c r="F574">
        <v>0</v>
      </c>
      <c r="G574">
        <v>0</v>
      </c>
      <c r="H574">
        <v>160</v>
      </c>
      <c r="I574" s="71">
        <f t="shared" si="26"/>
        <v>7</v>
      </c>
      <c r="J574" s="64">
        <f t="shared" si="27"/>
        <v>4</v>
      </c>
      <c r="K574" s="64">
        <f t="shared" si="28"/>
        <v>2020</v>
      </c>
    </row>
    <row r="575" spans="1:11" ht="15" x14ac:dyDescent="0.25">
      <c r="A575" s="7">
        <v>43947</v>
      </c>
      <c r="B575">
        <v>0</v>
      </c>
      <c r="C575">
        <v>0</v>
      </c>
      <c r="D575">
        <v>0</v>
      </c>
      <c r="E575">
        <v>12</v>
      </c>
      <c r="F575">
        <v>0</v>
      </c>
      <c r="G575">
        <v>0</v>
      </c>
      <c r="H575">
        <v>160</v>
      </c>
      <c r="I575" s="71">
        <f t="shared" si="26"/>
        <v>1</v>
      </c>
      <c r="J575" s="64">
        <f t="shared" si="27"/>
        <v>4</v>
      </c>
      <c r="K575" s="64">
        <f t="shared" si="28"/>
        <v>2020</v>
      </c>
    </row>
    <row r="576" spans="1:11" ht="15" x14ac:dyDescent="0.25">
      <c r="A576" s="7">
        <v>43948</v>
      </c>
      <c r="B576">
        <v>0</v>
      </c>
      <c r="C576">
        <v>0</v>
      </c>
      <c r="D576">
        <v>0</v>
      </c>
      <c r="E576">
        <v>12</v>
      </c>
      <c r="F576">
        <v>0</v>
      </c>
      <c r="G576">
        <v>0</v>
      </c>
      <c r="H576">
        <v>160</v>
      </c>
      <c r="I576" s="71">
        <f t="shared" si="26"/>
        <v>2</v>
      </c>
      <c r="J576" s="64">
        <f t="shared" si="27"/>
        <v>4</v>
      </c>
      <c r="K576" s="64">
        <f t="shared" si="28"/>
        <v>2020</v>
      </c>
    </row>
    <row r="577" spans="1:11" ht="15" x14ac:dyDescent="0.25">
      <c r="A577" s="7">
        <v>43949</v>
      </c>
      <c r="B577">
        <v>0</v>
      </c>
      <c r="C577">
        <v>0</v>
      </c>
      <c r="D577">
        <v>0</v>
      </c>
      <c r="E577">
        <v>12</v>
      </c>
      <c r="F577">
        <v>0</v>
      </c>
      <c r="G577">
        <v>0</v>
      </c>
      <c r="H577">
        <v>160</v>
      </c>
      <c r="I577" s="71">
        <f t="shared" si="26"/>
        <v>3</v>
      </c>
      <c r="J577" s="64">
        <f t="shared" si="27"/>
        <v>4</v>
      </c>
      <c r="K577" s="64">
        <f t="shared" si="28"/>
        <v>2020</v>
      </c>
    </row>
    <row r="578" spans="1:11" ht="15" x14ac:dyDescent="0.25">
      <c r="A578" s="7">
        <v>43950</v>
      </c>
      <c r="B578">
        <v>0</v>
      </c>
      <c r="C578">
        <v>0</v>
      </c>
      <c r="D578">
        <v>0</v>
      </c>
      <c r="E578">
        <v>12</v>
      </c>
      <c r="F578">
        <v>0</v>
      </c>
      <c r="G578">
        <v>0</v>
      </c>
      <c r="H578">
        <v>160</v>
      </c>
      <c r="I578" s="71">
        <f t="shared" si="26"/>
        <v>4</v>
      </c>
      <c r="J578" s="64">
        <f t="shared" si="27"/>
        <v>4</v>
      </c>
      <c r="K578" s="64">
        <f t="shared" si="28"/>
        <v>2020</v>
      </c>
    </row>
    <row r="579" spans="1:11" ht="15" x14ac:dyDescent="0.25">
      <c r="A579" s="7">
        <v>43951</v>
      </c>
      <c r="B579">
        <v>0</v>
      </c>
      <c r="C579">
        <v>0</v>
      </c>
      <c r="D579">
        <v>0</v>
      </c>
      <c r="E579">
        <v>12</v>
      </c>
      <c r="F579">
        <v>0</v>
      </c>
      <c r="G579">
        <v>0</v>
      </c>
      <c r="H579">
        <v>160</v>
      </c>
      <c r="I579" s="71">
        <f t="shared" ref="I579:I642" si="29">WEEKDAY(A579)</f>
        <v>5</v>
      </c>
      <c r="J579" s="64">
        <f t="shared" ref="J579:J642" si="30">MONTH(A:A)</f>
        <v>4</v>
      </c>
      <c r="K579" s="64">
        <f t="shared" ref="K579:K642" si="31">YEAR(A579)</f>
        <v>2020</v>
      </c>
    </row>
    <row r="580" spans="1:11" ht="15" x14ac:dyDescent="0.25">
      <c r="A580" s="7">
        <v>43952</v>
      </c>
      <c r="B580">
        <v>0</v>
      </c>
      <c r="C580">
        <v>0</v>
      </c>
      <c r="D580">
        <v>0</v>
      </c>
      <c r="E580">
        <v>12</v>
      </c>
      <c r="F580">
        <v>0</v>
      </c>
      <c r="G580">
        <v>0</v>
      </c>
      <c r="H580">
        <v>160</v>
      </c>
      <c r="I580" s="71">
        <f t="shared" si="29"/>
        <v>6</v>
      </c>
      <c r="J580" s="64">
        <f t="shared" si="30"/>
        <v>5</v>
      </c>
      <c r="K580" s="64">
        <f t="shared" si="31"/>
        <v>2020</v>
      </c>
    </row>
    <row r="581" spans="1:11" ht="15" x14ac:dyDescent="0.25">
      <c r="A581" s="7">
        <v>43953</v>
      </c>
      <c r="B581">
        <v>0</v>
      </c>
      <c r="C581">
        <v>0</v>
      </c>
      <c r="D581">
        <v>0</v>
      </c>
      <c r="E581">
        <v>12</v>
      </c>
      <c r="F581">
        <v>0</v>
      </c>
      <c r="G581">
        <v>0</v>
      </c>
      <c r="H581">
        <v>160</v>
      </c>
      <c r="I581" s="71">
        <f t="shared" si="29"/>
        <v>7</v>
      </c>
      <c r="J581" s="64">
        <f t="shared" si="30"/>
        <v>5</v>
      </c>
      <c r="K581" s="64">
        <f t="shared" si="31"/>
        <v>2020</v>
      </c>
    </row>
    <row r="582" spans="1:11" ht="15" x14ac:dyDescent="0.25">
      <c r="A582" s="7">
        <v>43954</v>
      </c>
      <c r="B582">
        <v>0</v>
      </c>
      <c r="C582">
        <v>0</v>
      </c>
      <c r="D582">
        <v>0</v>
      </c>
      <c r="E582">
        <v>12</v>
      </c>
      <c r="F582">
        <v>0</v>
      </c>
      <c r="G582">
        <v>0</v>
      </c>
      <c r="H582">
        <v>160</v>
      </c>
      <c r="I582" s="71">
        <f t="shared" si="29"/>
        <v>1</v>
      </c>
      <c r="J582" s="64">
        <f t="shared" si="30"/>
        <v>5</v>
      </c>
      <c r="K582" s="64">
        <f t="shared" si="31"/>
        <v>2020</v>
      </c>
    </row>
    <row r="583" spans="1:11" ht="15" x14ac:dyDescent="0.25">
      <c r="A583" s="7">
        <v>43955</v>
      </c>
      <c r="B583">
        <v>0</v>
      </c>
      <c r="C583">
        <v>0</v>
      </c>
      <c r="D583">
        <v>0</v>
      </c>
      <c r="E583">
        <v>12</v>
      </c>
      <c r="F583">
        <v>0</v>
      </c>
      <c r="G583">
        <v>0</v>
      </c>
      <c r="H583">
        <v>160</v>
      </c>
      <c r="I583" s="71">
        <f t="shared" si="29"/>
        <v>2</v>
      </c>
      <c r="J583" s="64">
        <f t="shared" si="30"/>
        <v>5</v>
      </c>
      <c r="K583" s="64">
        <f t="shared" si="31"/>
        <v>2020</v>
      </c>
    </row>
    <row r="584" spans="1:11" ht="15" x14ac:dyDescent="0.25">
      <c r="A584" s="7">
        <v>43956</v>
      </c>
      <c r="B584">
        <v>0</v>
      </c>
      <c r="C584">
        <v>0</v>
      </c>
      <c r="D584">
        <v>0</v>
      </c>
      <c r="E584">
        <v>12</v>
      </c>
      <c r="F584">
        <v>0</v>
      </c>
      <c r="G584">
        <v>0</v>
      </c>
      <c r="H584">
        <v>160</v>
      </c>
      <c r="I584" s="71">
        <f t="shared" si="29"/>
        <v>3</v>
      </c>
      <c r="J584" s="64">
        <f t="shared" si="30"/>
        <v>5</v>
      </c>
      <c r="K584" s="64">
        <f t="shared" si="31"/>
        <v>2020</v>
      </c>
    </row>
    <row r="585" spans="1:11" ht="15" x14ac:dyDescent="0.25">
      <c r="A585" s="7">
        <v>43957</v>
      </c>
      <c r="B585">
        <v>0</v>
      </c>
      <c r="C585">
        <v>0</v>
      </c>
      <c r="D585">
        <v>0</v>
      </c>
      <c r="E585">
        <v>12</v>
      </c>
      <c r="F585">
        <v>0</v>
      </c>
      <c r="G585">
        <v>0</v>
      </c>
      <c r="H585">
        <v>160</v>
      </c>
      <c r="I585" s="71">
        <f t="shared" si="29"/>
        <v>4</v>
      </c>
      <c r="J585" s="64">
        <f t="shared" si="30"/>
        <v>5</v>
      </c>
      <c r="K585" s="64">
        <f t="shared" si="31"/>
        <v>2020</v>
      </c>
    </row>
    <row r="586" spans="1:11" ht="15" x14ac:dyDescent="0.25">
      <c r="A586" s="7">
        <v>43958</v>
      </c>
      <c r="B586">
        <v>0</v>
      </c>
      <c r="C586">
        <v>0</v>
      </c>
      <c r="D586">
        <v>0</v>
      </c>
      <c r="E586">
        <v>12</v>
      </c>
      <c r="F586">
        <v>0</v>
      </c>
      <c r="G586">
        <v>0</v>
      </c>
      <c r="H586">
        <v>160</v>
      </c>
      <c r="I586" s="71">
        <f t="shared" si="29"/>
        <v>5</v>
      </c>
      <c r="J586" s="64">
        <f t="shared" si="30"/>
        <v>5</v>
      </c>
      <c r="K586" s="64">
        <f t="shared" si="31"/>
        <v>2020</v>
      </c>
    </row>
    <row r="587" spans="1:11" ht="15" x14ac:dyDescent="0.25">
      <c r="A587" s="7">
        <v>43959</v>
      </c>
      <c r="B587">
        <v>0</v>
      </c>
      <c r="C587">
        <v>0</v>
      </c>
      <c r="D587">
        <v>0</v>
      </c>
      <c r="E587">
        <v>12</v>
      </c>
      <c r="F587">
        <v>0</v>
      </c>
      <c r="G587">
        <v>0</v>
      </c>
      <c r="H587">
        <v>160</v>
      </c>
      <c r="I587" s="71">
        <f t="shared" si="29"/>
        <v>6</v>
      </c>
      <c r="J587" s="64">
        <f t="shared" si="30"/>
        <v>5</v>
      </c>
      <c r="K587" s="64">
        <f t="shared" si="31"/>
        <v>2020</v>
      </c>
    </row>
    <row r="588" spans="1:11" ht="15" x14ac:dyDescent="0.25">
      <c r="A588" s="7">
        <v>43960</v>
      </c>
      <c r="B588">
        <v>0</v>
      </c>
      <c r="C588">
        <v>0</v>
      </c>
      <c r="D588">
        <v>0</v>
      </c>
      <c r="E588">
        <v>12</v>
      </c>
      <c r="F588">
        <v>0</v>
      </c>
      <c r="G588">
        <v>0</v>
      </c>
      <c r="H588">
        <v>160</v>
      </c>
      <c r="I588" s="71">
        <f t="shared" si="29"/>
        <v>7</v>
      </c>
      <c r="J588" s="64">
        <f t="shared" si="30"/>
        <v>5</v>
      </c>
      <c r="K588" s="64">
        <f t="shared" si="31"/>
        <v>2020</v>
      </c>
    </row>
    <row r="589" spans="1:11" ht="15" x14ac:dyDescent="0.25">
      <c r="A589" s="7">
        <v>43961</v>
      </c>
      <c r="B589">
        <v>0</v>
      </c>
      <c r="C589">
        <v>0</v>
      </c>
      <c r="D589">
        <v>0</v>
      </c>
      <c r="E589">
        <v>12</v>
      </c>
      <c r="F589">
        <v>0</v>
      </c>
      <c r="G589">
        <v>0</v>
      </c>
      <c r="H589">
        <v>160</v>
      </c>
      <c r="I589" s="71">
        <f t="shared" si="29"/>
        <v>1</v>
      </c>
      <c r="J589" s="64">
        <f t="shared" si="30"/>
        <v>5</v>
      </c>
      <c r="K589" s="64">
        <f t="shared" si="31"/>
        <v>2020</v>
      </c>
    </row>
    <row r="590" spans="1:11" ht="15" x14ac:dyDescent="0.25">
      <c r="A590" s="7">
        <v>43962</v>
      </c>
      <c r="B590">
        <v>0</v>
      </c>
      <c r="C590">
        <v>0</v>
      </c>
      <c r="D590">
        <v>0</v>
      </c>
      <c r="E590">
        <v>12</v>
      </c>
      <c r="F590">
        <v>0</v>
      </c>
      <c r="G590">
        <v>0</v>
      </c>
      <c r="H590">
        <v>160</v>
      </c>
      <c r="I590" s="71">
        <f t="shared" si="29"/>
        <v>2</v>
      </c>
      <c r="J590" s="64">
        <f t="shared" si="30"/>
        <v>5</v>
      </c>
      <c r="K590" s="64">
        <f t="shared" si="31"/>
        <v>2020</v>
      </c>
    </row>
    <row r="591" spans="1:11" ht="15" x14ac:dyDescent="0.25">
      <c r="A591" s="7">
        <v>43963</v>
      </c>
      <c r="B591">
        <v>0</v>
      </c>
      <c r="C591">
        <v>0</v>
      </c>
      <c r="D591">
        <v>0</v>
      </c>
      <c r="E591">
        <v>12</v>
      </c>
      <c r="F591">
        <v>0</v>
      </c>
      <c r="G591">
        <v>0</v>
      </c>
      <c r="H591">
        <v>160</v>
      </c>
      <c r="I591" s="71">
        <f t="shared" si="29"/>
        <v>3</v>
      </c>
      <c r="J591" s="64">
        <f t="shared" si="30"/>
        <v>5</v>
      </c>
      <c r="K591" s="64">
        <f t="shared" si="31"/>
        <v>2020</v>
      </c>
    </row>
    <row r="592" spans="1:11" ht="15" x14ac:dyDescent="0.25">
      <c r="A592" s="7">
        <v>43964</v>
      </c>
      <c r="B592">
        <v>0</v>
      </c>
      <c r="C592">
        <v>0</v>
      </c>
      <c r="D592">
        <v>0</v>
      </c>
      <c r="E592">
        <v>12</v>
      </c>
      <c r="F592">
        <v>0</v>
      </c>
      <c r="G592">
        <v>0</v>
      </c>
      <c r="H592">
        <v>160</v>
      </c>
      <c r="I592" s="71">
        <f t="shared" si="29"/>
        <v>4</v>
      </c>
      <c r="J592" s="64">
        <f t="shared" si="30"/>
        <v>5</v>
      </c>
      <c r="K592" s="64">
        <f t="shared" si="31"/>
        <v>2020</v>
      </c>
    </row>
    <row r="593" spans="1:11" ht="15" x14ac:dyDescent="0.25">
      <c r="A593" s="7">
        <v>43965</v>
      </c>
      <c r="B593">
        <v>0</v>
      </c>
      <c r="C593">
        <v>0</v>
      </c>
      <c r="D593">
        <v>0</v>
      </c>
      <c r="E593">
        <v>12</v>
      </c>
      <c r="F593">
        <v>0</v>
      </c>
      <c r="G593">
        <v>0</v>
      </c>
      <c r="H593">
        <v>160</v>
      </c>
      <c r="I593" s="71">
        <f t="shared" si="29"/>
        <v>5</v>
      </c>
      <c r="J593" s="64">
        <f t="shared" si="30"/>
        <v>5</v>
      </c>
      <c r="K593" s="64">
        <f t="shared" si="31"/>
        <v>2020</v>
      </c>
    </row>
    <row r="594" spans="1:11" ht="15" x14ac:dyDescent="0.25">
      <c r="A594" s="7">
        <v>43966</v>
      </c>
      <c r="B594">
        <v>0</v>
      </c>
      <c r="C594">
        <v>0</v>
      </c>
      <c r="D594">
        <v>0</v>
      </c>
      <c r="E594">
        <v>12</v>
      </c>
      <c r="F594">
        <v>0</v>
      </c>
      <c r="G594">
        <v>0</v>
      </c>
      <c r="H594">
        <v>160</v>
      </c>
      <c r="I594" s="71">
        <f t="shared" si="29"/>
        <v>6</v>
      </c>
      <c r="J594" s="64">
        <f t="shared" si="30"/>
        <v>5</v>
      </c>
      <c r="K594" s="64">
        <f t="shared" si="31"/>
        <v>2020</v>
      </c>
    </row>
    <row r="595" spans="1:11" ht="15" x14ac:dyDescent="0.25">
      <c r="A595" s="7">
        <v>43967</v>
      </c>
      <c r="B595">
        <v>0</v>
      </c>
      <c r="C595">
        <v>0</v>
      </c>
      <c r="D595">
        <v>0</v>
      </c>
      <c r="E595">
        <v>12</v>
      </c>
      <c r="F595">
        <v>0</v>
      </c>
      <c r="G595">
        <v>0</v>
      </c>
      <c r="H595">
        <v>160</v>
      </c>
      <c r="I595" s="71">
        <f t="shared" si="29"/>
        <v>7</v>
      </c>
      <c r="J595" s="64">
        <f t="shared" si="30"/>
        <v>5</v>
      </c>
      <c r="K595" s="64">
        <f t="shared" si="31"/>
        <v>2020</v>
      </c>
    </row>
    <row r="596" spans="1:11" ht="15" x14ac:dyDescent="0.25">
      <c r="A596" s="7">
        <v>43968</v>
      </c>
      <c r="B596">
        <v>0</v>
      </c>
      <c r="C596">
        <v>0</v>
      </c>
      <c r="D596">
        <v>0</v>
      </c>
      <c r="E596">
        <v>12</v>
      </c>
      <c r="F596">
        <v>0</v>
      </c>
      <c r="G596">
        <v>0</v>
      </c>
      <c r="H596">
        <v>160</v>
      </c>
      <c r="I596" s="71">
        <f t="shared" si="29"/>
        <v>1</v>
      </c>
      <c r="J596" s="64">
        <f t="shared" si="30"/>
        <v>5</v>
      </c>
      <c r="K596" s="64">
        <f t="shared" si="31"/>
        <v>2020</v>
      </c>
    </row>
    <row r="597" spans="1:11" ht="15" x14ac:dyDescent="0.25">
      <c r="A597" s="7">
        <v>43969</v>
      </c>
      <c r="B597">
        <v>0</v>
      </c>
      <c r="C597">
        <v>0</v>
      </c>
      <c r="D597">
        <v>0</v>
      </c>
      <c r="E597">
        <v>12</v>
      </c>
      <c r="F597">
        <v>0</v>
      </c>
      <c r="G597">
        <v>0</v>
      </c>
      <c r="H597">
        <v>160</v>
      </c>
      <c r="I597" s="71">
        <f t="shared" si="29"/>
        <v>2</v>
      </c>
      <c r="J597" s="64">
        <f t="shared" si="30"/>
        <v>5</v>
      </c>
      <c r="K597" s="64">
        <f t="shared" si="31"/>
        <v>2020</v>
      </c>
    </row>
    <row r="598" spans="1:11" ht="15" x14ac:dyDescent="0.25">
      <c r="A598" s="7">
        <v>43970</v>
      </c>
      <c r="B598">
        <v>0</v>
      </c>
      <c r="C598">
        <v>0</v>
      </c>
      <c r="D598">
        <v>0</v>
      </c>
      <c r="E598">
        <v>12</v>
      </c>
      <c r="F598">
        <v>0</v>
      </c>
      <c r="G598">
        <v>0</v>
      </c>
      <c r="H598">
        <v>160</v>
      </c>
      <c r="I598" s="71">
        <f t="shared" si="29"/>
        <v>3</v>
      </c>
      <c r="J598" s="64">
        <f t="shared" si="30"/>
        <v>5</v>
      </c>
      <c r="K598" s="64">
        <f t="shared" si="31"/>
        <v>2020</v>
      </c>
    </row>
    <row r="599" spans="1:11" ht="15" x14ac:dyDescent="0.25">
      <c r="A599" s="7">
        <v>43971</v>
      </c>
      <c r="B599">
        <v>0</v>
      </c>
      <c r="C599">
        <v>0</v>
      </c>
      <c r="D599">
        <v>0</v>
      </c>
      <c r="E599">
        <v>12</v>
      </c>
      <c r="F599">
        <v>0</v>
      </c>
      <c r="G599">
        <v>0</v>
      </c>
      <c r="H599">
        <v>160</v>
      </c>
      <c r="I599" s="71">
        <f t="shared" si="29"/>
        <v>4</v>
      </c>
      <c r="J599" s="64">
        <f t="shared" si="30"/>
        <v>5</v>
      </c>
      <c r="K599" s="64">
        <f t="shared" si="31"/>
        <v>2020</v>
      </c>
    </row>
    <row r="600" spans="1:11" ht="15" x14ac:dyDescent="0.25">
      <c r="A600" s="7">
        <v>43972</v>
      </c>
      <c r="B600">
        <v>0</v>
      </c>
      <c r="C600">
        <v>0</v>
      </c>
      <c r="D600">
        <v>0</v>
      </c>
      <c r="E600">
        <v>12</v>
      </c>
      <c r="F600">
        <v>0</v>
      </c>
      <c r="G600">
        <v>0</v>
      </c>
      <c r="H600">
        <v>160</v>
      </c>
      <c r="I600" s="71">
        <f t="shared" si="29"/>
        <v>5</v>
      </c>
      <c r="J600" s="64">
        <f t="shared" si="30"/>
        <v>5</v>
      </c>
      <c r="K600" s="64">
        <f t="shared" si="31"/>
        <v>2020</v>
      </c>
    </row>
    <row r="601" spans="1:11" ht="15" x14ac:dyDescent="0.25">
      <c r="A601" s="7">
        <v>43973</v>
      </c>
      <c r="B601">
        <v>0</v>
      </c>
      <c r="C601">
        <v>0</v>
      </c>
      <c r="D601">
        <v>0</v>
      </c>
      <c r="E601">
        <v>12</v>
      </c>
      <c r="F601">
        <v>0</v>
      </c>
      <c r="G601">
        <v>0</v>
      </c>
      <c r="H601">
        <v>160</v>
      </c>
      <c r="I601" s="71">
        <f t="shared" si="29"/>
        <v>6</v>
      </c>
      <c r="J601" s="64">
        <f t="shared" si="30"/>
        <v>5</v>
      </c>
      <c r="K601" s="64">
        <f t="shared" si="31"/>
        <v>2020</v>
      </c>
    </row>
    <row r="602" spans="1:11" ht="15" x14ac:dyDescent="0.25">
      <c r="A602" s="7">
        <v>43974</v>
      </c>
      <c r="B602">
        <v>0</v>
      </c>
      <c r="C602">
        <v>0</v>
      </c>
      <c r="D602">
        <v>0</v>
      </c>
      <c r="E602">
        <v>12</v>
      </c>
      <c r="F602">
        <v>0</v>
      </c>
      <c r="G602">
        <v>0</v>
      </c>
      <c r="H602">
        <v>160</v>
      </c>
      <c r="I602" s="71">
        <f t="shared" si="29"/>
        <v>7</v>
      </c>
      <c r="J602" s="64">
        <f t="shared" si="30"/>
        <v>5</v>
      </c>
      <c r="K602" s="64">
        <f t="shared" si="31"/>
        <v>2020</v>
      </c>
    </row>
    <row r="603" spans="1:11" ht="15" x14ac:dyDescent="0.25">
      <c r="A603" s="7">
        <v>43975</v>
      </c>
      <c r="B603">
        <v>0</v>
      </c>
      <c r="C603">
        <v>0</v>
      </c>
      <c r="D603">
        <v>0</v>
      </c>
      <c r="E603">
        <v>12</v>
      </c>
      <c r="F603">
        <v>0</v>
      </c>
      <c r="G603">
        <v>0</v>
      </c>
      <c r="H603">
        <v>160</v>
      </c>
      <c r="I603" s="71">
        <f t="shared" si="29"/>
        <v>1</v>
      </c>
      <c r="J603" s="64">
        <f t="shared" si="30"/>
        <v>5</v>
      </c>
      <c r="K603" s="64">
        <f t="shared" si="31"/>
        <v>2020</v>
      </c>
    </row>
    <row r="604" spans="1:11" ht="15" x14ac:dyDescent="0.25">
      <c r="A604" s="7">
        <v>43976</v>
      </c>
      <c r="B604">
        <v>0</v>
      </c>
      <c r="C604">
        <v>0</v>
      </c>
      <c r="D604">
        <v>0</v>
      </c>
      <c r="E604">
        <v>12</v>
      </c>
      <c r="F604">
        <v>0</v>
      </c>
      <c r="G604">
        <v>0</v>
      </c>
      <c r="H604">
        <v>160</v>
      </c>
      <c r="I604" s="71">
        <f t="shared" si="29"/>
        <v>2</v>
      </c>
      <c r="J604" s="64">
        <f t="shared" si="30"/>
        <v>5</v>
      </c>
      <c r="K604" s="64">
        <f t="shared" si="31"/>
        <v>2020</v>
      </c>
    </row>
    <row r="605" spans="1:11" ht="15" x14ac:dyDescent="0.25">
      <c r="A605" s="7">
        <v>43977</v>
      </c>
      <c r="B605">
        <v>0</v>
      </c>
      <c r="C605">
        <v>0</v>
      </c>
      <c r="D605">
        <v>0</v>
      </c>
      <c r="E605">
        <v>12</v>
      </c>
      <c r="F605">
        <v>0</v>
      </c>
      <c r="G605">
        <v>0</v>
      </c>
      <c r="H605">
        <v>160</v>
      </c>
      <c r="I605" s="71">
        <f t="shared" si="29"/>
        <v>3</v>
      </c>
      <c r="J605" s="64">
        <f t="shared" si="30"/>
        <v>5</v>
      </c>
      <c r="K605" s="64">
        <f t="shared" si="31"/>
        <v>2020</v>
      </c>
    </row>
    <row r="606" spans="1:11" ht="15" x14ac:dyDescent="0.25">
      <c r="A606" s="7">
        <v>43978</v>
      </c>
      <c r="B606">
        <v>0</v>
      </c>
      <c r="C606">
        <v>0</v>
      </c>
      <c r="D606">
        <v>0</v>
      </c>
      <c r="E606">
        <v>12</v>
      </c>
      <c r="F606">
        <v>0</v>
      </c>
      <c r="G606">
        <v>0</v>
      </c>
      <c r="H606">
        <v>160</v>
      </c>
      <c r="I606" s="71">
        <f t="shared" si="29"/>
        <v>4</v>
      </c>
      <c r="J606" s="64">
        <f t="shared" si="30"/>
        <v>5</v>
      </c>
      <c r="K606" s="64">
        <f t="shared" si="31"/>
        <v>2020</v>
      </c>
    </row>
    <row r="607" spans="1:11" ht="15" x14ac:dyDescent="0.25">
      <c r="A607" s="7">
        <v>43979</v>
      </c>
      <c r="B607">
        <v>0</v>
      </c>
      <c r="C607">
        <v>0</v>
      </c>
      <c r="D607">
        <v>0</v>
      </c>
      <c r="E607">
        <v>12</v>
      </c>
      <c r="F607">
        <v>0</v>
      </c>
      <c r="G607">
        <v>0</v>
      </c>
      <c r="H607">
        <v>160</v>
      </c>
      <c r="I607" s="71">
        <f t="shared" si="29"/>
        <v>5</v>
      </c>
      <c r="J607" s="64">
        <f t="shared" si="30"/>
        <v>5</v>
      </c>
      <c r="K607" s="64">
        <f t="shared" si="31"/>
        <v>2020</v>
      </c>
    </row>
    <row r="608" spans="1:11" ht="15" x14ac:dyDescent="0.25">
      <c r="A608" s="7">
        <v>43980</v>
      </c>
      <c r="B608">
        <v>0</v>
      </c>
      <c r="C608">
        <v>0</v>
      </c>
      <c r="D608">
        <v>0</v>
      </c>
      <c r="E608">
        <v>12</v>
      </c>
      <c r="F608">
        <v>0</v>
      </c>
      <c r="G608">
        <v>0</v>
      </c>
      <c r="H608">
        <v>160</v>
      </c>
      <c r="I608" s="71">
        <f t="shared" si="29"/>
        <v>6</v>
      </c>
      <c r="J608" s="64">
        <f t="shared" si="30"/>
        <v>5</v>
      </c>
      <c r="K608" s="64">
        <f t="shared" si="31"/>
        <v>2020</v>
      </c>
    </row>
    <row r="609" spans="1:11" ht="15" x14ac:dyDescent="0.25">
      <c r="A609" s="7">
        <v>43981</v>
      </c>
      <c r="B609">
        <v>0</v>
      </c>
      <c r="C609">
        <v>0</v>
      </c>
      <c r="D609">
        <v>0</v>
      </c>
      <c r="E609">
        <v>12</v>
      </c>
      <c r="F609">
        <v>0</v>
      </c>
      <c r="G609">
        <v>0</v>
      </c>
      <c r="H609">
        <v>160</v>
      </c>
      <c r="I609" s="71">
        <f t="shared" si="29"/>
        <v>7</v>
      </c>
      <c r="J609" s="64">
        <f t="shared" si="30"/>
        <v>5</v>
      </c>
      <c r="K609" s="64">
        <f t="shared" si="31"/>
        <v>2020</v>
      </c>
    </row>
    <row r="610" spans="1:11" ht="15" x14ac:dyDescent="0.25">
      <c r="A610" s="7">
        <v>43982</v>
      </c>
      <c r="B610">
        <v>0</v>
      </c>
      <c r="C610">
        <v>0</v>
      </c>
      <c r="D610">
        <v>0</v>
      </c>
      <c r="E610">
        <v>12</v>
      </c>
      <c r="F610">
        <v>0</v>
      </c>
      <c r="G610">
        <v>0</v>
      </c>
      <c r="H610">
        <v>160</v>
      </c>
      <c r="I610" s="71">
        <f t="shared" si="29"/>
        <v>1</v>
      </c>
      <c r="J610" s="64">
        <f t="shared" si="30"/>
        <v>5</v>
      </c>
      <c r="K610" s="64">
        <f t="shared" si="31"/>
        <v>2020</v>
      </c>
    </row>
    <row r="611" spans="1:11" ht="15" x14ac:dyDescent="0.25">
      <c r="A611" s="7">
        <v>43983</v>
      </c>
      <c r="B611">
        <v>0</v>
      </c>
      <c r="C611">
        <v>0</v>
      </c>
      <c r="D611">
        <v>0</v>
      </c>
      <c r="E611">
        <v>44</v>
      </c>
      <c r="F611">
        <v>0</v>
      </c>
      <c r="G611">
        <v>0</v>
      </c>
      <c r="H611">
        <v>160</v>
      </c>
      <c r="I611" s="71">
        <f t="shared" si="29"/>
        <v>2</v>
      </c>
      <c r="J611" s="64">
        <f t="shared" si="30"/>
        <v>6</v>
      </c>
      <c r="K611" s="64">
        <f t="shared" si="31"/>
        <v>2020</v>
      </c>
    </row>
    <row r="612" spans="1:11" ht="15" x14ac:dyDescent="0.25">
      <c r="A612" s="7">
        <v>43984</v>
      </c>
      <c r="B612">
        <v>0</v>
      </c>
      <c r="C612">
        <v>0</v>
      </c>
      <c r="D612">
        <v>0</v>
      </c>
      <c r="E612">
        <v>36</v>
      </c>
      <c r="F612">
        <v>0</v>
      </c>
      <c r="G612">
        <v>0</v>
      </c>
      <c r="H612">
        <v>160</v>
      </c>
      <c r="I612" s="71">
        <f t="shared" si="29"/>
        <v>3</v>
      </c>
      <c r="J612" s="64">
        <f t="shared" si="30"/>
        <v>6</v>
      </c>
      <c r="K612" s="64">
        <f t="shared" si="31"/>
        <v>2020</v>
      </c>
    </row>
    <row r="613" spans="1:11" ht="15" x14ac:dyDescent="0.25">
      <c r="A613" s="7">
        <v>43985</v>
      </c>
      <c r="B613">
        <v>0</v>
      </c>
      <c r="C613">
        <v>0</v>
      </c>
      <c r="D613">
        <v>0</v>
      </c>
      <c r="E613">
        <v>36</v>
      </c>
      <c r="F613">
        <v>0</v>
      </c>
      <c r="G613">
        <v>0</v>
      </c>
      <c r="H613">
        <v>160</v>
      </c>
      <c r="I613" s="71">
        <f t="shared" si="29"/>
        <v>4</v>
      </c>
      <c r="J613" s="64">
        <f t="shared" si="30"/>
        <v>6</v>
      </c>
      <c r="K613" s="64">
        <f t="shared" si="31"/>
        <v>2020</v>
      </c>
    </row>
    <row r="614" spans="1:11" ht="15" x14ac:dyDescent="0.25">
      <c r="A614" s="7">
        <v>43986</v>
      </c>
      <c r="B614">
        <v>0</v>
      </c>
      <c r="C614">
        <v>0</v>
      </c>
      <c r="D614">
        <v>0</v>
      </c>
      <c r="E614">
        <v>36</v>
      </c>
      <c r="F614">
        <v>0</v>
      </c>
      <c r="G614">
        <v>0</v>
      </c>
      <c r="H614">
        <v>160</v>
      </c>
      <c r="I614" s="71">
        <f t="shared" si="29"/>
        <v>5</v>
      </c>
      <c r="J614" s="64">
        <f t="shared" si="30"/>
        <v>6</v>
      </c>
      <c r="K614" s="64">
        <f t="shared" si="31"/>
        <v>2020</v>
      </c>
    </row>
    <row r="615" spans="1:11" ht="15" x14ac:dyDescent="0.25">
      <c r="A615" s="7">
        <v>43987</v>
      </c>
      <c r="B615">
        <v>0</v>
      </c>
      <c r="C615">
        <v>0</v>
      </c>
      <c r="D615">
        <v>0</v>
      </c>
      <c r="E615">
        <v>36</v>
      </c>
      <c r="F615">
        <v>0</v>
      </c>
      <c r="G615">
        <v>0</v>
      </c>
      <c r="H615">
        <v>160</v>
      </c>
      <c r="I615" s="71">
        <f t="shared" si="29"/>
        <v>6</v>
      </c>
      <c r="J615" s="64">
        <f t="shared" si="30"/>
        <v>6</v>
      </c>
      <c r="K615" s="64">
        <f t="shared" si="31"/>
        <v>2020</v>
      </c>
    </row>
    <row r="616" spans="1:11" ht="15" x14ac:dyDescent="0.25">
      <c r="A616" s="7">
        <v>43988</v>
      </c>
      <c r="B616">
        <v>0</v>
      </c>
      <c r="C616">
        <v>0</v>
      </c>
      <c r="D616">
        <v>0</v>
      </c>
      <c r="E616">
        <v>36</v>
      </c>
      <c r="F616">
        <v>0</v>
      </c>
      <c r="G616">
        <v>0</v>
      </c>
      <c r="H616">
        <v>160</v>
      </c>
      <c r="I616" s="71">
        <f t="shared" si="29"/>
        <v>7</v>
      </c>
      <c r="J616" s="64">
        <f t="shared" si="30"/>
        <v>6</v>
      </c>
      <c r="K616" s="64">
        <f t="shared" si="31"/>
        <v>2020</v>
      </c>
    </row>
    <row r="617" spans="1:11" ht="15" x14ac:dyDescent="0.25">
      <c r="A617" s="7">
        <v>43989</v>
      </c>
      <c r="B617">
        <v>0</v>
      </c>
      <c r="C617">
        <v>0</v>
      </c>
      <c r="D617">
        <v>0</v>
      </c>
      <c r="E617">
        <v>36</v>
      </c>
      <c r="F617">
        <v>0</v>
      </c>
      <c r="G617">
        <v>0</v>
      </c>
      <c r="H617">
        <v>160</v>
      </c>
      <c r="I617" s="71">
        <f t="shared" si="29"/>
        <v>1</v>
      </c>
      <c r="J617" s="64">
        <f t="shared" si="30"/>
        <v>6</v>
      </c>
      <c r="K617" s="64">
        <f t="shared" si="31"/>
        <v>2020</v>
      </c>
    </row>
    <row r="618" spans="1:11" ht="15" x14ac:dyDescent="0.25">
      <c r="A618" s="7">
        <v>43990</v>
      </c>
      <c r="B618">
        <v>0</v>
      </c>
      <c r="C618">
        <v>0</v>
      </c>
      <c r="D618">
        <v>0</v>
      </c>
      <c r="E618">
        <v>36</v>
      </c>
      <c r="F618">
        <v>0</v>
      </c>
      <c r="G618">
        <v>0</v>
      </c>
      <c r="H618">
        <v>160</v>
      </c>
      <c r="I618" s="71">
        <f t="shared" si="29"/>
        <v>2</v>
      </c>
      <c r="J618" s="64">
        <f t="shared" si="30"/>
        <v>6</v>
      </c>
      <c r="K618" s="64">
        <f t="shared" si="31"/>
        <v>2020</v>
      </c>
    </row>
    <row r="619" spans="1:11" ht="15" x14ac:dyDescent="0.25">
      <c r="A619" s="7">
        <v>43991</v>
      </c>
      <c r="B619">
        <v>0</v>
      </c>
      <c r="C619">
        <v>0</v>
      </c>
      <c r="D619">
        <v>0</v>
      </c>
      <c r="E619">
        <v>36</v>
      </c>
      <c r="F619">
        <v>0</v>
      </c>
      <c r="G619">
        <v>0</v>
      </c>
      <c r="H619">
        <v>160</v>
      </c>
      <c r="I619" s="71">
        <f t="shared" si="29"/>
        <v>3</v>
      </c>
      <c r="J619" s="64">
        <f t="shared" si="30"/>
        <v>6</v>
      </c>
      <c r="K619" s="64">
        <f t="shared" si="31"/>
        <v>2020</v>
      </c>
    </row>
    <row r="620" spans="1:11" ht="15" x14ac:dyDescent="0.25">
      <c r="A620" s="7">
        <v>43992</v>
      </c>
      <c r="B620">
        <v>0</v>
      </c>
      <c r="C620">
        <v>0</v>
      </c>
      <c r="D620">
        <v>0</v>
      </c>
      <c r="E620">
        <v>36</v>
      </c>
      <c r="F620">
        <v>0</v>
      </c>
      <c r="G620">
        <v>0</v>
      </c>
      <c r="H620">
        <v>160</v>
      </c>
      <c r="I620" s="71">
        <f t="shared" si="29"/>
        <v>4</v>
      </c>
      <c r="J620" s="64">
        <f t="shared" si="30"/>
        <v>6</v>
      </c>
      <c r="K620" s="64">
        <f t="shared" si="31"/>
        <v>2020</v>
      </c>
    </row>
    <row r="621" spans="1:11" ht="15" x14ac:dyDescent="0.25">
      <c r="A621" s="7">
        <v>43993</v>
      </c>
      <c r="B621">
        <v>0</v>
      </c>
      <c r="C621">
        <v>0</v>
      </c>
      <c r="D621">
        <v>0</v>
      </c>
      <c r="E621">
        <v>36</v>
      </c>
      <c r="F621">
        <v>0</v>
      </c>
      <c r="G621">
        <v>0</v>
      </c>
      <c r="H621">
        <v>160</v>
      </c>
      <c r="I621" s="71">
        <f t="shared" si="29"/>
        <v>5</v>
      </c>
      <c r="J621" s="64">
        <f t="shared" si="30"/>
        <v>6</v>
      </c>
      <c r="K621" s="64">
        <f t="shared" si="31"/>
        <v>2020</v>
      </c>
    </row>
    <row r="622" spans="1:11" ht="15" x14ac:dyDescent="0.25">
      <c r="A622" s="7">
        <v>43994</v>
      </c>
      <c r="B622">
        <v>0</v>
      </c>
      <c r="C622">
        <v>0</v>
      </c>
      <c r="D622">
        <v>0</v>
      </c>
      <c r="E622">
        <v>36</v>
      </c>
      <c r="F622">
        <v>0</v>
      </c>
      <c r="G622">
        <v>0</v>
      </c>
      <c r="H622">
        <v>160</v>
      </c>
      <c r="I622" s="71">
        <f t="shared" si="29"/>
        <v>6</v>
      </c>
      <c r="J622" s="64">
        <f t="shared" si="30"/>
        <v>6</v>
      </c>
      <c r="K622" s="64">
        <f t="shared" si="31"/>
        <v>2020</v>
      </c>
    </row>
    <row r="623" spans="1:11" ht="15" x14ac:dyDescent="0.25">
      <c r="A623" s="7">
        <v>43995</v>
      </c>
      <c r="B623">
        <v>0</v>
      </c>
      <c r="C623">
        <v>0</v>
      </c>
      <c r="D623">
        <v>0</v>
      </c>
      <c r="E623">
        <v>36</v>
      </c>
      <c r="F623">
        <v>0</v>
      </c>
      <c r="G623">
        <v>0</v>
      </c>
      <c r="H623">
        <v>160</v>
      </c>
      <c r="I623" s="71">
        <f t="shared" si="29"/>
        <v>7</v>
      </c>
      <c r="J623" s="64">
        <f t="shared" si="30"/>
        <v>6</v>
      </c>
      <c r="K623" s="64">
        <f t="shared" si="31"/>
        <v>2020</v>
      </c>
    </row>
    <row r="624" spans="1:11" ht="15" x14ac:dyDescent="0.25">
      <c r="A624" s="7">
        <v>43996</v>
      </c>
      <c r="B624">
        <v>0</v>
      </c>
      <c r="C624">
        <v>0</v>
      </c>
      <c r="D624">
        <v>0</v>
      </c>
      <c r="E624">
        <v>36</v>
      </c>
      <c r="F624">
        <v>0</v>
      </c>
      <c r="G624">
        <v>0</v>
      </c>
      <c r="H624">
        <v>160</v>
      </c>
      <c r="I624" s="71">
        <f t="shared" si="29"/>
        <v>1</v>
      </c>
      <c r="J624" s="64">
        <f t="shared" si="30"/>
        <v>6</v>
      </c>
      <c r="K624" s="64">
        <f t="shared" si="31"/>
        <v>2020</v>
      </c>
    </row>
    <row r="625" spans="1:11" ht="15" x14ac:dyDescent="0.25">
      <c r="A625" s="7">
        <v>43997</v>
      </c>
      <c r="B625">
        <v>0</v>
      </c>
      <c r="C625">
        <v>0</v>
      </c>
      <c r="D625">
        <v>0</v>
      </c>
      <c r="E625">
        <v>36</v>
      </c>
      <c r="F625">
        <v>0</v>
      </c>
      <c r="G625">
        <v>0</v>
      </c>
      <c r="H625">
        <v>160</v>
      </c>
      <c r="I625" s="71">
        <f t="shared" si="29"/>
        <v>2</v>
      </c>
      <c r="J625" s="64">
        <f t="shared" si="30"/>
        <v>6</v>
      </c>
      <c r="K625" s="64">
        <f t="shared" si="31"/>
        <v>2020</v>
      </c>
    </row>
    <row r="626" spans="1:11" ht="15" x14ac:dyDescent="0.25">
      <c r="A626" s="7">
        <v>43998</v>
      </c>
      <c r="B626">
        <v>0</v>
      </c>
      <c r="C626">
        <v>0</v>
      </c>
      <c r="D626">
        <v>0</v>
      </c>
      <c r="E626">
        <v>32</v>
      </c>
      <c r="F626">
        <v>0</v>
      </c>
      <c r="G626">
        <v>0</v>
      </c>
      <c r="H626">
        <v>160</v>
      </c>
      <c r="I626" s="71">
        <f t="shared" si="29"/>
        <v>3</v>
      </c>
      <c r="J626" s="64">
        <f t="shared" si="30"/>
        <v>6</v>
      </c>
      <c r="K626" s="64">
        <f t="shared" si="31"/>
        <v>2020</v>
      </c>
    </row>
    <row r="627" spans="1:11" ht="15" x14ac:dyDescent="0.25">
      <c r="A627" s="7">
        <v>43999</v>
      </c>
      <c r="B627">
        <v>0</v>
      </c>
      <c r="C627">
        <v>0</v>
      </c>
      <c r="D627">
        <v>0</v>
      </c>
      <c r="E627">
        <v>32</v>
      </c>
      <c r="F627">
        <v>0</v>
      </c>
      <c r="G627">
        <v>0</v>
      </c>
      <c r="H627">
        <v>160</v>
      </c>
      <c r="I627" s="71">
        <f t="shared" si="29"/>
        <v>4</v>
      </c>
      <c r="J627" s="64">
        <f t="shared" si="30"/>
        <v>6</v>
      </c>
      <c r="K627" s="64">
        <f t="shared" si="31"/>
        <v>2020</v>
      </c>
    </row>
    <row r="628" spans="1:11" ht="15" x14ac:dyDescent="0.25">
      <c r="A628" s="7">
        <v>44000</v>
      </c>
      <c r="B628">
        <v>0</v>
      </c>
      <c r="C628">
        <v>0</v>
      </c>
      <c r="D628">
        <v>0</v>
      </c>
      <c r="E628">
        <v>32</v>
      </c>
      <c r="F628">
        <v>0</v>
      </c>
      <c r="G628">
        <v>0</v>
      </c>
      <c r="H628">
        <v>160</v>
      </c>
      <c r="I628" s="71">
        <f t="shared" si="29"/>
        <v>5</v>
      </c>
      <c r="J628" s="64">
        <f t="shared" si="30"/>
        <v>6</v>
      </c>
      <c r="K628" s="64">
        <f t="shared" si="31"/>
        <v>2020</v>
      </c>
    </row>
    <row r="629" spans="1:11" ht="15" x14ac:dyDescent="0.25">
      <c r="A629" s="7">
        <v>44001</v>
      </c>
      <c r="B629">
        <v>0</v>
      </c>
      <c r="C629">
        <v>0</v>
      </c>
      <c r="D629">
        <v>0</v>
      </c>
      <c r="E629">
        <v>32</v>
      </c>
      <c r="F629">
        <v>0</v>
      </c>
      <c r="G629">
        <v>0</v>
      </c>
      <c r="H629">
        <v>160</v>
      </c>
      <c r="I629" s="71">
        <f t="shared" si="29"/>
        <v>6</v>
      </c>
      <c r="J629" s="64">
        <f t="shared" si="30"/>
        <v>6</v>
      </c>
      <c r="K629" s="64">
        <f t="shared" si="31"/>
        <v>2020</v>
      </c>
    </row>
    <row r="630" spans="1:11" ht="15" x14ac:dyDescent="0.25">
      <c r="A630" s="7">
        <v>44002</v>
      </c>
      <c r="B630">
        <v>0</v>
      </c>
      <c r="C630">
        <v>0</v>
      </c>
      <c r="D630">
        <v>0</v>
      </c>
      <c r="E630">
        <v>32</v>
      </c>
      <c r="F630">
        <v>0</v>
      </c>
      <c r="G630">
        <v>0</v>
      </c>
      <c r="H630">
        <v>160</v>
      </c>
      <c r="I630" s="71">
        <f t="shared" si="29"/>
        <v>7</v>
      </c>
      <c r="J630" s="64">
        <f t="shared" si="30"/>
        <v>6</v>
      </c>
      <c r="K630" s="64">
        <f t="shared" si="31"/>
        <v>2020</v>
      </c>
    </row>
    <row r="631" spans="1:11" ht="15" x14ac:dyDescent="0.25">
      <c r="A631" s="7">
        <v>44003</v>
      </c>
      <c r="B631">
        <v>0</v>
      </c>
      <c r="C631">
        <v>0</v>
      </c>
      <c r="D631">
        <v>0</v>
      </c>
      <c r="E631">
        <v>32</v>
      </c>
      <c r="F631">
        <v>0</v>
      </c>
      <c r="G631">
        <v>0</v>
      </c>
      <c r="H631">
        <v>160</v>
      </c>
      <c r="I631" s="71">
        <f t="shared" si="29"/>
        <v>1</v>
      </c>
      <c r="J631" s="64">
        <f t="shared" si="30"/>
        <v>6</v>
      </c>
      <c r="K631" s="64">
        <f t="shared" si="31"/>
        <v>2020</v>
      </c>
    </row>
    <row r="632" spans="1:11" ht="15" x14ac:dyDescent="0.25">
      <c r="A632" s="7">
        <v>44004</v>
      </c>
      <c r="B632">
        <v>0</v>
      </c>
      <c r="C632">
        <v>0</v>
      </c>
      <c r="D632">
        <v>0</v>
      </c>
      <c r="E632">
        <v>32</v>
      </c>
      <c r="F632">
        <v>0</v>
      </c>
      <c r="G632">
        <v>0</v>
      </c>
      <c r="H632">
        <v>160</v>
      </c>
      <c r="I632" s="71">
        <f t="shared" si="29"/>
        <v>2</v>
      </c>
      <c r="J632" s="64">
        <f t="shared" si="30"/>
        <v>6</v>
      </c>
      <c r="K632" s="64">
        <f t="shared" si="31"/>
        <v>2020</v>
      </c>
    </row>
    <row r="633" spans="1:11" ht="15" x14ac:dyDescent="0.25">
      <c r="A633" s="7">
        <v>44005</v>
      </c>
      <c r="B633">
        <v>0</v>
      </c>
      <c r="C633">
        <v>0</v>
      </c>
      <c r="D633">
        <v>0</v>
      </c>
      <c r="E633">
        <v>32</v>
      </c>
      <c r="F633">
        <v>0</v>
      </c>
      <c r="G633">
        <v>0</v>
      </c>
      <c r="H633">
        <v>160</v>
      </c>
      <c r="I633" s="71">
        <f t="shared" si="29"/>
        <v>3</v>
      </c>
      <c r="J633" s="64">
        <f t="shared" si="30"/>
        <v>6</v>
      </c>
      <c r="K633" s="64">
        <f t="shared" si="31"/>
        <v>2020</v>
      </c>
    </row>
    <row r="634" spans="1:11" ht="15" x14ac:dyDescent="0.25">
      <c r="A634" s="7">
        <v>44006</v>
      </c>
      <c r="B634">
        <v>0</v>
      </c>
      <c r="C634">
        <v>0</v>
      </c>
      <c r="D634">
        <v>0</v>
      </c>
      <c r="E634">
        <v>32</v>
      </c>
      <c r="F634">
        <v>0</v>
      </c>
      <c r="G634">
        <v>0</v>
      </c>
      <c r="H634">
        <v>160</v>
      </c>
      <c r="I634" s="71">
        <f t="shared" si="29"/>
        <v>4</v>
      </c>
      <c r="J634" s="64">
        <f t="shared" si="30"/>
        <v>6</v>
      </c>
      <c r="K634" s="64">
        <f t="shared" si="31"/>
        <v>2020</v>
      </c>
    </row>
    <row r="635" spans="1:11" ht="15" x14ac:dyDescent="0.25">
      <c r="A635" s="7">
        <v>44007</v>
      </c>
      <c r="B635">
        <v>0</v>
      </c>
      <c r="C635">
        <v>0</v>
      </c>
      <c r="D635">
        <v>0</v>
      </c>
      <c r="E635">
        <v>32</v>
      </c>
      <c r="F635">
        <v>0</v>
      </c>
      <c r="G635">
        <v>0</v>
      </c>
      <c r="H635">
        <v>160</v>
      </c>
      <c r="I635" s="71">
        <f t="shared" si="29"/>
        <v>5</v>
      </c>
      <c r="J635" s="64">
        <f t="shared" si="30"/>
        <v>6</v>
      </c>
      <c r="K635" s="64">
        <f t="shared" si="31"/>
        <v>2020</v>
      </c>
    </row>
    <row r="636" spans="1:11" ht="15" x14ac:dyDescent="0.25">
      <c r="A636" s="7">
        <v>44008</v>
      </c>
      <c r="B636">
        <v>0</v>
      </c>
      <c r="C636">
        <v>0</v>
      </c>
      <c r="D636">
        <v>0</v>
      </c>
      <c r="E636">
        <v>32</v>
      </c>
      <c r="F636">
        <v>0</v>
      </c>
      <c r="G636">
        <v>0</v>
      </c>
      <c r="H636">
        <v>160</v>
      </c>
      <c r="I636" s="71">
        <f t="shared" si="29"/>
        <v>6</v>
      </c>
      <c r="J636" s="64">
        <f t="shared" si="30"/>
        <v>6</v>
      </c>
      <c r="K636" s="64">
        <f t="shared" si="31"/>
        <v>2020</v>
      </c>
    </row>
    <row r="637" spans="1:11" ht="15" x14ac:dyDescent="0.25">
      <c r="A637" s="7">
        <v>44009</v>
      </c>
      <c r="B637">
        <v>0</v>
      </c>
      <c r="C637">
        <v>0</v>
      </c>
      <c r="D637">
        <v>0</v>
      </c>
      <c r="E637">
        <v>32</v>
      </c>
      <c r="F637">
        <v>0</v>
      </c>
      <c r="G637">
        <v>0</v>
      </c>
      <c r="H637">
        <v>160</v>
      </c>
      <c r="I637" s="71">
        <f t="shared" si="29"/>
        <v>7</v>
      </c>
      <c r="J637" s="64">
        <f t="shared" si="30"/>
        <v>6</v>
      </c>
      <c r="K637" s="64">
        <f t="shared" si="31"/>
        <v>2020</v>
      </c>
    </row>
    <row r="638" spans="1:11" ht="15" x14ac:dyDescent="0.25">
      <c r="A638" s="7">
        <v>44010</v>
      </c>
      <c r="B638">
        <v>0</v>
      </c>
      <c r="C638">
        <v>0</v>
      </c>
      <c r="D638">
        <v>0</v>
      </c>
      <c r="E638">
        <v>32</v>
      </c>
      <c r="F638">
        <v>0</v>
      </c>
      <c r="G638">
        <v>0</v>
      </c>
      <c r="H638">
        <v>160</v>
      </c>
      <c r="I638" s="71">
        <f t="shared" si="29"/>
        <v>1</v>
      </c>
      <c r="J638" s="64">
        <f t="shared" si="30"/>
        <v>6</v>
      </c>
      <c r="K638" s="64">
        <f t="shared" si="31"/>
        <v>2020</v>
      </c>
    </row>
    <row r="639" spans="1:11" ht="15" x14ac:dyDescent="0.25">
      <c r="A639" s="7">
        <v>44011</v>
      </c>
      <c r="B639">
        <v>0</v>
      </c>
      <c r="C639">
        <v>0</v>
      </c>
      <c r="D639">
        <v>0</v>
      </c>
      <c r="E639">
        <v>32</v>
      </c>
      <c r="F639">
        <v>0</v>
      </c>
      <c r="G639">
        <v>0</v>
      </c>
      <c r="H639">
        <v>160</v>
      </c>
      <c r="I639" s="71">
        <f t="shared" si="29"/>
        <v>2</v>
      </c>
      <c r="J639" s="64">
        <f t="shared" si="30"/>
        <v>6</v>
      </c>
      <c r="K639" s="64">
        <f t="shared" si="31"/>
        <v>2020</v>
      </c>
    </row>
    <row r="640" spans="1:11" ht="15" x14ac:dyDescent="0.25">
      <c r="A640" s="7">
        <v>44012</v>
      </c>
      <c r="B640">
        <v>0</v>
      </c>
      <c r="C640">
        <v>0</v>
      </c>
      <c r="D640">
        <v>0</v>
      </c>
      <c r="E640">
        <v>32</v>
      </c>
      <c r="F640">
        <v>0</v>
      </c>
      <c r="G640">
        <v>0</v>
      </c>
      <c r="H640">
        <v>160</v>
      </c>
      <c r="I640" s="71">
        <f t="shared" si="29"/>
        <v>3</v>
      </c>
      <c r="J640" s="64">
        <f t="shared" si="30"/>
        <v>6</v>
      </c>
      <c r="K640" s="64">
        <f t="shared" si="31"/>
        <v>2020</v>
      </c>
    </row>
    <row r="641" spans="1:11" ht="15" x14ac:dyDescent="0.25">
      <c r="A641" s="7">
        <v>44013</v>
      </c>
      <c r="B641">
        <v>0</v>
      </c>
      <c r="C641">
        <v>0</v>
      </c>
      <c r="D641">
        <v>0</v>
      </c>
      <c r="E641">
        <v>32</v>
      </c>
      <c r="F641">
        <v>0</v>
      </c>
      <c r="G641">
        <v>0</v>
      </c>
      <c r="H641">
        <v>160</v>
      </c>
      <c r="I641" s="71">
        <f t="shared" si="29"/>
        <v>4</v>
      </c>
      <c r="J641" s="64">
        <f t="shared" si="30"/>
        <v>7</v>
      </c>
      <c r="K641" s="64">
        <f t="shared" si="31"/>
        <v>2020</v>
      </c>
    </row>
    <row r="642" spans="1:11" ht="15" x14ac:dyDescent="0.25">
      <c r="A642" s="7">
        <v>44014</v>
      </c>
      <c r="B642">
        <v>0</v>
      </c>
      <c r="C642">
        <v>0</v>
      </c>
      <c r="D642">
        <v>0</v>
      </c>
      <c r="E642">
        <v>32</v>
      </c>
      <c r="F642">
        <v>0</v>
      </c>
      <c r="G642">
        <v>0</v>
      </c>
      <c r="H642">
        <v>160</v>
      </c>
      <c r="I642" s="71">
        <f t="shared" si="29"/>
        <v>5</v>
      </c>
      <c r="J642" s="64">
        <f t="shared" si="30"/>
        <v>7</v>
      </c>
      <c r="K642" s="64">
        <f t="shared" si="31"/>
        <v>2020</v>
      </c>
    </row>
    <row r="643" spans="1:11" ht="15" x14ac:dyDescent="0.25">
      <c r="A643" s="7">
        <v>44015</v>
      </c>
      <c r="B643">
        <v>0</v>
      </c>
      <c r="C643">
        <v>0</v>
      </c>
      <c r="D643">
        <v>0</v>
      </c>
      <c r="E643">
        <v>32</v>
      </c>
      <c r="F643">
        <v>0</v>
      </c>
      <c r="G643">
        <v>0</v>
      </c>
      <c r="H643">
        <v>160</v>
      </c>
      <c r="I643" s="71">
        <f t="shared" ref="I643:I706" si="32">WEEKDAY(A643)</f>
        <v>6</v>
      </c>
      <c r="J643" s="64">
        <f t="shared" ref="J643:J706" si="33">MONTH(A:A)</f>
        <v>7</v>
      </c>
      <c r="K643" s="64">
        <f t="shared" ref="K643:K706" si="34">YEAR(A643)</f>
        <v>2020</v>
      </c>
    </row>
    <row r="644" spans="1:11" ht="15" x14ac:dyDescent="0.25">
      <c r="A644" s="7">
        <v>44016</v>
      </c>
      <c r="B644">
        <v>0</v>
      </c>
      <c r="C644">
        <v>0</v>
      </c>
      <c r="D644">
        <v>0</v>
      </c>
      <c r="E644">
        <v>32</v>
      </c>
      <c r="F644">
        <v>0</v>
      </c>
      <c r="G644">
        <v>0</v>
      </c>
      <c r="H644">
        <v>160</v>
      </c>
      <c r="I644" s="71">
        <f t="shared" si="32"/>
        <v>7</v>
      </c>
      <c r="J644" s="64">
        <f t="shared" si="33"/>
        <v>7</v>
      </c>
      <c r="K644" s="64">
        <f t="shared" si="34"/>
        <v>2020</v>
      </c>
    </row>
    <row r="645" spans="1:11" ht="15" x14ac:dyDescent="0.25">
      <c r="A645" s="7">
        <v>44017</v>
      </c>
      <c r="B645">
        <v>0</v>
      </c>
      <c r="C645">
        <v>0</v>
      </c>
      <c r="D645">
        <v>0</v>
      </c>
      <c r="E645">
        <v>32</v>
      </c>
      <c r="F645">
        <v>0</v>
      </c>
      <c r="G645">
        <v>0</v>
      </c>
      <c r="H645">
        <v>160</v>
      </c>
      <c r="I645" s="71">
        <f t="shared" si="32"/>
        <v>1</v>
      </c>
      <c r="J645" s="64">
        <f t="shared" si="33"/>
        <v>7</v>
      </c>
      <c r="K645" s="64">
        <f t="shared" si="34"/>
        <v>2020</v>
      </c>
    </row>
    <row r="646" spans="1:11" ht="15" x14ac:dyDescent="0.25">
      <c r="A646" s="7">
        <v>44018</v>
      </c>
      <c r="B646">
        <v>0</v>
      </c>
      <c r="C646">
        <v>0</v>
      </c>
      <c r="D646">
        <v>0</v>
      </c>
      <c r="E646">
        <v>32</v>
      </c>
      <c r="F646">
        <v>0</v>
      </c>
      <c r="G646">
        <v>0</v>
      </c>
      <c r="H646">
        <v>160</v>
      </c>
      <c r="I646" s="71">
        <f t="shared" si="32"/>
        <v>2</v>
      </c>
      <c r="J646" s="64">
        <f t="shared" si="33"/>
        <v>7</v>
      </c>
      <c r="K646" s="64">
        <f t="shared" si="34"/>
        <v>2020</v>
      </c>
    </row>
    <row r="647" spans="1:11" ht="15" x14ac:dyDescent="0.25">
      <c r="A647" s="7">
        <v>44019</v>
      </c>
      <c r="B647">
        <v>0</v>
      </c>
      <c r="C647">
        <v>0</v>
      </c>
      <c r="D647">
        <v>0</v>
      </c>
      <c r="E647">
        <v>32</v>
      </c>
      <c r="F647">
        <v>0</v>
      </c>
      <c r="G647">
        <v>0</v>
      </c>
      <c r="H647">
        <v>160</v>
      </c>
      <c r="I647" s="71">
        <f t="shared" si="32"/>
        <v>3</v>
      </c>
      <c r="J647" s="64">
        <f t="shared" si="33"/>
        <v>7</v>
      </c>
      <c r="K647" s="64">
        <f t="shared" si="34"/>
        <v>2020</v>
      </c>
    </row>
    <row r="648" spans="1:11" ht="15" x14ac:dyDescent="0.25">
      <c r="A648" s="7">
        <v>44020</v>
      </c>
      <c r="B648">
        <v>0</v>
      </c>
      <c r="C648">
        <v>0</v>
      </c>
      <c r="D648">
        <v>0</v>
      </c>
      <c r="E648">
        <v>32</v>
      </c>
      <c r="F648">
        <v>0</v>
      </c>
      <c r="G648">
        <v>0</v>
      </c>
      <c r="H648">
        <v>160</v>
      </c>
      <c r="I648" s="71">
        <f t="shared" si="32"/>
        <v>4</v>
      </c>
      <c r="J648" s="64">
        <f t="shared" si="33"/>
        <v>7</v>
      </c>
      <c r="K648" s="64">
        <f t="shared" si="34"/>
        <v>2020</v>
      </c>
    </row>
    <row r="649" spans="1:11" ht="15" x14ac:dyDescent="0.25">
      <c r="A649" s="7">
        <v>44021</v>
      </c>
      <c r="B649">
        <v>0</v>
      </c>
      <c r="C649">
        <v>0</v>
      </c>
      <c r="D649">
        <v>0</v>
      </c>
      <c r="E649">
        <v>32</v>
      </c>
      <c r="F649">
        <v>0</v>
      </c>
      <c r="G649">
        <v>0</v>
      </c>
      <c r="H649">
        <v>160</v>
      </c>
      <c r="I649" s="71">
        <f t="shared" si="32"/>
        <v>5</v>
      </c>
      <c r="J649" s="64">
        <f t="shared" si="33"/>
        <v>7</v>
      </c>
      <c r="K649" s="64">
        <f t="shared" si="34"/>
        <v>2020</v>
      </c>
    </row>
    <row r="650" spans="1:11" ht="15" x14ac:dyDescent="0.25">
      <c r="A650" s="7">
        <v>44022</v>
      </c>
      <c r="B650">
        <v>0</v>
      </c>
      <c r="C650">
        <v>0</v>
      </c>
      <c r="D650">
        <v>0</v>
      </c>
      <c r="E650">
        <v>32</v>
      </c>
      <c r="F650">
        <v>0</v>
      </c>
      <c r="G650">
        <v>0</v>
      </c>
      <c r="H650">
        <v>160</v>
      </c>
      <c r="I650" s="71">
        <f t="shared" si="32"/>
        <v>6</v>
      </c>
      <c r="J650" s="64">
        <f t="shared" si="33"/>
        <v>7</v>
      </c>
      <c r="K650" s="64">
        <f t="shared" si="34"/>
        <v>2020</v>
      </c>
    </row>
    <row r="651" spans="1:11" ht="15" x14ac:dyDescent="0.25">
      <c r="A651" s="7">
        <v>44023</v>
      </c>
      <c r="B651">
        <v>0</v>
      </c>
      <c r="C651">
        <v>0</v>
      </c>
      <c r="D651">
        <v>0</v>
      </c>
      <c r="E651">
        <v>32</v>
      </c>
      <c r="F651">
        <v>0</v>
      </c>
      <c r="G651">
        <v>0</v>
      </c>
      <c r="H651">
        <v>160</v>
      </c>
      <c r="I651" s="71">
        <f t="shared" si="32"/>
        <v>7</v>
      </c>
      <c r="J651" s="64">
        <f t="shared" si="33"/>
        <v>7</v>
      </c>
      <c r="K651" s="64">
        <f t="shared" si="34"/>
        <v>2020</v>
      </c>
    </row>
    <row r="652" spans="1:11" ht="15" x14ac:dyDescent="0.25">
      <c r="A652" s="7">
        <v>44024</v>
      </c>
      <c r="B652">
        <v>0</v>
      </c>
      <c r="C652">
        <v>0</v>
      </c>
      <c r="D652">
        <v>0</v>
      </c>
      <c r="E652">
        <v>32</v>
      </c>
      <c r="F652">
        <v>0</v>
      </c>
      <c r="G652">
        <v>0</v>
      </c>
      <c r="H652">
        <v>160</v>
      </c>
      <c r="I652" s="71">
        <f t="shared" si="32"/>
        <v>1</v>
      </c>
      <c r="J652" s="64">
        <f t="shared" si="33"/>
        <v>7</v>
      </c>
      <c r="K652" s="64">
        <f t="shared" si="34"/>
        <v>2020</v>
      </c>
    </row>
    <row r="653" spans="1:11" ht="15" x14ac:dyDescent="0.25">
      <c r="A653" s="7">
        <v>44025</v>
      </c>
      <c r="B653">
        <v>0</v>
      </c>
      <c r="C653">
        <v>0</v>
      </c>
      <c r="D653">
        <v>0</v>
      </c>
      <c r="E653">
        <v>32</v>
      </c>
      <c r="F653">
        <v>0</v>
      </c>
      <c r="G653">
        <v>0</v>
      </c>
      <c r="H653">
        <v>160</v>
      </c>
      <c r="I653" s="71">
        <f t="shared" si="32"/>
        <v>2</v>
      </c>
      <c r="J653" s="64">
        <f t="shared" si="33"/>
        <v>7</v>
      </c>
      <c r="K653" s="64">
        <f t="shared" si="34"/>
        <v>2020</v>
      </c>
    </row>
    <row r="654" spans="1:11" ht="15" x14ac:dyDescent="0.25">
      <c r="A654" s="7">
        <v>44026</v>
      </c>
      <c r="B654">
        <v>0</v>
      </c>
      <c r="C654">
        <v>0</v>
      </c>
      <c r="D654">
        <v>0</v>
      </c>
      <c r="E654">
        <v>32</v>
      </c>
      <c r="F654">
        <v>0</v>
      </c>
      <c r="G654">
        <v>0</v>
      </c>
      <c r="H654">
        <v>160</v>
      </c>
      <c r="I654" s="71">
        <f t="shared" si="32"/>
        <v>3</v>
      </c>
      <c r="J654" s="64">
        <f t="shared" si="33"/>
        <v>7</v>
      </c>
      <c r="K654" s="64">
        <f t="shared" si="34"/>
        <v>2020</v>
      </c>
    </row>
    <row r="655" spans="1:11" ht="15" x14ac:dyDescent="0.25">
      <c r="A655" s="7">
        <v>44027</v>
      </c>
      <c r="B655">
        <v>0</v>
      </c>
      <c r="C655">
        <v>0</v>
      </c>
      <c r="D655">
        <v>0</v>
      </c>
      <c r="E655">
        <v>32</v>
      </c>
      <c r="F655">
        <v>0</v>
      </c>
      <c r="G655">
        <v>0</v>
      </c>
      <c r="H655">
        <v>160</v>
      </c>
      <c r="I655" s="71">
        <f t="shared" si="32"/>
        <v>4</v>
      </c>
      <c r="J655" s="64">
        <f t="shared" si="33"/>
        <v>7</v>
      </c>
      <c r="K655" s="64">
        <f t="shared" si="34"/>
        <v>2020</v>
      </c>
    </row>
    <row r="656" spans="1:11" ht="15" x14ac:dyDescent="0.25">
      <c r="A656" s="7">
        <v>44028</v>
      </c>
      <c r="B656">
        <v>0</v>
      </c>
      <c r="C656">
        <v>0</v>
      </c>
      <c r="D656">
        <v>0</v>
      </c>
      <c r="E656">
        <v>32</v>
      </c>
      <c r="F656">
        <v>0</v>
      </c>
      <c r="G656">
        <v>0</v>
      </c>
      <c r="H656">
        <v>160</v>
      </c>
      <c r="I656" s="71">
        <f t="shared" si="32"/>
        <v>5</v>
      </c>
      <c r="J656" s="64">
        <f t="shared" si="33"/>
        <v>7</v>
      </c>
      <c r="K656" s="64">
        <f t="shared" si="34"/>
        <v>2020</v>
      </c>
    </row>
    <row r="657" spans="1:11" ht="15" x14ac:dyDescent="0.25">
      <c r="A657" s="7">
        <v>44029</v>
      </c>
      <c r="B657">
        <v>0</v>
      </c>
      <c r="C657">
        <v>0</v>
      </c>
      <c r="D657">
        <v>0</v>
      </c>
      <c r="E657">
        <v>32</v>
      </c>
      <c r="F657">
        <v>0</v>
      </c>
      <c r="G657">
        <v>0</v>
      </c>
      <c r="H657">
        <v>160</v>
      </c>
      <c r="I657" s="71">
        <f t="shared" si="32"/>
        <v>6</v>
      </c>
      <c r="J657" s="64">
        <f t="shared" si="33"/>
        <v>7</v>
      </c>
      <c r="K657" s="64">
        <f t="shared" si="34"/>
        <v>2020</v>
      </c>
    </row>
    <row r="658" spans="1:11" ht="15" x14ac:dyDescent="0.25">
      <c r="A658" s="7">
        <v>44030</v>
      </c>
      <c r="B658">
        <v>0</v>
      </c>
      <c r="C658">
        <v>0</v>
      </c>
      <c r="D658">
        <v>0</v>
      </c>
      <c r="E658">
        <v>32</v>
      </c>
      <c r="F658">
        <v>0</v>
      </c>
      <c r="G658">
        <v>0</v>
      </c>
      <c r="H658">
        <v>160</v>
      </c>
      <c r="I658" s="71">
        <f t="shared" si="32"/>
        <v>7</v>
      </c>
      <c r="J658" s="64">
        <f t="shared" si="33"/>
        <v>7</v>
      </c>
      <c r="K658" s="64">
        <f t="shared" si="34"/>
        <v>2020</v>
      </c>
    </row>
    <row r="659" spans="1:11" ht="15" x14ac:dyDescent="0.25">
      <c r="A659" s="7">
        <v>44031</v>
      </c>
      <c r="B659">
        <v>0</v>
      </c>
      <c r="C659">
        <v>0</v>
      </c>
      <c r="D659">
        <v>0</v>
      </c>
      <c r="E659">
        <v>32</v>
      </c>
      <c r="F659">
        <v>0</v>
      </c>
      <c r="G659">
        <v>0</v>
      </c>
      <c r="H659">
        <v>160</v>
      </c>
      <c r="I659" s="71">
        <f t="shared" si="32"/>
        <v>1</v>
      </c>
      <c r="J659" s="64">
        <f t="shared" si="33"/>
        <v>7</v>
      </c>
      <c r="K659" s="64">
        <f t="shared" si="34"/>
        <v>2020</v>
      </c>
    </row>
    <row r="660" spans="1:11" ht="15" x14ac:dyDescent="0.25">
      <c r="A660" s="7">
        <v>44032</v>
      </c>
      <c r="B660">
        <v>0</v>
      </c>
      <c r="C660">
        <v>0</v>
      </c>
      <c r="D660">
        <v>0</v>
      </c>
      <c r="E660">
        <v>32</v>
      </c>
      <c r="F660">
        <v>0</v>
      </c>
      <c r="G660">
        <v>0</v>
      </c>
      <c r="H660">
        <v>160</v>
      </c>
      <c r="I660" s="71">
        <f t="shared" si="32"/>
        <v>2</v>
      </c>
      <c r="J660" s="64">
        <f t="shared" si="33"/>
        <v>7</v>
      </c>
      <c r="K660" s="64">
        <f t="shared" si="34"/>
        <v>2020</v>
      </c>
    </row>
    <row r="661" spans="1:11" ht="15" x14ac:dyDescent="0.25">
      <c r="A661" s="7">
        <v>44033</v>
      </c>
      <c r="B661">
        <v>0</v>
      </c>
      <c r="C661">
        <v>0</v>
      </c>
      <c r="D661">
        <v>0</v>
      </c>
      <c r="E661">
        <v>32</v>
      </c>
      <c r="F661">
        <v>0</v>
      </c>
      <c r="G661">
        <v>0</v>
      </c>
      <c r="H661">
        <v>160</v>
      </c>
      <c r="I661" s="71">
        <f t="shared" si="32"/>
        <v>3</v>
      </c>
      <c r="J661" s="64">
        <f t="shared" si="33"/>
        <v>7</v>
      </c>
      <c r="K661" s="64">
        <f t="shared" si="34"/>
        <v>2020</v>
      </c>
    </row>
    <row r="662" spans="1:11" ht="15" x14ac:dyDescent="0.25">
      <c r="A662" s="7">
        <v>44034</v>
      </c>
      <c r="B662">
        <v>0</v>
      </c>
      <c r="C662">
        <v>0</v>
      </c>
      <c r="D662">
        <v>0</v>
      </c>
      <c r="E662">
        <v>32</v>
      </c>
      <c r="F662">
        <v>0</v>
      </c>
      <c r="G662">
        <v>0</v>
      </c>
      <c r="H662">
        <v>160</v>
      </c>
      <c r="I662" s="71">
        <f t="shared" si="32"/>
        <v>4</v>
      </c>
      <c r="J662" s="64">
        <f t="shared" si="33"/>
        <v>7</v>
      </c>
      <c r="K662" s="64">
        <f t="shared" si="34"/>
        <v>2020</v>
      </c>
    </row>
    <row r="663" spans="1:11" ht="15" x14ac:dyDescent="0.25">
      <c r="A663" s="7">
        <v>44035</v>
      </c>
      <c r="B663">
        <v>0</v>
      </c>
      <c r="C663">
        <v>0</v>
      </c>
      <c r="D663">
        <v>0</v>
      </c>
      <c r="E663">
        <v>32</v>
      </c>
      <c r="F663">
        <v>0</v>
      </c>
      <c r="G663">
        <v>0</v>
      </c>
      <c r="H663">
        <v>160</v>
      </c>
      <c r="I663" s="71">
        <f t="shared" si="32"/>
        <v>5</v>
      </c>
      <c r="J663" s="64">
        <f t="shared" si="33"/>
        <v>7</v>
      </c>
      <c r="K663" s="64">
        <f t="shared" si="34"/>
        <v>2020</v>
      </c>
    </row>
    <row r="664" spans="1:11" ht="15" x14ac:dyDescent="0.25">
      <c r="A664" s="7">
        <v>44036</v>
      </c>
      <c r="B664">
        <v>0</v>
      </c>
      <c r="C664">
        <v>0</v>
      </c>
      <c r="D664">
        <v>0</v>
      </c>
      <c r="E664">
        <v>32</v>
      </c>
      <c r="F664">
        <v>0</v>
      </c>
      <c r="G664">
        <v>0</v>
      </c>
      <c r="H664">
        <v>160</v>
      </c>
      <c r="I664" s="71">
        <f t="shared" si="32"/>
        <v>6</v>
      </c>
      <c r="J664" s="64">
        <f t="shared" si="33"/>
        <v>7</v>
      </c>
      <c r="K664" s="64">
        <f t="shared" si="34"/>
        <v>2020</v>
      </c>
    </row>
    <row r="665" spans="1:11" ht="15" x14ac:dyDescent="0.25">
      <c r="A665" s="7">
        <v>44037</v>
      </c>
      <c r="B665">
        <v>0</v>
      </c>
      <c r="C665">
        <v>0</v>
      </c>
      <c r="D665">
        <v>0</v>
      </c>
      <c r="E665">
        <v>32</v>
      </c>
      <c r="F665">
        <v>0</v>
      </c>
      <c r="G665">
        <v>0</v>
      </c>
      <c r="H665">
        <v>160</v>
      </c>
      <c r="I665" s="71">
        <f t="shared" si="32"/>
        <v>7</v>
      </c>
      <c r="J665" s="64">
        <f t="shared" si="33"/>
        <v>7</v>
      </c>
      <c r="K665" s="64">
        <f t="shared" si="34"/>
        <v>2020</v>
      </c>
    </row>
    <row r="666" spans="1:11" ht="15" x14ac:dyDescent="0.25">
      <c r="A666" s="7">
        <v>44038</v>
      </c>
      <c r="B666">
        <v>0</v>
      </c>
      <c r="C666">
        <v>0</v>
      </c>
      <c r="D666">
        <v>0</v>
      </c>
      <c r="E666">
        <v>32</v>
      </c>
      <c r="F666">
        <v>0</v>
      </c>
      <c r="G666">
        <v>0</v>
      </c>
      <c r="H666">
        <v>160</v>
      </c>
      <c r="I666" s="71">
        <f t="shared" si="32"/>
        <v>1</v>
      </c>
      <c r="J666" s="64">
        <f t="shared" si="33"/>
        <v>7</v>
      </c>
      <c r="K666" s="64">
        <f t="shared" si="34"/>
        <v>2020</v>
      </c>
    </row>
    <row r="667" spans="1:11" ht="15" x14ac:dyDescent="0.25">
      <c r="A667" s="7">
        <v>44039</v>
      </c>
      <c r="B667">
        <v>0</v>
      </c>
      <c r="C667">
        <v>0</v>
      </c>
      <c r="D667">
        <v>0</v>
      </c>
      <c r="E667">
        <v>32</v>
      </c>
      <c r="F667">
        <v>0</v>
      </c>
      <c r="G667">
        <v>0</v>
      </c>
      <c r="H667">
        <v>160</v>
      </c>
      <c r="I667" s="71">
        <f t="shared" si="32"/>
        <v>2</v>
      </c>
      <c r="J667" s="64">
        <f t="shared" si="33"/>
        <v>7</v>
      </c>
      <c r="K667" s="64">
        <f t="shared" si="34"/>
        <v>2020</v>
      </c>
    </row>
    <row r="668" spans="1:11" ht="15" x14ac:dyDescent="0.25">
      <c r="A668" s="7">
        <v>44040</v>
      </c>
      <c r="B668">
        <v>0</v>
      </c>
      <c r="C668">
        <v>0</v>
      </c>
      <c r="D668">
        <v>0</v>
      </c>
      <c r="E668">
        <v>32</v>
      </c>
      <c r="F668">
        <v>0</v>
      </c>
      <c r="G668">
        <v>0</v>
      </c>
      <c r="H668">
        <v>160</v>
      </c>
      <c r="I668" s="71">
        <f t="shared" si="32"/>
        <v>3</v>
      </c>
      <c r="J668" s="64">
        <f t="shared" si="33"/>
        <v>7</v>
      </c>
      <c r="K668" s="64">
        <f t="shared" si="34"/>
        <v>2020</v>
      </c>
    </row>
    <row r="669" spans="1:11" ht="15" x14ac:dyDescent="0.25">
      <c r="A669" s="7">
        <v>44041</v>
      </c>
      <c r="B669">
        <v>0</v>
      </c>
      <c r="C669">
        <v>0</v>
      </c>
      <c r="D669">
        <v>0</v>
      </c>
      <c r="E669">
        <v>32</v>
      </c>
      <c r="F669">
        <v>0</v>
      </c>
      <c r="G669">
        <v>0</v>
      </c>
      <c r="H669">
        <v>160</v>
      </c>
      <c r="I669" s="71">
        <f t="shared" si="32"/>
        <v>4</v>
      </c>
      <c r="J669" s="64">
        <f t="shared" si="33"/>
        <v>7</v>
      </c>
      <c r="K669" s="64">
        <f t="shared" si="34"/>
        <v>2020</v>
      </c>
    </row>
    <row r="670" spans="1:11" ht="15" x14ac:dyDescent="0.25">
      <c r="A670" s="7">
        <v>44042</v>
      </c>
      <c r="B670">
        <v>0</v>
      </c>
      <c r="C670">
        <v>0</v>
      </c>
      <c r="D670">
        <v>0</v>
      </c>
      <c r="E670">
        <v>32</v>
      </c>
      <c r="F670">
        <v>0</v>
      </c>
      <c r="G670">
        <v>0</v>
      </c>
      <c r="H670">
        <v>160</v>
      </c>
      <c r="I670" s="71">
        <f t="shared" si="32"/>
        <v>5</v>
      </c>
      <c r="J670" s="64">
        <f t="shared" si="33"/>
        <v>7</v>
      </c>
      <c r="K670" s="64">
        <f t="shared" si="34"/>
        <v>2020</v>
      </c>
    </row>
    <row r="671" spans="1:11" ht="15" x14ac:dyDescent="0.25">
      <c r="A671" s="7">
        <v>44043</v>
      </c>
      <c r="B671">
        <v>0</v>
      </c>
      <c r="C671">
        <v>0</v>
      </c>
      <c r="D671">
        <v>0</v>
      </c>
      <c r="E671">
        <v>32</v>
      </c>
      <c r="F671">
        <v>0</v>
      </c>
      <c r="G671">
        <v>0</v>
      </c>
      <c r="H671">
        <v>160</v>
      </c>
      <c r="I671" s="71">
        <f t="shared" si="32"/>
        <v>6</v>
      </c>
      <c r="J671" s="64">
        <f t="shared" si="33"/>
        <v>7</v>
      </c>
      <c r="K671" s="64">
        <f t="shared" si="34"/>
        <v>2020</v>
      </c>
    </row>
    <row r="672" spans="1:11" ht="15" x14ac:dyDescent="0.25">
      <c r="A672" s="7">
        <v>44044</v>
      </c>
      <c r="B672">
        <v>0</v>
      </c>
      <c r="C672">
        <v>0</v>
      </c>
      <c r="D672">
        <v>0</v>
      </c>
      <c r="E672">
        <v>32</v>
      </c>
      <c r="F672">
        <v>0</v>
      </c>
      <c r="G672">
        <v>0</v>
      </c>
      <c r="H672">
        <v>160</v>
      </c>
      <c r="I672" s="71">
        <f t="shared" si="32"/>
        <v>7</v>
      </c>
      <c r="J672" s="64">
        <f t="shared" si="33"/>
        <v>8</v>
      </c>
      <c r="K672" s="64">
        <f t="shared" si="34"/>
        <v>2020</v>
      </c>
    </row>
    <row r="673" spans="1:11" ht="15" x14ac:dyDescent="0.25">
      <c r="A673" s="7">
        <v>44045</v>
      </c>
      <c r="B673">
        <v>0</v>
      </c>
      <c r="C673">
        <v>0</v>
      </c>
      <c r="D673">
        <v>0</v>
      </c>
      <c r="E673">
        <v>0</v>
      </c>
      <c r="F673">
        <v>0</v>
      </c>
      <c r="G673">
        <v>0</v>
      </c>
      <c r="H673">
        <v>160</v>
      </c>
      <c r="I673" s="71">
        <f t="shared" si="32"/>
        <v>1</v>
      </c>
      <c r="J673" s="64">
        <f t="shared" si="33"/>
        <v>8</v>
      </c>
      <c r="K673" s="64">
        <f t="shared" si="34"/>
        <v>2020</v>
      </c>
    </row>
    <row r="674" spans="1:11" ht="15" x14ac:dyDescent="0.25">
      <c r="A674" s="7">
        <v>44046</v>
      </c>
      <c r="B674">
        <v>0</v>
      </c>
      <c r="C674">
        <v>0</v>
      </c>
      <c r="D674">
        <v>0</v>
      </c>
      <c r="E674">
        <v>0</v>
      </c>
      <c r="F674">
        <v>0</v>
      </c>
      <c r="G674">
        <v>0</v>
      </c>
      <c r="H674">
        <v>160</v>
      </c>
      <c r="I674" s="71">
        <f t="shared" si="32"/>
        <v>2</v>
      </c>
      <c r="J674" s="64">
        <f t="shared" si="33"/>
        <v>8</v>
      </c>
      <c r="K674" s="64">
        <f t="shared" si="34"/>
        <v>2020</v>
      </c>
    </row>
    <row r="675" spans="1:11" ht="15" x14ac:dyDescent="0.25">
      <c r="A675" s="7">
        <v>44047</v>
      </c>
      <c r="B675">
        <v>0</v>
      </c>
      <c r="C675">
        <v>0</v>
      </c>
      <c r="D675">
        <v>0</v>
      </c>
      <c r="E675">
        <v>0</v>
      </c>
      <c r="F675">
        <v>0</v>
      </c>
      <c r="G675">
        <v>0</v>
      </c>
      <c r="H675">
        <v>160</v>
      </c>
      <c r="I675" s="71">
        <f t="shared" si="32"/>
        <v>3</v>
      </c>
      <c r="J675" s="64">
        <f t="shared" si="33"/>
        <v>8</v>
      </c>
      <c r="K675" s="64">
        <f t="shared" si="34"/>
        <v>2020</v>
      </c>
    </row>
    <row r="676" spans="1:11" ht="15" x14ac:dyDescent="0.25">
      <c r="A676" s="7">
        <v>44048</v>
      </c>
      <c r="B676">
        <v>0</v>
      </c>
      <c r="C676">
        <v>0</v>
      </c>
      <c r="D676">
        <v>0</v>
      </c>
      <c r="E676">
        <v>0</v>
      </c>
      <c r="F676">
        <v>0</v>
      </c>
      <c r="G676">
        <v>0</v>
      </c>
      <c r="H676">
        <v>160</v>
      </c>
      <c r="I676" s="71">
        <f t="shared" si="32"/>
        <v>4</v>
      </c>
      <c r="J676" s="64">
        <f t="shared" si="33"/>
        <v>8</v>
      </c>
      <c r="K676" s="64">
        <f t="shared" si="34"/>
        <v>2020</v>
      </c>
    </row>
    <row r="677" spans="1:11" ht="15" x14ac:dyDescent="0.25">
      <c r="A677" s="7">
        <v>44049</v>
      </c>
      <c r="B677">
        <v>0</v>
      </c>
      <c r="C677">
        <v>0</v>
      </c>
      <c r="D677">
        <v>0</v>
      </c>
      <c r="E677">
        <v>0</v>
      </c>
      <c r="F677">
        <v>0</v>
      </c>
      <c r="G677">
        <v>0</v>
      </c>
      <c r="H677">
        <v>160</v>
      </c>
      <c r="I677" s="71">
        <f t="shared" si="32"/>
        <v>5</v>
      </c>
      <c r="J677" s="64">
        <f t="shared" si="33"/>
        <v>8</v>
      </c>
      <c r="K677" s="64">
        <f t="shared" si="34"/>
        <v>2020</v>
      </c>
    </row>
    <row r="678" spans="1:11" ht="15" x14ac:dyDescent="0.25">
      <c r="A678" s="7">
        <v>44050</v>
      </c>
      <c r="B678">
        <v>0</v>
      </c>
      <c r="C678">
        <v>0</v>
      </c>
      <c r="D678">
        <v>0</v>
      </c>
      <c r="E678">
        <v>0</v>
      </c>
      <c r="F678">
        <v>0</v>
      </c>
      <c r="G678">
        <v>0</v>
      </c>
      <c r="H678">
        <v>160</v>
      </c>
      <c r="I678" s="71">
        <f t="shared" si="32"/>
        <v>6</v>
      </c>
      <c r="J678" s="64">
        <f t="shared" si="33"/>
        <v>8</v>
      </c>
      <c r="K678" s="64">
        <f t="shared" si="34"/>
        <v>2020</v>
      </c>
    </row>
    <row r="679" spans="1:11" ht="15" x14ac:dyDescent="0.25">
      <c r="A679" s="7">
        <v>44051</v>
      </c>
      <c r="B679">
        <v>0</v>
      </c>
      <c r="C679">
        <v>0</v>
      </c>
      <c r="D679">
        <v>0</v>
      </c>
      <c r="E679">
        <v>0</v>
      </c>
      <c r="F679">
        <v>0</v>
      </c>
      <c r="G679">
        <v>0</v>
      </c>
      <c r="H679">
        <v>160</v>
      </c>
      <c r="I679" s="71">
        <f t="shared" si="32"/>
        <v>7</v>
      </c>
      <c r="J679" s="64">
        <f t="shared" si="33"/>
        <v>8</v>
      </c>
      <c r="K679" s="64">
        <f t="shared" si="34"/>
        <v>2020</v>
      </c>
    </row>
    <row r="680" spans="1:11" ht="15" x14ac:dyDescent="0.25">
      <c r="A680" s="7">
        <v>44052</v>
      </c>
      <c r="B680">
        <v>0</v>
      </c>
      <c r="C680">
        <v>0</v>
      </c>
      <c r="D680">
        <v>0</v>
      </c>
      <c r="E680">
        <v>0</v>
      </c>
      <c r="F680">
        <v>0</v>
      </c>
      <c r="G680">
        <v>0</v>
      </c>
      <c r="H680">
        <v>160</v>
      </c>
      <c r="I680" s="71">
        <f t="shared" si="32"/>
        <v>1</v>
      </c>
      <c r="J680" s="64">
        <f t="shared" si="33"/>
        <v>8</v>
      </c>
      <c r="K680" s="64">
        <f t="shared" si="34"/>
        <v>2020</v>
      </c>
    </row>
    <row r="681" spans="1:11" ht="15" x14ac:dyDescent="0.25">
      <c r="A681" s="7">
        <v>44053</v>
      </c>
      <c r="B681">
        <v>0</v>
      </c>
      <c r="C681">
        <v>0</v>
      </c>
      <c r="D681">
        <v>0</v>
      </c>
      <c r="E681">
        <v>0</v>
      </c>
      <c r="F681">
        <v>0</v>
      </c>
      <c r="G681">
        <v>0</v>
      </c>
      <c r="H681">
        <v>160</v>
      </c>
      <c r="I681" s="71">
        <f t="shared" si="32"/>
        <v>2</v>
      </c>
      <c r="J681" s="64">
        <f t="shared" si="33"/>
        <v>8</v>
      </c>
      <c r="K681" s="64">
        <f t="shared" si="34"/>
        <v>2020</v>
      </c>
    </row>
    <row r="682" spans="1:11" ht="15" x14ac:dyDescent="0.25">
      <c r="A682" s="7">
        <v>44054</v>
      </c>
      <c r="B682">
        <v>0</v>
      </c>
      <c r="C682">
        <v>0</v>
      </c>
      <c r="D682">
        <v>0</v>
      </c>
      <c r="E682">
        <v>0</v>
      </c>
      <c r="F682">
        <v>0</v>
      </c>
      <c r="G682">
        <v>0</v>
      </c>
      <c r="H682">
        <v>160</v>
      </c>
      <c r="I682" s="71">
        <f t="shared" si="32"/>
        <v>3</v>
      </c>
      <c r="J682" s="64">
        <f t="shared" si="33"/>
        <v>8</v>
      </c>
      <c r="K682" s="64">
        <f t="shared" si="34"/>
        <v>2020</v>
      </c>
    </row>
    <row r="683" spans="1:11" ht="15" x14ac:dyDescent="0.25">
      <c r="A683" s="7">
        <v>44055</v>
      </c>
      <c r="B683">
        <v>0</v>
      </c>
      <c r="C683">
        <v>0</v>
      </c>
      <c r="D683">
        <v>0</v>
      </c>
      <c r="E683">
        <v>0</v>
      </c>
      <c r="F683">
        <v>0</v>
      </c>
      <c r="G683">
        <v>0</v>
      </c>
      <c r="H683">
        <v>160</v>
      </c>
      <c r="I683" s="71">
        <f t="shared" si="32"/>
        <v>4</v>
      </c>
      <c r="J683" s="64">
        <f t="shared" si="33"/>
        <v>8</v>
      </c>
      <c r="K683" s="64">
        <f t="shared" si="34"/>
        <v>2020</v>
      </c>
    </row>
    <row r="684" spans="1:11" ht="15" x14ac:dyDescent="0.25">
      <c r="A684" s="7">
        <v>44056</v>
      </c>
      <c r="B684">
        <v>0</v>
      </c>
      <c r="C684">
        <v>0</v>
      </c>
      <c r="D684">
        <v>0</v>
      </c>
      <c r="E684">
        <v>0</v>
      </c>
      <c r="F684">
        <v>0</v>
      </c>
      <c r="G684">
        <v>0</v>
      </c>
      <c r="H684">
        <v>160</v>
      </c>
      <c r="I684" s="71">
        <f t="shared" si="32"/>
        <v>5</v>
      </c>
      <c r="J684" s="64">
        <f t="shared" si="33"/>
        <v>8</v>
      </c>
      <c r="K684" s="64">
        <f t="shared" si="34"/>
        <v>2020</v>
      </c>
    </row>
    <row r="685" spans="1:11" ht="15" x14ac:dyDescent="0.25">
      <c r="A685" s="7">
        <v>44057</v>
      </c>
      <c r="B685">
        <v>0</v>
      </c>
      <c r="C685">
        <v>0</v>
      </c>
      <c r="D685">
        <v>0</v>
      </c>
      <c r="E685">
        <v>0</v>
      </c>
      <c r="F685">
        <v>0</v>
      </c>
      <c r="G685">
        <v>0</v>
      </c>
      <c r="H685">
        <v>160</v>
      </c>
      <c r="I685" s="71">
        <f t="shared" si="32"/>
        <v>6</v>
      </c>
      <c r="J685" s="64">
        <f t="shared" si="33"/>
        <v>8</v>
      </c>
      <c r="K685" s="64">
        <f t="shared" si="34"/>
        <v>2020</v>
      </c>
    </row>
    <row r="686" spans="1:11" ht="15" x14ac:dyDescent="0.25">
      <c r="A686" s="7">
        <v>44058</v>
      </c>
      <c r="B686">
        <v>0</v>
      </c>
      <c r="C686">
        <v>0</v>
      </c>
      <c r="D686">
        <v>0</v>
      </c>
      <c r="E686">
        <v>0</v>
      </c>
      <c r="F686">
        <v>0</v>
      </c>
      <c r="G686">
        <v>0</v>
      </c>
      <c r="H686">
        <v>160</v>
      </c>
      <c r="I686" s="71">
        <f t="shared" si="32"/>
        <v>7</v>
      </c>
      <c r="J686" s="64">
        <f t="shared" si="33"/>
        <v>8</v>
      </c>
      <c r="K686" s="64">
        <f t="shared" si="34"/>
        <v>2020</v>
      </c>
    </row>
    <row r="687" spans="1:11" ht="15" x14ac:dyDescent="0.25">
      <c r="A687" s="7">
        <v>44059</v>
      </c>
      <c r="B687">
        <v>0</v>
      </c>
      <c r="C687">
        <v>0</v>
      </c>
      <c r="D687">
        <v>0</v>
      </c>
      <c r="E687">
        <v>0</v>
      </c>
      <c r="F687">
        <v>0</v>
      </c>
      <c r="G687">
        <v>0</v>
      </c>
      <c r="H687">
        <v>160</v>
      </c>
      <c r="I687" s="71">
        <f t="shared" si="32"/>
        <v>1</v>
      </c>
      <c r="J687" s="64">
        <f t="shared" si="33"/>
        <v>8</v>
      </c>
      <c r="K687" s="64">
        <f t="shared" si="34"/>
        <v>2020</v>
      </c>
    </row>
    <row r="688" spans="1:11" ht="15" x14ac:dyDescent="0.25">
      <c r="A688" s="7">
        <v>44060</v>
      </c>
      <c r="B688">
        <v>0</v>
      </c>
      <c r="C688">
        <v>0</v>
      </c>
      <c r="D688">
        <v>0</v>
      </c>
      <c r="E688">
        <v>0</v>
      </c>
      <c r="F688">
        <v>0</v>
      </c>
      <c r="G688">
        <v>0</v>
      </c>
      <c r="H688">
        <v>160</v>
      </c>
      <c r="I688" s="71">
        <f t="shared" si="32"/>
        <v>2</v>
      </c>
      <c r="J688" s="64">
        <f t="shared" si="33"/>
        <v>8</v>
      </c>
      <c r="K688" s="64">
        <f t="shared" si="34"/>
        <v>2020</v>
      </c>
    </row>
    <row r="689" spans="1:11" ht="15" x14ac:dyDescent="0.25">
      <c r="A689" s="7">
        <v>44061</v>
      </c>
      <c r="B689">
        <v>0</v>
      </c>
      <c r="C689">
        <v>0</v>
      </c>
      <c r="D689">
        <v>0</v>
      </c>
      <c r="E689">
        <v>0</v>
      </c>
      <c r="F689">
        <v>0</v>
      </c>
      <c r="G689">
        <v>0</v>
      </c>
      <c r="H689">
        <v>160</v>
      </c>
      <c r="I689" s="71">
        <f t="shared" si="32"/>
        <v>3</v>
      </c>
      <c r="J689" s="64">
        <f t="shared" si="33"/>
        <v>8</v>
      </c>
      <c r="K689" s="64">
        <f t="shared" si="34"/>
        <v>2020</v>
      </c>
    </row>
    <row r="690" spans="1:11" ht="15" x14ac:dyDescent="0.25">
      <c r="A690" s="7">
        <v>44062</v>
      </c>
      <c r="B690">
        <v>0</v>
      </c>
      <c r="C690">
        <v>0</v>
      </c>
      <c r="D690">
        <v>0</v>
      </c>
      <c r="E690">
        <v>0</v>
      </c>
      <c r="F690">
        <v>0</v>
      </c>
      <c r="G690">
        <v>0</v>
      </c>
      <c r="H690">
        <v>160</v>
      </c>
      <c r="I690" s="71">
        <f t="shared" si="32"/>
        <v>4</v>
      </c>
      <c r="J690" s="64">
        <f t="shared" si="33"/>
        <v>8</v>
      </c>
      <c r="K690" s="64">
        <f t="shared" si="34"/>
        <v>2020</v>
      </c>
    </row>
    <row r="691" spans="1:11" ht="15" x14ac:dyDescent="0.25">
      <c r="A691" s="7">
        <v>44063</v>
      </c>
      <c r="B691">
        <v>0</v>
      </c>
      <c r="C691">
        <v>0</v>
      </c>
      <c r="D691">
        <v>0</v>
      </c>
      <c r="E691">
        <v>0</v>
      </c>
      <c r="F691">
        <v>0</v>
      </c>
      <c r="G691">
        <v>0</v>
      </c>
      <c r="H691">
        <v>160</v>
      </c>
      <c r="I691" s="71">
        <f t="shared" si="32"/>
        <v>5</v>
      </c>
      <c r="J691" s="64">
        <f t="shared" si="33"/>
        <v>8</v>
      </c>
      <c r="K691" s="64">
        <f t="shared" si="34"/>
        <v>2020</v>
      </c>
    </row>
    <row r="692" spans="1:11" ht="15" x14ac:dyDescent="0.25">
      <c r="A692" s="7">
        <v>44064</v>
      </c>
      <c r="B692">
        <v>0</v>
      </c>
      <c r="C692">
        <v>0</v>
      </c>
      <c r="D692">
        <v>0</v>
      </c>
      <c r="E692">
        <v>0</v>
      </c>
      <c r="F692">
        <v>0</v>
      </c>
      <c r="G692">
        <v>0</v>
      </c>
      <c r="H692">
        <v>160</v>
      </c>
      <c r="I692" s="71">
        <f t="shared" si="32"/>
        <v>6</v>
      </c>
      <c r="J692" s="64">
        <f t="shared" si="33"/>
        <v>8</v>
      </c>
      <c r="K692" s="64">
        <f t="shared" si="34"/>
        <v>2020</v>
      </c>
    </row>
    <row r="693" spans="1:11" ht="15" x14ac:dyDescent="0.25">
      <c r="A693" s="7">
        <v>44065</v>
      </c>
      <c r="B693">
        <v>0</v>
      </c>
      <c r="C693">
        <v>0</v>
      </c>
      <c r="D693">
        <v>0</v>
      </c>
      <c r="E693">
        <v>0</v>
      </c>
      <c r="F693">
        <v>0</v>
      </c>
      <c r="G693">
        <v>0</v>
      </c>
      <c r="H693">
        <v>160</v>
      </c>
      <c r="I693" s="71">
        <f t="shared" si="32"/>
        <v>7</v>
      </c>
      <c r="J693" s="64">
        <f t="shared" si="33"/>
        <v>8</v>
      </c>
      <c r="K693" s="64">
        <f t="shared" si="34"/>
        <v>2020</v>
      </c>
    </row>
    <row r="694" spans="1:11" ht="15" x14ac:dyDescent="0.25">
      <c r="A694" s="7">
        <v>44066</v>
      </c>
      <c r="B694">
        <v>0</v>
      </c>
      <c r="C694">
        <v>0</v>
      </c>
      <c r="D694">
        <v>0</v>
      </c>
      <c r="E694">
        <v>0</v>
      </c>
      <c r="F694">
        <v>0</v>
      </c>
      <c r="G694">
        <v>0</v>
      </c>
      <c r="H694">
        <v>160</v>
      </c>
      <c r="I694" s="71">
        <f t="shared" si="32"/>
        <v>1</v>
      </c>
      <c r="J694" s="64">
        <f t="shared" si="33"/>
        <v>8</v>
      </c>
      <c r="K694" s="64">
        <f t="shared" si="34"/>
        <v>2020</v>
      </c>
    </row>
    <row r="695" spans="1:11" ht="15" x14ac:dyDescent="0.25">
      <c r="A695" s="7">
        <v>44067</v>
      </c>
      <c r="B695">
        <v>0</v>
      </c>
      <c r="C695">
        <v>0</v>
      </c>
      <c r="D695">
        <v>0</v>
      </c>
      <c r="E695">
        <v>0</v>
      </c>
      <c r="F695">
        <v>0</v>
      </c>
      <c r="G695">
        <v>0</v>
      </c>
      <c r="H695">
        <v>160</v>
      </c>
      <c r="I695" s="71">
        <f t="shared" si="32"/>
        <v>2</v>
      </c>
      <c r="J695" s="64">
        <f t="shared" si="33"/>
        <v>8</v>
      </c>
      <c r="K695" s="64">
        <f t="shared" si="34"/>
        <v>2020</v>
      </c>
    </row>
    <row r="696" spans="1:11" ht="15" x14ac:dyDescent="0.25">
      <c r="A696" s="7">
        <v>44068</v>
      </c>
      <c r="B696">
        <v>0</v>
      </c>
      <c r="C696">
        <v>0</v>
      </c>
      <c r="D696">
        <v>0</v>
      </c>
      <c r="E696">
        <v>0</v>
      </c>
      <c r="F696">
        <v>0</v>
      </c>
      <c r="G696">
        <v>0</v>
      </c>
      <c r="H696">
        <v>160</v>
      </c>
      <c r="I696" s="71">
        <f t="shared" si="32"/>
        <v>3</v>
      </c>
      <c r="J696" s="64">
        <f t="shared" si="33"/>
        <v>8</v>
      </c>
      <c r="K696" s="64">
        <f t="shared" si="34"/>
        <v>2020</v>
      </c>
    </row>
    <row r="697" spans="1:11" ht="15" x14ac:dyDescent="0.25">
      <c r="A697" s="7">
        <v>44069</v>
      </c>
      <c r="B697">
        <v>0</v>
      </c>
      <c r="C697">
        <v>0</v>
      </c>
      <c r="D697">
        <v>0</v>
      </c>
      <c r="E697">
        <v>0</v>
      </c>
      <c r="F697">
        <v>0</v>
      </c>
      <c r="G697">
        <v>0</v>
      </c>
      <c r="H697">
        <v>160</v>
      </c>
      <c r="I697" s="71">
        <f t="shared" si="32"/>
        <v>4</v>
      </c>
      <c r="J697" s="64">
        <f t="shared" si="33"/>
        <v>8</v>
      </c>
      <c r="K697" s="64">
        <f t="shared" si="34"/>
        <v>2020</v>
      </c>
    </row>
    <row r="698" spans="1:11" ht="15" x14ac:dyDescent="0.25">
      <c r="A698" s="7">
        <v>44070</v>
      </c>
      <c r="B698">
        <v>0</v>
      </c>
      <c r="C698">
        <v>0</v>
      </c>
      <c r="D698">
        <v>0</v>
      </c>
      <c r="E698">
        <v>0</v>
      </c>
      <c r="F698">
        <v>0</v>
      </c>
      <c r="G698">
        <v>0</v>
      </c>
      <c r="H698">
        <v>160</v>
      </c>
      <c r="I698" s="71">
        <f t="shared" si="32"/>
        <v>5</v>
      </c>
      <c r="J698" s="64">
        <f t="shared" si="33"/>
        <v>8</v>
      </c>
      <c r="K698" s="64">
        <f t="shared" si="34"/>
        <v>2020</v>
      </c>
    </row>
    <row r="699" spans="1:11" ht="15" x14ac:dyDescent="0.25">
      <c r="A699" s="7">
        <v>44071</v>
      </c>
      <c r="B699">
        <v>0</v>
      </c>
      <c r="C699">
        <v>0</v>
      </c>
      <c r="D699">
        <v>0</v>
      </c>
      <c r="E699">
        <v>0</v>
      </c>
      <c r="F699">
        <v>0</v>
      </c>
      <c r="G699">
        <v>0</v>
      </c>
      <c r="H699">
        <v>160</v>
      </c>
      <c r="I699" s="71">
        <f t="shared" si="32"/>
        <v>6</v>
      </c>
      <c r="J699" s="64">
        <f t="shared" si="33"/>
        <v>8</v>
      </c>
      <c r="K699" s="64">
        <f t="shared" si="34"/>
        <v>2020</v>
      </c>
    </row>
    <row r="700" spans="1:11" ht="15" x14ac:dyDescent="0.25">
      <c r="A700" s="7">
        <v>44072</v>
      </c>
      <c r="B700">
        <v>0</v>
      </c>
      <c r="C700">
        <v>0</v>
      </c>
      <c r="D700">
        <v>0</v>
      </c>
      <c r="E700">
        <v>0</v>
      </c>
      <c r="F700">
        <v>0</v>
      </c>
      <c r="G700">
        <v>0</v>
      </c>
      <c r="H700">
        <v>160</v>
      </c>
      <c r="I700" s="71">
        <f t="shared" si="32"/>
        <v>7</v>
      </c>
      <c r="J700" s="64">
        <f t="shared" si="33"/>
        <v>8</v>
      </c>
      <c r="K700" s="64">
        <f t="shared" si="34"/>
        <v>2020</v>
      </c>
    </row>
    <row r="701" spans="1:11" ht="15" x14ac:dyDescent="0.25">
      <c r="A701" s="7">
        <v>44073</v>
      </c>
      <c r="B701">
        <v>0</v>
      </c>
      <c r="C701">
        <v>0</v>
      </c>
      <c r="D701">
        <v>0</v>
      </c>
      <c r="E701">
        <v>0</v>
      </c>
      <c r="F701">
        <v>0</v>
      </c>
      <c r="G701">
        <v>0</v>
      </c>
      <c r="H701">
        <v>160</v>
      </c>
      <c r="I701" s="71">
        <f t="shared" si="32"/>
        <v>1</v>
      </c>
      <c r="J701" s="64">
        <f t="shared" si="33"/>
        <v>8</v>
      </c>
      <c r="K701" s="64">
        <f t="shared" si="34"/>
        <v>2020</v>
      </c>
    </row>
    <row r="702" spans="1:11" ht="15" x14ac:dyDescent="0.25">
      <c r="A702" s="7">
        <v>44074</v>
      </c>
      <c r="B702">
        <v>0</v>
      </c>
      <c r="C702">
        <v>0</v>
      </c>
      <c r="D702">
        <v>0</v>
      </c>
      <c r="E702">
        <v>0</v>
      </c>
      <c r="F702">
        <v>0</v>
      </c>
      <c r="G702">
        <v>0</v>
      </c>
      <c r="H702">
        <v>160</v>
      </c>
      <c r="I702" s="71">
        <f t="shared" si="32"/>
        <v>2</v>
      </c>
      <c r="J702" s="64">
        <f t="shared" si="33"/>
        <v>8</v>
      </c>
      <c r="K702" s="64">
        <f t="shared" si="34"/>
        <v>2020</v>
      </c>
    </row>
    <row r="703" spans="1:11" ht="15" x14ac:dyDescent="0.25">
      <c r="A703" s="7">
        <v>44075</v>
      </c>
      <c r="B703">
        <v>0</v>
      </c>
      <c r="C703">
        <v>0</v>
      </c>
      <c r="D703">
        <v>0</v>
      </c>
      <c r="E703">
        <v>0</v>
      </c>
      <c r="F703">
        <v>0</v>
      </c>
      <c r="G703">
        <v>0</v>
      </c>
      <c r="H703">
        <v>160</v>
      </c>
      <c r="I703" s="71">
        <f t="shared" si="32"/>
        <v>3</v>
      </c>
      <c r="J703" s="64">
        <f t="shared" si="33"/>
        <v>9</v>
      </c>
      <c r="K703" s="64">
        <f t="shared" si="34"/>
        <v>2020</v>
      </c>
    </row>
    <row r="704" spans="1:11" ht="15" x14ac:dyDescent="0.25">
      <c r="A704" s="7">
        <v>44076</v>
      </c>
      <c r="B704">
        <v>0</v>
      </c>
      <c r="C704">
        <v>0</v>
      </c>
      <c r="D704">
        <v>0</v>
      </c>
      <c r="E704">
        <v>0</v>
      </c>
      <c r="F704">
        <v>0</v>
      </c>
      <c r="G704">
        <v>0</v>
      </c>
      <c r="H704">
        <v>160</v>
      </c>
      <c r="I704" s="71">
        <f t="shared" si="32"/>
        <v>4</v>
      </c>
      <c r="J704" s="64">
        <f t="shared" si="33"/>
        <v>9</v>
      </c>
      <c r="K704" s="64">
        <f t="shared" si="34"/>
        <v>2020</v>
      </c>
    </row>
    <row r="705" spans="1:11" ht="15" x14ac:dyDescent="0.25">
      <c r="A705" s="7">
        <v>44077</v>
      </c>
      <c r="B705">
        <v>0</v>
      </c>
      <c r="C705">
        <v>0</v>
      </c>
      <c r="D705">
        <v>0</v>
      </c>
      <c r="E705">
        <v>0</v>
      </c>
      <c r="F705">
        <v>0</v>
      </c>
      <c r="G705">
        <v>0</v>
      </c>
      <c r="H705">
        <v>160</v>
      </c>
      <c r="I705" s="71">
        <f t="shared" si="32"/>
        <v>5</v>
      </c>
      <c r="J705" s="64">
        <f t="shared" si="33"/>
        <v>9</v>
      </c>
      <c r="K705" s="64">
        <f t="shared" si="34"/>
        <v>2020</v>
      </c>
    </row>
    <row r="706" spans="1:11" ht="15" x14ac:dyDescent="0.25">
      <c r="A706" s="7">
        <v>44078</v>
      </c>
      <c r="B706">
        <v>0</v>
      </c>
      <c r="C706">
        <v>0</v>
      </c>
      <c r="D706">
        <v>0</v>
      </c>
      <c r="E706">
        <v>0</v>
      </c>
      <c r="F706">
        <v>0</v>
      </c>
      <c r="G706">
        <v>0</v>
      </c>
      <c r="H706">
        <v>160</v>
      </c>
      <c r="I706" s="71">
        <f t="shared" si="32"/>
        <v>6</v>
      </c>
      <c r="J706" s="64">
        <f t="shared" si="33"/>
        <v>9</v>
      </c>
      <c r="K706" s="64">
        <f t="shared" si="34"/>
        <v>2020</v>
      </c>
    </row>
    <row r="707" spans="1:11" ht="15" x14ac:dyDescent="0.25">
      <c r="A707" s="7">
        <v>44079</v>
      </c>
      <c r="B707">
        <v>0</v>
      </c>
      <c r="C707">
        <v>0</v>
      </c>
      <c r="D707">
        <v>0</v>
      </c>
      <c r="E707">
        <v>0</v>
      </c>
      <c r="F707">
        <v>0</v>
      </c>
      <c r="G707">
        <v>0</v>
      </c>
      <c r="H707">
        <v>160</v>
      </c>
      <c r="I707" s="71">
        <f t="shared" ref="I707:I731" si="35">WEEKDAY(A707)</f>
        <v>7</v>
      </c>
      <c r="J707" s="64">
        <f t="shared" ref="J707:J731" si="36">MONTH(A:A)</f>
        <v>9</v>
      </c>
      <c r="K707" s="64">
        <f t="shared" ref="K707:K770" si="37">YEAR(A707)</f>
        <v>2020</v>
      </c>
    </row>
    <row r="708" spans="1:11" ht="15" x14ac:dyDescent="0.25">
      <c r="A708" s="7">
        <v>44080</v>
      </c>
      <c r="B708">
        <v>0</v>
      </c>
      <c r="C708">
        <v>0</v>
      </c>
      <c r="D708">
        <v>0</v>
      </c>
      <c r="E708">
        <v>0</v>
      </c>
      <c r="F708">
        <v>0</v>
      </c>
      <c r="G708">
        <v>0</v>
      </c>
      <c r="H708">
        <v>160</v>
      </c>
      <c r="I708" s="71">
        <f t="shared" si="35"/>
        <v>1</v>
      </c>
      <c r="J708" s="64">
        <f t="shared" si="36"/>
        <v>9</v>
      </c>
      <c r="K708" s="64">
        <f t="shared" si="37"/>
        <v>2020</v>
      </c>
    </row>
    <row r="709" spans="1:11" ht="15" x14ac:dyDescent="0.25">
      <c r="A709" s="7">
        <v>44081</v>
      </c>
      <c r="B709">
        <v>0</v>
      </c>
      <c r="C709">
        <v>0</v>
      </c>
      <c r="D709">
        <v>0</v>
      </c>
      <c r="E709">
        <v>0</v>
      </c>
      <c r="F709">
        <v>0</v>
      </c>
      <c r="G709">
        <v>0</v>
      </c>
      <c r="H709">
        <v>160</v>
      </c>
      <c r="I709" s="71">
        <f t="shared" si="35"/>
        <v>2</v>
      </c>
      <c r="J709" s="64">
        <f t="shared" si="36"/>
        <v>9</v>
      </c>
      <c r="K709" s="64">
        <f t="shared" si="37"/>
        <v>2020</v>
      </c>
    </row>
    <row r="710" spans="1:11" ht="15" x14ac:dyDescent="0.25">
      <c r="A710" s="7">
        <v>44082</v>
      </c>
      <c r="B710">
        <v>0</v>
      </c>
      <c r="C710">
        <v>0</v>
      </c>
      <c r="D710">
        <v>0</v>
      </c>
      <c r="E710">
        <v>0</v>
      </c>
      <c r="F710">
        <v>0</v>
      </c>
      <c r="G710">
        <v>0</v>
      </c>
      <c r="H710">
        <v>160</v>
      </c>
      <c r="I710" s="71">
        <f t="shared" si="35"/>
        <v>3</v>
      </c>
      <c r="J710" s="64">
        <f t="shared" si="36"/>
        <v>9</v>
      </c>
      <c r="K710" s="64">
        <f t="shared" si="37"/>
        <v>2020</v>
      </c>
    </row>
    <row r="711" spans="1:11" ht="15" x14ac:dyDescent="0.25">
      <c r="A711" s="7">
        <v>44083</v>
      </c>
      <c r="B711">
        <v>0</v>
      </c>
      <c r="C711">
        <v>0</v>
      </c>
      <c r="D711">
        <v>0</v>
      </c>
      <c r="E711">
        <v>0</v>
      </c>
      <c r="F711">
        <v>0</v>
      </c>
      <c r="G711">
        <v>0</v>
      </c>
      <c r="H711">
        <v>160</v>
      </c>
      <c r="I711" s="71">
        <f t="shared" si="35"/>
        <v>4</v>
      </c>
      <c r="J711" s="64">
        <f t="shared" si="36"/>
        <v>9</v>
      </c>
      <c r="K711" s="64">
        <f t="shared" si="37"/>
        <v>2020</v>
      </c>
    </row>
    <row r="712" spans="1:11" ht="15" x14ac:dyDescent="0.25">
      <c r="A712" s="7">
        <v>44084</v>
      </c>
      <c r="B712">
        <v>0</v>
      </c>
      <c r="C712">
        <v>0</v>
      </c>
      <c r="D712">
        <v>0</v>
      </c>
      <c r="E712">
        <v>0</v>
      </c>
      <c r="F712">
        <v>0</v>
      </c>
      <c r="G712">
        <v>0</v>
      </c>
      <c r="H712">
        <v>160</v>
      </c>
      <c r="I712" s="71">
        <f t="shared" si="35"/>
        <v>5</v>
      </c>
      <c r="J712" s="64">
        <f t="shared" si="36"/>
        <v>9</v>
      </c>
      <c r="K712" s="64">
        <f t="shared" si="37"/>
        <v>2020</v>
      </c>
    </row>
    <row r="713" spans="1:11" ht="15" x14ac:dyDescent="0.25">
      <c r="A713" s="7">
        <v>44085</v>
      </c>
      <c r="B713">
        <v>0</v>
      </c>
      <c r="C713">
        <v>0</v>
      </c>
      <c r="D713">
        <v>0</v>
      </c>
      <c r="E713">
        <v>0</v>
      </c>
      <c r="F713">
        <v>0</v>
      </c>
      <c r="G713">
        <v>0</v>
      </c>
      <c r="H713">
        <v>160</v>
      </c>
      <c r="I713" s="71">
        <f t="shared" si="35"/>
        <v>6</v>
      </c>
      <c r="J713" s="64">
        <f t="shared" si="36"/>
        <v>9</v>
      </c>
      <c r="K713" s="64">
        <f t="shared" si="37"/>
        <v>2020</v>
      </c>
    </row>
    <row r="714" spans="1:11" ht="15" x14ac:dyDescent="0.25">
      <c r="A714" s="7">
        <v>44086</v>
      </c>
      <c r="B714">
        <v>0</v>
      </c>
      <c r="C714">
        <v>0</v>
      </c>
      <c r="D714">
        <v>0</v>
      </c>
      <c r="E714">
        <v>0</v>
      </c>
      <c r="F714">
        <v>0</v>
      </c>
      <c r="G714">
        <v>0</v>
      </c>
      <c r="H714">
        <v>160</v>
      </c>
      <c r="I714" s="71">
        <f t="shared" si="35"/>
        <v>7</v>
      </c>
      <c r="J714" s="64">
        <f t="shared" si="36"/>
        <v>9</v>
      </c>
      <c r="K714" s="64">
        <f t="shared" si="37"/>
        <v>2020</v>
      </c>
    </row>
    <row r="715" spans="1:11" ht="15" x14ac:dyDescent="0.25">
      <c r="A715" s="7">
        <v>44087</v>
      </c>
      <c r="B715">
        <v>0</v>
      </c>
      <c r="C715">
        <v>0</v>
      </c>
      <c r="D715">
        <v>0</v>
      </c>
      <c r="E715">
        <v>0</v>
      </c>
      <c r="F715">
        <v>0</v>
      </c>
      <c r="G715">
        <v>0</v>
      </c>
      <c r="H715">
        <v>160</v>
      </c>
      <c r="I715" s="71">
        <f t="shared" si="35"/>
        <v>1</v>
      </c>
      <c r="J715" s="64">
        <f t="shared" si="36"/>
        <v>9</v>
      </c>
      <c r="K715" s="64">
        <f t="shared" si="37"/>
        <v>2020</v>
      </c>
    </row>
    <row r="716" spans="1:11" ht="15" x14ac:dyDescent="0.25">
      <c r="A716" s="7">
        <v>44088</v>
      </c>
      <c r="B716">
        <v>0</v>
      </c>
      <c r="C716">
        <v>0</v>
      </c>
      <c r="D716">
        <v>0</v>
      </c>
      <c r="E716">
        <v>0</v>
      </c>
      <c r="F716">
        <v>0</v>
      </c>
      <c r="G716">
        <v>0</v>
      </c>
      <c r="H716">
        <v>160</v>
      </c>
      <c r="I716" s="71">
        <f t="shared" si="35"/>
        <v>2</v>
      </c>
      <c r="J716" s="64">
        <f t="shared" si="36"/>
        <v>9</v>
      </c>
      <c r="K716" s="64">
        <f t="shared" si="37"/>
        <v>2020</v>
      </c>
    </row>
    <row r="717" spans="1:11" ht="15" x14ac:dyDescent="0.25">
      <c r="A717" s="7">
        <v>44089</v>
      </c>
      <c r="B717">
        <v>0</v>
      </c>
      <c r="C717">
        <v>0</v>
      </c>
      <c r="D717">
        <v>0</v>
      </c>
      <c r="E717">
        <v>0</v>
      </c>
      <c r="F717">
        <v>0</v>
      </c>
      <c r="G717">
        <v>0</v>
      </c>
      <c r="H717">
        <v>160</v>
      </c>
      <c r="I717" s="71">
        <f t="shared" si="35"/>
        <v>3</v>
      </c>
      <c r="J717" s="64">
        <f t="shared" si="36"/>
        <v>9</v>
      </c>
      <c r="K717" s="64">
        <f t="shared" si="37"/>
        <v>2020</v>
      </c>
    </row>
    <row r="718" spans="1:11" ht="15" x14ac:dyDescent="0.25">
      <c r="A718" s="7">
        <v>44090</v>
      </c>
      <c r="B718">
        <v>0</v>
      </c>
      <c r="C718">
        <v>0</v>
      </c>
      <c r="D718">
        <v>0</v>
      </c>
      <c r="E718">
        <v>0</v>
      </c>
      <c r="F718">
        <v>0</v>
      </c>
      <c r="G718">
        <v>0</v>
      </c>
      <c r="H718">
        <v>160</v>
      </c>
      <c r="I718" s="71">
        <f t="shared" si="35"/>
        <v>4</v>
      </c>
      <c r="J718" s="64">
        <f t="shared" si="36"/>
        <v>9</v>
      </c>
      <c r="K718" s="64">
        <f t="shared" si="37"/>
        <v>2020</v>
      </c>
    </row>
    <row r="719" spans="1:11" ht="15" x14ac:dyDescent="0.25">
      <c r="A719" s="7">
        <v>44091</v>
      </c>
      <c r="B719">
        <v>0</v>
      </c>
      <c r="C719">
        <v>0</v>
      </c>
      <c r="D719">
        <v>0</v>
      </c>
      <c r="E719">
        <v>0</v>
      </c>
      <c r="F719">
        <v>0</v>
      </c>
      <c r="G719">
        <v>0</v>
      </c>
      <c r="H719">
        <v>160</v>
      </c>
      <c r="I719" s="71">
        <f t="shared" si="35"/>
        <v>5</v>
      </c>
      <c r="J719" s="64">
        <f t="shared" si="36"/>
        <v>9</v>
      </c>
      <c r="K719" s="64">
        <f t="shared" si="37"/>
        <v>2020</v>
      </c>
    </row>
    <row r="720" spans="1:11" ht="15" x14ac:dyDescent="0.25">
      <c r="A720" s="7">
        <v>44092</v>
      </c>
      <c r="B720">
        <v>0</v>
      </c>
      <c r="C720">
        <v>0</v>
      </c>
      <c r="D720">
        <v>0</v>
      </c>
      <c r="E720">
        <v>0</v>
      </c>
      <c r="F720">
        <v>0</v>
      </c>
      <c r="G720">
        <v>0</v>
      </c>
      <c r="H720">
        <v>160</v>
      </c>
      <c r="I720" s="71">
        <f t="shared" si="35"/>
        <v>6</v>
      </c>
      <c r="J720" s="64">
        <f t="shared" si="36"/>
        <v>9</v>
      </c>
      <c r="K720" s="64">
        <f t="shared" si="37"/>
        <v>2020</v>
      </c>
    </row>
    <row r="721" spans="1:11" ht="15" x14ac:dyDescent="0.25">
      <c r="A721" s="7">
        <v>44093</v>
      </c>
      <c r="B721">
        <v>0</v>
      </c>
      <c r="C721">
        <v>0</v>
      </c>
      <c r="D721">
        <v>0</v>
      </c>
      <c r="E721">
        <v>0</v>
      </c>
      <c r="F721">
        <v>0</v>
      </c>
      <c r="G721">
        <v>0</v>
      </c>
      <c r="H721">
        <v>160</v>
      </c>
      <c r="I721" s="71">
        <f t="shared" si="35"/>
        <v>7</v>
      </c>
      <c r="J721" s="64">
        <f t="shared" si="36"/>
        <v>9</v>
      </c>
      <c r="K721" s="64">
        <f t="shared" si="37"/>
        <v>2020</v>
      </c>
    </row>
    <row r="722" spans="1:11" ht="15" x14ac:dyDescent="0.25">
      <c r="A722" s="7">
        <v>44094</v>
      </c>
      <c r="B722">
        <v>0</v>
      </c>
      <c r="C722">
        <v>0</v>
      </c>
      <c r="D722">
        <v>0</v>
      </c>
      <c r="E722">
        <v>0</v>
      </c>
      <c r="F722">
        <v>0</v>
      </c>
      <c r="G722">
        <v>0</v>
      </c>
      <c r="H722">
        <v>160</v>
      </c>
      <c r="I722" s="71">
        <f t="shared" si="35"/>
        <v>1</v>
      </c>
      <c r="J722" s="64">
        <f t="shared" si="36"/>
        <v>9</v>
      </c>
      <c r="K722" s="64">
        <f t="shared" si="37"/>
        <v>2020</v>
      </c>
    </row>
    <row r="723" spans="1:11" ht="15" x14ac:dyDescent="0.25">
      <c r="A723" s="7">
        <v>44095</v>
      </c>
      <c r="B723">
        <v>0</v>
      </c>
      <c r="C723">
        <v>0</v>
      </c>
      <c r="D723">
        <v>0</v>
      </c>
      <c r="E723">
        <v>0</v>
      </c>
      <c r="F723">
        <v>0</v>
      </c>
      <c r="G723">
        <v>0</v>
      </c>
      <c r="H723">
        <v>160</v>
      </c>
      <c r="I723" s="71">
        <f t="shared" si="35"/>
        <v>2</v>
      </c>
      <c r="J723" s="64">
        <f t="shared" si="36"/>
        <v>9</v>
      </c>
      <c r="K723" s="64">
        <f t="shared" si="37"/>
        <v>2020</v>
      </c>
    </row>
    <row r="724" spans="1:11" ht="15" x14ac:dyDescent="0.25">
      <c r="A724" s="7">
        <v>44096</v>
      </c>
      <c r="B724">
        <v>0</v>
      </c>
      <c r="C724">
        <v>0</v>
      </c>
      <c r="D724">
        <v>0</v>
      </c>
      <c r="E724">
        <v>0</v>
      </c>
      <c r="F724">
        <v>0</v>
      </c>
      <c r="G724">
        <v>0</v>
      </c>
      <c r="H724">
        <v>160</v>
      </c>
      <c r="I724" s="71">
        <f t="shared" si="35"/>
        <v>3</v>
      </c>
      <c r="J724" s="64">
        <f t="shared" si="36"/>
        <v>9</v>
      </c>
      <c r="K724" s="64">
        <f t="shared" si="37"/>
        <v>2020</v>
      </c>
    </row>
    <row r="725" spans="1:11" ht="15" x14ac:dyDescent="0.25">
      <c r="A725" s="7">
        <v>44097</v>
      </c>
      <c r="B725">
        <v>0</v>
      </c>
      <c r="C725">
        <v>0</v>
      </c>
      <c r="D725">
        <v>0</v>
      </c>
      <c r="E725">
        <v>0</v>
      </c>
      <c r="F725">
        <v>0</v>
      </c>
      <c r="G725">
        <v>0</v>
      </c>
      <c r="H725">
        <v>160</v>
      </c>
      <c r="I725" s="71">
        <f t="shared" si="35"/>
        <v>4</v>
      </c>
      <c r="J725" s="64">
        <f t="shared" si="36"/>
        <v>9</v>
      </c>
      <c r="K725" s="64">
        <f t="shared" si="37"/>
        <v>2020</v>
      </c>
    </row>
    <row r="726" spans="1:11" ht="15" x14ac:dyDescent="0.25">
      <c r="A726" s="7">
        <v>44098</v>
      </c>
      <c r="B726">
        <v>0</v>
      </c>
      <c r="C726">
        <v>0</v>
      </c>
      <c r="D726">
        <v>0</v>
      </c>
      <c r="E726">
        <v>0</v>
      </c>
      <c r="F726">
        <v>0</v>
      </c>
      <c r="G726">
        <v>0</v>
      </c>
      <c r="H726">
        <v>160</v>
      </c>
      <c r="I726" s="71">
        <f t="shared" si="35"/>
        <v>5</v>
      </c>
      <c r="J726" s="64">
        <f t="shared" si="36"/>
        <v>9</v>
      </c>
      <c r="K726" s="64">
        <f t="shared" si="37"/>
        <v>2020</v>
      </c>
    </row>
    <row r="727" spans="1:11" ht="15" x14ac:dyDescent="0.25">
      <c r="A727" s="7">
        <v>44099</v>
      </c>
      <c r="B727">
        <v>0</v>
      </c>
      <c r="C727">
        <v>0</v>
      </c>
      <c r="D727">
        <v>0</v>
      </c>
      <c r="E727">
        <v>0</v>
      </c>
      <c r="F727">
        <v>0</v>
      </c>
      <c r="G727">
        <v>0</v>
      </c>
      <c r="H727">
        <v>160</v>
      </c>
      <c r="I727" s="71">
        <f t="shared" si="35"/>
        <v>6</v>
      </c>
      <c r="J727" s="64">
        <f t="shared" si="36"/>
        <v>9</v>
      </c>
      <c r="K727" s="64">
        <f t="shared" si="37"/>
        <v>2020</v>
      </c>
    </row>
    <row r="728" spans="1:11" ht="15" x14ac:dyDescent="0.25">
      <c r="A728" s="7">
        <v>44100</v>
      </c>
      <c r="B728">
        <v>0</v>
      </c>
      <c r="C728">
        <v>0</v>
      </c>
      <c r="D728">
        <v>0</v>
      </c>
      <c r="E728">
        <v>0</v>
      </c>
      <c r="F728">
        <v>0</v>
      </c>
      <c r="G728">
        <v>0</v>
      </c>
      <c r="H728">
        <v>160</v>
      </c>
      <c r="I728" s="71">
        <f t="shared" si="35"/>
        <v>7</v>
      </c>
      <c r="J728" s="64">
        <f t="shared" si="36"/>
        <v>9</v>
      </c>
      <c r="K728" s="64">
        <f t="shared" si="37"/>
        <v>2020</v>
      </c>
    </row>
    <row r="729" spans="1:11" ht="15" x14ac:dyDescent="0.25">
      <c r="A729" s="7">
        <v>44101</v>
      </c>
      <c r="B729">
        <v>0</v>
      </c>
      <c r="C729">
        <v>0</v>
      </c>
      <c r="D729">
        <v>0</v>
      </c>
      <c r="E729">
        <v>0</v>
      </c>
      <c r="F729">
        <v>0</v>
      </c>
      <c r="G729">
        <v>0</v>
      </c>
      <c r="H729">
        <v>160</v>
      </c>
      <c r="I729" s="71">
        <f t="shared" si="35"/>
        <v>1</v>
      </c>
      <c r="J729" s="64">
        <f t="shared" si="36"/>
        <v>9</v>
      </c>
      <c r="K729" s="64">
        <f t="shared" si="37"/>
        <v>2020</v>
      </c>
    </row>
    <row r="730" spans="1:11" ht="15" x14ac:dyDescent="0.25">
      <c r="A730" s="7">
        <v>44102</v>
      </c>
      <c r="B730">
        <v>0</v>
      </c>
      <c r="C730">
        <v>0</v>
      </c>
      <c r="D730">
        <v>0</v>
      </c>
      <c r="E730">
        <v>0</v>
      </c>
      <c r="F730">
        <v>0</v>
      </c>
      <c r="G730">
        <v>0</v>
      </c>
      <c r="H730">
        <v>160</v>
      </c>
      <c r="I730" s="71">
        <f t="shared" si="35"/>
        <v>2</v>
      </c>
      <c r="J730" s="64">
        <f t="shared" si="36"/>
        <v>9</v>
      </c>
      <c r="K730" s="64">
        <f t="shared" si="37"/>
        <v>2020</v>
      </c>
    </row>
    <row r="731" spans="1:11" ht="17.25" customHeight="1" x14ac:dyDescent="0.25">
      <c r="A731" s="7">
        <v>44103</v>
      </c>
      <c r="B731">
        <v>0</v>
      </c>
      <c r="C731">
        <v>0</v>
      </c>
      <c r="D731">
        <v>0</v>
      </c>
      <c r="E731">
        <v>0</v>
      </c>
      <c r="F731">
        <v>0</v>
      </c>
      <c r="G731">
        <v>0</v>
      </c>
      <c r="H731">
        <v>160</v>
      </c>
      <c r="I731" s="71">
        <f t="shared" si="35"/>
        <v>3</v>
      </c>
      <c r="J731" s="64">
        <f t="shared" si="36"/>
        <v>9</v>
      </c>
      <c r="K731" s="64">
        <f t="shared" si="37"/>
        <v>2020</v>
      </c>
    </row>
    <row r="732" spans="1:11" ht="0" hidden="1" customHeight="1" x14ac:dyDescent="0.25">
      <c r="A732" s="7">
        <v>44104</v>
      </c>
      <c r="E732">
        <v>332</v>
      </c>
      <c r="K732" s="64">
        <f t="shared" si="37"/>
        <v>2020</v>
      </c>
    </row>
    <row r="733" spans="1:11" ht="0" hidden="1" customHeight="1" x14ac:dyDescent="0.25">
      <c r="A733" s="7">
        <v>44105</v>
      </c>
      <c r="D733">
        <v>4</v>
      </c>
      <c r="E733">
        <v>328</v>
      </c>
      <c r="K733" s="64">
        <f t="shared" si="37"/>
        <v>2020</v>
      </c>
    </row>
    <row r="734" spans="1:11" ht="0" hidden="1" customHeight="1" x14ac:dyDescent="0.25">
      <c r="A734" s="7">
        <v>44106</v>
      </c>
      <c r="D734">
        <v>4</v>
      </c>
      <c r="E734">
        <v>328</v>
      </c>
      <c r="K734" s="64">
        <f t="shared" si="37"/>
        <v>2020</v>
      </c>
    </row>
    <row r="735" spans="1:11" ht="0" hidden="1" customHeight="1" x14ac:dyDescent="0.25">
      <c r="A735" s="7">
        <v>44107</v>
      </c>
      <c r="D735">
        <v>4</v>
      </c>
      <c r="E735">
        <v>336</v>
      </c>
      <c r="K735" s="64">
        <f t="shared" si="37"/>
        <v>2020</v>
      </c>
    </row>
    <row r="736" spans="1:11" ht="0" hidden="1" customHeight="1" x14ac:dyDescent="0.25">
      <c r="A736" s="7">
        <v>44108</v>
      </c>
      <c r="D736">
        <v>4</v>
      </c>
      <c r="E736">
        <v>336</v>
      </c>
      <c r="K736" s="64">
        <f t="shared" si="37"/>
        <v>2020</v>
      </c>
    </row>
    <row r="737" spans="1:11" ht="0" hidden="1" customHeight="1" x14ac:dyDescent="0.25">
      <c r="A737" s="7">
        <v>44109</v>
      </c>
      <c r="D737">
        <v>4</v>
      </c>
      <c r="E737">
        <v>336</v>
      </c>
      <c r="K737" s="64">
        <f t="shared" si="37"/>
        <v>2020</v>
      </c>
    </row>
    <row r="738" spans="1:11" ht="0" hidden="1" customHeight="1" x14ac:dyDescent="0.25">
      <c r="A738" s="7">
        <v>44110</v>
      </c>
      <c r="D738">
        <v>4</v>
      </c>
      <c r="E738">
        <v>336</v>
      </c>
      <c r="K738" s="64">
        <f t="shared" si="37"/>
        <v>2020</v>
      </c>
    </row>
    <row r="739" spans="1:11" ht="0" hidden="1" customHeight="1" x14ac:dyDescent="0.25">
      <c r="A739" s="7">
        <v>44111</v>
      </c>
      <c r="D739">
        <v>4</v>
      </c>
      <c r="E739">
        <v>340</v>
      </c>
      <c r="K739" s="64">
        <f t="shared" si="37"/>
        <v>2020</v>
      </c>
    </row>
    <row r="740" spans="1:11" ht="0" hidden="1" customHeight="1" x14ac:dyDescent="0.25">
      <c r="A740" s="7">
        <v>44112</v>
      </c>
      <c r="D740">
        <v>4</v>
      </c>
      <c r="E740">
        <v>336</v>
      </c>
      <c r="K740" s="64">
        <f t="shared" si="37"/>
        <v>2020</v>
      </c>
    </row>
    <row r="741" spans="1:11" ht="0" hidden="1" customHeight="1" x14ac:dyDescent="0.25">
      <c r="A741" s="7">
        <v>44113</v>
      </c>
      <c r="D741">
        <v>4</v>
      </c>
      <c r="E741">
        <v>336</v>
      </c>
      <c r="K741" s="64">
        <f t="shared" si="37"/>
        <v>2020</v>
      </c>
    </row>
    <row r="742" spans="1:11" ht="0" hidden="1" customHeight="1" x14ac:dyDescent="0.25">
      <c r="A742" s="7">
        <v>44114</v>
      </c>
      <c r="D742">
        <v>4</v>
      </c>
      <c r="E742">
        <v>336</v>
      </c>
      <c r="K742" s="64">
        <f t="shared" si="37"/>
        <v>2020</v>
      </c>
    </row>
    <row r="743" spans="1:11" ht="0" hidden="1" customHeight="1" x14ac:dyDescent="0.25">
      <c r="A743" s="7">
        <v>44115</v>
      </c>
      <c r="D743">
        <v>4</v>
      </c>
      <c r="E743">
        <v>336</v>
      </c>
      <c r="K743" s="64">
        <f t="shared" si="37"/>
        <v>2020</v>
      </c>
    </row>
    <row r="744" spans="1:11" ht="0" hidden="1" customHeight="1" x14ac:dyDescent="0.25">
      <c r="A744" s="7">
        <v>44116</v>
      </c>
      <c r="D744">
        <v>4</v>
      </c>
      <c r="E744">
        <v>320</v>
      </c>
      <c r="K744" s="64">
        <f t="shared" si="37"/>
        <v>2020</v>
      </c>
    </row>
    <row r="745" spans="1:11" ht="0" hidden="1" customHeight="1" x14ac:dyDescent="0.25">
      <c r="A745" s="7">
        <v>44117</v>
      </c>
      <c r="D745">
        <v>4</v>
      </c>
      <c r="E745">
        <v>316</v>
      </c>
      <c r="K745" s="64">
        <f t="shared" si="37"/>
        <v>2020</v>
      </c>
    </row>
    <row r="746" spans="1:11" ht="0" hidden="1" customHeight="1" x14ac:dyDescent="0.25">
      <c r="A746" s="7">
        <v>44118</v>
      </c>
      <c r="D746">
        <v>4</v>
      </c>
      <c r="E746">
        <v>316</v>
      </c>
      <c r="K746" s="64">
        <f t="shared" si="37"/>
        <v>2020</v>
      </c>
    </row>
    <row r="747" spans="1:11" ht="0" hidden="1" customHeight="1" x14ac:dyDescent="0.25">
      <c r="A747" s="7">
        <v>44119</v>
      </c>
      <c r="D747">
        <v>4</v>
      </c>
      <c r="E747">
        <v>316</v>
      </c>
      <c r="K747" s="64">
        <f t="shared" si="37"/>
        <v>2020</v>
      </c>
    </row>
    <row r="748" spans="1:11" ht="0" hidden="1" customHeight="1" x14ac:dyDescent="0.25">
      <c r="A748" s="7">
        <v>44120</v>
      </c>
      <c r="D748">
        <v>4</v>
      </c>
      <c r="E748">
        <v>316</v>
      </c>
      <c r="K748" s="64">
        <f t="shared" si="37"/>
        <v>2020</v>
      </c>
    </row>
    <row r="749" spans="1:11" ht="0" hidden="1" customHeight="1" x14ac:dyDescent="0.25">
      <c r="A749" s="7">
        <v>44121</v>
      </c>
      <c r="D749">
        <v>4</v>
      </c>
      <c r="E749">
        <v>320</v>
      </c>
      <c r="K749" s="64">
        <f t="shared" si="37"/>
        <v>2020</v>
      </c>
    </row>
    <row r="750" spans="1:11" ht="0" hidden="1" customHeight="1" x14ac:dyDescent="0.25">
      <c r="A750" s="7">
        <v>44122</v>
      </c>
      <c r="D750">
        <v>4</v>
      </c>
      <c r="E750">
        <v>316</v>
      </c>
      <c r="K750" s="64">
        <f t="shared" si="37"/>
        <v>2020</v>
      </c>
    </row>
    <row r="751" spans="1:11" ht="0" hidden="1" customHeight="1" x14ac:dyDescent="0.25">
      <c r="A751" s="7">
        <v>44123</v>
      </c>
      <c r="D751">
        <v>4</v>
      </c>
      <c r="E751">
        <v>316</v>
      </c>
      <c r="K751" s="64">
        <f t="shared" si="37"/>
        <v>2020</v>
      </c>
    </row>
    <row r="752" spans="1:11" ht="0" hidden="1" customHeight="1" x14ac:dyDescent="0.25">
      <c r="A752" s="7">
        <v>44124</v>
      </c>
      <c r="D752">
        <v>4</v>
      </c>
      <c r="E752">
        <v>316</v>
      </c>
      <c r="K752" s="64">
        <f t="shared" si="37"/>
        <v>2020</v>
      </c>
    </row>
    <row r="753" spans="1:11" ht="0" hidden="1" customHeight="1" x14ac:dyDescent="0.25">
      <c r="A753" s="7">
        <v>44125</v>
      </c>
      <c r="D753">
        <v>4</v>
      </c>
      <c r="E753">
        <v>316</v>
      </c>
      <c r="K753" s="64">
        <f t="shared" si="37"/>
        <v>2020</v>
      </c>
    </row>
    <row r="754" spans="1:11" ht="0" hidden="1" customHeight="1" x14ac:dyDescent="0.25">
      <c r="A754" s="7">
        <v>44126</v>
      </c>
      <c r="D754">
        <v>4</v>
      </c>
      <c r="E754">
        <v>316</v>
      </c>
      <c r="K754" s="64">
        <f t="shared" si="37"/>
        <v>2020</v>
      </c>
    </row>
    <row r="755" spans="1:11" ht="0" hidden="1" customHeight="1" x14ac:dyDescent="0.25">
      <c r="A755" s="7">
        <v>44127</v>
      </c>
      <c r="D755">
        <v>4</v>
      </c>
      <c r="E755">
        <v>316</v>
      </c>
      <c r="K755" s="64">
        <f t="shared" si="37"/>
        <v>2020</v>
      </c>
    </row>
    <row r="756" spans="1:11" ht="0" hidden="1" customHeight="1" x14ac:dyDescent="0.25">
      <c r="A756" s="7">
        <v>44128</v>
      </c>
      <c r="D756">
        <v>4</v>
      </c>
      <c r="E756">
        <v>316</v>
      </c>
      <c r="K756" s="64">
        <f t="shared" si="37"/>
        <v>2020</v>
      </c>
    </row>
    <row r="757" spans="1:11" ht="0" hidden="1" customHeight="1" x14ac:dyDescent="0.25">
      <c r="A757" s="7">
        <v>44129</v>
      </c>
      <c r="D757">
        <v>4</v>
      </c>
      <c r="E757">
        <v>220</v>
      </c>
      <c r="K757" s="64">
        <f t="shared" si="37"/>
        <v>2020</v>
      </c>
    </row>
    <row r="758" spans="1:11" ht="0" hidden="1" customHeight="1" x14ac:dyDescent="0.25">
      <c r="A758" s="7">
        <v>44130</v>
      </c>
      <c r="D758">
        <v>4</v>
      </c>
      <c r="E758">
        <v>220</v>
      </c>
      <c r="K758" s="64">
        <f t="shared" si="37"/>
        <v>2020</v>
      </c>
    </row>
    <row r="759" spans="1:11" ht="0" hidden="1" customHeight="1" x14ac:dyDescent="0.25">
      <c r="A759" s="7">
        <v>44131</v>
      </c>
      <c r="D759">
        <v>4</v>
      </c>
      <c r="E759">
        <v>220</v>
      </c>
      <c r="K759" s="64">
        <f t="shared" si="37"/>
        <v>2020</v>
      </c>
    </row>
    <row r="760" spans="1:11" ht="0" hidden="1" customHeight="1" x14ac:dyDescent="0.25">
      <c r="A760" s="7">
        <v>44132</v>
      </c>
      <c r="D760">
        <v>8</v>
      </c>
      <c r="E760">
        <v>220</v>
      </c>
      <c r="K760" s="64">
        <f t="shared" si="37"/>
        <v>2020</v>
      </c>
    </row>
    <row r="761" spans="1:11" ht="0" hidden="1" customHeight="1" x14ac:dyDescent="0.25">
      <c r="A761" s="7">
        <v>44133</v>
      </c>
      <c r="D761">
        <v>8</v>
      </c>
      <c r="E761">
        <v>220</v>
      </c>
      <c r="K761" s="64">
        <f t="shared" si="37"/>
        <v>2020</v>
      </c>
    </row>
    <row r="762" spans="1:11" ht="0" hidden="1" customHeight="1" x14ac:dyDescent="0.25">
      <c r="A762" s="7">
        <v>44134</v>
      </c>
      <c r="D762">
        <v>8</v>
      </c>
      <c r="E762">
        <v>220</v>
      </c>
      <c r="K762" s="64">
        <f t="shared" si="37"/>
        <v>2020</v>
      </c>
    </row>
    <row r="763" spans="1:11" ht="0" hidden="1" customHeight="1" x14ac:dyDescent="0.25">
      <c r="A763" s="7">
        <v>44135</v>
      </c>
      <c r="D763">
        <v>8</v>
      </c>
      <c r="E763">
        <v>220</v>
      </c>
      <c r="K763" s="64">
        <f t="shared" si="37"/>
        <v>2020</v>
      </c>
    </row>
    <row r="764" spans="1:11" ht="0" hidden="1" customHeight="1" x14ac:dyDescent="0.25">
      <c r="A764" s="7">
        <v>44136</v>
      </c>
      <c r="D764">
        <v>8</v>
      </c>
      <c r="E764">
        <v>268</v>
      </c>
      <c r="K764" s="64">
        <f t="shared" si="37"/>
        <v>2020</v>
      </c>
    </row>
    <row r="765" spans="1:11" ht="0" hidden="1" customHeight="1" x14ac:dyDescent="0.25">
      <c r="A765" s="7">
        <v>44137</v>
      </c>
      <c r="D765">
        <v>8</v>
      </c>
      <c r="E765">
        <v>260</v>
      </c>
      <c r="K765" s="64">
        <f t="shared" si="37"/>
        <v>2020</v>
      </c>
    </row>
    <row r="766" spans="1:11" ht="0" hidden="1" customHeight="1" x14ac:dyDescent="0.25">
      <c r="A766" s="7">
        <v>44138</v>
      </c>
      <c r="D766">
        <v>8</v>
      </c>
      <c r="E766">
        <v>260</v>
      </c>
      <c r="K766" s="64">
        <f t="shared" si="37"/>
        <v>2020</v>
      </c>
    </row>
    <row r="767" spans="1:11" ht="0" hidden="1" customHeight="1" x14ac:dyDescent="0.25">
      <c r="A767" s="7">
        <v>44139</v>
      </c>
      <c r="D767">
        <v>8</v>
      </c>
      <c r="E767">
        <v>260</v>
      </c>
      <c r="K767" s="64">
        <f t="shared" si="37"/>
        <v>2020</v>
      </c>
    </row>
    <row r="768" spans="1:11" ht="0" hidden="1" customHeight="1" x14ac:dyDescent="0.25">
      <c r="A768" s="7">
        <v>44140</v>
      </c>
      <c r="D768">
        <v>8</v>
      </c>
      <c r="E768">
        <v>260</v>
      </c>
      <c r="K768" s="64">
        <f t="shared" si="37"/>
        <v>2020</v>
      </c>
    </row>
    <row r="769" spans="1:11" ht="0" hidden="1" customHeight="1" x14ac:dyDescent="0.25">
      <c r="A769" s="7">
        <v>44141</v>
      </c>
      <c r="D769">
        <v>8</v>
      </c>
      <c r="E769">
        <v>260</v>
      </c>
      <c r="K769" s="64">
        <f t="shared" si="37"/>
        <v>2020</v>
      </c>
    </row>
    <row r="770" spans="1:11" ht="0" hidden="1" customHeight="1" x14ac:dyDescent="0.25">
      <c r="A770" s="7">
        <v>44142</v>
      </c>
      <c r="D770">
        <v>8</v>
      </c>
      <c r="E770">
        <v>260</v>
      </c>
      <c r="K770" s="64">
        <f t="shared" si="37"/>
        <v>2020</v>
      </c>
    </row>
    <row r="771" spans="1:11" ht="0" hidden="1" customHeight="1" x14ac:dyDescent="0.25">
      <c r="A771" s="7">
        <v>44143</v>
      </c>
      <c r="D771">
        <v>8</v>
      </c>
      <c r="E771">
        <v>260</v>
      </c>
      <c r="K771" s="64">
        <f t="shared" ref="K771:K834" si="38">YEAR(A771)</f>
        <v>2020</v>
      </c>
    </row>
    <row r="772" spans="1:11" ht="0" hidden="1" customHeight="1" x14ac:dyDescent="0.25">
      <c r="A772" s="7">
        <v>44144</v>
      </c>
      <c r="D772">
        <v>8</v>
      </c>
      <c r="E772">
        <v>260</v>
      </c>
      <c r="K772" s="64">
        <f t="shared" si="38"/>
        <v>2020</v>
      </c>
    </row>
    <row r="773" spans="1:11" ht="0" hidden="1" customHeight="1" x14ac:dyDescent="0.25">
      <c r="A773" s="7">
        <v>44145</v>
      </c>
      <c r="D773">
        <v>8</v>
      </c>
      <c r="E773">
        <v>260</v>
      </c>
      <c r="K773" s="64">
        <f t="shared" si="38"/>
        <v>2020</v>
      </c>
    </row>
    <row r="774" spans="1:11" ht="0" hidden="1" customHeight="1" x14ac:dyDescent="0.25">
      <c r="A774" s="7">
        <v>44146</v>
      </c>
      <c r="D774">
        <v>8</v>
      </c>
      <c r="E774">
        <v>260</v>
      </c>
      <c r="K774" s="64">
        <f t="shared" si="38"/>
        <v>2020</v>
      </c>
    </row>
    <row r="775" spans="1:11" ht="0" hidden="1" customHeight="1" x14ac:dyDescent="0.25">
      <c r="A775" s="7">
        <v>44147</v>
      </c>
      <c r="D775">
        <v>8</v>
      </c>
      <c r="E775">
        <v>260</v>
      </c>
      <c r="K775" s="64">
        <f t="shared" si="38"/>
        <v>2020</v>
      </c>
    </row>
    <row r="776" spans="1:11" ht="0" hidden="1" customHeight="1" x14ac:dyDescent="0.25">
      <c r="A776" s="7">
        <v>44148</v>
      </c>
      <c r="D776">
        <v>8</v>
      </c>
      <c r="E776">
        <v>260</v>
      </c>
      <c r="K776" s="64">
        <f t="shared" si="38"/>
        <v>2020</v>
      </c>
    </row>
    <row r="777" spans="1:11" ht="0" hidden="1" customHeight="1" x14ac:dyDescent="0.25">
      <c r="A777" s="7">
        <v>44149</v>
      </c>
      <c r="D777">
        <v>8</v>
      </c>
      <c r="E777">
        <v>260</v>
      </c>
      <c r="K777" s="64">
        <f t="shared" si="38"/>
        <v>2020</v>
      </c>
    </row>
    <row r="778" spans="1:11" ht="0" hidden="1" customHeight="1" x14ac:dyDescent="0.25">
      <c r="A778" s="7">
        <v>44150</v>
      </c>
      <c r="D778">
        <v>8</v>
      </c>
      <c r="E778">
        <v>268</v>
      </c>
      <c r="K778" s="64">
        <f t="shared" si="38"/>
        <v>2020</v>
      </c>
    </row>
    <row r="779" spans="1:11" ht="0" hidden="1" customHeight="1" x14ac:dyDescent="0.25">
      <c r="A779" s="7">
        <v>44151</v>
      </c>
      <c r="D779">
        <v>8</v>
      </c>
      <c r="E779">
        <v>256</v>
      </c>
      <c r="K779" s="64">
        <f t="shared" si="38"/>
        <v>2020</v>
      </c>
    </row>
    <row r="780" spans="1:11" ht="0" hidden="1" customHeight="1" x14ac:dyDescent="0.25">
      <c r="A780" s="7">
        <v>44152</v>
      </c>
      <c r="D780">
        <v>8</v>
      </c>
      <c r="E780">
        <v>256</v>
      </c>
      <c r="K780" s="64">
        <f t="shared" si="38"/>
        <v>2020</v>
      </c>
    </row>
    <row r="781" spans="1:11" ht="0" hidden="1" customHeight="1" x14ac:dyDescent="0.25">
      <c r="A781" s="7">
        <v>44153</v>
      </c>
      <c r="D781">
        <v>8</v>
      </c>
      <c r="E781">
        <v>256</v>
      </c>
      <c r="K781" s="64">
        <f t="shared" si="38"/>
        <v>2020</v>
      </c>
    </row>
    <row r="782" spans="1:11" ht="0" hidden="1" customHeight="1" x14ac:dyDescent="0.25">
      <c r="A782" s="7">
        <v>44154</v>
      </c>
      <c r="D782">
        <v>8</v>
      </c>
      <c r="E782">
        <v>256</v>
      </c>
      <c r="K782" s="64">
        <f t="shared" si="38"/>
        <v>2020</v>
      </c>
    </row>
    <row r="783" spans="1:11" ht="0" hidden="1" customHeight="1" x14ac:dyDescent="0.25">
      <c r="A783" s="7">
        <v>44155</v>
      </c>
      <c r="D783">
        <v>8</v>
      </c>
      <c r="E783">
        <v>256</v>
      </c>
      <c r="K783" s="64">
        <f t="shared" si="38"/>
        <v>2020</v>
      </c>
    </row>
    <row r="784" spans="1:11" ht="0" hidden="1" customHeight="1" x14ac:dyDescent="0.25">
      <c r="A784" s="7">
        <v>44156</v>
      </c>
      <c r="D784">
        <v>8</v>
      </c>
      <c r="E784">
        <v>256</v>
      </c>
      <c r="K784" s="64">
        <f t="shared" si="38"/>
        <v>2020</v>
      </c>
    </row>
    <row r="785" spans="1:11" ht="0" hidden="1" customHeight="1" x14ac:dyDescent="0.25">
      <c r="A785" s="7">
        <v>44157</v>
      </c>
      <c r="D785">
        <v>8</v>
      </c>
      <c r="E785">
        <v>256</v>
      </c>
      <c r="K785" s="64">
        <f t="shared" si="38"/>
        <v>2020</v>
      </c>
    </row>
    <row r="786" spans="1:11" ht="0" hidden="1" customHeight="1" x14ac:dyDescent="0.25">
      <c r="A786" s="7">
        <v>44158</v>
      </c>
      <c r="D786">
        <v>8</v>
      </c>
      <c r="E786">
        <v>288</v>
      </c>
      <c r="K786" s="64">
        <f t="shared" si="38"/>
        <v>2020</v>
      </c>
    </row>
    <row r="787" spans="1:11" ht="0" hidden="1" customHeight="1" x14ac:dyDescent="0.25">
      <c r="A787" s="7">
        <v>44159</v>
      </c>
      <c r="D787">
        <v>16</v>
      </c>
      <c r="E787">
        <v>296</v>
      </c>
      <c r="K787" s="64">
        <f t="shared" si="38"/>
        <v>2020</v>
      </c>
    </row>
    <row r="788" spans="1:11" ht="0" hidden="1" customHeight="1" x14ac:dyDescent="0.25">
      <c r="A788" s="7">
        <v>44160</v>
      </c>
      <c r="D788">
        <v>16</v>
      </c>
      <c r="E788">
        <v>288</v>
      </c>
      <c r="K788" s="64">
        <f t="shared" si="38"/>
        <v>2020</v>
      </c>
    </row>
    <row r="789" spans="1:11" ht="0" hidden="1" customHeight="1" x14ac:dyDescent="0.25">
      <c r="A789" s="7">
        <v>44161</v>
      </c>
      <c r="D789">
        <v>16</v>
      </c>
      <c r="E789">
        <v>288</v>
      </c>
      <c r="K789" s="64">
        <f t="shared" si="38"/>
        <v>2020</v>
      </c>
    </row>
    <row r="790" spans="1:11" ht="0" hidden="1" customHeight="1" x14ac:dyDescent="0.25">
      <c r="A790" s="7">
        <v>44162</v>
      </c>
      <c r="D790">
        <v>16</v>
      </c>
      <c r="E790">
        <v>288</v>
      </c>
      <c r="K790" s="64">
        <f t="shared" si="38"/>
        <v>2020</v>
      </c>
    </row>
    <row r="791" spans="1:11" ht="0" hidden="1" customHeight="1" x14ac:dyDescent="0.25">
      <c r="A791" s="7">
        <v>44163</v>
      </c>
      <c r="D791">
        <v>16</v>
      </c>
      <c r="E791">
        <v>168</v>
      </c>
      <c r="K791" s="64">
        <f t="shared" si="38"/>
        <v>2020</v>
      </c>
    </row>
    <row r="792" spans="1:11" ht="0" hidden="1" customHeight="1" x14ac:dyDescent="0.25">
      <c r="A792" s="7">
        <v>44164</v>
      </c>
      <c r="D792">
        <v>16</v>
      </c>
      <c r="E792">
        <v>140</v>
      </c>
      <c r="K792" s="64">
        <f t="shared" si="38"/>
        <v>2020</v>
      </c>
    </row>
    <row r="793" spans="1:11" ht="0" hidden="1" customHeight="1" x14ac:dyDescent="0.25">
      <c r="A793" s="7">
        <v>44165</v>
      </c>
      <c r="D793">
        <v>16</v>
      </c>
      <c r="E793">
        <v>136</v>
      </c>
      <c r="K793" s="64">
        <f t="shared" si="38"/>
        <v>2020</v>
      </c>
    </row>
    <row r="794" spans="1:11" ht="0" hidden="1" customHeight="1" x14ac:dyDescent="0.25">
      <c r="A794" s="7">
        <v>44166</v>
      </c>
      <c r="D794">
        <v>16</v>
      </c>
      <c r="E794">
        <v>136</v>
      </c>
      <c r="K794" s="64">
        <f t="shared" si="38"/>
        <v>2020</v>
      </c>
    </row>
    <row r="795" spans="1:11" ht="0" hidden="1" customHeight="1" x14ac:dyDescent="0.25">
      <c r="A795" s="7">
        <v>44140</v>
      </c>
      <c r="D795">
        <v>12</v>
      </c>
      <c r="E795">
        <v>136</v>
      </c>
      <c r="K795" s="64">
        <f t="shared" si="38"/>
        <v>2020</v>
      </c>
    </row>
    <row r="796" spans="1:11" ht="0" hidden="1" customHeight="1" x14ac:dyDescent="0.25">
      <c r="A796" s="7">
        <v>44141</v>
      </c>
      <c r="D796">
        <v>12</v>
      </c>
      <c r="E796">
        <v>168</v>
      </c>
      <c r="K796" s="64">
        <f t="shared" si="38"/>
        <v>2020</v>
      </c>
    </row>
    <row r="797" spans="1:11" ht="0" hidden="1" customHeight="1" x14ac:dyDescent="0.25">
      <c r="A797" s="7">
        <v>44142</v>
      </c>
      <c r="D797">
        <v>12</v>
      </c>
      <c r="E797">
        <v>160</v>
      </c>
      <c r="K797" s="64">
        <f t="shared" si="38"/>
        <v>2020</v>
      </c>
    </row>
    <row r="798" spans="1:11" ht="0" hidden="1" customHeight="1" x14ac:dyDescent="0.25">
      <c r="A798" s="7">
        <v>44143</v>
      </c>
      <c r="D798">
        <v>12</v>
      </c>
      <c r="E798">
        <v>160</v>
      </c>
      <c r="K798" s="64">
        <f t="shared" si="38"/>
        <v>2020</v>
      </c>
    </row>
    <row r="799" spans="1:11" ht="0" hidden="1" customHeight="1" x14ac:dyDescent="0.25">
      <c r="A799" s="7">
        <v>44144</v>
      </c>
      <c r="D799">
        <v>12</v>
      </c>
      <c r="E799">
        <v>160</v>
      </c>
      <c r="K799" s="64">
        <f t="shared" si="38"/>
        <v>2020</v>
      </c>
    </row>
    <row r="800" spans="1:11" ht="0" hidden="1" customHeight="1" x14ac:dyDescent="0.25">
      <c r="A800" s="7">
        <v>44145</v>
      </c>
      <c r="D800">
        <v>12</v>
      </c>
      <c r="E800">
        <v>160</v>
      </c>
      <c r="K800" s="64">
        <f t="shared" si="38"/>
        <v>2020</v>
      </c>
    </row>
    <row r="801" spans="1:11" ht="0" hidden="1" customHeight="1" x14ac:dyDescent="0.25">
      <c r="A801" s="7">
        <v>44146</v>
      </c>
      <c r="D801">
        <v>12</v>
      </c>
      <c r="E801">
        <v>156</v>
      </c>
      <c r="K801" s="64">
        <f t="shared" si="38"/>
        <v>2020</v>
      </c>
    </row>
    <row r="802" spans="1:11" ht="0" hidden="1" customHeight="1" x14ac:dyDescent="0.25">
      <c r="A802" s="7">
        <v>44147</v>
      </c>
      <c r="D802">
        <v>12</v>
      </c>
      <c r="E802">
        <v>156</v>
      </c>
      <c r="K802" s="64">
        <f t="shared" si="38"/>
        <v>2020</v>
      </c>
    </row>
    <row r="803" spans="1:11" ht="0" hidden="1" customHeight="1" x14ac:dyDescent="0.25">
      <c r="A803" s="7">
        <v>44148</v>
      </c>
      <c r="D803">
        <v>12</v>
      </c>
      <c r="E803">
        <v>156</v>
      </c>
      <c r="K803" s="64">
        <f t="shared" si="38"/>
        <v>2020</v>
      </c>
    </row>
    <row r="804" spans="1:11" ht="0" hidden="1" customHeight="1" x14ac:dyDescent="0.25">
      <c r="A804" s="7">
        <v>44149</v>
      </c>
      <c r="D804">
        <v>12</v>
      </c>
      <c r="E804">
        <v>156</v>
      </c>
      <c r="K804" s="64">
        <f t="shared" si="38"/>
        <v>2020</v>
      </c>
    </row>
    <row r="805" spans="1:11" ht="0" hidden="1" customHeight="1" x14ac:dyDescent="0.25">
      <c r="A805" s="7">
        <v>44150</v>
      </c>
      <c r="D805">
        <v>12</v>
      </c>
      <c r="E805">
        <v>156</v>
      </c>
      <c r="K805" s="64">
        <f t="shared" si="38"/>
        <v>2020</v>
      </c>
    </row>
    <row r="806" spans="1:11" ht="0" hidden="1" customHeight="1" x14ac:dyDescent="0.25">
      <c r="A806" s="7">
        <v>44151</v>
      </c>
      <c r="D806">
        <v>12</v>
      </c>
      <c r="E806">
        <v>156</v>
      </c>
      <c r="K806" s="64">
        <f t="shared" si="38"/>
        <v>2020</v>
      </c>
    </row>
    <row r="807" spans="1:11" ht="0" hidden="1" customHeight="1" x14ac:dyDescent="0.25">
      <c r="A807" s="7">
        <v>44152</v>
      </c>
      <c r="D807">
        <v>12</v>
      </c>
      <c r="E807">
        <v>156</v>
      </c>
      <c r="K807" s="64">
        <f t="shared" si="38"/>
        <v>2020</v>
      </c>
    </row>
    <row r="808" spans="1:11" ht="0" hidden="1" customHeight="1" x14ac:dyDescent="0.25">
      <c r="A808" s="7">
        <v>44153</v>
      </c>
      <c r="D808">
        <v>12</v>
      </c>
      <c r="E808">
        <v>156</v>
      </c>
      <c r="K808" s="64">
        <f t="shared" si="38"/>
        <v>2020</v>
      </c>
    </row>
    <row r="809" spans="1:11" ht="0" hidden="1" customHeight="1" x14ac:dyDescent="0.25">
      <c r="A809" s="7">
        <v>44154</v>
      </c>
      <c r="D809">
        <v>12</v>
      </c>
      <c r="E809">
        <v>156</v>
      </c>
      <c r="K809" s="64">
        <f t="shared" si="38"/>
        <v>2020</v>
      </c>
    </row>
    <row r="810" spans="1:11" ht="0" hidden="1" customHeight="1" x14ac:dyDescent="0.25">
      <c r="A810" s="7">
        <v>44155</v>
      </c>
      <c r="D810">
        <v>12</v>
      </c>
      <c r="E810">
        <v>156</v>
      </c>
      <c r="K810" s="64">
        <f t="shared" si="38"/>
        <v>2020</v>
      </c>
    </row>
    <row r="811" spans="1:11" ht="0" hidden="1" customHeight="1" x14ac:dyDescent="0.25">
      <c r="A811" s="7">
        <v>44156</v>
      </c>
      <c r="D811">
        <v>12</v>
      </c>
      <c r="E811">
        <v>152</v>
      </c>
      <c r="K811" s="64">
        <f t="shared" si="38"/>
        <v>2020</v>
      </c>
    </row>
    <row r="812" spans="1:11" ht="0" hidden="1" customHeight="1" x14ac:dyDescent="0.25">
      <c r="A812" s="7">
        <v>44157</v>
      </c>
      <c r="D812">
        <v>12</v>
      </c>
      <c r="E812">
        <v>152</v>
      </c>
      <c r="K812" s="64">
        <f t="shared" si="38"/>
        <v>2020</v>
      </c>
    </row>
    <row r="813" spans="1:11" ht="0" hidden="1" customHeight="1" x14ac:dyDescent="0.25">
      <c r="A813" s="7">
        <v>44158</v>
      </c>
      <c r="D813">
        <v>12</v>
      </c>
      <c r="E813">
        <v>152</v>
      </c>
      <c r="K813" s="64">
        <f t="shared" si="38"/>
        <v>2020</v>
      </c>
    </row>
    <row r="814" spans="1:11" ht="0" hidden="1" customHeight="1" x14ac:dyDescent="0.25">
      <c r="A814" s="7">
        <v>44159</v>
      </c>
      <c r="D814">
        <v>12</v>
      </c>
      <c r="E814">
        <v>152</v>
      </c>
      <c r="K814" s="64">
        <f t="shared" si="38"/>
        <v>2020</v>
      </c>
    </row>
    <row r="815" spans="1:11" ht="0" hidden="1" customHeight="1" x14ac:dyDescent="0.25">
      <c r="A815" s="7">
        <v>44160</v>
      </c>
      <c r="D815">
        <v>12</v>
      </c>
      <c r="E815">
        <v>152</v>
      </c>
      <c r="K815" s="64">
        <f t="shared" si="38"/>
        <v>2020</v>
      </c>
    </row>
    <row r="816" spans="1:11" ht="0" hidden="1" customHeight="1" x14ac:dyDescent="0.25">
      <c r="A816" s="7">
        <v>44161</v>
      </c>
      <c r="D816">
        <v>12</v>
      </c>
      <c r="E816">
        <v>152</v>
      </c>
      <c r="K816" s="64">
        <f t="shared" si="38"/>
        <v>2020</v>
      </c>
    </row>
    <row r="817" spans="1:11" ht="0" hidden="1" customHeight="1" x14ac:dyDescent="0.25">
      <c r="A817" s="7">
        <v>44162</v>
      </c>
      <c r="D817">
        <v>24</v>
      </c>
      <c r="E817">
        <v>152</v>
      </c>
      <c r="K817" s="64">
        <f t="shared" si="38"/>
        <v>2020</v>
      </c>
    </row>
    <row r="818" spans="1:11" ht="0" hidden="1" customHeight="1" x14ac:dyDescent="0.25">
      <c r="A818" s="7">
        <v>44163</v>
      </c>
      <c r="D818">
        <v>24</v>
      </c>
      <c r="E818">
        <v>152</v>
      </c>
      <c r="K818" s="64">
        <f t="shared" si="38"/>
        <v>2020</v>
      </c>
    </row>
    <row r="819" spans="1:11" ht="0" hidden="1" customHeight="1" x14ac:dyDescent="0.25">
      <c r="A819" s="7">
        <v>44164</v>
      </c>
      <c r="D819">
        <v>24</v>
      </c>
      <c r="E819">
        <v>152</v>
      </c>
      <c r="K819" s="64">
        <f t="shared" si="38"/>
        <v>2020</v>
      </c>
    </row>
    <row r="820" spans="1:11" ht="0" hidden="1" customHeight="1" x14ac:dyDescent="0.25">
      <c r="A820" s="7">
        <v>44165</v>
      </c>
      <c r="D820">
        <v>24</v>
      </c>
      <c r="E820">
        <v>152</v>
      </c>
      <c r="K820" s="64">
        <f t="shared" si="38"/>
        <v>2020</v>
      </c>
    </row>
    <row r="821" spans="1:11" ht="0" hidden="1" customHeight="1" x14ac:dyDescent="0.25">
      <c r="A821" s="7">
        <v>44166</v>
      </c>
      <c r="D821">
        <v>24</v>
      </c>
      <c r="E821">
        <v>152</v>
      </c>
      <c r="K821" s="64">
        <f t="shared" si="38"/>
        <v>2020</v>
      </c>
    </row>
    <row r="822" spans="1:11" ht="0" hidden="1" customHeight="1" x14ac:dyDescent="0.25">
      <c r="A822" s="7">
        <v>44140</v>
      </c>
      <c r="D822">
        <v>20</v>
      </c>
      <c r="E822">
        <v>152</v>
      </c>
      <c r="K822" s="64">
        <f t="shared" si="38"/>
        <v>2020</v>
      </c>
    </row>
    <row r="823" spans="1:11" ht="0" hidden="1" customHeight="1" x14ac:dyDescent="0.25">
      <c r="A823" s="7">
        <v>44141</v>
      </c>
      <c r="D823">
        <v>20</v>
      </c>
      <c r="E823">
        <v>152</v>
      </c>
      <c r="K823" s="64">
        <f t="shared" si="38"/>
        <v>2020</v>
      </c>
    </row>
    <row r="824" spans="1:11" ht="0" hidden="1" customHeight="1" x14ac:dyDescent="0.25">
      <c r="A824" s="7">
        <v>44142</v>
      </c>
      <c r="D824">
        <v>20</v>
      </c>
      <c r="E824">
        <v>152</v>
      </c>
      <c r="K824" s="64">
        <f t="shared" si="38"/>
        <v>2020</v>
      </c>
    </row>
    <row r="825" spans="1:11" ht="0" hidden="1" customHeight="1" x14ac:dyDescent="0.25">
      <c r="A825" s="7">
        <v>44143</v>
      </c>
      <c r="D825">
        <v>20</v>
      </c>
      <c r="E825">
        <v>216</v>
      </c>
      <c r="K825" s="64">
        <f t="shared" si="38"/>
        <v>2020</v>
      </c>
    </row>
    <row r="826" spans="1:11" ht="0" hidden="1" customHeight="1" x14ac:dyDescent="0.25">
      <c r="A826" s="7">
        <v>44144</v>
      </c>
      <c r="D826">
        <v>20</v>
      </c>
      <c r="E826">
        <v>168</v>
      </c>
      <c r="K826" s="64">
        <f t="shared" si="38"/>
        <v>2020</v>
      </c>
    </row>
    <row r="827" spans="1:11" ht="0" hidden="1" customHeight="1" x14ac:dyDescent="0.25">
      <c r="A827" s="7">
        <v>44145</v>
      </c>
      <c r="D827">
        <v>20</v>
      </c>
      <c r="E827">
        <v>168</v>
      </c>
      <c r="K827" s="64">
        <f t="shared" si="38"/>
        <v>2020</v>
      </c>
    </row>
    <row r="828" spans="1:11" ht="0" hidden="1" customHeight="1" x14ac:dyDescent="0.25">
      <c r="A828" s="7">
        <v>44146</v>
      </c>
      <c r="D828">
        <v>20</v>
      </c>
      <c r="E828">
        <v>168</v>
      </c>
      <c r="K828" s="64">
        <f t="shared" si="38"/>
        <v>2020</v>
      </c>
    </row>
    <row r="829" spans="1:11" ht="0" hidden="1" customHeight="1" x14ac:dyDescent="0.25">
      <c r="A829" s="7">
        <v>44147</v>
      </c>
      <c r="D829">
        <v>20</v>
      </c>
      <c r="E829">
        <v>168</v>
      </c>
      <c r="K829" s="64">
        <f t="shared" si="38"/>
        <v>2020</v>
      </c>
    </row>
    <row r="830" spans="1:11" ht="0" hidden="1" customHeight="1" x14ac:dyDescent="0.25">
      <c r="A830" s="7">
        <v>44148</v>
      </c>
      <c r="D830">
        <v>20</v>
      </c>
      <c r="E830">
        <v>168</v>
      </c>
      <c r="K830" s="64">
        <f t="shared" si="38"/>
        <v>2020</v>
      </c>
    </row>
    <row r="831" spans="1:11" ht="0" hidden="1" customHeight="1" x14ac:dyDescent="0.25">
      <c r="A831" s="7">
        <v>44149</v>
      </c>
      <c r="D831">
        <v>20</v>
      </c>
      <c r="E831">
        <v>168</v>
      </c>
      <c r="K831" s="64">
        <f t="shared" si="38"/>
        <v>2020</v>
      </c>
    </row>
    <row r="832" spans="1:11" ht="0" hidden="1" customHeight="1" x14ac:dyDescent="0.25">
      <c r="A832" s="7">
        <v>44150</v>
      </c>
      <c r="D832">
        <v>20</v>
      </c>
      <c r="E832">
        <v>168</v>
      </c>
      <c r="K832" s="64">
        <f t="shared" si="38"/>
        <v>2020</v>
      </c>
    </row>
    <row r="833" spans="1:11" ht="0" hidden="1" customHeight="1" x14ac:dyDescent="0.25">
      <c r="A833" s="7">
        <v>44151</v>
      </c>
      <c r="D833">
        <v>20</v>
      </c>
      <c r="E833">
        <v>168</v>
      </c>
      <c r="K833" s="64">
        <f t="shared" si="38"/>
        <v>2020</v>
      </c>
    </row>
    <row r="834" spans="1:11" ht="0" hidden="1" customHeight="1" x14ac:dyDescent="0.25">
      <c r="A834" s="7">
        <v>44152</v>
      </c>
      <c r="D834">
        <v>20</v>
      </c>
      <c r="E834">
        <v>168</v>
      </c>
      <c r="K834" s="64">
        <f t="shared" si="38"/>
        <v>2020</v>
      </c>
    </row>
    <row r="835" spans="1:11" ht="0" hidden="1" customHeight="1" x14ac:dyDescent="0.25">
      <c r="A835" s="7">
        <v>44153</v>
      </c>
      <c r="D835">
        <v>20</v>
      </c>
      <c r="E835">
        <v>168</v>
      </c>
      <c r="K835" s="64">
        <f t="shared" ref="K835:K898" si="39">YEAR(A835)</f>
        <v>2020</v>
      </c>
    </row>
    <row r="836" spans="1:11" ht="0" hidden="1" customHeight="1" x14ac:dyDescent="0.25">
      <c r="A836" s="7">
        <v>44154</v>
      </c>
      <c r="D836">
        <v>20</v>
      </c>
      <c r="E836">
        <v>168</v>
      </c>
      <c r="K836" s="64">
        <f t="shared" si="39"/>
        <v>2020</v>
      </c>
    </row>
    <row r="837" spans="1:11" ht="0" hidden="1" customHeight="1" x14ac:dyDescent="0.25">
      <c r="A837" s="7">
        <v>44155</v>
      </c>
      <c r="D837">
        <v>20</v>
      </c>
      <c r="E837">
        <v>168</v>
      </c>
      <c r="K837" s="64">
        <f t="shared" si="39"/>
        <v>2020</v>
      </c>
    </row>
    <row r="838" spans="1:11" ht="0" hidden="1" customHeight="1" x14ac:dyDescent="0.25">
      <c r="A838" s="7">
        <v>44156</v>
      </c>
      <c r="D838">
        <v>20</v>
      </c>
      <c r="E838">
        <v>168</v>
      </c>
      <c r="K838" s="64">
        <f t="shared" si="39"/>
        <v>2020</v>
      </c>
    </row>
    <row r="839" spans="1:11" ht="0" hidden="1" customHeight="1" x14ac:dyDescent="0.25">
      <c r="A839" s="7">
        <v>44157</v>
      </c>
      <c r="D839">
        <v>20</v>
      </c>
      <c r="E839">
        <v>168</v>
      </c>
      <c r="K839" s="64">
        <f t="shared" si="39"/>
        <v>2020</v>
      </c>
    </row>
    <row r="840" spans="1:11" ht="0" hidden="1" customHeight="1" x14ac:dyDescent="0.25">
      <c r="A840" s="7">
        <v>44158</v>
      </c>
      <c r="D840">
        <v>20</v>
      </c>
      <c r="E840">
        <v>160</v>
      </c>
      <c r="K840" s="64">
        <f t="shared" si="39"/>
        <v>2020</v>
      </c>
    </row>
    <row r="841" spans="1:11" ht="0" hidden="1" customHeight="1" x14ac:dyDescent="0.25">
      <c r="A841" s="7">
        <v>44159</v>
      </c>
      <c r="D841">
        <v>20</v>
      </c>
      <c r="E841">
        <v>160</v>
      </c>
      <c r="K841" s="64">
        <f t="shared" si="39"/>
        <v>2020</v>
      </c>
    </row>
    <row r="842" spans="1:11" ht="0" hidden="1" customHeight="1" x14ac:dyDescent="0.25">
      <c r="A842" s="7">
        <v>44160</v>
      </c>
      <c r="D842">
        <v>20</v>
      </c>
      <c r="E842">
        <v>160</v>
      </c>
      <c r="K842" s="64">
        <f t="shared" si="39"/>
        <v>2020</v>
      </c>
    </row>
    <row r="843" spans="1:11" ht="0" hidden="1" customHeight="1" x14ac:dyDescent="0.25">
      <c r="A843" s="7">
        <v>44161</v>
      </c>
      <c r="D843">
        <v>20</v>
      </c>
      <c r="E843">
        <v>160</v>
      </c>
      <c r="K843" s="64">
        <f t="shared" si="39"/>
        <v>2020</v>
      </c>
    </row>
    <row r="844" spans="1:11" ht="0" hidden="1" customHeight="1" x14ac:dyDescent="0.25">
      <c r="A844" s="7">
        <v>44162</v>
      </c>
      <c r="D844">
        <v>20</v>
      </c>
      <c r="E844">
        <v>160</v>
      </c>
      <c r="K844" s="64">
        <f t="shared" si="39"/>
        <v>2020</v>
      </c>
    </row>
    <row r="845" spans="1:11" ht="0" hidden="1" customHeight="1" x14ac:dyDescent="0.25">
      <c r="A845" s="7">
        <v>44163</v>
      </c>
      <c r="D845">
        <v>20</v>
      </c>
      <c r="E845">
        <v>160</v>
      </c>
      <c r="K845" s="64">
        <f t="shared" si="39"/>
        <v>2020</v>
      </c>
    </row>
    <row r="846" spans="1:11" ht="0" hidden="1" customHeight="1" x14ac:dyDescent="0.25">
      <c r="A846" s="7">
        <v>44164</v>
      </c>
      <c r="D846">
        <v>20</v>
      </c>
      <c r="E846">
        <v>160</v>
      </c>
      <c r="K846" s="64">
        <f t="shared" si="39"/>
        <v>2020</v>
      </c>
    </row>
    <row r="847" spans="1:11" ht="0" hidden="1" customHeight="1" x14ac:dyDescent="0.25">
      <c r="A847" s="7">
        <v>44165</v>
      </c>
      <c r="D847">
        <v>20</v>
      </c>
      <c r="E847">
        <v>160</v>
      </c>
      <c r="K847" s="64">
        <f t="shared" si="39"/>
        <v>2020</v>
      </c>
    </row>
    <row r="848" spans="1:11" ht="0" hidden="1" customHeight="1" x14ac:dyDescent="0.25">
      <c r="A848" s="7">
        <v>44166</v>
      </c>
      <c r="D848">
        <v>20</v>
      </c>
      <c r="E848">
        <v>192</v>
      </c>
      <c r="K848" s="64">
        <f t="shared" si="39"/>
        <v>2020</v>
      </c>
    </row>
    <row r="849" spans="1:11" ht="0" hidden="1" customHeight="1" x14ac:dyDescent="0.25">
      <c r="A849" s="7">
        <v>44137</v>
      </c>
      <c r="D849">
        <v>12</v>
      </c>
      <c r="E849">
        <v>176</v>
      </c>
      <c r="K849" s="64">
        <f t="shared" si="39"/>
        <v>2020</v>
      </c>
    </row>
    <row r="850" spans="1:11" ht="0" hidden="1" customHeight="1" x14ac:dyDescent="0.25">
      <c r="A850" s="7">
        <v>44138</v>
      </c>
      <c r="D850">
        <v>12</v>
      </c>
      <c r="E850">
        <v>176</v>
      </c>
      <c r="K850" s="64">
        <f t="shared" si="39"/>
        <v>2020</v>
      </c>
    </row>
    <row r="851" spans="1:11" ht="0" hidden="1" customHeight="1" x14ac:dyDescent="0.25">
      <c r="A851" s="7">
        <v>44139</v>
      </c>
      <c r="D851">
        <v>28</v>
      </c>
      <c r="E851">
        <v>176</v>
      </c>
      <c r="K851" s="64">
        <f t="shared" si="39"/>
        <v>2020</v>
      </c>
    </row>
    <row r="852" spans="1:11" ht="0" hidden="1" customHeight="1" x14ac:dyDescent="0.25">
      <c r="A852" s="7">
        <v>44140</v>
      </c>
      <c r="D852">
        <v>32</v>
      </c>
      <c r="E852">
        <v>208</v>
      </c>
      <c r="K852" s="64">
        <f t="shared" si="39"/>
        <v>2020</v>
      </c>
    </row>
    <row r="853" spans="1:11" ht="0" hidden="1" customHeight="1" x14ac:dyDescent="0.25">
      <c r="A853" s="7">
        <v>44141</v>
      </c>
      <c r="D853">
        <v>32</v>
      </c>
      <c r="E853">
        <v>232</v>
      </c>
      <c r="K853" s="64">
        <f t="shared" si="39"/>
        <v>2020</v>
      </c>
    </row>
    <row r="854" spans="1:11" ht="0" hidden="1" customHeight="1" x14ac:dyDescent="0.25">
      <c r="A854" s="7">
        <v>44142</v>
      </c>
      <c r="D854">
        <v>32</v>
      </c>
      <c r="E854">
        <v>224</v>
      </c>
      <c r="K854" s="64">
        <f t="shared" si="39"/>
        <v>2020</v>
      </c>
    </row>
    <row r="855" spans="1:11" ht="0" hidden="1" customHeight="1" x14ac:dyDescent="0.25">
      <c r="A855" s="7">
        <v>44143</v>
      </c>
      <c r="D855">
        <v>32</v>
      </c>
      <c r="E855">
        <v>224</v>
      </c>
      <c r="K855" s="64">
        <f t="shared" si="39"/>
        <v>2020</v>
      </c>
    </row>
    <row r="856" spans="1:11" ht="0" hidden="1" customHeight="1" x14ac:dyDescent="0.25">
      <c r="A856" s="7">
        <v>44144</v>
      </c>
      <c r="D856">
        <v>32</v>
      </c>
      <c r="E856">
        <v>224</v>
      </c>
      <c r="K856" s="64">
        <f t="shared" si="39"/>
        <v>2020</v>
      </c>
    </row>
    <row r="857" spans="1:11" ht="0" hidden="1" customHeight="1" x14ac:dyDescent="0.25">
      <c r="A857" s="7">
        <v>44145</v>
      </c>
      <c r="D857">
        <v>32</v>
      </c>
      <c r="E857">
        <v>224</v>
      </c>
      <c r="K857" s="64">
        <f t="shared" si="39"/>
        <v>2020</v>
      </c>
    </row>
    <row r="858" spans="1:11" ht="0" hidden="1" customHeight="1" x14ac:dyDescent="0.25">
      <c r="A858" s="7">
        <v>44146</v>
      </c>
      <c r="D858">
        <v>32</v>
      </c>
      <c r="E858">
        <v>192</v>
      </c>
      <c r="K858" s="64">
        <f t="shared" si="39"/>
        <v>2020</v>
      </c>
    </row>
    <row r="859" spans="1:11" ht="0" hidden="1" customHeight="1" x14ac:dyDescent="0.25">
      <c r="A859" s="7">
        <v>44147</v>
      </c>
      <c r="D859">
        <v>32</v>
      </c>
      <c r="E859">
        <v>192</v>
      </c>
      <c r="K859" s="64">
        <f t="shared" si="39"/>
        <v>2020</v>
      </c>
    </row>
    <row r="860" spans="1:11" ht="0" hidden="1" customHeight="1" x14ac:dyDescent="0.25">
      <c r="A860" s="7">
        <v>44148</v>
      </c>
      <c r="D860">
        <v>32</v>
      </c>
      <c r="E860">
        <v>192</v>
      </c>
      <c r="K860" s="64">
        <f t="shared" si="39"/>
        <v>2020</v>
      </c>
    </row>
    <row r="861" spans="1:11" ht="0" hidden="1" customHeight="1" x14ac:dyDescent="0.25">
      <c r="A861" s="7">
        <v>44149</v>
      </c>
      <c r="D861">
        <v>32</v>
      </c>
      <c r="E861">
        <v>192</v>
      </c>
      <c r="K861" s="64">
        <f t="shared" si="39"/>
        <v>2020</v>
      </c>
    </row>
    <row r="862" spans="1:11" ht="0" hidden="1" customHeight="1" x14ac:dyDescent="0.25">
      <c r="A862" s="7">
        <v>44150</v>
      </c>
      <c r="D862">
        <v>32</v>
      </c>
      <c r="E862">
        <v>192</v>
      </c>
      <c r="K862" s="64">
        <f t="shared" si="39"/>
        <v>2020</v>
      </c>
    </row>
    <row r="863" spans="1:11" ht="0" hidden="1" customHeight="1" x14ac:dyDescent="0.25">
      <c r="A863" s="7">
        <v>44151</v>
      </c>
      <c r="D863">
        <v>32</v>
      </c>
      <c r="E863">
        <v>192</v>
      </c>
      <c r="K863" s="64">
        <f t="shared" si="39"/>
        <v>2020</v>
      </c>
    </row>
    <row r="864" spans="1:11" ht="0" hidden="1" customHeight="1" x14ac:dyDescent="0.25">
      <c r="A864" s="7">
        <v>44152</v>
      </c>
      <c r="D864">
        <v>32</v>
      </c>
      <c r="E864">
        <v>192</v>
      </c>
      <c r="K864" s="64">
        <f t="shared" si="39"/>
        <v>2020</v>
      </c>
    </row>
    <row r="865" spans="1:11" ht="0" hidden="1" customHeight="1" x14ac:dyDescent="0.25">
      <c r="A865" s="7">
        <v>44153</v>
      </c>
      <c r="D865">
        <v>32</v>
      </c>
      <c r="E865">
        <v>192</v>
      </c>
      <c r="K865" s="64">
        <f t="shared" si="39"/>
        <v>2020</v>
      </c>
    </row>
    <row r="866" spans="1:11" ht="0" hidden="1" customHeight="1" x14ac:dyDescent="0.25">
      <c r="A866" s="7">
        <v>44154</v>
      </c>
      <c r="D866">
        <v>32</v>
      </c>
      <c r="E866">
        <v>192</v>
      </c>
      <c r="K866" s="64">
        <f t="shared" si="39"/>
        <v>2020</v>
      </c>
    </row>
    <row r="867" spans="1:11" ht="0" hidden="1" customHeight="1" x14ac:dyDescent="0.25">
      <c r="A867" s="7">
        <v>44155</v>
      </c>
      <c r="D867">
        <v>32</v>
      </c>
      <c r="E867">
        <v>192</v>
      </c>
      <c r="K867" s="64">
        <f t="shared" si="39"/>
        <v>2020</v>
      </c>
    </row>
    <row r="868" spans="1:11" ht="0" hidden="1" customHeight="1" x14ac:dyDescent="0.25">
      <c r="A868" s="7">
        <v>44156</v>
      </c>
      <c r="D868">
        <v>32</v>
      </c>
      <c r="E868">
        <v>192</v>
      </c>
      <c r="K868" s="64">
        <f t="shared" si="39"/>
        <v>2020</v>
      </c>
    </row>
    <row r="869" spans="1:11" ht="0" hidden="1" customHeight="1" x14ac:dyDescent="0.25">
      <c r="A869" s="7">
        <v>44157</v>
      </c>
      <c r="D869">
        <v>32</v>
      </c>
      <c r="E869">
        <v>192</v>
      </c>
      <c r="K869" s="64">
        <f t="shared" si="39"/>
        <v>2020</v>
      </c>
    </row>
    <row r="870" spans="1:11" ht="0" hidden="1" customHeight="1" x14ac:dyDescent="0.25">
      <c r="A870" s="7">
        <v>44158</v>
      </c>
      <c r="D870">
        <v>32</v>
      </c>
      <c r="E870">
        <v>192</v>
      </c>
      <c r="K870" s="64">
        <f t="shared" si="39"/>
        <v>2020</v>
      </c>
    </row>
    <row r="871" spans="1:11" ht="0" hidden="1" customHeight="1" x14ac:dyDescent="0.25">
      <c r="A871" s="7">
        <v>44159</v>
      </c>
      <c r="D871">
        <v>32</v>
      </c>
      <c r="E871">
        <v>192</v>
      </c>
      <c r="K871" s="64">
        <f t="shared" si="39"/>
        <v>2020</v>
      </c>
    </row>
    <row r="872" spans="1:11" ht="0" hidden="1" customHeight="1" x14ac:dyDescent="0.25">
      <c r="A872" s="7">
        <v>44160</v>
      </c>
      <c r="D872">
        <v>32</v>
      </c>
      <c r="E872">
        <v>192</v>
      </c>
      <c r="K872" s="64">
        <f t="shared" si="39"/>
        <v>2020</v>
      </c>
    </row>
    <row r="873" spans="1:11" ht="0" hidden="1" customHeight="1" x14ac:dyDescent="0.25">
      <c r="A873" s="7">
        <v>44161</v>
      </c>
      <c r="D873">
        <v>32</v>
      </c>
      <c r="E873">
        <v>192</v>
      </c>
      <c r="K873" s="64">
        <f t="shared" si="39"/>
        <v>2020</v>
      </c>
    </row>
    <row r="874" spans="1:11" ht="0" hidden="1" customHeight="1" x14ac:dyDescent="0.25">
      <c r="A874" s="7">
        <v>44162</v>
      </c>
      <c r="D874">
        <v>32</v>
      </c>
      <c r="E874">
        <v>192</v>
      </c>
      <c r="K874" s="64">
        <f t="shared" si="39"/>
        <v>2020</v>
      </c>
    </row>
    <row r="875" spans="1:11" ht="0" hidden="1" customHeight="1" x14ac:dyDescent="0.25">
      <c r="A875" s="7">
        <v>44163</v>
      </c>
      <c r="D875">
        <v>32</v>
      </c>
      <c r="E875">
        <v>192</v>
      </c>
      <c r="K875" s="64">
        <f t="shared" si="39"/>
        <v>2020</v>
      </c>
    </row>
    <row r="876" spans="1:11" ht="0" hidden="1" customHeight="1" x14ac:dyDescent="0.25">
      <c r="A876" s="7">
        <v>44164</v>
      </c>
      <c r="D876">
        <v>32</v>
      </c>
      <c r="E876">
        <v>192</v>
      </c>
      <c r="K876" s="64">
        <f t="shared" si="39"/>
        <v>2020</v>
      </c>
    </row>
    <row r="877" spans="1:11" ht="0" hidden="1" customHeight="1" x14ac:dyDescent="0.25">
      <c r="A877" s="7">
        <v>44165</v>
      </c>
      <c r="D877">
        <v>32</v>
      </c>
      <c r="E877">
        <v>192</v>
      </c>
      <c r="K877" s="64">
        <f t="shared" si="39"/>
        <v>2020</v>
      </c>
    </row>
    <row r="878" spans="1:11" ht="0" hidden="1" customHeight="1" x14ac:dyDescent="0.25">
      <c r="A878" s="7">
        <v>44166</v>
      </c>
      <c r="D878">
        <v>32</v>
      </c>
      <c r="E878">
        <v>192</v>
      </c>
      <c r="K878" s="64">
        <f t="shared" si="39"/>
        <v>2020</v>
      </c>
    </row>
    <row r="879" spans="1:11" ht="0" hidden="1" customHeight="1" x14ac:dyDescent="0.25">
      <c r="A879" s="7">
        <v>44133</v>
      </c>
      <c r="D879">
        <v>20</v>
      </c>
      <c r="E879">
        <v>192</v>
      </c>
      <c r="K879" s="64">
        <f t="shared" si="39"/>
        <v>2020</v>
      </c>
    </row>
    <row r="880" spans="1:11" ht="0" hidden="1" customHeight="1" x14ac:dyDescent="0.25">
      <c r="A880" s="7">
        <v>44134</v>
      </c>
      <c r="D880">
        <v>20</v>
      </c>
      <c r="E880">
        <v>192</v>
      </c>
      <c r="K880" s="64">
        <f t="shared" si="39"/>
        <v>2020</v>
      </c>
    </row>
    <row r="881" spans="1:11" ht="0" hidden="1" customHeight="1" x14ac:dyDescent="0.25">
      <c r="A881" s="7">
        <v>44135</v>
      </c>
      <c r="D881">
        <v>20</v>
      </c>
      <c r="E881">
        <v>192</v>
      </c>
      <c r="K881" s="64">
        <f t="shared" si="39"/>
        <v>2020</v>
      </c>
    </row>
    <row r="882" spans="1:11" ht="0" hidden="1" customHeight="1" x14ac:dyDescent="0.25">
      <c r="A882" s="7">
        <v>44136</v>
      </c>
      <c r="D882">
        <v>20</v>
      </c>
      <c r="E882">
        <v>192</v>
      </c>
      <c r="K882" s="64">
        <f t="shared" si="39"/>
        <v>2020</v>
      </c>
    </row>
    <row r="883" spans="1:11" ht="0" hidden="1" customHeight="1" x14ac:dyDescent="0.25">
      <c r="A883" s="7">
        <v>44137</v>
      </c>
      <c r="D883">
        <v>20</v>
      </c>
      <c r="E883">
        <v>192</v>
      </c>
      <c r="K883" s="64">
        <f t="shared" si="39"/>
        <v>2020</v>
      </c>
    </row>
    <row r="884" spans="1:11" ht="0" hidden="1" customHeight="1" x14ac:dyDescent="0.25">
      <c r="A884" s="7">
        <v>44138</v>
      </c>
      <c r="D884">
        <v>20</v>
      </c>
      <c r="E884">
        <v>192</v>
      </c>
      <c r="K884" s="64">
        <f t="shared" si="39"/>
        <v>2020</v>
      </c>
    </row>
    <row r="885" spans="1:11" ht="0" hidden="1" customHeight="1" x14ac:dyDescent="0.25">
      <c r="A885" s="7">
        <v>44139</v>
      </c>
      <c r="D885">
        <v>20</v>
      </c>
      <c r="E885">
        <v>192</v>
      </c>
      <c r="K885" s="64">
        <f t="shared" si="39"/>
        <v>2020</v>
      </c>
    </row>
    <row r="886" spans="1:11" ht="0" hidden="1" customHeight="1" x14ac:dyDescent="0.25">
      <c r="A886" s="7">
        <v>44140</v>
      </c>
      <c r="D886">
        <v>24</v>
      </c>
      <c r="E886">
        <v>192</v>
      </c>
      <c r="K886" s="64">
        <f t="shared" si="39"/>
        <v>2020</v>
      </c>
    </row>
    <row r="887" spans="1:11" ht="0" hidden="1" customHeight="1" x14ac:dyDescent="0.25">
      <c r="A887" s="7">
        <v>44141</v>
      </c>
      <c r="D887">
        <v>24</v>
      </c>
      <c r="E887">
        <v>128</v>
      </c>
      <c r="K887" s="64">
        <f t="shared" si="39"/>
        <v>2020</v>
      </c>
    </row>
    <row r="888" spans="1:11" ht="0" hidden="1" customHeight="1" x14ac:dyDescent="0.25">
      <c r="A888" s="7">
        <v>44142</v>
      </c>
      <c r="D888">
        <v>24</v>
      </c>
      <c r="E888">
        <v>128</v>
      </c>
      <c r="K888" s="64">
        <f t="shared" si="39"/>
        <v>2020</v>
      </c>
    </row>
    <row r="889" spans="1:11" ht="0" hidden="1" customHeight="1" x14ac:dyDescent="0.25">
      <c r="A889" s="7">
        <v>44143</v>
      </c>
      <c r="D889">
        <v>24</v>
      </c>
      <c r="E889">
        <v>128</v>
      </c>
      <c r="K889" s="64">
        <f t="shared" si="39"/>
        <v>2020</v>
      </c>
    </row>
    <row r="890" spans="1:11" ht="0" hidden="1" customHeight="1" x14ac:dyDescent="0.25">
      <c r="A890" s="7">
        <v>44144</v>
      </c>
      <c r="D890">
        <v>24</v>
      </c>
      <c r="E890">
        <v>128</v>
      </c>
      <c r="K890" s="64">
        <f t="shared" si="39"/>
        <v>2020</v>
      </c>
    </row>
    <row r="891" spans="1:11" ht="0" hidden="1" customHeight="1" x14ac:dyDescent="0.25">
      <c r="A891" s="7">
        <v>44145</v>
      </c>
      <c r="D891">
        <v>24</v>
      </c>
      <c r="E891">
        <v>128</v>
      </c>
      <c r="K891" s="64">
        <f t="shared" si="39"/>
        <v>2020</v>
      </c>
    </row>
    <row r="892" spans="1:11" ht="0" hidden="1" customHeight="1" x14ac:dyDescent="0.25">
      <c r="A892" s="7">
        <v>44146</v>
      </c>
      <c r="D892">
        <v>24</v>
      </c>
      <c r="E892">
        <v>128</v>
      </c>
      <c r="K892" s="64">
        <f t="shared" si="39"/>
        <v>2020</v>
      </c>
    </row>
    <row r="893" spans="1:11" ht="0" hidden="1" customHeight="1" x14ac:dyDescent="0.25">
      <c r="A893" s="7">
        <v>44147</v>
      </c>
      <c r="D893">
        <v>24</v>
      </c>
      <c r="E893">
        <v>128</v>
      </c>
      <c r="K893" s="64">
        <f t="shared" si="39"/>
        <v>2020</v>
      </c>
    </row>
    <row r="894" spans="1:11" ht="0" hidden="1" customHeight="1" x14ac:dyDescent="0.25">
      <c r="A894" s="7">
        <v>44148</v>
      </c>
      <c r="D894">
        <v>24</v>
      </c>
      <c r="E894">
        <v>128</v>
      </c>
      <c r="K894" s="64">
        <f t="shared" si="39"/>
        <v>2020</v>
      </c>
    </row>
    <row r="895" spans="1:11" ht="0" hidden="1" customHeight="1" x14ac:dyDescent="0.25">
      <c r="A895" s="7">
        <v>44149</v>
      </c>
      <c r="D895">
        <v>24</v>
      </c>
      <c r="E895">
        <v>128</v>
      </c>
      <c r="K895" s="64">
        <f t="shared" si="39"/>
        <v>2020</v>
      </c>
    </row>
    <row r="896" spans="1:11" ht="0" hidden="1" customHeight="1" x14ac:dyDescent="0.25">
      <c r="A896" s="7">
        <v>44150</v>
      </c>
      <c r="D896">
        <v>24</v>
      </c>
      <c r="E896">
        <v>128</v>
      </c>
      <c r="K896" s="64">
        <f t="shared" si="39"/>
        <v>2020</v>
      </c>
    </row>
    <row r="897" spans="1:11" ht="0" hidden="1" customHeight="1" x14ac:dyDescent="0.25">
      <c r="A897" s="7">
        <v>44151</v>
      </c>
      <c r="D897">
        <v>24</v>
      </c>
      <c r="E897">
        <v>128</v>
      </c>
      <c r="K897" s="64">
        <f t="shared" si="39"/>
        <v>2020</v>
      </c>
    </row>
    <row r="898" spans="1:11" ht="0" hidden="1" customHeight="1" x14ac:dyDescent="0.25">
      <c r="A898" s="7">
        <v>44152</v>
      </c>
      <c r="D898">
        <v>24</v>
      </c>
      <c r="E898">
        <v>128</v>
      </c>
      <c r="K898" s="64">
        <f t="shared" si="39"/>
        <v>2020</v>
      </c>
    </row>
    <row r="899" spans="1:11" ht="0" hidden="1" customHeight="1" x14ac:dyDescent="0.25">
      <c r="A899" s="7">
        <v>44153</v>
      </c>
      <c r="D899">
        <v>24</v>
      </c>
      <c r="E899">
        <v>128</v>
      </c>
      <c r="K899" s="64">
        <f t="shared" ref="K899:K914" si="40">YEAR(A899)</f>
        <v>2020</v>
      </c>
    </row>
    <row r="900" spans="1:11" ht="0" hidden="1" customHeight="1" x14ac:dyDescent="0.25">
      <c r="A900" s="7">
        <v>44154</v>
      </c>
      <c r="D900">
        <v>24</v>
      </c>
      <c r="E900">
        <v>128</v>
      </c>
      <c r="K900" s="64">
        <f t="shared" si="40"/>
        <v>2020</v>
      </c>
    </row>
    <row r="901" spans="1:11" ht="0" hidden="1" customHeight="1" x14ac:dyDescent="0.25">
      <c r="A901" s="7">
        <v>44155</v>
      </c>
      <c r="D901">
        <v>24</v>
      </c>
      <c r="E901">
        <v>128</v>
      </c>
      <c r="K901" s="64">
        <f t="shared" si="40"/>
        <v>2020</v>
      </c>
    </row>
    <row r="902" spans="1:11" ht="0" hidden="1" customHeight="1" x14ac:dyDescent="0.25">
      <c r="A902" s="7">
        <v>44156</v>
      </c>
      <c r="D902">
        <v>24</v>
      </c>
      <c r="E902">
        <v>128</v>
      </c>
      <c r="K902" s="64">
        <f t="shared" si="40"/>
        <v>2020</v>
      </c>
    </row>
    <row r="903" spans="1:11" ht="0" hidden="1" customHeight="1" x14ac:dyDescent="0.25">
      <c r="A903" s="7">
        <v>44157</v>
      </c>
      <c r="D903">
        <v>24</v>
      </c>
      <c r="E903">
        <v>128</v>
      </c>
      <c r="K903" s="64">
        <f t="shared" si="40"/>
        <v>2020</v>
      </c>
    </row>
    <row r="904" spans="1:11" ht="0" hidden="1" customHeight="1" x14ac:dyDescent="0.25">
      <c r="A904" s="7">
        <v>44158</v>
      </c>
      <c r="D904">
        <v>24</v>
      </c>
      <c r="E904">
        <v>128</v>
      </c>
      <c r="K904" s="64">
        <f t="shared" si="40"/>
        <v>2020</v>
      </c>
    </row>
    <row r="905" spans="1:11" ht="0" hidden="1" customHeight="1" x14ac:dyDescent="0.25">
      <c r="A905" s="7">
        <v>44159</v>
      </c>
      <c r="D905">
        <v>24</v>
      </c>
      <c r="E905">
        <v>128</v>
      </c>
      <c r="K905" s="64">
        <f t="shared" si="40"/>
        <v>2020</v>
      </c>
    </row>
    <row r="906" spans="1:11" ht="0" hidden="1" customHeight="1" x14ac:dyDescent="0.25">
      <c r="A906" s="7">
        <v>44160</v>
      </c>
      <c r="D906">
        <v>24</v>
      </c>
      <c r="E906">
        <v>128</v>
      </c>
      <c r="K906" s="64">
        <f t="shared" si="40"/>
        <v>2020</v>
      </c>
    </row>
    <row r="907" spans="1:11" ht="0" hidden="1" customHeight="1" x14ac:dyDescent="0.25">
      <c r="A907" s="7">
        <v>44161</v>
      </c>
      <c r="D907">
        <v>24</v>
      </c>
      <c r="E907">
        <v>128</v>
      </c>
      <c r="K907" s="64">
        <f t="shared" si="40"/>
        <v>2020</v>
      </c>
    </row>
    <row r="908" spans="1:11" ht="0" hidden="1" customHeight="1" x14ac:dyDescent="0.25">
      <c r="A908" s="7">
        <v>44162</v>
      </c>
      <c r="D908">
        <v>28</v>
      </c>
      <c r="E908">
        <v>128</v>
      </c>
      <c r="K908" s="64">
        <f t="shared" si="40"/>
        <v>2020</v>
      </c>
    </row>
    <row r="909" spans="1:11" ht="0" hidden="1" customHeight="1" x14ac:dyDescent="0.25">
      <c r="A909" s="7">
        <v>44163</v>
      </c>
      <c r="D909">
        <v>28</v>
      </c>
      <c r="E909">
        <v>128</v>
      </c>
      <c r="K909" s="64">
        <f t="shared" si="40"/>
        <v>2020</v>
      </c>
    </row>
    <row r="910" spans="1:11" ht="0" hidden="1" customHeight="1" x14ac:dyDescent="0.25">
      <c r="A910" s="7">
        <v>44164</v>
      </c>
      <c r="D910">
        <v>28</v>
      </c>
      <c r="E910">
        <v>64</v>
      </c>
      <c r="K910" s="64">
        <f t="shared" si="40"/>
        <v>2020</v>
      </c>
    </row>
    <row r="911" spans="1:11" ht="0" hidden="1" customHeight="1" x14ac:dyDescent="0.25">
      <c r="A911" s="7">
        <v>44165</v>
      </c>
      <c r="D911">
        <v>28</v>
      </c>
      <c r="E911">
        <v>64</v>
      </c>
      <c r="K911" s="64">
        <f t="shared" si="40"/>
        <v>2020</v>
      </c>
    </row>
    <row r="912" spans="1:11" ht="0" hidden="1" customHeight="1" x14ac:dyDescent="0.25">
      <c r="A912" s="7">
        <v>44166</v>
      </c>
      <c r="D912">
        <v>28</v>
      </c>
      <c r="E912">
        <v>64</v>
      </c>
      <c r="K912" s="64">
        <f t="shared" si="40"/>
        <v>2020</v>
      </c>
    </row>
    <row r="913" spans="1:11" ht="0" hidden="1" customHeight="1" x14ac:dyDescent="0.25">
      <c r="A913" s="7">
        <v>44166</v>
      </c>
      <c r="D913">
        <v>12</v>
      </c>
      <c r="E913">
        <v>64</v>
      </c>
      <c r="K913" s="64">
        <f t="shared" si="40"/>
        <v>2020</v>
      </c>
    </row>
    <row r="914" spans="1:11" ht="0" hidden="1" customHeight="1" x14ac:dyDescent="0.25">
      <c r="A914" s="7">
        <v>44133</v>
      </c>
      <c r="D914">
        <v>8</v>
      </c>
      <c r="E914">
        <v>32</v>
      </c>
      <c r="K914" s="64">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71" customWidth="1"/>
    <col min="7" max="8" width="9.140625" style="67"/>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0" t="s">
        <v>93</v>
      </c>
      <c r="B1" s="438" t="s">
        <v>40</v>
      </c>
      <c r="C1" s="439" t="s">
        <v>41</v>
      </c>
      <c r="D1" s="440" t="s">
        <v>42</v>
      </c>
      <c r="E1" s="441" t="s">
        <v>406</v>
      </c>
      <c r="F1" s="442" t="s">
        <v>118</v>
      </c>
      <c r="G1" s="443" t="s">
        <v>18</v>
      </c>
      <c r="H1" s="443" t="s">
        <v>102</v>
      </c>
      <c r="I1" s="444" t="s">
        <v>103</v>
      </c>
      <c r="J1" s="445" t="s">
        <v>40</v>
      </c>
      <c r="K1" s="65" t="s">
        <v>41</v>
      </c>
      <c r="L1" s="66" t="s">
        <v>42</v>
      </c>
      <c r="M1" s="1" t="s">
        <v>115</v>
      </c>
    </row>
    <row r="2" spans="1:13" x14ac:dyDescent="0.25">
      <c r="A2" s="7">
        <v>43374</v>
      </c>
      <c r="B2">
        <v>56</v>
      </c>
      <c r="C2">
        <v>20</v>
      </c>
      <c r="D2">
        <v>40</v>
      </c>
      <c r="E2">
        <v>168</v>
      </c>
      <c r="F2" s="71">
        <f>WEEKDAY(A2)</f>
        <v>2</v>
      </c>
      <c r="G2" s="64">
        <f>MONTH(A:A)</f>
        <v>10</v>
      </c>
      <c r="H2" s="64">
        <f>YEAR(A2)</f>
        <v>2018</v>
      </c>
      <c r="I2" t="s">
        <v>108</v>
      </c>
      <c r="J2">
        <v>1220</v>
      </c>
      <c r="K2">
        <v>160</v>
      </c>
      <c r="L2">
        <v>708</v>
      </c>
      <c r="M2" s="1">
        <f>SUM(J2:L2)</f>
        <v>2088</v>
      </c>
    </row>
    <row r="3" spans="1:13" x14ac:dyDescent="0.25">
      <c r="A3" s="7">
        <v>43375</v>
      </c>
      <c r="B3">
        <v>52</v>
      </c>
      <c r="C3">
        <v>20</v>
      </c>
      <c r="D3">
        <v>40</v>
      </c>
      <c r="E3">
        <v>168</v>
      </c>
      <c r="F3" s="71">
        <f t="shared" ref="F3:F66" si="0">WEEKDAY(A3)</f>
        <v>3</v>
      </c>
      <c r="G3" s="64">
        <f t="shared" ref="G3:G66" si="1">MONTH(A:A)</f>
        <v>10</v>
      </c>
      <c r="H3" s="64">
        <f t="shared" ref="H3:H66" si="2">YEAR(A3)</f>
        <v>2018</v>
      </c>
      <c r="I3" t="s">
        <v>109</v>
      </c>
      <c r="J3">
        <v>916</v>
      </c>
      <c r="K3">
        <v>0</v>
      </c>
      <c r="L3">
        <v>664</v>
      </c>
      <c r="M3" s="1">
        <f t="shared" ref="M3:M25" si="3">SUM(J3:L3)</f>
        <v>1580</v>
      </c>
    </row>
    <row r="4" spans="1:13" x14ac:dyDescent="0.25">
      <c r="A4" s="7">
        <v>43376</v>
      </c>
      <c r="B4">
        <v>60</v>
      </c>
      <c r="C4">
        <v>20</v>
      </c>
      <c r="D4">
        <v>40</v>
      </c>
      <c r="E4">
        <v>168</v>
      </c>
      <c r="F4" s="71">
        <f t="shared" si="0"/>
        <v>4</v>
      </c>
      <c r="G4" s="64">
        <f t="shared" si="1"/>
        <v>10</v>
      </c>
      <c r="H4" s="64">
        <f t="shared" si="2"/>
        <v>2018</v>
      </c>
      <c r="I4" t="s">
        <v>110</v>
      </c>
      <c r="J4">
        <v>184</v>
      </c>
      <c r="K4">
        <v>0</v>
      </c>
      <c r="L4">
        <v>496</v>
      </c>
      <c r="M4" s="1">
        <f t="shared" si="3"/>
        <v>680</v>
      </c>
    </row>
    <row r="5" spans="1:13" x14ac:dyDescent="0.25">
      <c r="A5" s="7">
        <v>43377</v>
      </c>
      <c r="B5">
        <v>60</v>
      </c>
      <c r="C5">
        <v>20</v>
      </c>
      <c r="D5">
        <v>40</v>
      </c>
      <c r="E5">
        <v>168</v>
      </c>
      <c r="F5" s="71">
        <f t="shared" si="0"/>
        <v>5</v>
      </c>
      <c r="G5" s="64">
        <f t="shared" si="1"/>
        <v>10</v>
      </c>
      <c r="H5" s="64">
        <f t="shared" si="2"/>
        <v>2018</v>
      </c>
      <c r="I5" t="s">
        <v>111</v>
      </c>
      <c r="J5">
        <v>76</v>
      </c>
      <c r="K5">
        <v>0</v>
      </c>
      <c r="L5">
        <v>564</v>
      </c>
      <c r="M5" s="1">
        <f t="shared" si="3"/>
        <v>640</v>
      </c>
    </row>
    <row r="6" spans="1:13" x14ac:dyDescent="0.25">
      <c r="A6" s="7">
        <v>43378</v>
      </c>
      <c r="B6">
        <v>60</v>
      </c>
      <c r="C6">
        <v>20</v>
      </c>
      <c r="D6">
        <v>40</v>
      </c>
      <c r="E6">
        <v>168</v>
      </c>
      <c r="F6" s="71">
        <f t="shared" si="0"/>
        <v>6</v>
      </c>
      <c r="G6" s="64">
        <f t="shared" si="1"/>
        <v>10</v>
      </c>
      <c r="H6" s="64">
        <f t="shared" si="2"/>
        <v>2018</v>
      </c>
      <c r="I6" t="s">
        <v>112</v>
      </c>
      <c r="J6">
        <v>0</v>
      </c>
      <c r="K6">
        <v>0</v>
      </c>
      <c r="L6">
        <v>588</v>
      </c>
      <c r="M6" s="1">
        <f t="shared" si="3"/>
        <v>588</v>
      </c>
    </row>
    <row r="7" spans="1:13" x14ac:dyDescent="0.25">
      <c r="A7" s="7">
        <v>43379</v>
      </c>
      <c r="B7">
        <v>32</v>
      </c>
      <c r="C7">
        <v>4</v>
      </c>
      <c r="D7">
        <v>24</v>
      </c>
      <c r="E7">
        <v>168</v>
      </c>
      <c r="F7" s="71">
        <f t="shared" si="0"/>
        <v>7</v>
      </c>
      <c r="G7" s="64">
        <f t="shared" si="1"/>
        <v>10</v>
      </c>
      <c r="H7" s="64">
        <f t="shared" si="2"/>
        <v>2018</v>
      </c>
      <c r="I7" t="s">
        <v>113</v>
      </c>
      <c r="J7">
        <v>0</v>
      </c>
      <c r="K7">
        <v>0</v>
      </c>
      <c r="L7">
        <v>172</v>
      </c>
      <c r="M7" s="1">
        <f t="shared" si="3"/>
        <v>172</v>
      </c>
    </row>
    <row r="8" spans="1:13" x14ac:dyDescent="0.25">
      <c r="A8" s="7">
        <v>43380</v>
      </c>
      <c r="B8">
        <v>32</v>
      </c>
      <c r="C8">
        <v>4</v>
      </c>
      <c r="D8">
        <v>24</v>
      </c>
      <c r="E8">
        <v>168</v>
      </c>
      <c r="F8" s="71">
        <f t="shared" si="0"/>
        <v>1</v>
      </c>
      <c r="G8" s="64">
        <f t="shared" si="1"/>
        <v>10</v>
      </c>
      <c r="H8" s="64">
        <f t="shared" si="2"/>
        <v>2018</v>
      </c>
      <c r="I8" t="s">
        <v>114</v>
      </c>
      <c r="J8">
        <v>0</v>
      </c>
      <c r="K8">
        <v>0</v>
      </c>
      <c r="L8">
        <v>228</v>
      </c>
      <c r="M8" s="1">
        <f t="shared" si="3"/>
        <v>228</v>
      </c>
    </row>
    <row r="9" spans="1:13" x14ac:dyDescent="0.25">
      <c r="A9" s="7">
        <v>43381</v>
      </c>
      <c r="B9">
        <v>40</v>
      </c>
      <c r="C9">
        <v>8</v>
      </c>
      <c r="D9">
        <v>28</v>
      </c>
      <c r="E9">
        <v>168</v>
      </c>
      <c r="F9" s="71">
        <f t="shared" si="0"/>
        <v>2</v>
      </c>
      <c r="G9" s="64">
        <f t="shared" si="1"/>
        <v>10</v>
      </c>
      <c r="H9" s="64">
        <f t="shared" si="2"/>
        <v>2018</v>
      </c>
      <c r="I9" t="s">
        <v>19</v>
      </c>
      <c r="J9">
        <v>0</v>
      </c>
      <c r="K9">
        <v>0</v>
      </c>
      <c r="L9">
        <v>240</v>
      </c>
      <c r="M9" s="1">
        <f t="shared" si="3"/>
        <v>240</v>
      </c>
    </row>
    <row r="10" spans="1:13" x14ac:dyDescent="0.25">
      <c r="A10" s="7">
        <v>43382</v>
      </c>
      <c r="B10">
        <v>40</v>
      </c>
      <c r="C10">
        <v>8</v>
      </c>
      <c r="D10">
        <v>28</v>
      </c>
      <c r="E10">
        <v>168</v>
      </c>
      <c r="F10" s="71">
        <f t="shared" si="0"/>
        <v>3</v>
      </c>
      <c r="G10" s="64">
        <f t="shared" si="1"/>
        <v>10</v>
      </c>
      <c r="H10" s="64">
        <f t="shared" si="2"/>
        <v>2018</v>
      </c>
      <c r="I10" t="s">
        <v>104</v>
      </c>
      <c r="J10">
        <v>0</v>
      </c>
      <c r="K10">
        <v>0</v>
      </c>
      <c r="L10">
        <v>160</v>
      </c>
      <c r="M10" s="1">
        <f t="shared" si="3"/>
        <v>160</v>
      </c>
    </row>
    <row r="11" spans="1:13" x14ac:dyDescent="0.25">
      <c r="A11" s="7">
        <v>43383</v>
      </c>
      <c r="B11">
        <v>44</v>
      </c>
      <c r="C11">
        <v>8</v>
      </c>
      <c r="D11">
        <v>28</v>
      </c>
      <c r="E11">
        <v>168</v>
      </c>
      <c r="F11" s="71">
        <f t="shared" si="0"/>
        <v>4</v>
      </c>
      <c r="G11" s="64">
        <f t="shared" si="1"/>
        <v>10</v>
      </c>
      <c r="H11" s="64">
        <f t="shared" si="2"/>
        <v>2018</v>
      </c>
      <c r="I11" t="s">
        <v>105</v>
      </c>
      <c r="J11">
        <v>0</v>
      </c>
      <c r="K11">
        <v>0</v>
      </c>
      <c r="L11">
        <v>184</v>
      </c>
      <c r="M11" s="1">
        <f t="shared" si="3"/>
        <v>184</v>
      </c>
    </row>
    <row r="12" spans="1:13" x14ac:dyDescent="0.25">
      <c r="A12" s="7">
        <v>43384</v>
      </c>
      <c r="B12">
        <v>44</v>
      </c>
      <c r="C12">
        <v>8</v>
      </c>
      <c r="D12">
        <v>28</v>
      </c>
      <c r="E12">
        <v>168</v>
      </c>
      <c r="F12" s="71">
        <f t="shared" si="0"/>
        <v>5</v>
      </c>
      <c r="G12" s="64">
        <f t="shared" si="1"/>
        <v>10</v>
      </c>
      <c r="H12" s="64">
        <f t="shared" si="2"/>
        <v>2018</v>
      </c>
      <c r="I12" t="s">
        <v>106</v>
      </c>
      <c r="J12">
        <v>0</v>
      </c>
      <c r="K12">
        <v>0</v>
      </c>
      <c r="L12">
        <v>176</v>
      </c>
      <c r="M12" s="1">
        <f t="shared" si="3"/>
        <v>176</v>
      </c>
    </row>
    <row r="13" spans="1:13" x14ac:dyDescent="0.25">
      <c r="A13" s="7">
        <v>43385</v>
      </c>
      <c r="B13">
        <v>44</v>
      </c>
      <c r="C13">
        <v>8</v>
      </c>
      <c r="D13">
        <v>28</v>
      </c>
      <c r="E13">
        <v>168</v>
      </c>
      <c r="F13" s="71">
        <f t="shared" si="0"/>
        <v>6</v>
      </c>
      <c r="G13" s="64">
        <f t="shared" si="1"/>
        <v>10</v>
      </c>
      <c r="H13" s="64">
        <f t="shared" si="2"/>
        <v>2018</v>
      </c>
      <c r="I13" t="s">
        <v>107</v>
      </c>
      <c r="J13">
        <v>0</v>
      </c>
      <c r="K13">
        <v>0</v>
      </c>
      <c r="L13">
        <v>124</v>
      </c>
      <c r="M13" s="1">
        <f t="shared" si="3"/>
        <v>124</v>
      </c>
    </row>
    <row r="14" spans="1:13" x14ac:dyDescent="0.25">
      <c r="A14" s="7">
        <v>43386</v>
      </c>
      <c r="B14">
        <v>32</v>
      </c>
      <c r="C14">
        <v>4</v>
      </c>
      <c r="D14">
        <v>24</v>
      </c>
      <c r="E14">
        <v>168</v>
      </c>
      <c r="F14" s="71">
        <f t="shared" si="0"/>
        <v>7</v>
      </c>
      <c r="G14" s="64">
        <f t="shared" si="1"/>
        <v>10</v>
      </c>
      <c r="H14" s="64">
        <f t="shared" si="2"/>
        <v>2018</v>
      </c>
      <c r="I14" t="s">
        <v>108</v>
      </c>
      <c r="J14">
        <v>0</v>
      </c>
      <c r="K14">
        <v>0</v>
      </c>
      <c r="L14">
        <v>36</v>
      </c>
      <c r="M14" s="1">
        <f t="shared" si="3"/>
        <v>36</v>
      </c>
    </row>
    <row r="15" spans="1:13" x14ac:dyDescent="0.25">
      <c r="A15" s="7">
        <v>43387</v>
      </c>
      <c r="B15">
        <v>32</v>
      </c>
      <c r="C15">
        <v>4</v>
      </c>
      <c r="D15">
        <v>24</v>
      </c>
      <c r="E15">
        <v>168</v>
      </c>
      <c r="F15" s="71">
        <f t="shared" si="0"/>
        <v>1</v>
      </c>
      <c r="G15" s="64">
        <f t="shared" si="1"/>
        <v>10</v>
      </c>
      <c r="H15" s="64">
        <f t="shared" si="2"/>
        <v>2018</v>
      </c>
      <c r="I15" t="s">
        <v>109</v>
      </c>
      <c r="J15">
        <v>0</v>
      </c>
      <c r="K15">
        <v>0</v>
      </c>
      <c r="L15">
        <v>44</v>
      </c>
      <c r="M15" s="1">
        <f t="shared" si="3"/>
        <v>44</v>
      </c>
    </row>
    <row r="16" spans="1:13" x14ac:dyDescent="0.25">
      <c r="A16" s="7">
        <v>43388</v>
      </c>
      <c r="B16">
        <v>52</v>
      </c>
      <c r="C16">
        <v>4</v>
      </c>
      <c r="D16">
        <v>28</v>
      </c>
      <c r="E16">
        <v>168</v>
      </c>
      <c r="F16" s="71">
        <f t="shared" si="0"/>
        <v>2</v>
      </c>
      <c r="G16" s="64">
        <f t="shared" si="1"/>
        <v>10</v>
      </c>
      <c r="H16" s="64">
        <f t="shared" si="2"/>
        <v>2018</v>
      </c>
      <c r="I16" t="s">
        <v>110</v>
      </c>
      <c r="J16">
        <v>0</v>
      </c>
      <c r="K16">
        <v>0</v>
      </c>
      <c r="L16">
        <v>92</v>
      </c>
      <c r="M16" s="1">
        <f t="shared" si="3"/>
        <v>92</v>
      </c>
    </row>
    <row r="17" spans="1:13" x14ac:dyDescent="0.25">
      <c r="A17" s="7">
        <v>43389</v>
      </c>
      <c r="B17">
        <v>52</v>
      </c>
      <c r="C17">
        <v>4</v>
      </c>
      <c r="D17">
        <v>28</v>
      </c>
      <c r="E17">
        <v>168</v>
      </c>
      <c r="F17" s="71">
        <f t="shared" si="0"/>
        <v>3</v>
      </c>
      <c r="G17" s="64">
        <f t="shared" si="1"/>
        <v>10</v>
      </c>
      <c r="H17" s="64">
        <f t="shared" si="2"/>
        <v>2018</v>
      </c>
      <c r="I17" t="s">
        <v>111</v>
      </c>
      <c r="J17">
        <v>0</v>
      </c>
      <c r="K17">
        <v>0</v>
      </c>
      <c r="L17">
        <v>128</v>
      </c>
      <c r="M17" s="1">
        <f t="shared" si="3"/>
        <v>128</v>
      </c>
    </row>
    <row r="18" spans="1:13" x14ac:dyDescent="0.25">
      <c r="A18" s="7">
        <v>43390</v>
      </c>
      <c r="B18">
        <v>52</v>
      </c>
      <c r="C18">
        <v>4</v>
      </c>
      <c r="D18">
        <v>32</v>
      </c>
      <c r="E18">
        <v>168</v>
      </c>
      <c r="F18" s="71">
        <f t="shared" si="0"/>
        <v>4</v>
      </c>
      <c r="G18" s="64">
        <f t="shared" si="1"/>
        <v>10</v>
      </c>
      <c r="H18" s="64">
        <f t="shared" si="2"/>
        <v>2018</v>
      </c>
      <c r="I18" t="s">
        <v>112</v>
      </c>
      <c r="J18">
        <v>0</v>
      </c>
      <c r="K18">
        <v>0</v>
      </c>
      <c r="L18">
        <v>80</v>
      </c>
      <c r="M18" s="1">
        <f t="shared" si="3"/>
        <v>80</v>
      </c>
    </row>
    <row r="19" spans="1:13" x14ac:dyDescent="0.25">
      <c r="A19" s="7">
        <v>43391</v>
      </c>
      <c r="B19">
        <v>48</v>
      </c>
      <c r="C19">
        <v>4</v>
      </c>
      <c r="D19">
        <v>32</v>
      </c>
      <c r="E19">
        <v>168</v>
      </c>
      <c r="F19" s="71">
        <f t="shared" si="0"/>
        <v>5</v>
      </c>
      <c r="G19" s="64">
        <f t="shared" si="1"/>
        <v>10</v>
      </c>
      <c r="H19" s="64">
        <f t="shared" si="2"/>
        <v>2018</v>
      </c>
      <c r="I19" t="s">
        <v>113</v>
      </c>
      <c r="J19">
        <v>0</v>
      </c>
      <c r="K19">
        <v>0</v>
      </c>
      <c r="L19">
        <v>88</v>
      </c>
      <c r="M19" s="1">
        <f t="shared" si="3"/>
        <v>88</v>
      </c>
    </row>
    <row r="20" spans="1:13" x14ac:dyDescent="0.25">
      <c r="A20" s="7">
        <v>43392</v>
      </c>
      <c r="B20">
        <v>48</v>
      </c>
      <c r="C20">
        <v>4</v>
      </c>
      <c r="D20">
        <v>32</v>
      </c>
      <c r="E20">
        <v>168</v>
      </c>
      <c r="F20" s="71">
        <f t="shared" si="0"/>
        <v>6</v>
      </c>
      <c r="G20" s="64">
        <f t="shared" si="1"/>
        <v>10</v>
      </c>
      <c r="H20" s="64">
        <f t="shared" si="2"/>
        <v>2018</v>
      </c>
      <c r="I20" t="s">
        <v>114</v>
      </c>
      <c r="J20">
        <v>0</v>
      </c>
      <c r="K20">
        <v>0</v>
      </c>
      <c r="L20">
        <v>268</v>
      </c>
      <c r="M20" s="1">
        <f t="shared" si="3"/>
        <v>268</v>
      </c>
    </row>
    <row r="21" spans="1:13" x14ac:dyDescent="0.25">
      <c r="A21" s="7">
        <v>43393</v>
      </c>
      <c r="B21">
        <v>44</v>
      </c>
      <c r="C21">
        <v>0</v>
      </c>
      <c r="D21">
        <v>24</v>
      </c>
      <c r="E21">
        <v>168</v>
      </c>
      <c r="F21" s="71">
        <f t="shared" si="0"/>
        <v>7</v>
      </c>
      <c r="G21" s="64">
        <f t="shared" si="1"/>
        <v>10</v>
      </c>
      <c r="H21" s="64">
        <f t="shared" si="2"/>
        <v>2018</v>
      </c>
      <c r="I21" t="s">
        <v>19</v>
      </c>
      <c r="J21">
        <v>0</v>
      </c>
      <c r="K21">
        <v>0</v>
      </c>
      <c r="L21">
        <v>252</v>
      </c>
      <c r="M21" s="1">
        <f t="shared" si="3"/>
        <v>252</v>
      </c>
    </row>
    <row r="22" spans="1:13" x14ac:dyDescent="0.25">
      <c r="A22" s="7">
        <v>43394</v>
      </c>
      <c r="B22">
        <v>44</v>
      </c>
      <c r="C22">
        <v>0</v>
      </c>
      <c r="D22">
        <v>24</v>
      </c>
      <c r="E22">
        <v>168</v>
      </c>
      <c r="F22" s="71">
        <f t="shared" si="0"/>
        <v>1</v>
      </c>
      <c r="G22" s="64">
        <f t="shared" si="1"/>
        <v>10</v>
      </c>
      <c r="H22" s="64">
        <f t="shared" si="2"/>
        <v>2018</v>
      </c>
      <c r="I22" t="s">
        <v>104</v>
      </c>
      <c r="J22">
        <v>0</v>
      </c>
      <c r="K22">
        <v>0</v>
      </c>
      <c r="L22">
        <v>756</v>
      </c>
      <c r="M22" s="1">
        <f t="shared" si="3"/>
        <v>756</v>
      </c>
    </row>
    <row r="23" spans="1:13" x14ac:dyDescent="0.25">
      <c r="A23" s="7">
        <v>43395</v>
      </c>
      <c r="B23">
        <v>56</v>
      </c>
      <c r="C23">
        <v>0</v>
      </c>
      <c r="D23">
        <v>24</v>
      </c>
      <c r="E23">
        <v>168</v>
      </c>
      <c r="F23" s="71">
        <f t="shared" si="0"/>
        <v>2</v>
      </c>
      <c r="G23" s="64">
        <f t="shared" si="1"/>
        <v>10</v>
      </c>
      <c r="H23" s="64">
        <f t="shared" si="2"/>
        <v>2018</v>
      </c>
      <c r="I23" t="s">
        <v>105</v>
      </c>
      <c r="J23">
        <v>0</v>
      </c>
      <c r="K23">
        <v>0</v>
      </c>
      <c r="L23">
        <v>736</v>
      </c>
      <c r="M23" s="1">
        <f t="shared" si="3"/>
        <v>736</v>
      </c>
    </row>
    <row r="24" spans="1:13" x14ac:dyDescent="0.25">
      <c r="A24" s="7">
        <v>43396</v>
      </c>
      <c r="B24">
        <v>56</v>
      </c>
      <c r="C24">
        <v>0</v>
      </c>
      <c r="D24">
        <v>24</v>
      </c>
      <c r="E24">
        <v>168</v>
      </c>
      <c r="F24" s="71">
        <f t="shared" si="0"/>
        <v>3</v>
      </c>
      <c r="G24" s="64">
        <f t="shared" si="1"/>
        <v>10</v>
      </c>
      <c r="H24" s="64">
        <f t="shared" si="2"/>
        <v>2018</v>
      </c>
      <c r="I24" t="s">
        <v>106</v>
      </c>
      <c r="J24">
        <v>0</v>
      </c>
      <c r="K24">
        <v>0</v>
      </c>
      <c r="L24">
        <v>0</v>
      </c>
      <c r="M24" s="1">
        <f t="shared" si="3"/>
        <v>0</v>
      </c>
    </row>
    <row r="25" spans="1:13" x14ac:dyDescent="0.25">
      <c r="A25" s="7">
        <v>43397</v>
      </c>
      <c r="B25">
        <v>56</v>
      </c>
      <c r="C25">
        <v>0</v>
      </c>
      <c r="D25">
        <v>24</v>
      </c>
      <c r="E25">
        <v>168</v>
      </c>
      <c r="F25" s="71">
        <f t="shared" si="0"/>
        <v>4</v>
      </c>
      <c r="G25" s="64">
        <f t="shared" si="1"/>
        <v>10</v>
      </c>
      <c r="H25" s="64">
        <f t="shared" si="2"/>
        <v>2018</v>
      </c>
      <c r="I25" t="s">
        <v>107</v>
      </c>
      <c r="J25">
        <v>0</v>
      </c>
      <c r="K25">
        <v>0</v>
      </c>
      <c r="L25">
        <v>0</v>
      </c>
      <c r="M25" s="1">
        <f t="shared" si="3"/>
        <v>0</v>
      </c>
    </row>
    <row r="26" spans="1:13" x14ac:dyDescent="0.25">
      <c r="A26" s="7">
        <v>43398</v>
      </c>
      <c r="B26">
        <v>56</v>
      </c>
      <c r="C26">
        <v>0</v>
      </c>
      <c r="D26">
        <v>24</v>
      </c>
      <c r="E26">
        <v>168</v>
      </c>
      <c r="F26" s="71">
        <f t="shared" si="0"/>
        <v>5</v>
      </c>
      <c r="G26" s="64">
        <f t="shared" si="1"/>
        <v>10</v>
      </c>
      <c r="H26" s="64">
        <f t="shared" si="2"/>
        <v>2018</v>
      </c>
    </row>
    <row r="27" spans="1:13" x14ac:dyDescent="0.25">
      <c r="A27" s="7">
        <v>43399</v>
      </c>
      <c r="B27">
        <v>56</v>
      </c>
      <c r="C27">
        <v>0</v>
      </c>
      <c r="D27">
        <v>24</v>
      </c>
      <c r="E27">
        <v>168</v>
      </c>
      <c r="F27" s="71">
        <f t="shared" si="0"/>
        <v>6</v>
      </c>
      <c r="G27" s="64">
        <f t="shared" si="1"/>
        <v>10</v>
      </c>
      <c r="H27" s="64">
        <f t="shared" si="2"/>
        <v>2018</v>
      </c>
      <c r="I27" s="1" t="s">
        <v>117</v>
      </c>
      <c r="J27">
        <f>SUM(J2:J25)</f>
        <v>2396</v>
      </c>
      <c r="K27">
        <f>SUM(K2:K25)</f>
        <v>160</v>
      </c>
      <c r="L27">
        <f>SUM(L2:L25)</f>
        <v>6784</v>
      </c>
      <c r="M27">
        <f>SUM(M2:M25)</f>
        <v>9340</v>
      </c>
    </row>
    <row r="28" spans="1:13" x14ac:dyDescent="0.25">
      <c r="A28" s="7">
        <v>43400</v>
      </c>
      <c r="B28">
        <v>56</v>
      </c>
      <c r="C28">
        <v>0</v>
      </c>
      <c r="D28">
        <v>16</v>
      </c>
      <c r="E28">
        <v>168</v>
      </c>
      <c r="F28" s="71">
        <f t="shared" si="0"/>
        <v>7</v>
      </c>
      <c r="G28" s="64">
        <f t="shared" si="1"/>
        <v>10</v>
      </c>
      <c r="H28" s="64">
        <f t="shared" si="2"/>
        <v>2018</v>
      </c>
    </row>
    <row r="29" spans="1:13" x14ac:dyDescent="0.25">
      <c r="A29" s="7">
        <v>43401</v>
      </c>
      <c r="B29">
        <v>56</v>
      </c>
      <c r="C29">
        <v>0</v>
      </c>
      <c r="D29">
        <v>16</v>
      </c>
      <c r="E29">
        <v>168</v>
      </c>
      <c r="F29" s="71">
        <f t="shared" si="0"/>
        <v>1</v>
      </c>
      <c r="G29" s="64">
        <f t="shared" si="1"/>
        <v>10</v>
      </c>
      <c r="H29" s="64">
        <f t="shared" si="2"/>
        <v>2018</v>
      </c>
    </row>
    <row r="30" spans="1:13" x14ac:dyDescent="0.25">
      <c r="A30" s="7">
        <v>43402</v>
      </c>
      <c r="B30">
        <v>60</v>
      </c>
      <c r="C30">
        <v>0</v>
      </c>
      <c r="D30">
        <v>32</v>
      </c>
      <c r="E30">
        <v>168</v>
      </c>
      <c r="F30" s="71">
        <f t="shared" si="0"/>
        <v>2</v>
      </c>
      <c r="G30" s="64">
        <f t="shared" si="1"/>
        <v>10</v>
      </c>
      <c r="H30" s="64">
        <f t="shared" si="2"/>
        <v>2018</v>
      </c>
    </row>
    <row r="31" spans="1:13" x14ac:dyDescent="0.25">
      <c r="A31" s="7">
        <v>43403</v>
      </c>
      <c r="B31">
        <v>64</v>
      </c>
      <c r="C31">
        <v>0</v>
      </c>
      <c r="D31">
        <v>32</v>
      </c>
      <c r="E31">
        <v>168</v>
      </c>
      <c r="F31" s="71">
        <f t="shared" si="0"/>
        <v>3</v>
      </c>
      <c r="G31" s="64">
        <f t="shared" si="1"/>
        <v>10</v>
      </c>
      <c r="H31" s="64">
        <f t="shared" si="2"/>
        <v>2018</v>
      </c>
    </row>
    <row r="32" spans="1:13" x14ac:dyDescent="0.25">
      <c r="A32" s="7">
        <v>43404</v>
      </c>
      <c r="B32">
        <v>64</v>
      </c>
      <c r="C32">
        <v>0</v>
      </c>
      <c r="D32">
        <v>32</v>
      </c>
      <c r="E32">
        <v>168</v>
      </c>
      <c r="F32" s="71">
        <f t="shared" si="0"/>
        <v>4</v>
      </c>
      <c r="G32" s="64">
        <f t="shared" si="1"/>
        <v>10</v>
      </c>
      <c r="H32" s="64">
        <f t="shared" si="2"/>
        <v>2018</v>
      </c>
    </row>
    <row r="33" spans="1:8" x14ac:dyDescent="0.25">
      <c r="A33" s="7">
        <v>43405</v>
      </c>
      <c r="B33">
        <v>72</v>
      </c>
      <c r="C33">
        <v>0</v>
      </c>
      <c r="D33">
        <v>32</v>
      </c>
      <c r="E33">
        <v>168</v>
      </c>
      <c r="F33" s="71">
        <f t="shared" si="0"/>
        <v>5</v>
      </c>
      <c r="G33" s="64">
        <f t="shared" si="1"/>
        <v>11</v>
      </c>
      <c r="H33" s="64">
        <f t="shared" si="2"/>
        <v>2018</v>
      </c>
    </row>
    <row r="34" spans="1:8" x14ac:dyDescent="0.25">
      <c r="A34" s="7">
        <v>43406</v>
      </c>
      <c r="B34">
        <v>68</v>
      </c>
      <c r="C34">
        <v>0</v>
      </c>
      <c r="D34">
        <v>32</v>
      </c>
      <c r="E34">
        <v>168</v>
      </c>
      <c r="F34" s="71">
        <f t="shared" si="0"/>
        <v>6</v>
      </c>
      <c r="G34" s="64">
        <f t="shared" si="1"/>
        <v>11</v>
      </c>
      <c r="H34" s="64">
        <f t="shared" si="2"/>
        <v>2018</v>
      </c>
    </row>
    <row r="35" spans="1:8" x14ac:dyDescent="0.25">
      <c r="A35" s="7">
        <v>43407</v>
      </c>
      <c r="B35">
        <v>52</v>
      </c>
      <c r="C35">
        <v>0</v>
      </c>
      <c r="D35">
        <v>24</v>
      </c>
      <c r="E35">
        <v>168</v>
      </c>
      <c r="F35" s="71">
        <f t="shared" si="0"/>
        <v>7</v>
      </c>
      <c r="G35" s="64">
        <f t="shared" si="1"/>
        <v>11</v>
      </c>
      <c r="H35" s="64">
        <f t="shared" si="2"/>
        <v>2018</v>
      </c>
    </row>
    <row r="36" spans="1:8" x14ac:dyDescent="0.25">
      <c r="A36" s="7">
        <v>43408</v>
      </c>
      <c r="B36">
        <v>52</v>
      </c>
      <c r="C36">
        <v>0</v>
      </c>
      <c r="D36">
        <v>24</v>
      </c>
      <c r="E36">
        <v>168</v>
      </c>
      <c r="F36" s="71">
        <f t="shared" si="0"/>
        <v>1</v>
      </c>
      <c r="G36" s="64">
        <f t="shared" si="1"/>
        <v>11</v>
      </c>
      <c r="H36" s="64">
        <f t="shared" si="2"/>
        <v>2018</v>
      </c>
    </row>
    <row r="37" spans="1:8" x14ac:dyDescent="0.25">
      <c r="A37" s="7">
        <v>43409</v>
      </c>
      <c r="B37">
        <v>56</v>
      </c>
      <c r="C37">
        <v>0</v>
      </c>
      <c r="D37">
        <v>32</v>
      </c>
      <c r="E37">
        <v>168</v>
      </c>
      <c r="F37" s="71">
        <f t="shared" si="0"/>
        <v>2</v>
      </c>
      <c r="G37" s="64">
        <f t="shared" si="1"/>
        <v>11</v>
      </c>
      <c r="H37" s="64">
        <f t="shared" si="2"/>
        <v>2018</v>
      </c>
    </row>
    <row r="38" spans="1:8" x14ac:dyDescent="0.25">
      <c r="A38" s="7">
        <v>43410</v>
      </c>
      <c r="B38">
        <v>52</v>
      </c>
      <c r="C38">
        <v>0</v>
      </c>
      <c r="D38">
        <v>32</v>
      </c>
      <c r="E38">
        <v>168</v>
      </c>
      <c r="F38" s="71">
        <f t="shared" si="0"/>
        <v>3</v>
      </c>
      <c r="G38" s="64">
        <f t="shared" si="1"/>
        <v>11</v>
      </c>
      <c r="H38" s="64">
        <f t="shared" si="2"/>
        <v>2018</v>
      </c>
    </row>
    <row r="39" spans="1:8" x14ac:dyDescent="0.25">
      <c r="A39" s="7">
        <v>43411</v>
      </c>
      <c r="B39">
        <v>52</v>
      </c>
      <c r="C39">
        <v>0</v>
      </c>
      <c r="D39">
        <v>32</v>
      </c>
      <c r="E39">
        <v>168</v>
      </c>
      <c r="F39" s="71">
        <f t="shared" si="0"/>
        <v>4</v>
      </c>
      <c r="G39" s="64">
        <f t="shared" si="1"/>
        <v>11</v>
      </c>
      <c r="H39" s="64">
        <f t="shared" si="2"/>
        <v>2018</v>
      </c>
    </row>
    <row r="40" spans="1:8" x14ac:dyDescent="0.25">
      <c r="A40" s="7">
        <v>43412</v>
      </c>
      <c r="B40">
        <v>48</v>
      </c>
      <c r="C40">
        <v>0</v>
      </c>
      <c r="D40">
        <v>28</v>
      </c>
      <c r="E40">
        <v>168</v>
      </c>
      <c r="F40" s="71">
        <f t="shared" si="0"/>
        <v>5</v>
      </c>
      <c r="G40" s="64">
        <f t="shared" si="1"/>
        <v>11</v>
      </c>
      <c r="H40" s="64">
        <f t="shared" si="2"/>
        <v>2018</v>
      </c>
    </row>
    <row r="41" spans="1:8" x14ac:dyDescent="0.25">
      <c r="A41" s="7">
        <v>43413</v>
      </c>
      <c r="B41">
        <v>48</v>
      </c>
      <c r="C41">
        <v>0</v>
      </c>
      <c r="D41">
        <v>28</v>
      </c>
      <c r="E41">
        <v>168</v>
      </c>
      <c r="F41" s="71">
        <f t="shared" si="0"/>
        <v>6</v>
      </c>
      <c r="G41" s="64">
        <f t="shared" si="1"/>
        <v>11</v>
      </c>
      <c r="H41" s="64">
        <f t="shared" si="2"/>
        <v>2018</v>
      </c>
    </row>
    <row r="42" spans="1:8" x14ac:dyDescent="0.25">
      <c r="A42" s="7">
        <v>43414</v>
      </c>
      <c r="B42">
        <v>40</v>
      </c>
      <c r="C42">
        <v>0</v>
      </c>
      <c r="D42">
        <v>24</v>
      </c>
      <c r="E42">
        <v>168</v>
      </c>
      <c r="F42" s="71">
        <f t="shared" si="0"/>
        <v>7</v>
      </c>
      <c r="G42" s="64">
        <f t="shared" si="1"/>
        <v>11</v>
      </c>
      <c r="H42" s="64">
        <f t="shared" si="2"/>
        <v>2018</v>
      </c>
    </row>
    <row r="43" spans="1:8" x14ac:dyDescent="0.25">
      <c r="A43" s="7">
        <v>43415</v>
      </c>
      <c r="B43">
        <v>40</v>
      </c>
      <c r="C43">
        <v>0</v>
      </c>
      <c r="D43">
        <v>24</v>
      </c>
      <c r="E43">
        <v>168</v>
      </c>
      <c r="F43" s="71">
        <f t="shared" si="0"/>
        <v>1</v>
      </c>
      <c r="G43" s="64">
        <f t="shared" si="1"/>
        <v>11</v>
      </c>
      <c r="H43" s="64">
        <f t="shared" si="2"/>
        <v>2018</v>
      </c>
    </row>
    <row r="44" spans="1:8" x14ac:dyDescent="0.25">
      <c r="A44" s="7">
        <v>43416</v>
      </c>
      <c r="B44">
        <v>44</v>
      </c>
      <c r="C44">
        <v>0</v>
      </c>
      <c r="D44">
        <v>28</v>
      </c>
      <c r="E44">
        <v>168</v>
      </c>
      <c r="F44" s="71">
        <f t="shared" si="0"/>
        <v>2</v>
      </c>
      <c r="G44" s="64">
        <f t="shared" si="1"/>
        <v>11</v>
      </c>
      <c r="H44" s="64">
        <f t="shared" si="2"/>
        <v>2018</v>
      </c>
    </row>
    <row r="45" spans="1:8" x14ac:dyDescent="0.25">
      <c r="A45" s="7">
        <v>43417</v>
      </c>
      <c r="B45">
        <v>44</v>
      </c>
      <c r="C45">
        <v>0</v>
      </c>
      <c r="D45">
        <v>28</v>
      </c>
      <c r="E45">
        <v>168</v>
      </c>
      <c r="F45" s="71">
        <f t="shared" si="0"/>
        <v>3</v>
      </c>
      <c r="G45" s="64">
        <f t="shared" si="1"/>
        <v>11</v>
      </c>
      <c r="H45" s="64">
        <f t="shared" si="2"/>
        <v>2018</v>
      </c>
    </row>
    <row r="46" spans="1:8" x14ac:dyDescent="0.25">
      <c r="A46" s="7">
        <v>43418</v>
      </c>
      <c r="B46">
        <v>44</v>
      </c>
      <c r="C46">
        <v>0</v>
      </c>
      <c r="D46">
        <v>28</v>
      </c>
      <c r="E46">
        <v>168</v>
      </c>
      <c r="F46" s="71">
        <f t="shared" si="0"/>
        <v>4</v>
      </c>
      <c r="G46" s="64">
        <f t="shared" si="1"/>
        <v>11</v>
      </c>
      <c r="H46" s="64">
        <f t="shared" si="2"/>
        <v>2018</v>
      </c>
    </row>
    <row r="47" spans="1:8" x14ac:dyDescent="0.25">
      <c r="A47" s="7">
        <v>43419</v>
      </c>
      <c r="B47">
        <v>44</v>
      </c>
      <c r="C47">
        <v>0</v>
      </c>
      <c r="D47">
        <v>32</v>
      </c>
      <c r="E47">
        <v>168</v>
      </c>
      <c r="F47" s="71">
        <f t="shared" si="0"/>
        <v>5</v>
      </c>
      <c r="G47" s="64">
        <f t="shared" si="1"/>
        <v>11</v>
      </c>
      <c r="H47" s="64">
        <f t="shared" si="2"/>
        <v>2018</v>
      </c>
    </row>
    <row r="48" spans="1:8" x14ac:dyDescent="0.25">
      <c r="A48" s="7">
        <v>43420</v>
      </c>
      <c r="B48">
        <v>44</v>
      </c>
      <c r="C48">
        <v>0</v>
      </c>
      <c r="D48">
        <v>32</v>
      </c>
      <c r="E48">
        <v>168</v>
      </c>
      <c r="F48" s="71">
        <f t="shared" si="0"/>
        <v>6</v>
      </c>
      <c r="G48" s="64">
        <f t="shared" si="1"/>
        <v>11</v>
      </c>
      <c r="H48" s="64">
        <f t="shared" si="2"/>
        <v>2018</v>
      </c>
    </row>
    <row r="49" spans="1:8" x14ac:dyDescent="0.25">
      <c r="A49" s="7">
        <v>43421</v>
      </c>
      <c r="B49">
        <v>36</v>
      </c>
      <c r="C49">
        <v>0</v>
      </c>
      <c r="D49">
        <v>32</v>
      </c>
      <c r="E49">
        <v>168</v>
      </c>
      <c r="F49" s="71">
        <f t="shared" si="0"/>
        <v>7</v>
      </c>
      <c r="G49" s="64">
        <f t="shared" si="1"/>
        <v>11</v>
      </c>
      <c r="H49" s="64">
        <f t="shared" si="2"/>
        <v>2018</v>
      </c>
    </row>
    <row r="50" spans="1:8" x14ac:dyDescent="0.25">
      <c r="A50" s="7">
        <v>43422</v>
      </c>
      <c r="B50">
        <v>36</v>
      </c>
      <c r="C50">
        <v>0</v>
      </c>
      <c r="D50">
        <v>32</v>
      </c>
      <c r="E50">
        <v>168</v>
      </c>
      <c r="F50" s="71">
        <f t="shared" si="0"/>
        <v>1</v>
      </c>
      <c r="G50" s="64">
        <f t="shared" si="1"/>
        <v>11</v>
      </c>
      <c r="H50" s="64">
        <f t="shared" si="2"/>
        <v>2018</v>
      </c>
    </row>
    <row r="51" spans="1:8" x14ac:dyDescent="0.25">
      <c r="A51" s="7">
        <v>43423</v>
      </c>
      <c r="B51">
        <v>36</v>
      </c>
      <c r="C51">
        <v>0</v>
      </c>
      <c r="D51">
        <v>32</v>
      </c>
      <c r="E51">
        <v>168</v>
      </c>
      <c r="F51" s="71">
        <f t="shared" si="0"/>
        <v>2</v>
      </c>
      <c r="G51" s="64">
        <f t="shared" si="1"/>
        <v>11</v>
      </c>
      <c r="H51" s="64">
        <f t="shared" si="2"/>
        <v>2018</v>
      </c>
    </row>
    <row r="52" spans="1:8" x14ac:dyDescent="0.25">
      <c r="A52" s="7">
        <v>43424</v>
      </c>
      <c r="B52">
        <v>36</v>
      </c>
      <c r="C52">
        <v>0</v>
      </c>
      <c r="D52">
        <v>32</v>
      </c>
      <c r="E52">
        <v>168</v>
      </c>
      <c r="F52" s="71">
        <f t="shared" si="0"/>
        <v>3</v>
      </c>
      <c r="G52" s="64">
        <f t="shared" si="1"/>
        <v>11</v>
      </c>
      <c r="H52" s="64">
        <f t="shared" si="2"/>
        <v>2018</v>
      </c>
    </row>
    <row r="53" spans="1:8" x14ac:dyDescent="0.25">
      <c r="A53" s="7">
        <v>43425</v>
      </c>
      <c r="B53">
        <v>36</v>
      </c>
      <c r="C53">
        <v>0</v>
      </c>
      <c r="D53">
        <v>32</v>
      </c>
      <c r="E53">
        <v>168</v>
      </c>
      <c r="F53" s="71">
        <f t="shared" si="0"/>
        <v>4</v>
      </c>
      <c r="G53" s="64">
        <f t="shared" si="1"/>
        <v>11</v>
      </c>
      <c r="H53" s="64">
        <f t="shared" si="2"/>
        <v>2018</v>
      </c>
    </row>
    <row r="54" spans="1:8" x14ac:dyDescent="0.25">
      <c r="A54" s="7">
        <v>43426</v>
      </c>
      <c r="B54">
        <v>36</v>
      </c>
      <c r="C54">
        <v>0</v>
      </c>
      <c r="D54">
        <v>32</v>
      </c>
      <c r="E54">
        <v>168</v>
      </c>
      <c r="F54" s="71">
        <f t="shared" si="0"/>
        <v>5</v>
      </c>
      <c r="G54" s="64">
        <f t="shared" si="1"/>
        <v>11</v>
      </c>
      <c r="H54" s="64">
        <f t="shared" si="2"/>
        <v>2018</v>
      </c>
    </row>
    <row r="55" spans="1:8" x14ac:dyDescent="0.25">
      <c r="A55" s="7">
        <v>43427</v>
      </c>
      <c r="B55">
        <v>36</v>
      </c>
      <c r="C55">
        <v>0</v>
      </c>
      <c r="D55">
        <v>32</v>
      </c>
      <c r="E55">
        <v>168</v>
      </c>
      <c r="F55" s="71">
        <f t="shared" si="0"/>
        <v>6</v>
      </c>
      <c r="G55" s="64">
        <f t="shared" si="1"/>
        <v>11</v>
      </c>
      <c r="H55" s="64">
        <f t="shared" si="2"/>
        <v>2018</v>
      </c>
    </row>
    <row r="56" spans="1:8" x14ac:dyDescent="0.25">
      <c r="A56" s="7">
        <v>43428</v>
      </c>
      <c r="B56">
        <v>24</v>
      </c>
      <c r="C56">
        <v>0</v>
      </c>
      <c r="D56">
        <v>16</v>
      </c>
      <c r="E56">
        <v>168</v>
      </c>
      <c r="F56" s="71">
        <f t="shared" si="0"/>
        <v>7</v>
      </c>
      <c r="G56" s="64">
        <f t="shared" si="1"/>
        <v>11</v>
      </c>
      <c r="H56" s="64">
        <f t="shared" si="2"/>
        <v>2018</v>
      </c>
    </row>
    <row r="57" spans="1:8" x14ac:dyDescent="0.25">
      <c r="A57" s="7">
        <v>43429</v>
      </c>
      <c r="B57">
        <v>24</v>
      </c>
      <c r="C57">
        <v>0</v>
      </c>
      <c r="D57">
        <v>16</v>
      </c>
      <c r="E57">
        <v>168</v>
      </c>
      <c r="F57" s="71">
        <f t="shared" si="0"/>
        <v>1</v>
      </c>
      <c r="G57" s="64">
        <f t="shared" si="1"/>
        <v>11</v>
      </c>
      <c r="H57" s="64">
        <f t="shared" si="2"/>
        <v>2018</v>
      </c>
    </row>
    <row r="58" spans="1:8" x14ac:dyDescent="0.25">
      <c r="A58" s="7">
        <v>43430</v>
      </c>
      <c r="B58">
        <v>24</v>
      </c>
      <c r="C58">
        <v>0</v>
      </c>
      <c r="D58">
        <v>28</v>
      </c>
      <c r="E58">
        <v>168</v>
      </c>
      <c r="F58" s="71">
        <f t="shared" si="0"/>
        <v>2</v>
      </c>
      <c r="G58" s="64">
        <f t="shared" si="1"/>
        <v>11</v>
      </c>
      <c r="H58" s="64">
        <f t="shared" si="2"/>
        <v>2018</v>
      </c>
    </row>
    <row r="59" spans="1:8" x14ac:dyDescent="0.25">
      <c r="A59" s="7">
        <v>43431</v>
      </c>
      <c r="B59">
        <v>24</v>
      </c>
      <c r="C59">
        <v>0</v>
      </c>
      <c r="D59">
        <v>28</v>
      </c>
      <c r="E59">
        <v>168</v>
      </c>
      <c r="F59" s="71">
        <f t="shared" si="0"/>
        <v>3</v>
      </c>
      <c r="G59" s="64">
        <f t="shared" si="1"/>
        <v>11</v>
      </c>
      <c r="H59" s="64">
        <f t="shared" si="2"/>
        <v>2018</v>
      </c>
    </row>
    <row r="60" spans="1:8" x14ac:dyDescent="0.25">
      <c r="A60" s="7">
        <v>43432</v>
      </c>
      <c r="B60">
        <v>24</v>
      </c>
      <c r="C60">
        <v>0</v>
      </c>
      <c r="D60">
        <v>28</v>
      </c>
      <c r="E60">
        <v>168</v>
      </c>
      <c r="F60" s="71">
        <f t="shared" si="0"/>
        <v>4</v>
      </c>
      <c r="G60" s="64">
        <f t="shared" si="1"/>
        <v>11</v>
      </c>
      <c r="H60" s="64">
        <f t="shared" si="2"/>
        <v>2018</v>
      </c>
    </row>
    <row r="61" spans="1:8" x14ac:dyDescent="0.25">
      <c r="A61" s="7">
        <v>43433</v>
      </c>
      <c r="B61">
        <v>24</v>
      </c>
      <c r="C61">
        <v>0</v>
      </c>
      <c r="D61">
        <v>28</v>
      </c>
      <c r="E61">
        <v>168</v>
      </c>
      <c r="F61" s="71">
        <f t="shared" si="0"/>
        <v>5</v>
      </c>
      <c r="G61" s="64">
        <f t="shared" si="1"/>
        <v>11</v>
      </c>
      <c r="H61" s="64">
        <f t="shared" si="2"/>
        <v>2018</v>
      </c>
    </row>
    <row r="62" spans="1:8" x14ac:dyDescent="0.25">
      <c r="A62" s="7">
        <v>43434</v>
      </c>
      <c r="B62">
        <v>24</v>
      </c>
      <c r="C62">
        <v>0</v>
      </c>
      <c r="D62">
        <v>28</v>
      </c>
      <c r="E62">
        <v>168</v>
      </c>
      <c r="F62" s="71">
        <f t="shared" si="0"/>
        <v>6</v>
      </c>
      <c r="G62" s="64">
        <f t="shared" si="1"/>
        <v>11</v>
      </c>
      <c r="H62" s="64">
        <f t="shared" si="2"/>
        <v>2018</v>
      </c>
    </row>
    <row r="63" spans="1:8" x14ac:dyDescent="0.25">
      <c r="A63" s="7">
        <v>43435</v>
      </c>
      <c r="B63">
        <v>8</v>
      </c>
      <c r="C63">
        <v>0</v>
      </c>
      <c r="D63">
        <v>28</v>
      </c>
      <c r="E63">
        <v>168</v>
      </c>
      <c r="F63" s="71">
        <f t="shared" si="0"/>
        <v>7</v>
      </c>
      <c r="G63" s="64">
        <f t="shared" si="1"/>
        <v>12</v>
      </c>
      <c r="H63" s="64">
        <f t="shared" si="2"/>
        <v>2018</v>
      </c>
    </row>
    <row r="64" spans="1:8" x14ac:dyDescent="0.25">
      <c r="A64" s="7">
        <v>43436</v>
      </c>
      <c r="B64">
        <v>8</v>
      </c>
      <c r="C64">
        <v>0</v>
      </c>
      <c r="D64">
        <v>28</v>
      </c>
      <c r="E64">
        <v>168</v>
      </c>
      <c r="F64" s="71">
        <f t="shared" si="0"/>
        <v>1</v>
      </c>
      <c r="G64" s="64">
        <f t="shared" si="1"/>
        <v>12</v>
      </c>
      <c r="H64" s="64">
        <f t="shared" si="2"/>
        <v>2018</v>
      </c>
    </row>
    <row r="65" spans="1:8" x14ac:dyDescent="0.25">
      <c r="A65" s="7">
        <v>43437</v>
      </c>
      <c r="B65">
        <v>12</v>
      </c>
      <c r="C65">
        <v>0</v>
      </c>
      <c r="D65">
        <v>28</v>
      </c>
      <c r="E65">
        <v>168</v>
      </c>
      <c r="F65" s="71">
        <f t="shared" si="0"/>
        <v>2</v>
      </c>
      <c r="G65" s="64">
        <f t="shared" si="1"/>
        <v>12</v>
      </c>
      <c r="H65" s="64">
        <f t="shared" si="2"/>
        <v>2018</v>
      </c>
    </row>
    <row r="66" spans="1:8" x14ac:dyDescent="0.25">
      <c r="A66" s="7">
        <v>43438</v>
      </c>
      <c r="B66">
        <v>12</v>
      </c>
      <c r="C66">
        <v>0</v>
      </c>
      <c r="D66">
        <v>28</v>
      </c>
      <c r="E66">
        <v>168</v>
      </c>
      <c r="F66" s="71">
        <f t="shared" si="0"/>
        <v>3</v>
      </c>
      <c r="G66" s="64">
        <f t="shared" si="1"/>
        <v>12</v>
      </c>
      <c r="H66" s="64">
        <f t="shared" si="2"/>
        <v>2018</v>
      </c>
    </row>
    <row r="67" spans="1:8" x14ac:dyDescent="0.25">
      <c r="A67" s="7">
        <v>43439</v>
      </c>
      <c r="B67">
        <v>12</v>
      </c>
      <c r="C67">
        <v>0</v>
      </c>
      <c r="D67">
        <v>28</v>
      </c>
      <c r="E67">
        <v>168</v>
      </c>
      <c r="F67" s="71">
        <f t="shared" ref="F67:F130" si="4">WEEKDAY(A67)</f>
        <v>4</v>
      </c>
      <c r="G67" s="64">
        <f t="shared" ref="G67:G130" si="5">MONTH(A:A)</f>
        <v>12</v>
      </c>
      <c r="H67" s="64">
        <f t="shared" ref="H67:H130" si="6">YEAR(A67)</f>
        <v>2018</v>
      </c>
    </row>
    <row r="68" spans="1:8" x14ac:dyDescent="0.25">
      <c r="A68" s="7">
        <v>43440</v>
      </c>
      <c r="B68">
        <v>12</v>
      </c>
      <c r="C68">
        <v>0</v>
      </c>
      <c r="D68">
        <v>28</v>
      </c>
      <c r="E68">
        <v>168</v>
      </c>
      <c r="F68" s="71">
        <f t="shared" si="4"/>
        <v>5</v>
      </c>
      <c r="G68" s="64">
        <f t="shared" si="5"/>
        <v>12</v>
      </c>
      <c r="H68" s="64">
        <f t="shared" si="6"/>
        <v>2018</v>
      </c>
    </row>
    <row r="69" spans="1:8" x14ac:dyDescent="0.25">
      <c r="A69" s="7">
        <v>43441</v>
      </c>
      <c r="B69">
        <v>12</v>
      </c>
      <c r="C69">
        <v>0</v>
      </c>
      <c r="D69">
        <v>28</v>
      </c>
      <c r="E69">
        <v>168</v>
      </c>
      <c r="F69" s="71">
        <f t="shared" si="4"/>
        <v>6</v>
      </c>
      <c r="G69" s="64">
        <f t="shared" si="5"/>
        <v>12</v>
      </c>
      <c r="H69" s="64">
        <f t="shared" si="6"/>
        <v>2018</v>
      </c>
    </row>
    <row r="70" spans="1:8" x14ac:dyDescent="0.25">
      <c r="A70" s="7">
        <v>43442</v>
      </c>
      <c r="B70">
        <v>8</v>
      </c>
      <c r="C70">
        <v>0</v>
      </c>
      <c r="D70">
        <v>20</v>
      </c>
      <c r="E70">
        <v>168</v>
      </c>
      <c r="F70" s="71">
        <f t="shared" si="4"/>
        <v>7</v>
      </c>
      <c r="G70" s="64">
        <f t="shared" si="5"/>
        <v>12</v>
      </c>
      <c r="H70" s="64">
        <f t="shared" si="6"/>
        <v>2018</v>
      </c>
    </row>
    <row r="71" spans="1:8" x14ac:dyDescent="0.25">
      <c r="A71" s="7">
        <v>43443</v>
      </c>
      <c r="B71">
        <v>8</v>
      </c>
      <c r="C71">
        <v>0</v>
      </c>
      <c r="D71">
        <v>20</v>
      </c>
      <c r="E71">
        <v>168</v>
      </c>
      <c r="F71" s="71">
        <f t="shared" si="4"/>
        <v>1</v>
      </c>
      <c r="G71" s="64">
        <f t="shared" si="5"/>
        <v>12</v>
      </c>
      <c r="H71" s="64">
        <f t="shared" si="6"/>
        <v>2018</v>
      </c>
    </row>
    <row r="72" spans="1:8" x14ac:dyDescent="0.25">
      <c r="A72" s="7">
        <v>43444</v>
      </c>
      <c r="B72">
        <v>8</v>
      </c>
      <c r="C72">
        <v>0</v>
      </c>
      <c r="D72">
        <v>24</v>
      </c>
      <c r="E72">
        <v>168</v>
      </c>
      <c r="F72" s="71">
        <f t="shared" si="4"/>
        <v>2</v>
      </c>
      <c r="G72" s="64">
        <f t="shared" si="5"/>
        <v>12</v>
      </c>
      <c r="H72" s="64">
        <f t="shared" si="6"/>
        <v>2018</v>
      </c>
    </row>
    <row r="73" spans="1:8" x14ac:dyDescent="0.25">
      <c r="A73" s="7">
        <v>43445</v>
      </c>
      <c r="B73">
        <v>8</v>
      </c>
      <c r="C73">
        <v>0</v>
      </c>
      <c r="D73">
        <v>24</v>
      </c>
      <c r="E73">
        <v>168</v>
      </c>
      <c r="F73" s="71">
        <f t="shared" si="4"/>
        <v>3</v>
      </c>
      <c r="G73" s="64">
        <f t="shared" si="5"/>
        <v>12</v>
      </c>
      <c r="H73" s="64">
        <f t="shared" si="6"/>
        <v>2018</v>
      </c>
    </row>
    <row r="74" spans="1:8" x14ac:dyDescent="0.25">
      <c r="A74" s="7">
        <v>43446</v>
      </c>
      <c r="B74">
        <v>8</v>
      </c>
      <c r="C74">
        <v>0</v>
      </c>
      <c r="D74">
        <v>24</v>
      </c>
      <c r="E74">
        <v>168</v>
      </c>
      <c r="F74" s="71">
        <f t="shared" si="4"/>
        <v>4</v>
      </c>
      <c r="G74" s="64">
        <f t="shared" si="5"/>
        <v>12</v>
      </c>
      <c r="H74" s="64">
        <f t="shared" si="6"/>
        <v>2018</v>
      </c>
    </row>
    <row r="75" spans="1:8" x14ac:dyDescent="0.25">
      <c r="A75" s="7">
        <v>43447</v>
      </c>
      <c r="B75">
        <v>8</v>
      </c>
      <c r="C75">
        <v>0</v>
      </c>
      <c r="D75">
        <v>24</v>
      </c>
      <c r="E75">
        <v>168</v>
      </c>
      <c r="F75" s="71">
        <f t="shared" si="4"/>
        <v>5</v>
      </c>
      <c r="G75" s="64">
        <f t="shared" si="5"/>
        <v>12</v>
      </c>
      <c r="H75" s="64">
        <f t="shared" si="6"/>
        <v>2018</v>
      </c>
    </row>
    <row r="76" spans="1:8" x14ac:dyDescent="0.25">
      <c r="A76" s="7">
        <v>43448</v>
      </c>
      <c r="B76">
        <v>8</v>
      </c>
      <c r="C76">
        <v>0</v>
      </c>
      <c r="D76">
        <v>24</v>
      </c>
      <c r="E76">
        <v>168</v>
      </c>
      <c r="F76" s="71">
        <f t="shared" si="4"/>
        <v>6</v>
      </c>
      <c r="G76" s="64">
        <f t="shared" si="5"/>
        <v>12</v>
      </c>
      <c r="H76" s="64">
        <f t="shared" si="6"/>
        <v>2018</v>
      </c>
    </row>
    <row r="77" spans="1:8" x14ac:dyDescent="0.25">
      <c r="A77" s="7">
        <v>43449</v>
      </c>
      <c r="B77">
        <v>8</v>
      </c>
      <c r="C77">
        <v>0</v>
      </c>
      <c r="D77">
        <v>28</v>
      </c>
      <c r="E77">
        <v>168</v>
      </c>
      <c r="F77" s="71">
        <f t="shared" si="4"/>
        <v>7</v>
      </c>
      <c r="G77" s="64">
        <f t="shared" si="5"/>
        <v>12</v>
      </c>
      <c r="H77" s="64">
        <f t="shared" si="6"/>
        <v>2018</v>
      </c>
    </row>
    <row r="78" spans="1:8" x14ac:dyDescent="0.25">
      <c r="A78" s="7">
        <v>43450</v>
      </c>
      <c r="B78">
        <v>8</v>
      </c>
      <c r="C78">
        <v>0</v>
      </c>
      <c r="D78">
        <v>24</v>
      </c>
      <c r="E78">
        <v>168</v>
      </c>
      <c r="F78" s="71">
        <f t="shared" si="4"/>
        <v>1</v>
      </c>
      <c r="G78" s="64">
        <f t="shared" si="5"/>
        <v>12</v>
      </c>
      <c r="H78" s="64">
        <f t="shared" si="6"/>
        <v>2018</v>
      </c>
    </row>
    <row r="79" spans="1:8" x14ac:dyDescent="0.25">
      <c r="A79" s="7">
        <v>43451</v>
      </c>
      <c r="B79">
        <v>8</v>
      </c>
      <c r="C79">
        <v>0</v>
      </c>
      <c r="D79">
        <v>24</v>
      </c>
      <c r="E79">
        <v>168</v>
      </c>
      <c r="F79" s="71">
        <f t="shared" si="4"/>
        <v>2</v>
      </c>
      <c r="G79" s="64">
        <f t="shared" si="5"/>
        <v>12</v>
      </c>
      <c r="H79" s="64">
        <f t="shared" si="6"/>
        <v>2018</v>
      </c>
    </row>
    <row r="80" spans="1:8" x14ac:dyDescent="0.25">
      <c r="A80" s="7">
        <v>43452</v>
      </c>
      <c r="B80">
        <v>8</v>
      </c>
      <c r="C80">
        <v>0</v>
      </c>
      <c r="D80">
        <v>24</v>
      </c>
      <c r="E80">
        <v>168</v>
      </c>
      <c r="F80" s="71">
        <f t="shared" si="4"/>
        <v>3</v>
      </c>
      <c r="G80" s="64">
        <f t="shared" si="5"/>
        <v>12</v>
      </c>
      <c r="H80" s="64">
        <f t="shared" si="6"/>
        <v>2018</v>
      </c>
    </row>
    <row r="81" spans="1:8" x14ac:dyDescent="0.25">
      <c r="A81" s="7">
        <v>43453</v>
      </c>
      <c r="B81">
        <v>8</v>
      </c>
      <c r="C81">
        <v>0</v>
      </c>
      <c r="D81">
        <v>24</v>
      </c>
      <c r="E81">
        <v>168</v>
      </c>
      <c r="F81" s="71">
        <f t="shared" si="4"/>
        <v>4</v>
      </c>
      <c r="G81" s="64">
        <f t="shared" si="5"/>
        <v>12</v>
      </c>
      <c r="H81" s="64">
        <f t="shared" si="6"/>
        <v>2018</v>
      </c>
    </row>
    <row r="82" spans="1:8" x14ac:dyDescent="0.25">
      <c r="A82" s="7">
        <v>43454</v>
      </c>
      <c r="B82">
        <v>8</v>
      </c>
      <c r="C82">
        <v>0</v>
      </c>
      <c r="D82">
        <v>24</v>
      </c>
      <c r="E82">
        <v>168</v>
      </c>
      <c r="F82" s="71">
        <f t="shared" si="4"/>
        <v>5</v>
      </c>
      <c r="G82" s="64">
        <f t="shared" si="5"/>
        <v>12</v>
      </c>
      <c r="H82" s="64">
        <f t="shared" si="6"/>
        <v>2018</v>
      </c>
    </row>
    <row r="83" spans="1:8" x14ac:dyDescent="0.25">
      <c r="A83" s="7">
        <v>43455</v>
      </c>
      <c r="B83">
        <v>8</v>
      </c>
      <c r="C83">
        <v>0</v>
      </c>
      <c r="D83">
        <v>24</v>
      </c>
      <c r="E83">
        <v>168</v>
      </c>
      <c r="F83" s="71">
        <f t="shared" si="4"/>
        <v>6</v>
      </c>
      <c r="G83" s="64">
        <f t="shared" si="5"/>
        <v>12</v>
      </c>
      <c r="H83" s="64">
        <f t="shared" si="6"/>
        <v>2018</v>
      </c>
    </row>
    <row r="84" spans="1:8" x14ac:dyDescent="0.25">
      <c r="A84" s="7">
        <v>43456</v>
      </c>
      <c r="B84">
        <v>8</v>
      </c>
      <c r="C84">
        <v>0</v>
      </c>
      <c r="D84">
        <v>20</v>
      </c>
      <c r="E84">
        <v>168</v>
      </c>
      <c r="F84" s="71">
        <f t="shared" si="4"/>
        <v>7</v>
      </c>
      <c r="G84" s="64">
        <f t="shared" si="5"/>
        <v>12</v>
      </c>
      <c r="H84" s="64">
        <f t="shared" si="6"/>
        <v>2018</v>
      </c>
    </row>
    <row r="85" spans="1:8" x14ac:dyDescent="0.25">
      <c r="A85" s="7">
        <v>43457</v>
      </c>
      <c r="B85">
        <v>8</v>
      </c>
      <c r="C85">
        <v>0</v>
      </c>
      <c r="D85">
        <v>20</v>
      </c>
      <c r="E85">
        <v>168</v>
      </c>
      <c r="F85" s="71">
        <f t="shared" si="4"/>
        <v>1</v>
      </c>
      <c r="G85" s="64">
        <f t="shared" si="5"/>
        <v>12</v>
      </c>
      <c r="H85" s="64">
        <f t="shared" si="6"/>
        <v>2018</v>
      </c>
    </row>
    <row r="86" spans="1:8" x14ac:dyDescent="0.25">
      <c r="A86" s="7">
        <v>43458</v>
      </c>
      <c r="B86">
        <v>8</v>
      </c>
      <c r="C86">
        <v>0</v>
      </c>
      <c r="D86">
        <v>20</v>
      </c>
      <c r="E86">
        <v>168</v>
      </c>
      <c r="F86" s="71">
        <f t="shared" si="4"/>
        <v>2</v>
      </c>
      <c r="G86" s="64">
        <f t="shared" si="5"/>
        <v>12</v>
      </c>
      <c r="H86" s="64">
        <f t="shared" si="6"/>
        <v>2018</v>
      </c>
    </row>
    <row r="87" spans="1:8" x14ac:dyDescent="0.25">
      <c r="A87" s="7">
        <v>43459</v>
      </c>
      <c r="B87">
        <v>8</v>
      </c>
      <c r="C87">
        <v>0</v>
      </c>
      <c r="D87">
        <v>20</v>
      </c>
      <c r="E87">
        <v>168</v>
      </c>
      <c r="F87" s="71">
        <f t="shared" si="4"/>
        <v>3</v>
      </c>
      <c r="G87" s="64">
        <f t="shared" si="5"/>
        <v>12</v>
      </c>
      <c r="H87" s="64">
        <f t="shared" si="6"/>
        <v>2018</v>
      </c>
    </row>
    <row r="88" spans="1:8" x14ac:dyDescent="0.25">
      <c r="A88" s="7">
        <v>43460</v>
      </c>
      <c r="B88">
        <v>8</v>
      </c>
      <c r="C88">
        <v>0</v>
      </c>
      <c r="D88">
        <v>20</v>
      </c>
      <c r="E88">
        <v>168</v>
      </c>
      <c r="F88" s="71">
        <f t="shared" si="4"/>
        <v>4</v>
      </c>
      <c r="G88" s="64">
        <f t="shared" si="5"/>
        <v>12</v>
      </c>
      <c r="H88" s="64">
        <f t="shared" si="6"/>
        <v>2018</v>
      </c>
    </row>
    <row r="89" spans="1:8" x14ac:dyDescent="0.25">
      <c r="A89" s="7">
        <v>43461</v>
      </c>
      <c r="B89">
        <v>8</v>
      </c>
      <c r="C89">
        <v>0</v>
      </c>
      <c r="D89">
        <v>20</v>
      </c>
      <c r="E89">
        <v>168</v>
      </c>
      <c r="F89" s="71">
        <f t="shared" si="4"/>
        <v>5</v>
      </c>
      <c r="G89" s="64">
        <f t="shared" si="5"/>
        <v>12</v>
      </c>
      <c r="H89" s="64">
        <f t="shared" si="6"/>
        <v>2018</v>
      </c>
    </row>
    <row r="90" spans="1:8" x14ac:dyDescent="0.25">
      <c r="A90" s="7">
        <v>43462</v>
      </c>
      <c r="B90">
        <v>8</v>
      </c>
      <c r="C90">
        <v>0</v>
      </c>
      <c r="D90">
        <v>20</v>
      </c>
      <c r="E90">
        <v>168</v>
      </c>
      <c r="F90" s="71">
        <f t="shared" si="4"/>
        <v>6</v>
      </c>
      <c r="G90" s="64">
        <f t="shared" si="5"/>
        <v>12</v>
      </c>
      <c r="H90" s="64">
        <f t="shared" si="6"/>
        <v>2018</v>
      </c>
    </row>
    <row r="91" spans="1:8" x14ac:dyDescent="0.25">
      <c r="A91" s="7">
        <v>43463</v>
      </c>
      <c r="B91">
        <v>4</v>
      </c>
      <c r="C91">
        <v>0</v>
      </c>
      <c r="D91">
        <v>12</v>
      </c>
      <c r="E91">
        <v>168</v>
      </c>
      <c r="F91" s="71">
        <f t="shared" si="4"/>
        <v>7</v>
      </c>
      <c r="G91" s="64">
        <f t="shared" si="5"/>
        <v>12</v>
      </c>
      <c r="H91" s="64">
        <f t="shared" si="6"/>
        <v>2018</v>
      </c>
    </row>
    <row r="92" spans="1:8" x14ac:dyDescent="0.25">
      <c r="A92" s="7">
        <v>43464</v>
      </c>
      <c r="B92">
        <v>4</v>
      </c>
      <c r="C92">
        <v>0</v>
      </c>
      <c r="D92">
        <v>12</v>
      </c>
      <c r="E92">
        <v>168</v>
      </c>
      <c r="F92" s="71">
        <f t="shared" si="4"/>
        <v>1</v>
      </c>
      <c r="G92" s="64">
        <f t="shared" si="5"/>
        <v>12</v>
      </c>
      <c r="H92" s="64">
        <f t="shared" si="6"/>
        <v>2018</v>
      </c>
    </row>
    <row r="93" spans="1:8" x14ac:dyDescent="0.25">
      <c r="A93" s="7">
        <v>43465</v>
      </c>
      <c r="B93">
        <v>4</v>
      </c>
      <c r="C93">
        <v>0</v>
      </c>
      <c r="D93">
        <v>16</v>
      </c>
      <c r="E93">
        <v>168</v>
      </c>
      <c r="F93" s="71">
        <f t="shared" si="4"/>
        <v>2</v>
      </c>
      <c r="G93" s="64">
        <f t="shared" si="5"/>
        <v>12</v>
      </c>
      <c r="H93" s="64">
        <f t="shared" si="6"/>
        <v>2018</v>
      </c>
    </row>
    <row r="94" spans="1:8" x14ac:dyDescent="0.25">
      <c r="A94" s="7">
        <v>43466</v>
      </c>
      <c r="B94">
        <v>4</v>
      </c>
      <c r="C94">
        <v>0</v>
      </c>
      <c r="D94">
        <v>16</v>
      </c>
      <c r="E94">
        <v>168</v>
      </c>
      <c r="F94" s="71">
        <f t="shared" si="4"/>
        <v>3</v>
      </c>
      <c r="G94" s="64">
        <f t="shared" si="5"/>
        <v>1</v>
      </c>
      <c r="H94" s="64">
        <f t="shared" si="6"/>
        <v>2019</v>
      </c>
    </row>
    <row r="95" spans="1:8" x14ac:dyDescent="0.25">
      <c r="A95" s="7">
        <v>43467</v>
      </c>
      <c r="B95">
        <v>4</v>
      </c>
      <c r="C95">
        <v>0</v>
      </c>
      <c r="D95">
        <v>20</v>
      </c>
      <c r="E95">
        <v>168</v>
      </c>
      <c r="F95" s="71">
        <f t="shared" si="4"/>
        <v>4</v>
      </c>
      <c r="G95" s="64">
        <f t="shared" si="5"/>
        <v>1</v>
      </c>
      <c r="H95" s="64">
        <f t="shared" si="6"/>
        <v>2019</v>
      </c>
    </row>
    <row r="96" spans="1:8" x14ac:dyDescent="0.25">
      <c r="A96" s="7">
        <v>43468</v>
      </c>
      <c r="B96">
        <v>4</v>
      </c>
      <c r="C96">
        <v>0</v>
      </c>
      <c r="D96">
        <v>20</v>
      </c>
      <c r="E96">
        <v>168</v>
      </c>
      <c r="F96" s="71">
        <f t="shared" si="4"/>
        <v>5</v>
      </c>
      <c r="G96" s="64">
        <f t="shared" si="5"/>
        <v>1</v>
      </c>
      <c r="H96" s="64">
        <f t="shared" si="6"/>
        <v>2019</v>
      </c>
    </row>
    <row r="97" spans="1:8" x14ac:dyDescent="0.25">
      <c r="A97" s="7">
        <v>43469</v>
      </c>
      <c r="B97">
        <v>4</v>
      </c>
      <c r="C97">
        <v>0</v>
      </c>
      <c r="D97">
        <v>20</v>
      </c>
      <c r="E97">
        <v>168</v>
      </c>
      <c r="F97" s="71">
        <f t="shared" si="4"/>
        <v>6</v>
      </c>
      <c r="G97" s="64">
        <f t="shared" si="5"/>
        <v>1</v>
      </c>
      <c r="H97" s="64">
        <f t="shared" si="6"/>
        <v>2019</v>
      </c>
    </row>
    <row r="98" spans="1:8" x14ac:dyDescent="0.25">
      <c r="A98" s="7">
        <v>43470</v>
      </c>
      <c r="B98">
        <v>4</v>
      </c>
      <c r="C98">
        <v>0</v>
      </c>
      <c r="D98">
        <v>16</v>
      </c>
      <c r="E98">
        <v>168</v>
      </c>
      <c r="F98" s="71">
        <f t="shared" si="4"/>
        <v>7</v>
      </c>
      <c r="G98" s="64">
        <f t="shared" si="5"/>
        <v>1</v>
      </c>
      <c r="H98" s="64">
        <f t="shared" si="6"/>
        <v>2019</v>
      </c>
    </row>
    <row r="99" spans="1:8" x14ac:dyDescent="0.25">
      <c r="A99" s="7">
        <v>43471</v>
      </c>
      <c r="B99">
        <v>4</v>
      </c>
      <c r="C99">
        <v>0</v>
      </c>
      <c r="D99">
        <v>16</v>
      </c>
      <c r="E99">
        <v>168</v>
      </c>
      <c r="F99" s="71">
        <f t="shared" si="4"/>
        <v>1</v>
      </c>
      <c r="G99" s="64">
        <f t="shared" si="5"/>
        <v>1</v>
      </c>
      <c r="H99" s="64">
        <f t="shared" si="6"/>
        <v>2019</v>
      </c>
    </row>
    <row r="100" spans="1:8" x14ac:dyDescent="0.25">
      <c r="A100" s="7">
        <v>43472</v>
      </c>
      <c r="B100">
        <v>4</v>
      </c>
      <c r="C100">
        <v>0</v>
      </c>
      <c r="D100">
        <v>20</v>
      </c>
      <c r="E100">
        <v>168</v>
      </c>
      <c r="F100" s="71">
        <f t="shared" si="4"/>
        <v>2</v>
      </c>
      <c r="G100" s="64">
        <f t="shared" si="5"/>
        <v>1</v>
      </c>
      <c r="H100" s="64">
        <f t="shared" si="6"/>
        <v>2019</v>
      </c>
    </row>
    <row r="101" spans="1:8" x14ac:dyDescent="0.25">
      <c r="A101" s="7">
        <v>43473</v>
      </c>
      <c r="B101">
        <v>4</v>
      </c>
      <c r="C101">
        <v>0</v>
      </c>
      <c r="D101">
        <v>20</v>
      </c>
      <c r="E101">
        <v>168</v>
      </c>
      <c r="F101" s="71">
        <f t="shared" si="4"/>
        <v>3</v>
      </c>
      <c r="G101" s="64">
        <f t="shared" si="5"/>
        <v>1</v>
      </c>
      <c r="H101" s="64">
        <f t="shared" si="6"/>
        <v>2019</v>
      </c>
    </row>
    <row r="102" spans="1:8" x14ac:dyDescent="0.25">
      <c r="A102" s="7">
        <v>43474</v>
      </c>
      <c r="B102">
        <v>4</v>
      </c>
      <c r="C102">
        <v>0</v>
      </c>
      <c r="D102">
        <v>20</v>
      </c>
      <c r="E102">
        <v>168</v>
      </c>
      <c r="F102" s="71">
        <f t="shared" si="4"/>
        <v>4</v>
      </c>
      <c r="G102" s="64">
        <f t="shared" si="5"/>
        <v>1</v>
      </c>
      <c r="H102" s="64">
        <f t="shared" si="6"/>
        <v>2019</v>
      </c>
    </row>
    <row r="103" spans="1:8" x14ac:dyDescent="0.25">
      <c r="A103" s="7">
        <v>43475</v>
      </c>
      <c r="B103">
        <v>4</v>
      </c>
      <c r="C103">
        <v>0</v>
      </c>
      <c r="D103">
        <v>24</v>
      </c>
      <c r="E103">
        <v>168</v>
      </c>
      <c r="F103" s="71">
        <f t="shared" si="4"/>
        <v>5</v>
      </c>
      <c r="G103" s="64">
        <f t="shared" si="5"/>
        <v>1</v>
      </c>
      <c r="H103" s="64">
        <f t="shared" si="6"/>
        <v>2019</v>
      </c>
    </row>
    <row r="104" spans="1:8" x14ac:dyDescent="0.25">
      <c r="A104" s="7">
        <v>43476</v>
      </c>
      <c r="B104">
        <v>4</v>
      </c>
      <c r="C104">
        <v>0</v>
      </c>
      <c r="D104">
        <v>24</v>
      </c>
      <c r="E104">
        <v>168</v>
      </c>
      <c r="F104" s="71">
        <f t="shared" si="4"/>
        <v>6</v>
      </c>
      <c r="G104" s="64">
        <f t="shared" si="5"/>
        <v>1</v>
      </c>
      <c r="H104" s="64">
        <f t="shared" si="6"/>
        <v>2019</v>
      </c>
    </row>
    <row r="105" spans="1:8" x14ac:dyDescent="0.25">
      <c r="A105" s="7">
        <v>43477</v>
      </c>
      <c r="B105">
        <v>4</v>
      </c>
      <c r="C105">
        <v>0</v>
      </c>
      <c r="D105">
        <v>16</v>
      </c>
      <c r="E105">
        <v>168</v>
      </c>
      <c r="F105" s="71">
        <f t="shared" si="4"/>
        <v>7</v>
      </c>
      <c r="G105" s="64">
        <f t="shared" si="5"/>
        <v>1</v>
      </c>
      <c r="H105" s="64">
        <f t="shared" si="6"/>
        <v>2019</v>
      </c>
    </row>
    <row r="106" spans="1:8" x14ac:dyDescent="0.25">
      <c r="A106" s="7">
        <v>43478</v>
      </c>
      <c r="B106">
        <v>4</v>
      </c>
      <c r="C106">
        <v>0</v>
      </c>
      <c r="D106">
        <v>16</v>
      </c>
      <c r="E106">
        <v>168</v>
      </c>
      <c r="F106" s="71">
        <f t="shared" si="4"/>
        <v>1</v>
      </c>
      <c r="G106" s="64">
        <f t="shared" si="5"/>
        <v>1</v>
      </c>
      <c r="H106" s="64">
        <f t="shared" si="6"/>
        <v>2019</v>
      </c>
    </row>
    <row r="107" spans="1:8" x14ac:dyDescent="0.25">
      <c r="A107" s="7">
        <v>43479</v>
      </c>
      <c r="B107">
        <v>4</v>
      </c>
      <c r="C107">
        <v>0</v>
      </c>
      <c r="D107">
        <v>20</v>
      </c>
      <c r="E107">
        <v>168</v>
      </c>
      <c r="F107" s="71">
        <f t="shared" si="4"/>
        <v>2</v>
      </c>
      <c r="G107" s="64">
        <f t="shared" si="5"/>
        <v>1</v>
      </c>
      <c r="H107" s="64">
        <f t="shared" si="6"/>
        <v>2019</v>
      </c>
    </row>
    <row r="108" spans="1:8" x14ac:dyDescent="0.25">
      <c r="A108" s="7">
        <v>43480</v>
      </c>
      <c r="B108">
        <v>4</v>
      </c>
      <c r="C108">
        <v>0</v>
      </c>
      <c r="D108">
        <v>28</v>
      </c>
      <c r="E108">
        <v>168</v>
      </c>
      <c r="F108" s="71">
        <f t="shared" si="4"/>
        <v>3</v>
      </c>
      <c r="G108" s="64">
        <f t="shared" si="5"/>
        <v>1</v>
      </c>
      <c r="H108" s="64">
        <f t="shared" si="6"/>
        <v>2019</v>
      </c>
    </row>
    <row r="109" spans="1:8" x14ac:dyDescent="0.25">
      <c r="A109" s="7">
        <v>43481</v>
      </c>
      <c r="B109">
        <v>4</v>
      </c>
      <c r="C109">
        <v>0</v>
      </c>
      <c r="D109">
        <v>28</v>
      </c>
      <c r="E109">
        <v>168</v>
      </c>
      <c r="F109" s="71">
        <f t="shared" si="4"/>
        <v>4</v>
      </c>
      <c r="G109" s="64">
        <f t="shared" si="5"/>
        <v>1</v>
      </c>
      <c r="H109" s="64">
        <f t="shared" si="6"/>
        <v>2019</v>
      </c>
    </row>
    <row r="110" spans="1:8" x14ac:dyDescent="0.25">
      <c r="A110" s="7">
        <v>43482</v>
      </c>
      <c r="B110">
        <v>4</v>
      </c>
      <c r="C110">
        <v>0</v>
      </c>
      <c r="D110">
        <v>28</v>
      </c>
      <c r="E110">
        <v>168</v>
      </c>
      <c r="F110" s="71">
        <f t="shared" si="4"/>
        <v>5</v>
      </c>
      <c r="G110" s="64">
        <f t="shared" si="5"/>
        <v>1</v>
      </c>
      <c r="H110" s="64">
        <f t="shared" si="6"/>
        <v>2019</v>
      </c>
    </row>
    <row r="111" spans="1:8" x14ac:dyDescent="0.25">
      <c r="A111" s="7">
        <v>43483</v>
      </c>
      <c r="B111">
        <v>4</v>
      </c>
      <c r="C111">
        <v>0</v>
      </c>
      <c r="D111">
        <v>28</v>
      </c>
      <c r="E111">
        <v>168</v>
      </c>
      <c r="F111" s="71">
        <f t="shared" si="4"/>
        <v>6</v>
      </c>
      <c r="G111" s="64">
        <f t="shared" si="5"/>
        <v>1</v>
      </c>
      <c r="H111" s="64">
        <f t="shared" si="6"/>
        <v>2019</v>
      </c>
    </row>
    <row r="112" spans="1:8" x14ac:dyDescent="0.25">
      <c r="A112" s="7">
        <v>43484</v>
      </c>
      <c r="B112">
        <v>4</v>
      </c>
      <c r="C112">
        <v>0</v>
      </c>
      <c r="D112">
        <v>28</v>
      </c>
      <c r="E112">
        <v>168</v>
      </c>
      <c r="F112" s="71">
        <f t="shared" si="4"/>
        <v>7</v>
      </c>
      <c r="G112" s="64">
        <f t="shared" si="5"/>
        <v>1</v>
      </c>
      <c r="H112" s="64">
        <f t="shared" si="6"/>
        <v>2019</v>
      </c>
    </row>
    <row r="113" spans="1:8" x14ac:dyDescent="0.25">
      <c r="A113" s="7">
        <v>43485</v>
      </c>
      <c r="B113">
        <v>4</v>
      </c>
      <c r="C113">
        <v>0</v>
      </c>
      <c r="D113">
        <v>28</v>
      </c>
      <c r="E113">
        <v>168</v>
      </c>
      <c r="F113" s="71">
        <f t="shared" si="4"/>
        <v>1</v>
      </c>
      <c r="G113" s="64">
        <f t="shared" si="5"/>
        <v>1</v>
      </c>
      <c r="H113" s="64">
        <f t="shared" si="6"/>
        <v>2019</v>
      </c>
    </row>
    <row r="114" spans="1:8" x14ac:dyDescent="0.25">
      <c r="A114" s="7">
        <v>43486</v>
      </c>
      <c r="B114">
        <v>4</v>
      </c>
      <c r="C114">
        <v>0</v>
      </c>
      <c r="D114">
        <v>28</v>
      </c>
      <c r="E114">
        <v>168</v>
      </c>
      <c r="F114" s="71">
        <f t="shared" si="4"/>
        <v>2</v>
      </c>
      <c r="G114" s="64">
        <f t="shared" si="5"/>
        <v>1</v>
      </c>
      <c r="H114" s="64">
        <f t="shared" si="6"/>
        <v>2019</v>
      </c>
    </row>
    <row r="115" spans="1:8" x14ac:dyDescent="0.25">
      <c r="A115" s="7">
        <v>43487</v>
      </c>
      <c r="B115">
        <v>4</v>
      </c>
      <c r="C115">
        <v>0</v>
      </c>
      <c r="D115">
        <v>28</v>
      </c>
      <c r="E115">
        <v>168</v>
      </c>
      <c r="F115" s="71">
        <f t="shared" si="4"/>
        <v>3</v>
      </c>
      <c r="G115" s="64">
        <f t="shared" si="5"/>
        <v>1</v>
      </c>
      <c r="H115" s="64">
        <f t="shared" si="6"/>
        <v>2019</v>
      </c>
    </row>
    <row r="116" spans="1:8" x14ac:dyDescent="0.25">
      <c r="A116" s="7">
        <v>43488</v>
      </c>
      <c r="B116">
        <v>4</v>
      </c>
      <c r="C116">
        <v>0</v>
      </c>
      <c r="D116">
        <v>28</v>
      </c>
      <c r="E116">
        <v>168</v>
      </c>
      <c r="F116" s="71">
        <f t="shared" si="4"/>
        <v>4</v>
      </c>
      <c r="G116" s="64">
        <f t="shared" si="5"/>
        <v>1</v>
      </c>
      <c r="H116" s="64">
        <f t="shared" si="6"/>
        <v>2019</v>
      </c>
    </row>
    <row r="117" spans="1:8" x14ac:dyDescent="0.25">
      <c r="A117" s="7">
        <v>43489</v>
      </c>
      <c r="B117">
        <v>4</v>
      </c>
      <c r="C117">
        <v>0</v>
      </c>
      <c r="D117">
        <v>28</v>
      </c>
      <c r="E117">
        <v>168</v>
      </c>
      <c r="F117" s="71">
        <f t="shared" si="4"/>
        <v>5</v>
      </c>
      <c r="G117" s="64">
        <f t="shared" si="5"/>
        <v>1</v>
      </c>
      <c r="H117" s="64">
        <f t="shared" si="6"/>
        <v>2019</v>
      </c>
    </row>
    <row r="118" spans="1:8" x14ac:dyDescent="0.25">
      <c r="A118" s="7">
        <v>43490</v>
      </c>
      <c r="B118">
        <v>4</v>
      </c>
      <c r="C118">
        <v>0</v>
      </c>
      <c r="D118">
        <v>28</v>
      </c>
      <c r="E118">
        <v>168</v>
      </c>
      <c r="F118" s="71">
        <f t="shared" si="4"/>
        <v>6</v>
      </c>
      <c r="G118" s="64">
        <f t="shared" si="5"/>
        <v>1</v>
      </c>
      <c r="H118" s="64">
        <f t="shared" si="6"/>
        <v>2019</v>
      </c>
    </row>
    <row r="119" spans="1:8" x14ac:dyDescent="0.25">
      <c r="A119" s="7">
        <v>43491</v>
      </c>
      <c r="B119">
        <v>0</v>
      </c>
      <c r="C119">
        <v>0</v>
      </c>
      <c r="D119">
        <v>24</v>
      </c>
      <c r="E119">
        <v>168</v>
      </c>
      <c r="F119" s="71">
        <f t="shared" si="4"/>
        <v>7</v>
      </c>
      <c r="G119" s="64">
        <f t="shared" si="5"/>
        <v>1</v>
      </c>
      <c r="H119" s="64">
        <f t="shared" si="6"/>
        <v>2019</v>
      </c>
    </row>
    <row r="120" spans="1:8" x14ac:dyDescent="0.25">
      <c r="A120" s="7">
        <v>43492</v>
      </c>
      <c r="B120">
        <v>0</v>
      </c>
      <c r="C120">
        <v>0</v>
      </c>
      <c r="D120">
        <v>24</v>
      </c>
      <c r="E120">
        <v>168</v>
      </c>
      <c r="F120" s="71">
        <f t="shared" si="4"/>
        <v>1</v>
      </c>
      <c r="G120" s="64">
        <f t="shared" si="5"/>
        <v>1</v>
      </c>
      <c r="H120" s="64">
        <f t="shared" si="6"/>
        <v>2019</v>
      </c>
    </row>
    <row r="121" spans="1:8" x14ac:dyDescent="0.25">
      <c r="A121" s="7">
        <v>43493</v>
      </c>
      <c r="B121">
        <v>0</v>
      </c>
      <c r="C121">
        <v>0</v>
      </c>
      <c r="D121">
        <v>28</v>
      </c>
      <c r="E121">
        <v>168</v>
      </c>
      <c r="F121" s="71">
        <f t="shared" si="4"/>
        <v>2</v>
      </c>
      <c r="G121" s="64">
        <f t="shared" si="5"/>
        <v>1</v>
      </c>
      <c r="H121" s="64">
        <f t="shared" si="6"/>
        <v>2019</v>
      </c>
    </row>
    <row r="122" spans="1:8" x14ac:dyDescent="0.25">
      <c r="A122" s="7">
        <v>43494</v>
      </c>
      <c r="B122">
        <v>0</v>
      </c>
      <c r="C122">
        <v>0</v>
      </c>
      <c r="D122">
        <v>28</v>
      </c>
      <c r="E122">
        <v>168</v>
      </c>
      <c r="F122" s="71">
        <f t="shared" si="4"/>
        <v>3</v>
      </c>
      <c r="G122" s="64">
        <f t="shared" si="5"/>
        <v>1</v>
      </c>
      <c r="H122" s="64">
        <f t="shared" si="6"/>
        <v>2019</v>
      </c>
    </row>
    <row r="123" spans="1:8" x14ac:dyDescent="0.25">
      <c r="A123" s="7">
        <v>43495</v>
      </c>
      <c r="B123">
        <v>0</v>
      </c>
      <c r="C123">
        <v>0</v>
      </c>
      <c r="D123">
        <v>28</v>
      </c>
      <c r="E123">
        <v>168</v>
      </c>
      <c r="F123" s="71">
        <f t="shared" si="4"/>
        <v>4</v>
      </c>
      <c r="G123" s="64">
        <f t="shared" si="5"/>
        <v>1</v>
      </c>
      <c r="H123" s="64">
        <f t="shared" si="6"/>
        <v>2019</v>
      </c>
    </row>
    <row r="124" spans="1:8" x14ac:dyDescent="0.25">
      <c r="A124" s="7">
        <v>43496</v>
      </c>
      <c r="B124">
        <v>0</v>
      </c>
      <c r="C124">
        <v>0</v>
      </c>
      <c r="D124">
        <v>24</v>
      </c>
      <c r="E124">
        <v>168</v>
      </c>
      <c r="F124" s="71">
        <f t="shared" si="4"/>
        <v>5</v>
      </c>
      <c r="G124" s="64">
        <f t="shared" si="5"/>
        <v>1</v>
      </c>
      <c r="H124" s="64">
        <f t="shared" si="6"/>
        <v>2019</v>
      </c>
    </row>
    <row r="125" spans="1:8" x14ac:dyDescent="0.25">
      <c r="A125" s="7">
        <v>43497</v>
      </c>
      <c r="B125">
        <v>0</v>
      </c>
      <c r="C125">
        <v>0</v>
      </c>
      <c r="D125">
        <v>28</v>
      </c>
      <c r="E125">
        <v>168</v>
      </c>
      <c r="F125" s="71">
        <f t="shared" si="4"/>
        <v>6</v>
      </c>
      <c r="G125" s="64">
        <f t="shared" si="5"/>
        <v>2</v>
      </c>
      <c r="H125" s="64">
        <f t="shared" si="6"/>
        <v>2019</v>
      </c>
    </row>
    <row r="126" spans="1:8" x14ac:dyDescent="0.25">
      <c r="A126" s="7">
        <v>43498</v>
      </c>
      <c r="B126">
        <v>0</v>
      </c>
      <c r="C126">
        <v>0</v>
      </c>
      <c r="D126">
        <v>28</v>
      </c>
      <c r="E126">
        <v>168</v>
      </c>
      <c r="F126" s="71">
        <f t="shared" si="4"/>
        <v>7</v>
      </c>
      <c r="G126" s="64">
        <f t="shared" si="5"/>
        <v>2</v>
      </c>
      <c r="H126" s="64">
        <f t="shared" si="6"/>
        <v>2019</v>
      </c>
    </row>
    <row r="127" spans="1:8" x14ac:dyDescent="0.25">
      <c r="A127" s="7">
        <v>43499</v>
      </c>
      <c r="B127">
        <v>0</v>
      </c>
      <c r="C127">
        <v>0</v>
      </c>
      <c r="D127">
        <v>28</v>
      </c>
      <c r="E127">
        <v>168</v>
      </c>
      <c r="F127" s="71">
        <f t="shared" si="4"/>
        <v>1</v>
      </c>
      <c r="G127" s="64">
        <f t="shared" si="5"/>
        <v>2</v>
      </c>
      <c r="H127" s="64">
        <f t="shared" si="6"/>
        <v>2019</v>
      </c>
    </row>
    <row r="128" spans="1:8" x14ac:dyDescent="0.25">
      <c r="A128" s="7">
        <v>43500</v>
      </c>
      <c r="B128">
        <v>0</v>
      </c>
      <c r="C128">
        <v>0</v>
      </c>
      <c r="D128">
        <v>32</v>
      </c>
      <c r="E128">
        <v>168</v>
      </c>
      <c r="F128" s="71">
        <f t="shared" si="4"/>
        <v>2</v>
      </c>
      <c r="G128" s="64">
        <f t="shared" si="5"/>
        <v>2</v>
      </c>
      <c r="H128" s="64">
        <f t="shared" si="6"/>
        <v>2019</v>
      </c>
    </row>
    <row r="129" spans="1:8" x14ac:dyDescent="0.25">
      <c r="A129" s="7">
        <v>43501</v>
      </c>
      <c r="B129">
        <v>0</v>
      </c>
      <c r="C129">
        <v>0</v>
      </c>
      <c r="D129">
        <v>32</v>
      </c>
      <c r="E129">
        <v>168</v>
      </c>
      <c r="F129" s="71">
        <f t="shared" si="4"/>
        <v>3</v>
      </c>
      <c r="G129" s="64">
        <f t="shared" si="5"/>
        <v>2</v>
      </c>
      <c r="H129" s="64">
        <f t="shared" si="6"/>
        <v>2019</v>
      </c>
    </row>
    <row r="130" spans="1:8" x14ac:dyDescent="0.25">
      <c r="A130" s="7">
        <v>43502</v>
      </c>
      <c r="B130">
        <v>0</v>
      </c>
      <c r="C130">
        <v>0</v>
      </c>
      <c r="D130">
        <v>32</v>
      </c>
      <c r="E130">
        <v>168</v>
      </c>
      <c r="F130" s="71">
        <f t="shared" si="4"/>
        <v>4</v>
      </c>
      <c r="G130" s="64">
        <f t="shared" si="5"/>
        <v>2</v>
      </c>
      <c r="H130" s="64">
        <f t="shared" si="6"/>
        <v>2019</v>
      </c>
    </row>
    <row r="131" spans="1:8" x14ac:dyDescent="0.25">
      <c r="A131" s="7">
        <v>43503</v>
      </c>
      <c r="B131">
        <v>0</v>
      </c>
      <c r="C131">
        <v>0</v>
      </c>
      <c r="D131">
        <v>32</v>
      </c>
      <c r="E131">
        <v>168</v>
      </c>
      <c r="F131" s="71">
        <f t="shared" ref="F131:F194" si="7">WEEKDAY(A131)</f>
        <v>5</v>
      </c>
      <c r="G131" s="64">
        <f t="shared" ref="G131:G194" si="8">MONTH(A:A)</f>
        <v>2</v>
      </c>
      <c r="H131" s="64">
        <f t="shared" ref="H131:H194" si="9">YEAR(A131)</f>
        <v>2019</v>
      </c>
    </row>
    <row r="132" spans="1:8" x14ac:dyDescent="0.25">
      <c r="A132" s="7">
        <v>43504</v>
      </c>
      <c r="B132">
        <v>0</v>
      </c>
      <c r="C132">
        <v>0</v>
      </c>
      <c r="D132">
        <v>32</v>
      </c>
      <c r="E132">
        <v>168</v>
      </c>
      <c r="F132" s="71">
        <f t="shared" si="7"/>
        <v>6</v>
      </c>
      <c r="G132" s="64">
        <f t="shared" si="8"/>
        <v>2</v>
      </c>
      <c r="H132" s="64">
        <f t="shared" si="9"/>
        <v>2019</v>
      </c>
    </row>
    <row r="133" spans="1:8" x14ac:dyDescent="0.25">
      <c r="A133" s="7">
        <v>43505</v>
      </c>
      <c r="B133">
        <v>0</v>
      </c>
      <c r="C133">
        <v>0</v>
      </c>
      <c r="D133">
        <v>28</v>
      </c>
      <c r="E133">
        <v>168</v>
      </c>
      <c r="F133" s="71">
        <f t="shared" si="7"/>
        <v>7</v>
      </c>
      <c r="G133" s="64">
        <f t="shared" si="8"/>
        <v>2</v>
      </c>
      <c r="H133" s="64">
        <f t="shared" si="9"/>
        <v>2019</v>
      </c>
    </row>
    <row r="134" spans="1:8" x14ac:dyDescent="0.25">
      <c r="A134" s="7">
        <v>43506</v>
      </c>
      <c r="B134">
        <v>0</v>
      </c>
      <c r="C134">
        <v>0</v>
      </c>
      <c r="D134">
        <v>28</v>
      </c>
      <c r="E134">
        <v>168</v>
      </c>
      <c r="F134" s="71">
        <f t="shared" si="7"/>
        <v>1</v>
      </c>
      <c r="G134" s="64">
        <f t="shared" si="8"/>
        <v>2</v>
      </c>
      <c r="H134" s="64">
        <f t="shared" si="9"/>
        <v>2019</v>
      </c>
    </row>
    <row r="135" spans="1:8" x14ac:dyDescent="0.25">
      <c r="A135" s="7">
        <v>43507</v>
      </c>
      <c r="B135">
        <v>0</v>
      </c>
      <c r="C135">
        <v>0</v>
      </c>
      <c r="D135">
        <v>32</v>
      </c>
      <c r="E135">
        <v>168</v>
      </c>
      <c r="F135" s="71">
        <f t="shared" si="7"/>
        <v>2</v>
      </c>
      <c r="G135" s="64">
        <f t="shared" si="8"/>
        <v>2</v>
      </c>
      <c r="H135" s="64">
        <f t="shared" si="9"/>
        <v>2019</v>
      </c>
    </row>
    <row r="136" spans="1:8" x14ac:dyDescent="0.25">
      <c r="A136" s="7">
        <v>43508</v>
      </c>
      <c r="B136">
        <v>0</v>
      </c>
      <c r="C136">
        <v>0</v>
      </c>
      <c r="D136">
        <v>32</v>
      </c>
      <c r="E136">
        <v>168</v>
      </c>
      <c r="F136" s="71">
        <f t="shared" si="7"/>
        <v>3</v>
      </c>
      <c r="G136" s="64">
        <f t="shared" si="8"/>
        <v>2</v>
      </c>
      <c r="H136" s="64">
        <f t="shared" si="9"/>
        <v>2019</v>
      </c>
    </row>
    <row r="137" spans="1:8" x14ac:dyDescent="0.25">
      <c r="A137" s="7">
        <v>43509</v>
      </c>
      <c r="B137">
        <v>0</v>
      </c>
      <c r="C137">
        <v>0</v>
      </c>
      <c r="D137">
        <v>32</v>
      </c>
      <c r="E137">
        <v>168</v>
      </c>
      <c r="F137" s="71">
        <f t="shared" si="7"/>
        <v>4</v>
      </c>
      <c r="G137" s="64">
        <f t="shared" si="8"/>
        <v>2</v>
      </c>
      <c r="H137" s="64">
        <f t="shared" si="9"/>
        <v>2019</v>
      </c>
    </row>
    <row r="138" spans="1:8" x14ac:dyDescent="0.25">
      <c r="A138" s="7">
        <v>43510</v>
      </c>
      <c r="B138">
        <v>0</v>
      </c>
      <c r="C138">
        <v>0</v>
      </c>
      <c r="D138">
        <v>32</v>
      </c>
      <c r="E138">
        <v>168</v>
      </c>
      <c r="F138" s="71">
        <f t="shared" si="7"/>
        <v>5</v>
      </c>
      <c r="G138" s="64">
        <f t="shared" si="8"/>
        <v>2</v>
      </c>
      <c r="H138" s="64">
        <f t="shared" si="9"/>
        <v>2019</v>
      </c>
    </row>
    <row r="139" spans="1:8" x14ac:dyDescent="0.25">
      <c r="A139" s="7">
        <v>43511</v>
      </c>
      <c r="B139">
        <v>0</v>
      </c>
      <c r="C139">
        <v>0</v>
      </c>
      <c r="D139">
        <v>36</v>
      </c>
      <c r="E139">
        <v>168</v>
      </c>
      <c r="F139" s="71">
        <f t="shared" si="7"/>
        <v>6</v>
      </c>
      <c r="G139" s="64">
        <f t="shared" si="8"/>
        <v>2</v>
      </c>
      <c r="H139" s="64">
        <f t="shared" si="9"/>
        <v>2019</v>
      </c>
    </row>
    <row r="140" spans="1:8" x14ac:dyDescent="0.25">
      <c r="A140" s="7">
        <v>43512</v>
      </c>
      <c r="B140">
        <v>0</v>
      </c>
      <c r="C140">
        <v>0</v>
      </c>
      <c r="D140">
        <v>28</v>
      </c>
      <c r="E140">
        <v>168</v>
      </c>
      <c r="F140" s="71">
        <f t="shared" si="7"/>
        <v>7</v>
      </c>
      <c r="G140" s="64">
        <f t="shared" si="8"/>
        <v>2</v>
      </c>
      <c r="H140" s="64">
        <f t="shared" si="9"/>
        <v>2019</v>
      </c>
    </row>
    <row r="141" spans="1:8" x14ac:dyDescent="0.25">
      <c r="A141" s="7">
        <v>43513</v>
      </c>
      <c r="B141">
        <v>0</v>
      </c>
      <c r="C141">
        <v>0</v>
      </c>
      <c r="D141">
        <v>28</v>
      </c>
      <c r="E141">
        <v>168</v>
      </c>
      <c r="F141" s="71">
        <f t="shared" si="7"/>
        <v>1</v>
      </c>
      <c r="G141" s="64">
        <f t="shared" si="8"/>
        <v>2</v>
      </c>
      <c r="H141" s="64">
        <f t="shared" si="9"/>
        <v>2019</v>
      </c>
    </row>
    <row r="142" spans="1:8" x14ac:dyDescent="0.25">
      <c r="A142" s="7">
        <v>43514</v>
      </c>
      <c r="B142">
        <v>0</v>
      </c>
      <c r="C142">
        <v>0</v>
      </c>
      <c r="D142">
        <v>28</v>
      </c>
      <c r="E142">
        <v>168</v>
      </c>
      <c r="F142" s="71">
        <f t="shared" si="7"/>
        <v>2</v>
      </c>
      <c r="G142" s="64">
        <f t="shared" si="8"/>
        <v>2</v>
      </c>
      <c r="H142" s="64">
        <f t="shared" si="9"/>
        <v>2019</v>
      </c>
    </row>
    <row r="143" spans="1:8" x14ac:dyDescent="0.25">
      <c r="A143" s="7">
        <v>43515</v>
      </c>
      <c r="B143">
        <v>0</v>
      </c>
      <c r="C143">
        <v>0</v>
      </c>
      <c r="D143">
        <v>28</v>
      </c>
      <c r="E143">
        <v>168</v>
      </c>
      <c r="F143" s="71">
        <f t="shared" si="7"/>
        <v>3</v>
      </c>
      <c r="G143" s="64">
        <f t="shared" si="8"/>
        <v>2</v>
      </c>
      <c r="H143" s="64">
        <f t="shared" si="9"/>
        <v>2019</v>
      </c>
    </row>
    <row r="144" spans="1:8" x14ac:dyDescent="0.25">
      <c r="A144" s="7">
        <v>43516</v>
      </c>
      <c r="B144">
        <v>0</v>
      </c>
      <c r="C144">
        <v>0</v>
      </c>
      <c r="D144">
        <v>28</v>
      </c>
      <c r="E144">
        <v>168</v>
      </c>
      <c r="F144" s="71">
        <f t="shared" si="7"/>
        <v>4</v>
      </c>
      <c r="G144" s="64">
        <f t="shared" si="8"/>
        <v>2</v>
      </c>
      <c r="H144" s="64">
        <f t="shared" si="9"/>
        <v>2019</v>
      </c>
    </row>
    <row r="145" spans="1:8" x14ac:dyDescent="0.25">
      <c r="A145" s="7">
        <v>43517</v>
      </c>
      <c r="B145">
        <v>0</v>
      </c>
      <c r="C145">
        <v>0</v>
      </c>
      <c r="D145">
        <v>28</v>
      </c>
      <c r="E145">
        <v>168</v>
      </c>
      <c r="F145" s="71">
        <f t="shared" si="7"/>
        <v>5</v>
      </c>
      <c r="G145" s="64">
        <f t="shared" si="8"/>
        <v>2</v>
      </c>
      <c r="H145" s="64">
        <f t="shared" si="9"/>
        <v>2019</v>
      </c>
    </row>
    <row r="146" spans="1:8" x14ac:dyDescent="0.25">
      <c r="A146" s="7">
        <v>43518</v>
      </c>
      <c r="B146">
        <v>0</v>
      </c>
      <c r="C146">
        <v>0</v>
      </c>
      <c r="D146">
        <v>28</v>
      </c>
      <c r="E146">
        <v>168</v>
      </c>
      <c r="F146" s="71">
        <f t="shared" si="7"/>
        <v>6</v>
      </c>
      <c r="G146" s="64">
        <f t="shared" si="8"/>
        <v>2</v>
      </c>
      <c r="H146" s="64">
        <f t="shared" si="9"/>
        <v>2019</v>
      </c>
    </row>
    <row r="147" spans="1:8" x14ac:dyDescent="0.25">
      <c r="A147" s="7">
        <v>43519</v>
      </c>
      <c r="B147">
        <v>0</v>
      </c>
      <c r="C147">
        <v>0</v>
      </c>
      <c r="D147">
        <v>24</v>
      </c>
      <c r="E147">
        <v>168</v>
      </c>
      <c r="F147" s="71">
        <f t="shared" si="7"/>
        <v>7</v>
      </c>
      <c r="G147" s="64">
        <f t="shared" si="8"/>
        <v>2</v>
      </c>
      <c r="H147" s="64">
        <f t="shared" si="9"/>
        <v>2019</v>
      </c>
    </row>
    <row r="148" spans="1:8" x14ac:dyDescent="0.25">
      <c r="A148" s="7">
        <v>43520</v>
      </c>
      <c r="B148">
        <v>0</v>
      </c>
      <c r="C148">
        <v>0</v>
      </c>
      <c r="D148">
        <v>24</v>
      </c>
      <c r="E148">
        <v>168</v>
      </c>
      <c r="F148" s="71">
        <f t="shared" si="7"/>
        <v>1</v>
      </c>
      <c r="G148" s="64">
        <f t="shared" si="8"/>
        <v>2</v>
      </c>
      <c r="H148" s="64">
        <f t="shared" si="9"/>
        <v>2019</v>
      </c>
    </row>
    <row r="149" spans="1:8" x14ac:dyDescent="0.25">
      <c r="A149" s="7">
        <v>43521</v>
      </c>
      <c r="B149">
        <v>0</v>
      </c>
      <c r="C149">
        <v>0</v>
      </c>
      <c r="D149">
        <v>24</v>
      </c>
      <c r="E149">
        <v>168</v>
      </c>
      <c r="F149" s="71">
        <f t="shared" si="7"/>
        <v>2</v>
      </c>
      <c r="G149" s="64">
        <f t="shared" si="8"/>
        <v>2</v>
      </c>
      <c r="H149" s="64">
        <f t="shared" si="9"/>
        <v>2019</v>
      </c>
    </row>
    <row r="150" spans="1:8" x14ac:dyDescent="0.25">
      <c r="A150" s="7">
        <v>43522</v>
      </c>
      <c r="B150">
        <v>0</v>
      </c>
      <c r="C150">
        <v>0</v>
      </c>
      <c r="D150">
        <v>24</v>
      </c>
      <c r="E150">
        <v>168</v>
      </c>
      <c r="F150" s="71">
        <f t="shared" si="7"/>
        <v>3</v>
      </c>
      <c r="G150" s="64">
        <f t="shared" si="8"/>
        <v>2</v>
      </c>
      <c r="H150" s="64">
        <f t="shared" si="9"/>
        <v>2019</v>
      </c>
    </row>
    <row r="151" spans="1:8" x14ac:dyDescent="0.25">
      <c r="A151" s="7">
        <v>43523</v>
      </c>
      <c r="B151">
        <v>0</v>
      </c>
      <c r="C151">
        <v>0</v>
      </c>
      <c r="D151">
        <v>24</v>
      </c>
      <c r="E151">
        <v>168</v>
      </c>
      <c r="F151" s="71">
        <f t="shared" si="7"/>
        <v>4</v>
      </c>
      <c r="G151" s="64">
        <f t="shared" si="8"/>
        <v>2</v>
      </c>
      <c r="H151" s="64">
        <f t="shared" si="9"/>
        <v>2019</v>
      </c>
    </row>
    <row r="152" spans="1:8" x14ac:dyDescent="0.25">
      <c r="A152" s="7">
        <v>43524</v>
      </c>
      <c r="B152">
        <v>0</v>
      </c>
      <c r="C152">
        <v>0</v>
      </c>
      <c r="D152">
        <v>24</v>
      </c>
      <c r="E152">
        <v>168</v>
      </c>
      <c r="F152" s="71">
        <f t="shared" si="7"/>
        <v>5</v>
      </c>
      <c r="G152" s="64">
        <f t="shared" si="8"/>
        <v>2</v>
      </c>
      <c r="H152" s="64">
        <f t="shared" si="9"/>
        <v>2019</v>
      </c>
    </row>
    <row r="153" spans="1:8" x14ac:dyDescent="0.25">
      <c r="A153" s="7">
        <v>43525</v>
      </c>
      <c r="B153">
        <v>0</v>
      </c>
      <c r="C153">
        <v>0</v>
      </c>
      <c r="D153">
        <v>12</v>
      </c>
      <c r="E153">
        <v>168</v>
      </c>
      <c r="F153" s="71">
        <f t="shared" si="7"/>
        <v>6</v>
      </c>
      <c r="G153" s="64">
        <f t="shared" si="8"/>
        <v>3</v>
      </c>
      <c r="H153" s="64">
        <f t="shared" si="9"/>
        <v>2019</v>
      </c>
    </row>
    <row r="154" spans="1:8" x14ac:dyDescent="0.25">
      <c r="A154" s="7">
        <v>43526</v>
      </c>
      <c r="B154">
        <v>0</v>
      </c>
      <c r="C154">
        <v>0</v>
      </c>
      <c r="D154">
        <v>8</v>
      </c>
      <c r="E154">
        <v>168</v>
      </c>
      <c r="F154" s="71">
        <f t="shared" si="7"/>
        <v>7</v>
      </c>
      <c r="G154" s="64">
        <f t="shared" si="8"/>
        <v>3</v>
      </c>
      <c r="H154" s="64">
        <f t="shared" si="9"/>
        <v>2019</v>
      </c>
    </row>
    <row r="155" spans="1:8" x14ac:dyDescent="0.25">
      <c r="A155" s="7">
        <v>43527</v>
      </c>
      <c r="B155">
        <v>0</v>
      </c>
      <c r="C155">
        <v>0</v>
      </c>
      <c r="D155">
        <v>8</v>
      </c>
      <c r="E155">
        <v>168</v>
      </c>
      <c r="F155" s="71">
        <f t="shared" si="7"/>
        <v>1</v>
      </c>
      <c r="G155" s="64">
        <f t="shared" si="8"/>
        <v>3</v>
      </c>
      <c r="H155" s="64">
        <f t="shared" si="9"/>
        <v>2019</v>
      </c>
    </row>
    <row r="156" spans="1:8" x14ac:dyDescent="0.25">
      <c r="A156" s="7">
        <v>43528</v>
      </c>
      <c r="B156">
        <v>0</v>
      </c>
      <c r="C156">
        <v>0</v>
      </c>
      <c r="D156">
        <v>8</v>
      </c>
      <c r="E156">
        <v>168</v>
      </c>
      <c r="F156" s="71">
        <f t="shared" si="7"/>
        <v>2</v>
      </c>
      <c r="G156" s="64">
        <f t="shared" si="8"/>
        <v>3</v>
      </c>
      <c r="H156" s="64">
        <f t="shared" si="9"/>
        <v>2019</v>
      </c>
    </row>
    <row r="157" spans="1:8" x14ac:dyDescent="0.25">
      <c r="A157" s="7">
        <v>43529</v>
      </c>
      <c r="B157">
        <v>0</v>
      </c>
      <c r="C157">
        <v>0</v>
      </c>
      <c r="D157">
        <v>8</v>
      </c>
      <c r="E157">
        <v>168</v>
      </c>
      <c r="F157" s="71">
        <f t="shared" si="7"/>
        <v>3</v>
      </c>
      <c r="G157" s="64">
        <f t="shared" si="8"/>
        <v>3</v>
      </c>
      <c r="H157" s="64">
        <f t="shared" si="9"/>
        <v>2019</v>
      </c>
    </row>
    <row r="158" spans="1:8" x14ac:dyDescent="0.25">
      <c r="A158" s="7">
        <v>43530</v>
      </c>
      <c r="B158">
        <v>0</v>
      </c>
      <c r="C158">
        <v>0</v>
      </c>
      <c r="D158">
        <v>8</v>
      </c>
      <c r="E158">
        <v>168</v>
      </c>
      <c r="F158" s="71">
        <f t="shared" si="7"/>
        <v>4</v>
      </c>
      <c r="G158" s="64">
        <f t="shared" si="8"/>
        <v>3</v>
      </c>
      <c r="H158" s="64">
        <f t="shared" si="9"/>
        <v>2019</v>
      </c>
    </row>
    <row r="159" spans="1:8" x14ac:dyDescent="0.25">
      <c r="A159" s="7">
        <v>43531</v>
      </c>
      <c r="B159">
        <v>0</v>
      </c>
      <c r="C159">
        <v>0</v>
      </c>
      <c r="D159">
        <v>8</v>
      </c>
      <c r="E159">
        <v>168</v>
      </c>
      <c r="F159" s="71">
        <f t="shared" si="7"/>
        <v>5</v>
      </c>
      <c r="G159" s="64">
        <f t="shared" si="8"/>
        <v>3</v>
      </c>
      <c r="H159" s="64">
        <f t="shared" si="9"/>
        <v>2019</v>
      </c>
    </row>
    <row r="160" spans="1:8" x14ac:dyDescent="0.25">
      <c r="A160" s="7">
        <v>43532</v>
      </c>
      <c r="B160">
        <v>0</v>
      </c>
      <c r="C160">
        <v>0</v>
      </c>
      <c r="D160">
        <v>8</v>
      </c>
      <c r="E160">
        <v>168</v>
      </c>
      <c r="F160" s="71">
        <f t="shared" si="7"/>
        <v>6</v>
      </c>
      <c r="G160" s="64">
        <f t="shared" si="8"/>
        <v>3</v>
      </c>
      <c r="H160" s="64">
        <f t="shared" si="9"/>
        <v>2019</v>
      </c>
    </row>
    <row r="161" spans="1:8" x14ac:dyDescent="0.25">
      <c r="A161" s="7">
        <v>43533</v>
      </c>
      <c r="B161">
        <v>0</v>
      </c>
      <c r="C161">
        <v>0</v>
      </c>
      <c r="D161">
        <v>8</v>
      </c>
      <c r="E161">
        <v>168</v>
      </c>
      <c r="F161" s="71">
        <f t="shared" si="7"/>
        <v>7</v>
      </c>
      <c r="G161" s="64">
        <f t="shared" si="8"/>
        <v>3</v>
      </c>
      <c r="H161" s="64">
        <f t="shared" si="9"/>
        <v>2019</v>
      </c>
    </row>
    <row r="162" spans="1:8" x14ac:dyDescent="0.25">
      <c r="A162" s="7">
        <v>43534</v>
      </c>
      <c r="B162">
        <v>0</v>
      </c>
      <c r="C162">
        <v>0</v>
      </c>
      <c r="D162">
        <v>8</v>
      </c>
      <c r="E162">
        <v>168</v>
      </c>
      <c r="F162" s="71">
        <f t="shared" si="7"/>
        <v>1</v>
      </c>
      <c r="G162" s="64">
        <f t="shared" si="8"/>
        <v>3</v>
      </c>
      <c r="H162" s="64">
        <f t="shared" si="9"/>
        <v>2019</v>
      </c>
    </row>
    <row r="163" spans="1:8" x14ac:dyDescent="0.25">
      <c r="A163" s="7">
        <v>43535</v>
      </c>
      <c r="B163">
        <v>0</v>
      </c>
      <c r="C163">
        <v>0</v>
      </c>
      <c r="D163">
        <v>8</v>
      </c>
      <c r="E163">
        <v>168</v>
      </c>
      <c r="F163" s="71">
        <f t="shared" si="7"/>
        <v>2</v>
      </c>
      <c r="G163" s="64">
        <f t="shared" si="8"/>
        <v>3</v>
      </c>
      <c r="H163" s="64">
        <f t="shared" si="9"/>
        <v>2019</v>
      </c>
    </row>
    <row r="164" spans="1:8" x14ac:dyDescent="0.25">
      <c r="A164" s="7">
        <v>43536</v>
      </c>
      <c r="B164">
        <v>0</v>
      </c>
      <c r="C164">
        <v>0</v>
      </c>
      <c r="D164">
        <v>8</v>
      </c>
      <c r="E164">
        <v>168</v>
      </c>
      <c r="F164" s="71">
        <f t="shared" si="7"/>
        <v>3</v>
      </c>
      <c r="G164" s="64">
        <f t="shared" si="8"/>
        <v>3</v>
      </c>
      <c r="H164" s="64">
        <f t="shared" si="9"/>
        <v>2019</v>
      </c>
    </row>
    <row r="165" spans="1:8" x14ac:dyDescent="0.25">
      <c r="A165" s="7">
        <v>43537</v>
      </c>
      <c r="B165">
        <v>0</v>
      </c>
      <c r="C165">
        <v>0</v>
      </c>
      <c r="D165">
        <v>8</v>
      </c>
      <c r="E165">
        <v>168</v>
      </c>
      <c r="F165" s="71">
        <f t="shared" si="7"/>
        <v>4</v>
      </c>
      <c r="G165" s="64">
        <f t="shared" si="8"/>
        <v>3</v>
      </c>
      <c r="H165" s="64">
        <f t="shared" si="9"/>
        <v>2019</v>
      </c>
    </row>
    <row r="166" spans="1:8" x14ac:dyDescent="0.25">
      <c r="A166" s="7">
        <v>43538</v>
      </c>
      <c r="B166">
        <v>0</v>
      </c>
      <c r="C166">
        <v>0</v>
      </c>
      <c r="D166">
        <v>8</v>
      </c>
      <c r="E166">
        <v>168</v>
      </c>
      <c r="F166" s="71">
        <f t="shared" si="7"/>
        <v>5</v>
      </c>
      <c r="G166" s="64">
        <f t="shared" si="8"/>
        <v>3</v>
      </c>
      <c r="H166" s="64">
        <f t="shared" si="9"/>
        <v>2019</v>
      </c>
    </row>
    <row r="167" spans="1:8" x14ac:dyDescent="0.25">
      <c r="A167" s="7">
        <v>43539</v>
      </c>
      <c r="B167">
        <v>0</v>
      </c>
      <c r="C167">
        <v>0</v>
      </c>
      <c r="D167">
        <v>8</v>
      </c>
      <c r="E167">
        <v>168</v>
      </c>
      <c r="F167" s="71">
        <f t="shared" si="7"/>
        <v>6</v>
      </c>
      <c r="G167" s="64">
        <f t="shared" si="8"/>
        <v>3</v>
      </c>
      <c r="H167" s="64">
        <f t="shared" si="9"/>
        <v>2019</v>
      </c>
    </row>
    <row r="168" spans="1:8" x14ac:dyDescent="0.25">
      <c r="A168" s="7">
        <v>43540</v>
      </c>
      <c r="B168">
        <v>0</v>
      </c>
      <c r="C168">
        <v>0</v>
      </c>
      <c r="D168">
        <v>8</v>
      </c>
      <c r="E168">
        <v>168</v>
      </c>
      <c r="F168" s="71">
        <f t="shared" si="7"/>
        <v>7</v>
      </c>
      <c r="G168" s="64">
        <f t="shared" si="8"/>
        <v>3</v>
      </c>
      <c r="H168" s="64">
        <f t="shared" si="9"/>
        <v>2019</v>
      </c>
    </row>
    <row r="169" spans="1:8" x14ac:dyDescent="0.25">
      <c r="A169" s="7">
        <v>43541</v>
      </c>
      <c r="B169">
        <v>0</v>
      </c>
      <c r="C169">
        <v>0</v>
      </c>
      <c r="D169">
        <v>8</v>
      </c>
      <c r="E169">
        <v>168</v>
      </c>
      <c r="F169" s="71">
        <f t="shared" si="7"/>
        <v>1</v>
      </c>
      <c r="G169" s="64">
        <f t="shared" si="8"/>
        <v>3</v>
      </c>
      <c r="H169" s="64">
        <f t="shared" si="9"/>
        <v>2019</v>
      </c>
    </row>
    <row r="170" spans="1:8" x14ac:dyDescent="0.25">
      <c r="A170" s="7">
        <v>43542</v>
      </c>
      <c r="B170">
        <v>0</v>
      </c>
      <c r="C170">
        <v>0</v>
      </c>
      <c r="D170">
        <v>8</v>
      </c>
      <c r="E170">
        <v>168</v>
      </c>
      <c r="F170" s="71">
        <f t="shared" si="7"/>
        <v>2</v>
      </c>
      <c r="G170" s="64">
        <f t="shared" si="8"/>
        <v>3</v>
      </c>
      <c r="H170" s="64">
        <f t="shared" si="9"/>
        <v>2019</v>
      </c>
    </row>
    <row r="171" spans="1:8" x14ac:dyDescent="0.25">
      <c r="A171" s="7">
        <v>43543</v>
      </c>
      <c r="B171">
        <v>0</v>
      </c>
      <c r="C171">
        <v>0</v>
      </c>
      <c r="D171">
        <v>8</v>
      </c>
      <c r="E171">
        <v>168</v>
      </c>
      <c r="F171" s="71">
        <f t="shared" si="7"/>
        <v>3</v>
      </c>
      <c r="G171" s="64">
        <f t="shared" si="8"/>
        <v>3</v>
      </c>
      <c r="H171" s="64">
        <f t="shared" si="9"/>
        <v>2019</v>
      </c>
    </row>
    <row r="172" spans="1:8" x14ac:dyDescent="0.25">
      <c r="A172" s="7">
        <v>43544</v>
      </c>
      <c r="B172">
        <v>0</v>
      </c>
      <c r="C172">
        <v>0</v>
      </c>
      <c r="D172">
        <v>8</v>
      </c>
      <c r="E172">
        <v>168</v>
      </c>
      <c r="F172" s="71">
        <f t="shared" si="7"/>
        <v>4</v>
      </c>
      <c r="G172" s="64">
        <f t="shared" si="8"/>
        <v>3</v>
      </c>
      <c r="H172" s="64">
        <f t="shared" si="9"/>
        <v>2019</v>
      </c>
    </row>
    <row r="173" spans="1:8" x14ac:dyDescent="0.25">
      <c r="A173" s="7">
        <v>43545</v>
      </c>
      <c r="B173">
        <v>0</v>
      </c>
      <c r="C173">
        <v>0</v>
      </c>
      <c r="D173">
        <v>8</v>
      </c>
      <c r="E173">
        <v>168</v>
      </c>
      <c r="F173" s="71">
        <f t="shared" si="7"/>
        <v>5</v>
      </c>
      <c r="G173" s="64">
        <f t="shared" si="8"/>
        <v>3</v>
      </c>
      <c r="H173" s="64">
        <f t="shared" si="9"/>
        <v>2019</v>
      </c>
    </row>
    <row r="174" spans="1:8" x14ac:dyDescent="0.25">
      <c r="A174" s="7">
        <v>43546</v>
      </c>
      <c r="B174">
        <v>0</v>
      </c>
      <c r="C174">
        <v>0</v>
      </c>
      <c r="D174">
        <v>8</v>
      </c>
      <c r="E174">
        <v>168</v>
      </c>
      <c r="F174" s="71">
        <f t="shared" si="7"/>
        <v>6</v>
      </c>
      <c r="G174" s="64">
        <f t="shared" si="8"/>
        <v>3</v>
      </c>
      <c r="H174" s="64">
        <f t="shared" si="9"/>
        <v>2019</v>
      </c>
    </row>
    <row r="175" spans="1:8" x14ac:dyDescent="0.25">
      <c r="A175" s="7">
        <v>43547</v>
      </c>
      <c r="B175">
        <v>0</v>
      </c>
      <c r="C175">
        <v>0</v>
      </c>
      <c r="D175">
        <v>8</v>
      </c>
      <c r="E175">
        <v>168</v>
      </c>
      <c r="F175" s="71">
        <f t="shared" si="7"/>
        <v>7</v>
      </c>
      <c r="G175" s="64">
        <f t="shared" si="8"/>
        <v>3</v>
      </c>
      <c r="H175" s="64">
        <f t="shared" si="9"/>
        <v>2019</v>
      </c>
    </row>
    <row r="176" spans="1:8" x14ac:dyDescent="0.25">
      <c r="A176" s="7">
        <v>43548</v>
      </c>
      <c r="B176">
        <v>0</v>
      </c>
      <c r="C176">
        <v>0</v>
      </c>
      <c r="D176">
        <v>8</v>
      </c>
      <c r="E176">
        <v>168</v>
      </c>
      <c r="F176" s="71">
        <f t="shared" si="7"/>
        <v>1</v>
      </c>
      <c r="G176" s="64">
        <f t="shared" si="8"/>
        <v>3</v>
      </c>
      <c r="H176" s="64">
        <f t="shared" si="9"/>
        <v>2019</v>
      </c>
    </row>
    <row r="177" spans="1:8" x14ac:dyDescent="0.25">
      <c r="A177" s="7">
        <v>43549</v>
      </c>
      <c r="B177">
        <v>0</v>
      </c>
      <c r="C177">
        <v>0</v>
      </c>
      <c r="D177">
        <v>8</v>
      </c>
      <c r="E177">
        <v>168</v>
      </c>
      <c r="F177" s="71">
        <f t="shared" si="7"/>
        <v>2</v>
      </c>
      <c r="G177" s="64">
        <f t="shared" si="8"/>
        <v>3</v>
      </c>
      <c r="H177" s="64">
        <f t="shared" si="9"/>
        <v>2019</v>
      </c>
    </row>
    <row r="178" spans="1:8" x14ac:dyDescent="0.25">
      <c r="A178" s="7">
        <v>43550</v>
      </c>
      <c r="B178">
        <v>0</v>
      </c>
      <c r="C178">
        <v>0</v>
      </c>
      <c r="D178">
        <v>8</v>
      </c>
      <c r="E178">
        <v>168</v>
      </c>
      <c r="F178" s="71">
        <f t="shared" si="7"/>
        <v>3</v>
      </c>
      <c r="G178" s="64">
        <f t="shared" si="8"/>
        <v>3</v>
      </c>
      <c r="H178" s="64">
        <f t="shared" si="9"/>
        <v>2019</v>
      </c>
    </row>
    <row r="179" spans="1:8" x14ac:dyDescent="0.25">
      <c r="A179" s="7">
        <v>43551</v>
      </c>
      <c r="B179">
        <v>0</v>
      </c>
      <c r="C179">
        <v>0</v>
      </c>
      <c r="D179">
        <v>8</v>
      </c>
      <c r="E179">
        <v>168</v>
      </c>
      <c r="F179" s="71">
        <f t="shared" si="7"/>
        <v>4</v>
      </c>
      <c r="G179" s="64">
        <f t="shared" si="8"/>
        <v>3</v>
      </c>
      <c r="H179" s="64">
        <f t="shared" si="9"/>
        <v>2019</v>
      </c>
    </row>
    <row r="180" spans="1:8" x14ac:dyDescent="0.25">
      <c r="A180" s="7">
        <v>43552</v>
      </c>
      <c r="B180">
        <v>0</v>
      </c>
      <c r="C180">
        <v>0</v>
      </c>
      <c r="D180">
        <v>8</v>
      </c>
      <c r="E180">
        <v>168</v>
      </c>
      <c r="F180" s="71">
        <f t="shared" si="7"/>
        <v>5</v>
      </c>
      <c r="G180" s="64">
        <f t="shared" si="8"/>
        <v>3</v>
      </c>
      <c r="H180" s="64">
        <f t="shared" si="9"/>
        <v>2019</v>
      </c>
    </row>
    <row r="181" spans="1:8" x14ac:dyDescent="0.25">
      <c r="A181" s="7">
        <v>43553</v>
      </c>
      <c r="B181">
        <v>0</v>
      </c>
      <c r="C181">
        <v>0</v>
      </c>
      <c r="D181">
        <v>8</v>
      </c>
      <c r="E181">
        <v>168</v>
      </c>
      <c r="F181" s="71">
        <f t="shared" si="7"/>
        <v>6</v>
      </c>
      <c r="G181" s="64">
        <f t="shared" si="8"/>
        <v>3</v>
      </c>
      <c r="H181" s="64">
        <f t="shared" si="9"/>
        <v>2019</v>
      </c>
    </row>
    <row r="182" spans="1:8" x14ac:dyDescent="0.25">
      <c r="A182" s="7">
        <v>43554</v>
      </c>
      <c r="B182">
        <v>0</v>
      </c>
      <c r="C182">
        <v>0</v>
      </c>
      <c r="D182">
        <v>8</v>
      </c>
      <c r="E182">
        <v>168</v>
      </c>
      <c r="F182" s="71">
        <f t="shared" si="7"/>
        <v>7</v>
      </c>
      <c r="G182" s="64">
        <f t="shared" si="8"/>
        <v>3</v>
      </c>
      <c r="H182" s="64">
        <f t="shared" si="9"/>
        <v>2019</v>
      </c>
    </row>
    <row r="183" spans="1:8" x14ac:dyDescent="0.25">
      <c r="A183" s="7">
        <v>43555</v>
      </c>
      <c r="B183">
        <v>0</v>
      </c>
      <c r="C183">
        <v>0</v>
      </c>
      <c r="D183">
        <v>8</v>
      </c>
      <c r="E183">
        <v>168</v>
      </c>
      <c r="F183" s="71">
        <f t="shared" si="7"/>
        <v>1</v>
      </c>
      <c r="G183" s="64">
        <f t="shared" si="8"/>
        <v>3</v>
      </c>
      <c r="H183" s="64">
        <f t="shared" si="9"/>
        <v>2019</v>
      </c>
    </row>
    <row r="184" spans="1:8" x14ac:dyDescent="0.25">
      <c r="A184" s="7">
        <v>43556</v>
      </c>
      <c r="B184">
        <v>0</v>
      </c>
      <c r="C184">
        <v>0</v>
      </c>
      <c r="D184">
        <v>8</v>
      </c>
      <c r="E184">
        <v>168</v>
      </c>
      <c r="F184" s="71">
        <f t="shared" si="7"/>
        <v>2</v>
      </c>
      <c r="G184" s="64">
        <f t="shared" si="8"/>
        <v>4</v>
      </c>
      <c r="H184" s="64">
        <f t="shared" si="9"/>
        <v>2019</v>
      </c>
    </row>
    <row r="185" spans="1:8" x14ac:dyDescent="0.25">
      <c r="A185" s="7">
        <v>43557</v>
      </c>
      <c r="B185">
        <v>0</v>
      </c>
      <c r="C185">
        <v>0</v>
      </c>
      <c r="D185">
        <v>8</v>
      </c>
      <c r="E185">
        <v>168</v>
      </c>
      <c r="F185" s="71">
        <f t="shared" si="7"/>
        <v>3</v>
      </c>
      <c r="G185" s="64">
        <f t="shared" si="8"/>
        <v>4</v>
      </c>
      <c r="H185" s="64">
        <f t="shared" si="9"/>
        <v>2019</v>
      </c>
    </row>
    <row r="186" spans="1:8" x14ac:dyDescent="0.25">
      <c r="A186" s="7">
        <v>43558</v>
      </c>
      <c r="B186">
        <v>0</v>
      </c>
      <c r="C186">
        <v>0</v>
      </c>
      <c r="D186">
        <v>8</v>
      </c>
      <c r="E186">
        <v>168</v>
      </c>
      <c r="F186" s="71">
        <f t="shared" si="7"/>
        <v>4</v>
      </c>
      <c r="G186" s="64">
        <f t="shared" si="8"/>
        <v>4</v>
      </c>
      <c r="H186" s="64">
        <f t="shared" si="9"/>
        <v>2019</v>
      </c>
    </row>
    <row r="187" spans="1:8" x14ac:dyDescent="0.25">
      <c r="A187" s="7">
        <v>43559</v>
      </c>
      <c r="B187">
        <v>0</v>
      </c>
      <c r="C187">
        <v>0</v>
      </c>
      <c r="D187">
        <v>8</v>
      </c>
      <c r="E187">
        <v>168</v>
      </c>
      <c r="F187" s="71">
        <f t="shared" si="7"/>
        <v>5</v>
      </c>
      <c r="G187" s="64">
        <f t="shared" si="8"/>
        <v>4</v>
      </c>
      <c r="H187" s="64">
        <f t="shared" si="9"/>
        <v>2019</v>
      </c>
    </row>
    <row r="188" spans="1:8" x14ac:dyDescent="0.25">
      <c r="A188" s="7">
        <v>43560</v>
      </c>
      <c r="B188">
        <v>0</v>
      </c>
      <c r="C188">
        <v>0</v>
      </c>
      <c r="D188">
        <v>8</v>
      </c>
      <c r="E188">
        <v>168</v>
      </c>
      <c r="F188" s="71">
        <f t="shared" si="7"/>
        <v>6</v>
      </c>
      <c r="G188" s="64">
        <f t="shared" si="8"/>
        <v>4</v>
      </c>
      <c r="H188" s="64">
        <f t="shared" si="9"/>
        <v>2019</v>
      </c>
    </row>
    <row r="189" spans="1:8" x14ac:dyDescent="0.25">
      <c r="A189" s="7">
        <v>43561</v>
      </c>
      <c r="B189">
        <v>0</v>
      </c>
      <c r="C189">
        <v>0</v>
      </c>
      <c r="D189">
        <v>8</v>
      </c>
      <c r="E189">
        <v>168</v>
      </c>
      <c r="F189" s="71">
        <f t="shared" si="7"/>
        <v>7</v>
      </c>
      <c r="G189" s="64">
        <f t="shared" si="8"/>
        <v>4</v>
      </c>
      <c r="H189" s="64">
        <f t="shared" si="9"/>
        <v>2019</v>
      </c>
    </row>
    <row r="190" spans="1:8" x14ac:dyDescent="0.25">
      <c r="A190" s="7">
        <v>43562</v>
      </c>
      <c r="B190">
        <v>0</v>
      </c>
      <c r="C190">
        <v>0</v>
      </c>
      <c r="D190">
        <v>8</v>
      </c>
      <c r="E190">
        <v>168</v>
      </c>
      <c r="F190" s="71">
        <f t="shared" si="7"/>
        <v>1</v>
      </c>
      <c r="G190" s="64">
        <f t="shared" si="8"/>
        <v>4</v>
      </c>
      <c r="H190" s="64">
        <f t="shared" si="9"/>
        <v>2019</v>
      </c>
    </row>
    <row r="191" spans="1:8" x14ac:dyDescent="0.25">
      <c r="A191" s="7">
        <v>43563</v>
      </c>
      <c r="B191">
        <v>0</v>
      </c>
      <c r="C191">
        <v>0</v>
      </c>
      <c r="D191">
        <v>8</v>
      </c>
      <c r="E191">
        <v>168</v>
      </c>
      <c r="F191" s="71">
        <f t="shared" si="7"/>
        <v>2</v>
      </c>
      <c r="G191" s="64">
        <f t="shared" si="8"/>
        <v>4</v>
      </c>
      <c r="H191" s="64">
        <f t="shared" si="9"/>
        <v>2019</v>
      </c>
    </row>
    <row r="192" spans="1:8" x14ac:dyDescent="0.25">
      <c r="A192" s="7">
        <v>43564</v>
      </c>
      <c r="B192">
        <v>0</v>
      </c>
      <c r="C192">
        <v>0</v>
      </c>
      <c r="D192">
        <v>8</v>
      </c>
      <c r="E192">
        <v>168</v>
      </c>
      <c r="F192" s="71">
        <f t="shared" si="7"/>
        <v>3</v>
      </c>
      <c r="G192" s="64">
        <f t="shared" si="8"/>
        <v>4</v>
      </c>
      <c r="H192" s="64">
        <f t="shared" si="9"/>
        <v>2019</v>
      </c>
    </row>
    <row r="193" spans="1:8" x14ac:dyDescent="0.25">
      <c r="A193" s="7">
        <v>43565</v>
      </c>
      <c r="B193">
        <v>0</v>
      </c>
      <c r="C193">
        <v>0</v>
      </c>
      <c r="D193">
        <v>8</v>
      </c>
      <c r="E193">
        <v>168</v>
      </c>
      <c r="F193" s="71">
        <f t="shared" si="7"/>
        <v>4</v>
      </c>
      <c r="G193" s="64">
        <f t="shared" si="8"/>
        <v>4</v>
      </c>
      <c r="H193" s="64">
        <f t="shared" si="9"/>
        <v>2019</v>
      </c>
    </row>
    <row r="194" spans="1:8" x14ac:dyDescent="0.25">
      <c r="A194" s="7">
        <v>43566</v>
      </c>
      <c r="B194">
        <v>0</v>
      </c>
      <c r="C194">
        <v>0</v>
      </c>
      <c r="D194">
        <v>8</v>
      </c>
      <c r="E194">
        <v>168</v>
      </c>
      <c r="F194" s="71">
        <f t="shared" si="7"/>
        <v>5</v>
      </c>
      <c r="G194" s="64">
        <f t="shared" si="8"/>
        <v>4</v>
      </c>
      <c r="H194" s="64">
        <f t="shared" si="9"/>
        <v>2019</v>
      </c>
    </row>
    <row r="195" spans="1:8" x14ac:dyDescent="0.25">
      <c r="A195" s="7">
        <v>43567</v>
      </c>
      <c r="B195">
        <v>0</v>
      </c>
      <c r="C195">
        <v>0</v>
      </c>
      <c r="D195">
        <v>8</v>
      </c>
      <c r="E195">
        <v>168</v>
      </c>
      <c r="F195" s="71">
        <f t="shared" ref="F195:F258" si="10">WEEKDAY(A195)</f>
        <v>6</v>
      </c>
      <c r="G195" s="64">
        <f t="shared" ref="G195:G258" si="11">MONTH(A:A)</f>
        <v>4</v>
      </c>
      <c r="H195" s="64">
        <f t="shared" ref="H195:H258" si="12">YEAR(A195)</f>
        <v>2019</v>
      </c>
    </row>
    <row r="196" spans="1:8" x14ac:dyDescent="0.25">
      <c r="A196" s="7">
        <v>43568</v>
      </c>
      <c r="B196">
        <v>0</v>
      </c>
      <c r="C196">
        <v>0</v>
      </c>
      <c r="D196">
        <v>8</v>
      </c>
      <c r="E196">
        <v>168</v>
      </c>
      <c r="F196" s="71">
        <f t="shared" si="10"/>
        <v>7</v>
      </c>
      <c r="G196" s="64">
        <f t="shared" si="11"/>
        <v>4</v>
      </c>
      <c r="H196" s="64">
        <f t="shared" si="12"/>
        <v>2019</v>
      </c>
    </row>
    <row r="197" spans="1:8" x14ac:dyDescent="0.25">
      <c r="A197" s="7">
        <v>43569</v>
      </c>
      <c r="B197">
        <v>0</v>
      </c>
      <c r="C197">
        <v>0</v>
      </c>
      <c r="D197">
        <v>8</v>
      </c>
      <c r="E197">
        <v>168</v>
      </c>
      <c r="F197" s="71">
        <f t="shared" si="10"/>
        <v>1</v>
      </c>
      <c r="G197" s="64">
        <f t="shared" si="11"/>
        <v>4</v>
      </c>
      <c r="H197" s="64">
        <f t="shared" si="12"/>
        <v>2019</v>
      </c>
    </row>
    <row r="198" spans="1:8" x14ac:dyDescent="0.25">
      <c r="A198" s="7">
        <v>43570</v>
      </c>
      <c r="B198">
        <v>0</v>
      </c>
      <c r="C198">
        <v>0</v>
      </c>
      <c r="D198">
        <v>16</v>
      </c>
      <c r="E198">
        <v>168</v>
      </c>
      <c r="F198" s="71">
        <f t="shared" si="10"/>
        <v>2</v>
      </c>
      <c r="G198" s="64">
        <f t="shared" si="11"/>
        <v>4</v>
      </c>
      <c r="H198" s="64">
        <f t="shared" si="12"/>
        <v>2019</v>
      </c>
    </row>
    <row r="199" spans="1:8" x14ac:dyDescent="0.25">
      <c r="A199" s="7">
        <v>43571</v>
      </c>
      <c r="B199">
        <v>0</v>
      </c>
      <c r="C199">
        <v>0</v>
      </c>
      <c r="D199">
        <v>12</v>
      </c>
      <c r="E199">
        <v>168</v>
      </c>
      <c r="F199" s="71">
        <f t="shared" si="10"/>
        <v>3</v>
      </c>
      <c r="G199" s="64">
        <f t="shared" si="11"/>
        <v>4</v>
      </c>
      <c r="H199" s="64">
        <f t="shared" si="12"/>
        <v>2019</v>
      </c>
    </row>
    <row r="200" spans="1:8" x14ac:dyDescent="0.25">
      <c r="A200" s="7">
        <v>43572</v>
      </c>
      <c r="B200">
        <v>0</v>
      </c>
      <c r="C200">
        <v>0</v>
      </c>
      <c r="D200">
        <v>12</v>
      </c>
      <c r="E200">
        <v>168</v>
      </c>
      <c r="F200" s="71">
        <f t="shared" si="10"/>
        <v>4</v>
      </c>
      <c r="G200" s="64">
        <f t="shared" si="11"/>
        <v>4</v>
      </c>
      <c r="H200" s="64">
        <f t="shared" si="12"/>
        <v>2019</v>
      </c>
    </row>
    <row r="201" spans="1:8" x14ac:dyDescent="0.25">
      <c r="A201" s="7">
        <v>43573</v>
      </c>
      <c r="B201">
        <v>0</v>
      </c>
      <c r="C201">
        <v>0</v>
      </c>
      <c r="D201">
        <v>12</v>
      </c>
      <c r="E201">
        <v>168</v>
      </c>
      <c r="F201" s="71">
        <f t="shared" si="10"/>
        <v>5</v>
      </c>
      <c r="G201" s="64">
        <f t="shared" si="11"/>
        <v>4</v>
      </c>
      <c r="H201" s="64">
        <f t="shared" si="12"/>
        <v>2019</v>
      </c>
    </row>
    <row r="202" spans="1:8" x14ac:dyDescent="0.25">
      <c r="A202" s="7">
        <v>43574</v>
      </c>
      <c r="B202">
        <v>0</v>
      </c>
      <c r="C202">
        <v>0</v>
      </c>
      <c r="D202">
        <v>12</v>
      </c>
      <c r="E202">
        <v>168</v>
      </c>
      <c r="F202" s="71">
        <f t="shared" si="10"/>
        <v>6</v>
      </c>
      <c r="G202" s="64">
        <f t="shared" si="11"/>
        <v>4</v>
      </c>
      <c r="H202" s="64">
        <f t="shared" si="12"/>
        <v>2019</v>
      </c>
    </row>
    <row r="203" spans="1:8" x14ac:dyDescent="0.25">
      <c r="A203" s="7">
        <v>43575</v>
      </c>
      <c r="B203">
        <v>0</v>
      </c>
      <c r="C203">
        <v>0</v>
      </c>
      <c r="D203">
        <v>12</v>
      </c>
      <c r="E203">
        <v>168</v>
      </c>
      <c r="F203" s="71">
        <f t="shared" si="10"/>
        <v>7</v>
      </c>
      <c r="G203" s="64">
        <f t="shared" si="11"/>
        <v>4</v>
      </c>
      <c r="H203" s="64">
        <f t="shared" si="12"/>
        <v>2019</v>
      </c>
    </row>
    <row r="204" spans="1:8" x14ac:dyDescent="0.25">
      <c r="A204" s="7">
        <v>43576</v>
      </c>
      <c r="B204">
        <v>0</v>
      </c>
      <c r="C204">
        <v>0</v>
      </c>
      <c r="D204">
        <v>12</v>
      </c>
      <c r="E204">
        <v>168</v>
      </c>
      <c r="F204" s="71">
        <f t="shared" si="10"/>
        <v>1</v>
      </c>
      <c r="G204" s="64">
        <f t="shared" si="11"/>
        <v>4</v>
      </c>
      <c r="H204" s="64">
        <f t="shared" si="12"/>
        <v>2019</v>
      </c>
    </row>
    <row r="205" spans="1:8" x14ac:dyDescent="0.25">
      <c r="A205" s="7">
        <v>43577</v>
      </c>
      <c r="B205">
        <v>0</v>
      </c>
      <c r="C205">
        <v>0</v>
      </c>
      <c r="D205">
        <v>12</v>
      </c>
      <c r="E205">
        <v>168</v>
      </c>
      <c r="F205" s="71">
        <f t="shared" si="10"/>
        <v>2</v>
      </c>
      <c r="G205" s="64">
        <f t="shared" si="11"/>
        <v>4</v>
      </c>
      <c r="H205" s="64">
        <f t="shared" si="12"/>
        <v>2019</v>
      </c>
    </row>
    <row r="206" spans="1:8" x14ac:dyDescent="0.25">
      <c r="A206" s="7">
        <v>43578</v>
      </c>
      <c r="B206">
        <v>0</v>
      </c>
      <c r="C206">
        <v>0</v>
      </c>
      <c r="D206">
        <v>12</v>
      </c>
      <c r="E206">
        <v>168</v>
      </c>
      <c r="F206" s="71">
        <f t="shared" si="10"/>
        <v>3</v>
      </c>
      <c r="G206" s="64">
        <f t="shared" si="11"/>
        <v>4</v>
      </c>
      <c r="H206" s="64">
        <f t="shared" si="12"/>
        <v>2019</v>
      </c>
    </row>
    <row r="207" spans="1:8" x14ac:dyDescent="0.25">
      <c r="A207" s="7">
        <v>43579</v>
      </c>
      <c r="B207">
        <v>0</v>
      </c>
      <c r="C207">
        <v>0</v>
      </c>
      <c r="D207">
        <v>12</v>
      </c>
      <c r="E207">
        <v>168</v>
      </c>
      <c r="F207" s="71">
        <f t="shared" si="10"/>
        <v>4</v>
      </c>
      <c r="G207" s="64">
        <f t="shared" si="11"/>
        <v>4</v>
      </c>
      <c r="H207" s="64">
        <f t="shared" si="12"/>
        <v>2019</v>
      </c>
    </row>
    <row r="208" spans="1:8" x14ac:dyDescent="0.25">
      <c r="A208" s="7">
        <v>43580</v>
      </c>
      <c r="B208">
        <v>0</v>
      </c>
      <c r="C208">
        <v>0</v>
      </c>
      <c r="D208">
        <v>12</v>
      </c>
      <c r="E208">
        <v>168</v>
      </c>
      <c r="F208" s="71">
        <f t="shared" si="10"/>
        <v>5</v>
      </c>
      <c r="G208" s="64">
        <f t="shared" si="11"/>
        <v>4</v>
      </c>
      <c r="H208" s="64">
        <f t="shared" si="12"/>
        <v>2019</v>
      </c>
    </row>
    <row r="209" spans="1:8" x14ac:dyDescent="0.25">
      <c r="A209" s="7">
        <v>43581</v>
      </c>
      <c r="B209">
        <v>0</v>
      </c>
      <c r="C209">
        <v>0</v>
      </c>
      <c r="D209">
        <v>12</v>
      </c>
      <c r="E209">
        <v>168</v>
      </c>
      <c r="F209" s="71">
        <f t="shared" si="10"/>
        <v>6</v>
      </c>
      <c r="G209" s="64">
        <f t="shared" si="11"/>
        <v>4</v>
      </c>
      <c r="H209" s="64">
        <f t="shared" si="12"/>
        <v>2019</v>
      </c>
    </row>
    <row r="210" spans="1:8" x14ac:dyDescent="0.25">
      <c r="A210" s="7">
        <v>43582</v>
      </c>
      <c r="B210">
        <v>0</v>
      </c>
      <c r="C210">
        <v>0</v>
      </c>
      <c r="D210">
        <v>12</v>
      </c>
      <c r="E210">
        <v>168</v>
      </c>
      <c r="F210" s="71">
        <f t="shared" si="10"/>
        <v>7</v>
      </c>
      <c r="G210" s="64">
        <f t="shared" si="11"/>
        <v>4</v>
      </c>
      <c r="H210" s="64">
        <f t="shared" si="12"/>
        <v>2019</v>
      </c>
    </row>
    <row r="211" spans="1:8" x14ac:dyDescent="0.25">
      <c r="A211" s="7">
        <v>43583</v>
      </c>
      <c r="B211">
        <v>0</v>
      </c>
      <c r="C211">
        <v>0</v>
      </c>
      <c r="D211">
        <v>12</v>
      </c>
      <c r="E211">
        <v>168</v>
      </c>
      <c r="F211" s="71">
        <f t="shared" si="10"/>
        <v>1</v>
      </c>
      <c r="G211" s="64">
        <f t="shared" si="11"/>
        <v>4</v>
      </c>
      <c r="H211" s="64">
        <f t="shared" si="12"/>
        <v>2019</v>
      </c>
    </row>
    <row r="212" spans="1:8" x14ac:dyDescent="0.25">
      <c r="A212" s="7">
        <v>43584</v>
      </c>
      <c r="B212">
        <v>0</v>
      </c>
      <c r="C212">
        <v>0</v>
      </c>
      <c r="D212">
        <v>12</v>
      </c>
      <c r="E212">
        <v>168</v>
      </c>
      <c r="F212" s="71">
        <f t="shared" si="10"/>
        <v>2</v>
      </c>
      <c r="G212" s="64">
        <f t="shared" si="11"/>
        <v>4</v>
      </c>
      <c r="H212" s="64">
        <f t="shared" si="12"/>
        <v>2019</v>
      </c>
    </row>
    <row r="213" spans="1:8" x14ac:dyDescent="0.25">
      <c r="A213" s="7">
        <v>43585</v>
      </c>
      <c r="B213">
        <v>0</v>
      </c>
      <c r="C213">
        <v>0</v>
      </c>
      <c r="D213">
        <v>12</v>
      </c>
      <c r="E213">
        <v>168</v>
      </c>
      <c r="F213" s="71">
        <f t="shared" si="10"/>
        <v>3</v>
      </c>
      <c r="G213" s="64">
        <f t="shared" si="11"/>
        <v>4</v>
      </c>
      <c r="H213" s="64">
        <f t="shared" si="12"/>
        <v>2019</v>
      </c>
    </row>
    <row r="214" spans="1:8" x14ac:dyDescent="0.25">
      <c r="A214" s="7">
        <v>43586</v>
      </c>
      <c r="B214">
        <v>0</v>
      </c>
      <c r="C214">
        <v>0</v>
      </c>
      <c r="D214">
        <v>12</v>
      </c>
      <c r="E214">
        <v>168</v>
      </c>
      <c r="F214" s="71">
        <f t="shared" si="10"/>
        <v>4</v>
      </c>
      <c r="G214" s="64">
        <f t="shared" si="11"/>
        <v>5</v>
      </c>
      <c r="H214" s="64">
        <f t="shared" si="12"/>
        <v>2019</v>
      </c>
    </row>
    <row r="215" spans="1:8" x14ac:dyDescent="0.25">
      <c r="A215" s="7">
        <v>43587</v>
      </c>
      <c r="B215">
        <v>0</v>
      </c>
      <c r="C215">
        <v>0</v>
      </c>
      <c r="D215">
        <v>12</v>
      </c>
      <c r="E215">
        <v>168</v>
      </c>
      <c r="F215" s="71">
        <f t="shared" si="10"/>
        <v>5</v>
      </c>
      <c r="G215" s="64">
        <f t="shared" si="11"/>
        <v>5</v>
      </c>
      <c r="H215" s="64">
        <f t="shared" si="12"/>
        <v>2019</v>
      </c>
    </row>
    <row r="216" spans="1:8" x14ac:dyDescent="0.25">
      <c r="A216" s="7">
        <v>43588</v>
      </c>
      <c r="B216">
        <v>0</v>
      </c>
      <c r="C216">
        <v>0</v>
      </c>
      <c r="D216">
        <v>12</v>
      </c>
      <c r="E216">
        <v>168</v>
      </c>
      <c r="F216" s="71">
        <f t="shared" si="10"/>
        <v>6</v>
      </c>
      <c r="G216" s="64">
        <f t="shared" si="11"/>
        <v>5</v>
      </c>
      <c r="H216" s="64">
        <f t="shared" si="12"/>
        <v>2019</v>
      </c>
    </row>
    <row r="217" spans="1:8" x14ac:dyDescent="0.25">
      <c r="A217" s="7">
        <v>43589</v>
      </c>
      <c r="B217">
        <v>0</v>
      </c>
      <c r="C217">
        <v>0</v>
      </c>
      <c r="D217">
        <v>12</v>
      </c>
      <c r="E217">
        <v>168</v>
      </c>
      <c r="F217" s="71">
        <f t="shared" si="10"/>
        <v>7</v>
      </c>
      <c r="G217" s="64">
        <f t="shared" si="11"/>
        <v>5</v>
      </c>
      <c r="H217" s="64">
        <f t="shared" si="12"/>
        <v>2019</v>
      </c>
    </row>
    <row r="218" spans="1:8" x14ac:dyDescent="0.25">
      <c r="A218" s="7">
        <v>43590</v>
      </c>
      <c r="B218">
        <v>0</v>
      </c>
      <c r="C218">
        <v>0</v>
      </c>
      <c r="D218">
        <v>12</v>
      </c>
      <c r="E218">
        <v>168</v>
      </c>
      <c r="F218" s="71">
        <f t="shared" si="10"/>
        <v>1</v>
      </c>
      <c r="G218" s="64">
        <f t="shared" si="11"/>
        <v>5</v>
      </c>
      <c r="H218" s="64">
        <f t="shared" si="12"/>
        <v>2019</v>
      </c>
    </row>
    <row r="219" spans="1:8" x14ac:dyDescent="0.25">
      <c r="A219" s="7">
        <v>43591</v>
      </c>
      <c r="B219">
        <v>0</v>
      </c>
      <c r="C219">
        <v>0</v>
      </c>
      <c r="D219">
        <v>12</v>
      </c>
      <c r="E219">
        <v>168</v>
      </c>
      <c r="F219" s="71">
        <f t="shared" si="10"/>
        <v>2</v>
      </c>
      <c r="G219" s="64">
        <f t="shared" si="11"/>
        <v>5</v>
      </c>
      <c r="H219" s="64">
        <f t="shared" si="12"/>
        <v>2019</v>
      </c>
    </row>
    <row r="220" spans="1:8" x14ac:dyDescent="0.25">
      <c r="A220" s="7">
        <v>43592</v>
      </c>
      <c r="B220">
        <v>0</v>
      </c>
      <c r="C220">
        <v>0</v>
      </c>
      <c r="D220">
        <v>12</v>
      </c>
      <c r="E220">
        <v>168</v>
      </c>
      <c r="F220" s="71">
        <f t="shared" si="10"/>
        <v>3</v>
      </c>
      <c r="G220" s="64">
        <f t="shared" si="11"/>
        <v>5</v>
      </c>
      <c r="H220" s="64">
        <f t="shared" si="12"/>
        <v>2019</v>
      </c>
    </row>
    <row r="221" spans="1:8" x14ac:dyDescent="0.25">
      <c r="A221" s="7">
        <v>43593</v>
      </c>
      <c r="B221">
        <v>0</v>
      </c>
      <c r="C221">
        <v>0</v>
      </c>
      <c r="D221">
        <v>12</v>
      </c>
      <c r="E221">
        <v>168</v>
      </c>
      <c r="F221" s="71">
        <f t="shared" si="10"/>
        <v>4</v>
      </c>
      <c r="G221" s="64">
        <f t="shared" si="11"/>
        <v>5</v>
      </c>
      <c r="H221" s="64">
        <f t="shared" si="12"/>
        <v>2019</v>
      </c>
    </row>
    <row r="222" spans="1:8" x14ac:dyDescent="0.25">
      <c r="A222" s="7">
        <v>43594</v>
      </c>
      <c r="B222">
        <v>0</v>
      </c>
      <c r="C222">
        <v>0</v>
      </c>
      <c r="D222">
        <v>12</v>
      </c>
      <c r="E222">
        <v>168</v>
      </c>
      <c r="F222" s="71">
        <f t="shared" si="10"/>
        <v>5</v>
      </c>
      <c r="G222" s="64">
        <f t="shared" si="11"/>
        <v>5</v>
      </c>
      <c r="H222" s="64">
        <f t="shared" si="12"/>
        <v>2019</v>
      </c>
    </row>
    <row r="223" spans="1:8" x14ac:dyDescent="0.25">
      <c r="A223" s="7">
        <v>43595</v>
      </c>
      <c r="B223">
        <v>0</v>
      </c>
      <c r="C223">
        <v>0</v>
      </c>
      <c r="D223">
        <v>12</v>
      </c>
      <c r="E223">
        <v>168</v>
      </c>
      <c r="F223" s="71">
        <f t="shared" si="10"/>
        <v>6</v>
      </c>
      <c r="G223" s="64">
        <f t="shared" si="11"/>
        <v>5</v>
      </c>
      <c r="H223" s="64">
        <f t="shared" si="12"/>
        <v>2019</v>
      </c>
    </row>
    <row r="224" spans="1:8" x14ac:dyDescent="0.25">
      <c r="A224" s="7">
        <v>43596</v>
      </c>
      <c r="B224">
        <v>0</v>
      </c>
      <c r="C224">
        <v>0</v>
      </c>
      <c r="D224">
        <v>12</v>
      </c>
      <c r="E224">
        <v>168</v>
      </c>
      <c r="F224" s="71">
        <f t="shared" si="10"/>
        <v>7</v>
      </c>
      <c r="G224" s="64">
        <f t="shared" si="11"/>
        <v>5</v>
      </c>
      <c r="H224" s="64">
        <f t="shared" si="12"/>
        <v>2019</v>
      </c>
    </row>
    <row r="225" spans="1:8" x14ac:dyDescent="0.25">
      <c r="A225" s="7">
        <v>43597</v>
      </c>
      <c r="B225">
        <v>0</v>
      </c>
      <c r="C225">
        <v>0</v>
      </c>
      <c r="D225">
        <v>12</v>
      </c>
      <c r="E225">
        <v>168</v>
      </c>
      <c r="F225" s="71">
        <f t="shared" si="10"/>
        <v>1</v>
      </c>
      <c r="G225" s="64">
        <f t="shared" si="11"/>
        <v>5</v>
      </c>
      <c r="H225" s="64">
        <f t="shared" si="12"/>
        <v>2019</v>
      </c>
    </row>
    <row r="226" spans="1:8" x14ac:dyDescent="0.25">
      <c r="A226" s="7">
        <v>43598</v>
      </c>
      <c r="B226">
        <v>0</v>
      </c>
      <c r="C226">
        <v>0</v>
      </c>
      <c r="D226">
        <v>12</v>
      </c>
      <c r="E226">
        <v>168</v>
      </c>
      <c r="F226" s="71">
        <f t="shared" si="10"/>
        <v>2</v>
      </c>
      <c r="G226" s="64">
        <f t="shared" si="11"/>
        <v>5</v>
      </c>
      <c r="H226" s="64">
        <f t="shared" si="12"/>
        <v>2019</v>
      </c>
    </row>
    <row r="227" spans="1:8" x14ac:dyDescent="0.25">
      <c r="A227" s="7">
        <v>43599</v>
      </c>
      <c r="B227">
        <v>0</v>
      </c>
      <c r="C227">
        <v>0</v>
      </c>
      <c r="D227">
        <v>12</v>
      </c>
      <c r="E227">
        <v>168</v>
      </c>
      <c r="F227" s="71">
        <f t="shared" si="10"/>
        <v>3</v>
      </c>
      <c r="G227" s="64">
        <f t="shared" si="11"/>
        <v>5</v>
      </c>
      <c r="H227" s="64">
        <f t="shared" si="12"/>
        <v>2019</v>
      </c>
    </row>
    <row r="228" spans="1:8" x14ac:dyDescent="0.25">
      <c r="A228" s="7">
        <v>43600</v>
      </c>
      <c r="B228">
        <v>0</v>
      </c>
      <c r="C228">
        <v>0</v>
      </c>
      <c r="D228">
        <v>12</v>
      </c>
      <c r="E228">
        <v>168</v>
      </c>
      <c r="F228" s="71">
        <f t="shared" si="10"/>
        <v>4</v>
      </c>
      <c r="G228" s="64">
        <f t="shared" si="11"/>
        <v>5</v>
      </c>
      <c r="H228" s="64">
        <f t="shared" si="12"/>
        <v>2019</v>
      </c>
    </row>
    <row r="229" spans="1:8" x14ac:dyDescent="0.25">
      <c r="A229" s="7">
        <v>43601</v>
      </c>
      <c r="B229">
        <v>0</v>
      </c>
      <c r="C229">
        <v>0</v>
      </c>
      <c r="D229">
        <v>12</v>
      </c>
      <c r="E229">
        <v>168</v>
      </c>
      <c r="F229" s="71">
        <f t="shared" si="10"/>
        <v>5</v>
      </c>
      <c r="G229" s="64">
        <f t="shared" si="11"/>
        <v>5</v>
      </c>
      <c r="H229" s="64">
        <f t="shared" si="12"/>
        <v>2019</v>
      </c>
    </row>
    <row r="230" spans="1:8" x14ac:dyDescent="0.25">
      <c r="A230" s="7">
        <v>43602</v>
      </c>
      <c r="B230">
        <v>0</v>
      </c>
      <c r="C230">
        <v>0</v>
      </c>
      <c r="D230">
        <v>12</v>
      </c>
      <c r="E230">
        <v>168</v>
      </c>
      <c r="F230" s="71">
        <f t="shared" si="10"/>
        <v>6</v>
      </c>
      <c r="G230" s="64">
        <f t="shared" si="11"/>
        <v>5</v>
      </c>
      <c r="H230" s="64">
        <f t="shared" si="12"/>
        <v>2019</v>
      </c>
    </row>
    <row r="231" spans="1:8" x14ac:dyDescent="0.25">
      <c r="A231" s="7">
        <v>43603</v>
      </c>
      <c r="B231">
        <v>0</v>
      </c>
      <c r="C231">
        <v>0</v>
      </c>
      <c r="D231">
        <v>12</v>
      </c>
      <c r="E231">
        <v>168</v>
      </c>
      <c r="F231" s="71">
        <f t="shared" si="10"/>
        <v>7</v>
      </c>
      <c r="G231" s="64">
        <f t="shared" si="11"/>
        <v>5</v>
      </c>
      <c r="H231" s="64">
        <f t="shared" si="12"/>
        <v>2019</v>
      </c>
    </row>
    <row r="232" spans="1:8" x14ac:dyDescent="0.25">
      <c r="A232" s="7">
        <v>43604</v>
      </c>
      <c r="B232">
        <v>0</v>
      </c>
      <c r="C232">
        <v>0</v>
      </c>
      <c r="D232">
        <v>8</v>
      </c>
      <c r="E232">
        <v>168</v>
      </c>
      <c r="F232" s="71">
        <f t="shared" si="10"/>
        <v>1</v>
      </c>
      <c r="G232" s="64">
        <f t="shared" si="11"/>
        <v>5</v>
      </c>
      <c r="H232" s="64">
        <f t="shared" si="12"/>
        <v>2019</v>
      </c>
    </row>
    <row r="233" spans="1:8" x14ac:dyDescent="0.25">
      <c r="A233" s="7">
        <v>43605</v>
      </c>
      <c r="B233">
        <v>0</v>
      </c>
      <c r="C233">
        <v>0</v>
      </c>
      <c r="D233">
        <v>8</v>
      </c>
      <c r="E233">
        <v>168</v>
      </c>
      <c r="F233" s="71">
        <f t="shared" si="10"/>
        <v>2</v>
      </c>
      <c r="G233" s="64">
        <f t="shared" si="11"/>
        <v>5</v>
      </c>
      <c r="H233" s="64">
        <f t="shared" si="12"/>
        <v>2019</v>
      </c>
    </row>
    <row r="234" spans="1:8" x14ac:dyDescent="0.25">
      <c r="A234" s="7">
        <v>43606</v>
      </c>
      <c r="B234">
        <v>0</v>
      </c>
      <c r="C234">
        <v>0</v>
      </c>
      <c r="D234">
        <v>8</v>
      </c>
      <c r="E234">
        <v>168</v>
      </c>
      <c r="F234" s="71">
        <f t="shared" si="10"/>
        <v>3</v>
      </c>
      <c r="G234" s="64">
        <f t="shared" si="11"/>
        <v>5</v>
      </c>
      <c r="H234" s="64">
        <f t="shared" si="12"/>
        <v>2019</v>
      </c>
    </row>
    <row r="235" spans="1:8" x14ac:dyDescent="0.25">
      <c r="A235" s="7">
        <v>43607</v>
      </c>
      <c r="B235">
        <v>0</v>
      </c>
      <c r="C235">
        <v>0</v>
      </c>
      <c r="D235">
        <v>8</v>
      </c>
      <c r="E235">
        <v>168</v>
      </c>
      <c r="F235" s="71">
        <f t="shared" si="10"/>
        <v>4</v>
      </c>
      <c r="G235" s="64">
        <f t="shared" si="11"/>
        <v>5</v>
      </c>
      <c r="H235" s="64">
        <f t="shared" si="12"/>
        <v>2019</v>
      </c>
    </row>
    <row r="236" spans="1:8" x14ac:dyDescent="0.25">
      <c r="A236" s="7">
        <v>43608</v>
      </c>
      <c r="B236">
        <v>0</v>
      </c>
      <c r="C236">
        <v>0</v>
      </c>
      <c r="D236">
        <v>8</v>
      </c>
      <c r="E236">
        <v>168</v>
      </c>
      <c r="F236" s="71">
        <f t="shared" si="10"/>
        <v>5</v>
      </c>
      <c r="G236" s="64">
        <f t="shared" si="11"/>
        <v>5</v>
      </c>
      <c r="H236" s="64">
        <f t="shared" si="12"/>
        <v>2019</v>
      </c>
    </row>
    <row r="237" spans="1:8" x14ac:dyDescent="0.25">
      <c r="A237" s="7">
        <v>43609</v>
      </c>
      <c r="B237">
        <v>0</v>
      </c>
      <c r="C237">
        <v>0</v>
      </c>
      <c r="D237">
        <v>8</v>
      </c>
      <c r="E237">
        <v>168</v>
      </c>
      <c r="F237" s="71">
        <f t="shared" si="10"/>
        <v>6</v>
      </c>
      <c r="G237" s="64">
        <f t="shared" si="11"/>
        <v>5</v>
      </c>
      <c r="H237" s="64">
        <f t="shared" si="12"/>
        <v>2019</v>
      </c>
    </row>
    <row r="238" spans="1:8" x14ac:dyDescent="0.25">
      <c r="A238" s="7">
        <v>43610</v>
      </c>
      <c r="B238">
        <v>0</v>
      </c>
      <c r="C238">
        <v>0</v>
      </c>
      <c r="D238">
        <v>8</v>
      </c>
      <c r="E238">
        <v>168</v>
      </c>
      <c r="F238" s="71">
        <f t="shared" si="10"/>
        <v>7</v>
      </c>
      <c r="G238" s="64">
        <f t="shared" si="11"/>
        <v>5</v>
      </c>
      <c r="H238" s="64">
        <f t="shared" si="12"/>
        <v>2019</v>
      </c>
    </row>
    <row r="239" spans="1:8" x14ac:dyDescent="0.25">
      <c r="A239" s="7">
        <v>43611</v>
      </c>
      <c r="B239">
        <v>0</v>
      </c>
      <c r="C239">
        <v>0</v>
      </c>
      <c r="D239">
        <v>8</v>
      </c>
      <c r="E239">
        <v>168</v>
      </c>
      <c r="F239" s="71">
        <f t="shared" si="10"/>
        <v>1</v>
      </c>
      <c r="G239" s="64">
        <f t="shared" si="11"/>
        <v>5</v>
      </c>
      <c r="H239" s="64">
        <f t="shared" si="12"/>
        <v>2019</v>
      </c>
    </row>
    <row r="240" spans="1:8" x14ac:dyDescent="0.25">
      <c r="A240" s="7">
        <v>43612</v>
      </c>
      <c r="B240">
        <v>0</v>
      </c>
      <c r="C240">
        <v>0</v>
      </c>
      <c r="D240">
        <v>8</v>
      </c>
      <c r="E240">
        <v>168</v>
      </c>
      <c r="F240" s="71">
        <f t="shared" si="10"/>
        <v>2</v>
      </c>
      <c r="G240" s="64">
        <f t="shared" si="11"/>
        <v>5</v>
      </c>
      <c r="H240" s="64">
        <f t="shared" si="12"/>
        <v>2019</v>
      </c>
    </row>
    <row r="241" spans="1:8" x14ac:dyDescent="0.25">
      <c r="A241" s="7">
        <v>43613</v>
      </c>
      <c r="B241">
        <v>0</v>
      </c>
      <c r="C241">
        <v>0</v>
      </c>
      <c r="D241">
        <v>8</v>
      </c>
      <c r="E241">
        <v>168</v>
      </c>
      <c r="F241" s="71">
        <f t="shared" si="10"/>
        <v>3</v>
      </c>
      <c r="G241" s="64">
        <f t="shared" si="11"/>
        <v>5</v>
      </c>
      <c r="H241" s="64">
        <f t="shared" si="12"/>
        <v>2019</v>
      </c>
    </row>
    <row r="242" spans="1:8" x14ac:dyDescent="0.25">
      <c r="A242" s="7">
        <v>43614</v>
      </c>
      <c r="B242">
        <v>0</v>
      </c>
      <c r="C242">
        <v>0</v>
      </c>
      <c r="D242">
        <v>8</v>
      </c>
      <c r="E242">
        <v>168</v>
      </c>
      <c r="F242" s="71">
        <f t="shared" si="10"/>
        <v>4</v>
      </c>
      <c r="G242" s="64">
        <f t="shared" si="11"/>
        <v>5</v>
      </c>
      <c r="H242" s="64">
        <f t="shared" si="12"/>
        <v>2019</v>
      </c>
    </row>
    <row r="243" spans="1:8" x14ac:dyDescent="0.25">
      <c r="A243" s="7">
        <v>43615</v>
      </c>
      <c r="B243">
        <v>0</v>
      </c>
      <c r="C243">
        <v>0</v>
      </c>
      <c r="D243">
        <v>8</v>
      </c>
      <c r="E243">
        <v>168</v>
      </c>
      <c r="F243" s="71">
        <f t="shared" si="10"/>
        <v>5</v>
      </c>
      <c r="G243" s="64">
        <f t="shared" si="11"/>
        <v>5</v>
      </c>
      <c r="H243" s="64">
        <f t="shared" si="12"/>
        <v>2019</v>
      </c>
    </row>
    <row r="244" spans="1:8" x14ac:dyDescent="0.25">
      <c r="A244" s="7">
        <v>43616</v>
      </c>
      <c r="B244">
        <v>0</v>
      </c>
      <c r="C244">
        <v>0</v>
      </c>
      <c r="D244">
        <v>12</v>
      </c>
      <c r="E244">
        <v>168</v>
      </c>
      <c r="F244" s="71">
        <f t="shared" si="10"/>
        <v>6</v>
      </c>
      <c r="G244" s="64">
        <f t="shared" si="11"/>
        <v>5</v>
      </c>
      <c r="H244" s="64">
        <f t="shared" si="12"/>
        <v>2019</v>
      </c>
    </row>
    <row r="245" spans="1:8" x14ac:dyDescent="0.25">
      <c r="A245" s="7">
        <v>43617</v>
      </c>
      <c r="B245">
        <v>0</v>
      </c>
      <c r="C245">
        <v>0</v>
      </c>
      <c r="D245">
        <v>8</v>
      </c>
      <c r="E245">
        <v>168</v>
      </c>
      <c r="F245" s="71">
        <f t="shared" si="10"/>
        <v>7</v>
      </c>
      <c r="G245" s="64">
        <f t="shared" si="11"/>
        <v>6</v>
      </c>
      <c r="H245" s="64">
        <f t="shared" si="12"/>
        <v>2019</v>
      </c>
    </row>
    <row r="246" spans="1:8" x14ac:dyDescent="0.25">
      <c r="A246" s="7">
        <v>43618</v>
      </c>
      <c r="B246">
        <v>0</v>
      </c>
      <c r="C246">
        <v>0</v>
      </c>
      <c r="D246">
        <v>8</v>
      </c>
      <c r="E246">
        <v>168</v>
      </c>
      <c r="F246" s="71">
        <f t="shared" si="10"/>
        <v>1</v>
      </c>
      <c r="G246" s="64">
        <f t="shared" si="11"/>
        <v>6</v>
      </c>
      <c r="H246" s="64">
        <f t="shared" si="12"/>
        <v>2019</v>
      </c>
    </row>
    <row r="247" spans="1:8" x14ac:dyDescent="0.25">
      <c r="A247" s="7">
        <v>43619</v>
      </c>
      <c r="B247">
        <v>0</v>
      </c>
      <c r="C247">
        <v>0</v>
      </c>
      <c r="D247">
        <v>8</v>
      </c>
      <c r="E247">
        <v>168</v>
      </c>
      <c r="F247" s="71">
        <f t="shared" si="10"/>
        <v>2</v>
      </c>
      <c r="G247" s="64">
        <f t="shared" si="11"/>
        <v>6</v>
      </c>
      <c r="H247" s="64">
        <f t="shared" si="12"/>
        <v>2019</v>
      </c>
    </row>
    <row r="248" spans="1:8" x14ac:dyDescent="0.25">
      <c r="A248" s="7">
        <v>43620</v>
      </c>
      <c r="B248">
        <v>0</v>
      </c>
      <c r="C248">
        <v>0</v>
      </c>
      <c r="D248">
        <v>8</v>
      </c>
      <c r="E248">
        <v>168</v>
      </c>
      <c r="F248" s="71">
        <f t="shared" si="10"/>
        <v>3</v>
      </c>
      <c r="G248" s="64">
        <f t="shared" si="11"/>
        <v>6</v>
      </c>
      <c r="H248" s="64">
        <f t="shared" si="12"/>
        <v>2019</v>
      </c>
    </row>
    <row r="249" spans="1:8" x14ac:dyDescent="0.25">
      <c r="A249" s="7">
        <v>43621</v>
      </c>
      <c r="B249">
        <v>0</v>
      </c>
      <c r="C249">
        <v>0</v>
      </c>
      <c r="D249">
        <v>8</v>
      </c>
      <c r="E249">
        <v>168</v>
      </c>
      <c r="F249" s="71">
        <f t="shared" si="10"/>
        <v>4</v>
      </c>
      <c r="G249" s="64">
        <f t="shared" si="11"/>
        <v>6</v>
      </c>
      <c r="H249" s="64">
        <f t="shared" si="12"/>
        <v>2019</v>
      </c>
    </row>
    <row r="250" spans="1:8" x14ac:dyDescent="0.25">
      <c r="A250" s="7">
        <v>43622</v>
      </c>
      <c r="B250">
        <v>0</v>
      </c>
      <c r="C250">
        <v>0</v>
      </c>
      <c r="D250">
        <v>8</v>
      </c>
      <c r="E250">
        <v>168</v>
      </c>
      <c r="F250" s="71">
        <f t="shared" si="10"/>
        <v>5</v>
      </c>
      <c r="G250" s="64">
        <f t="shared" si="11"/>
        <v>6</v>
      </c>
      <c r="H250" s="64">
        <f t="shared" si="12"/>
        <v>2019</v>
      </c>
    </row>
    <row r="251" spans="1:8" x14ac:dyDescent="0.25">
      <c r="A251" s="7">
        <v>43623</v>
      </c>
      <c r="B251">
        <v>0</v>
      </c>
      <c r="C251">
        <v>0</v>
      </c>
      <c r="D251">
        <v>8</v>
      </c>
      <c r="E251">
        <v>168</v>
      </c>
      <c r="F251" s="71">
        <f t="shared" si="10"/>
        <v>6</v>
      </c>
      <c r="G251" s="64">
        <f t="shared" si="11"/>
        <v>6</v>
      </c>
      <c r="H251" s="64">
        <f t="shared" si="12"/>
        <v>2019</v>
      </c>
    </row>
    <row r="252" spans="1:8" x14ac:dyDescent="0.25">
      <c r="A252" s="7">
        <v>43624</v>
      </c>
      <c r="B252">
        <v>0</v>
      </c>
      <c r="C252">
        <v>0</v>
      </c>
      <c r="D252">
        <v>8</v>
      </c>
      <c r="E252">
        <v>168</v>
      </c>
      <c r="F252" s="71">
        <f t="shared" si="10"/>
        <v>7</v>
      </c>
      <c r="G252" s="64">
        <f t="shared" si="11"/>
        <v>6</v>
      </c>
      <c r="H252" s="64">
        <f t="shared" si="12"/>
        <v>2019</v>
      </c>
    </row>
    <row r="253" spans="1:8" x14ac:dyDescent="0.25">
      <c r="A253" s="7">
        <v>43625</v>
      </c>
      <c r="B253">
        <v>0</v>
      </c>
      <c r="C253">
        <v>0</v>
      </c>
      <c r="D253">
        <v>8</v>
      </c>
      <c r="E253">
        <v>168</v>
      </c>
      <c r="F253" s="71">
        <f t="shared" si="10"/>
        <v>1</v>
      </c>
      <c r="G253" s="64">
        <f t="shared" si="11"/>
        <v>6</v>
      </c>
      <c r="H253" s="64">
        <f t="shared" si="12"/>
        <v>2019</v>
      </c>
    </row>
    <row r="254" spans="1:8" x14ac:dyDescent="0.25">
      <c r="A254" s="7">
        <v>43626</v>
      </c>
      <c r="B254">
        <v>0</v>
      </c>
      <c r="C254">
        <v>0</v>
      </c>
      <c r="D254">
        <v>8</v>
      </c>
      <c r="E254">
        <v>168</v>
      </c>
      <c r="F254" s="71">
        <f t="shared" si="10"/>
        <v>2</v>
      </c>
      <c r="G254" s="64">
        <f t="shared" si="11"/>
        <v>6</v>
      </c>
      <c r="H254" s="64">
        <f t="shared" si="12"/>
        <v>2019</v>
      </c>
    </row>
    <row r="255" spans="1:8" x14ac:dyDescent="0.25">
      <c r="A255" s="7">
        <v>43627</v>
      </c>
      <c r="B255">
        <v>0</v>
      </c>
      <c r="C255">
        <v>0</v>
      </c>
      <c r="D255">
        <v>8</v>
      </c>
      <c r="E255">
        <v>168</v>
      </c>
      <c r="F255" s="71">
        <f t="shared" si="10"/>
        <v>3</v>
      </c>
      <c r="G255" s="64">
        <f t="shared" si="11"/>
        <v>6</v>
      </c>
      <c r="H255" s="64">
        <f t="shared" si="12"/>
        <v>2019</v>
      </c>
    </row>
    <row r="256" spans="1:8" x14ac:dyDescent="0.25">
      <c r="A256" s="7">
        <v>43628</v>
      </c>
      <c r="B256">
        <v>0</v>
      </c>
      <c r="C256">
        <v>0</v>
      </c>
      <c r="D256">
        <v>8</v>
      </c>
      <c r="E256">
        <v>168</v>
      </c>
      <c r="F256" s="71">
        <f t="shared" si="10"/>
        <v>4</v>
      </c>
      <c r="G256" s="64">
        <f t="shared" si="11"/>
        <v>6</v>
      </c>
      <c r="H256" s="64">
        <f t="shared" si="12"/>
        <v>2019</v>
      </c>
    </row>
    <row r="257" spans="1:8" x14ac:dyDescent="0.25">
      <c r="A257" s="7">
        <v>43629</v>
      </c>
      <c r="B257">
        <v>0</v>
      </c>
      <c r="C257">
        <v>0</v>
      </c>
      <c r="D257">
        <v>8</v>
      </c>
      <c r="E257">
        <v>168</v>
      </c>
      <c r="F257" s="71">
        <f t="shared" si="10"/>
        <v>5</v>
      </c>
      <c r="G257" s="64">
        <f t="shared" si="11"/>
        <v>6</v>
      </c>
      <c r="H257" s="64">
        <f t="shared" si="12"/>
        <v>2019</v>
      </c>
    </row>
    <row r="258" spans="1:8" x14ac:dyDescent="0.25">
      <c r="A258" s="7">
        <v>43630</v>
      </c>
      <c r="B258">
        <v>0</v>
      </c>
      <c r="C258">
        <v>0</v>
      </c>
      <c r="D258">
        <v>8</v>
      </c>
      <c r="E258">
        <v>168</v>
      </c>
      <c r="F258" s="71">
        <f t="shared" si="10"/>
        <v>6</v>
      </c>
      <c r="G258" s="64">
        <f t="shared" si="11"/>
        <v>6</v>
      </c>
      <c r="H258" s="64">
        <f t="shared" si="12"/>
        <v>2019</v>
      </c>
    </row>
    <row r="259" spans="1:8" x14ac:dyDescent="0.25">
      <c r="A259" s="7">
        <v>43631</v>
      </c>
      <c r="B259">
        <v>0</v>
      </c>
      <c r="C259">
        <v>0</v>
      </c>
      <c r="D259">
        <v>12</v>
      </c>
      <c r="E259">
        <v>168</v>
      </c>
      <c r="F259" s="71">
        <f t="shared" ref="F259:F322" si="13">WEEKDAY(A259)</f>
        <v>7</v>
      </c>
      <c r="G259" s="64">
        <f t="shared" ref="G259:G322" si="14">MONTH(A:A)</f>
        <v>6</v>
      </c>
      <c r="H259" s="64">
        <f t="shared" ref="H259:H322" si="15">YEAR(A259)</f>
        <v>2019</v>
      </c>
    </row>
    <row r="260" spans="1:8" x14ac:dyDescent="0.25">
      <c r="A260" s="7">
        <v>43632</v>
      </c>
      <c r="B260">
        <v>0</v>
      </c>
      <c r="C260">
        <v>0</v>
      </c>
      <c r="D260">
        <v>8</v>
      </c>
      <c r="E260">
        <v>168</v>
      </c>
      <c r="F260" s="71">
        <f t="shared" si="13"/>
        <v>1</v>
      </c>
      <c r="G260" s="64">
        <f t="shared" si="14"/>
        <v>6</v>
      </c>
      <c r="H260" s="64">
        <f t="shared" si="15"/>
        <v>2019</v>
      </c>
    </row>
    <row r="261" spans="1:8" x14ac:dyDescent="0.25">
      <c r="A261" s="7">
        <v>43633</v>
      </c>
      <c r="B261">
        <v>0</v>
      </c>
      <c r="C261">
        <v>0</v>
      </c>
      <c r="D261">
        <v>8</v>
      </c>
      <c r="E261">
        <v>168</v>
      </c>
      <c r="F261" s="71">
        <f t="shared" si="13"/>
        <v>2</v>
      </c>
      <c r="G261" s="64">
        <f t="shared" si="14"/>
        <v>6</v>
      </c>
      <c r="H261" s="64">
        <f t="shared" si="15"/>
        <v>2019</v>
      </c>
    </row>
    <row r="262" spans="1:8" x14ac:dyDescent="0.25">
      <c r="A262" s="7">
        <v>43634</v>
      </c>
      <c r="B262">
        <v>0</v>
      </c>
      <c r="C262">
        <v>0</v>
      </c>
      <c r="D262">
        <v>8</v>
      </c>
      <c r="E262">
        <v>168</v>
      </c>
      <c r="F262" s="71">
        <f t="shared" si="13"/>
        <v>3</v>
      </c>
      <c r="G262" s="64">
        <f t="shared" si="14"/>
        <v>6</v>
      </c>
      <c r="H262" s="64">
        <f t="shared" si="15"/>
        <v>2019</v>
      </c>
    </row>
    <row r="263" spans="1:8" x14ac:dyDescent="0.25">
      <c r="A263" s="7">
        <v>43635</v>
      </c>
      <c r="B263">
        <v>0</v>
      </c>
      <c r="C263">
        <v>0</v>
      </c>
      <c r="D263">
        <v>8</v>
      </c>
      <c r="E263">
        <v>168</v>
      </c>
      <c r="F263" s="71">
        <f t="shared" si="13"/>
        <v>4</v>
      </c>
      <c r="G263" s="64">
        <f t="shared" si="14"/>
        <v>6</v>
      </c>
      <c r="H263" s="64">
        <f t="shared" si="15"/>
        <v>2019</v>
      </c>
    </row>
    <row r="264" spans="1:8" x14ac:dyDescent="0.25">
      <c r="A264" s="7">
        <v>43636</v>
      </c>
      <c r="B264">
        <v>0</v>
      </c>
      <c r="C264">
        <v>0</v>
      </c>
      <c r="D264">
        <v>8</v>
      </c>
      <c r="E264">
        <v>168</v>
      </c>
      <c r="F264" s="71">
        <f t="shared" si="13"/>
        <v>5</v>
      </c>
      <c r="G264" s="64">
        <f t="shared" si="14"/>
        <v>6</v>
      </c>
      <c r="H264" s="64">
        <f t="shared" si="15"/>
        <v>2019</v>
      </c>
    </row>
    <row r="265" spans="1:8" x14ac:dyDescent="0.25">
      <c r="A265" s="7">
        <v>43637</v>
      </c>
      <c r="B265">
        <v>0</v>
      </c>
      <c r="C265">
        <v>0</v>
      </c>
      <c r="D265">
        <v>8</v>
      </c>
      <c r="E265">
        <v>168</v>
      </c>
      <c r="F265" s="71">
        <f t="shared" si="13"/>
        <v>6</v>
      </c>
      <c r="G265" s="64">
        <f t="shared" si="14"/>
        <v>6</v>
      </c>
      <c r="H265" s="64">
        <f t="shared" si="15"/>
        <v>2019</v>
      </c>
    </row>
    <row r="266" spans="1:8" x14ac:dyDescent="0.25">
      <c r="A266" s="7">
        <v>43638</v>
      </c>
      <c r="B266">
        <v>0</v>
      </c>
      <c r="C266">
        <v>0</v>
      </c>
      <c r="D266">
        <v>8</v>
      </c>
      <c r="E266">
        <v>168</v>
      </c>
      <c r="F266" s="71">
        <f t="shared" si="13"/>
        <v>7</v>
      </c>
      <c r="G266" s="64">
        <f t="shared" si="14"/>
        <v>6</v>
      </c>
      <c r="H266" s="64">
        <f t="shared" si="15"/>
        <v>2019</v>
      </c>
    </row>
    <row r="267" spans="1:8" x14ac:dyDescent="0.25">
      <c r="A267" s="7">
        <v>43639</v>
      </c>
      <c r="B267">
        <v>0</v>
      </c>
      <c r="C267">
        <v>0</v>
      </c>
      <c r="D267">
        <v>8</v>
      </c>
      <c r="E267">
        <v>168</v>
      </c>
      <c r="F267" s="71">
        <f t="shared" si="13"/>
        <v>1</v>
      </c>
      <c r="G267" s="64">
        <f t="shared" si="14"/>
        <v>6</v>
      </c>
      <c r="H267" s="64">
        <f t="shared" si="15"/>
        <v>2019</v>
      </c>
    </row>
    <row r="268" spans="1:8" x14ac:dyDescent="0.25">
      <c r="A268" s="7">
        <v>43640</v>
      </c>
      <c r="B268">
        <v>0</v>
      </c>
      <c r="C268">
        <v>0</v>
      </c>
      <c r="D268">
        <v>8</v>
      </c>
      <c r="E268">
        <v>168</v>
      </c>
      <c r="F268" s="71">
        <f t="shared" si="13"/>
        <v>2</v>
      </c>
      <c r="G268" s="64">
        <f t="shared" si="14"/>
        <v>6</v>
      </c>
      <c r="H268" s="64">
        <f t="shared" si="15"/>
        <v>2019</v>
      </c>
    </row>
    <row r="269" spans="1:8" x14ac:dyDescent="0.25">
      <c r="A269" s="7">
        <v>43641</v>
      </c>
      <c r="B269">
        <v>0</v>
      </c>
      <c r="C269">
        <v>0</v>
      </c>
      <c r="D269">
        <v>8</v>
      </c>
      <c r="E269">
        <v>168</v>
      </c>
      <c r="F269" s="71">
        <f t="shared" si="13"/>
        <v>3</v>
      </c>
      <c r="G269" s="64">
        <f t="shared" si="14"/>
        <v>6</v>
      </c>
      <c r="H269" s="64">
        <f t="shared" si="15"/>
        <v>2019</v>
      </c>
    </row>
    <row r="270" spans="1:8" x14ac:dyDescent="0.25">
      <c r="A270" s="7">
        <v>43642</v>
      </c>
      <c r="B270">
        <v>0</v>
      </c>
      <c r="C270">
        <v>0</v>
      </c>
      <c r="D270">
        <v>8</v>
      </c>
      <c r="E270">
        <v>168</v>
      </c>
      <c r="F270" s="71">
        <f t="shared" si="13"/>
        <v>4</v>
      </c>
      <c r="G270" s="64">
        <f t="shared" si="14"/>
        <v>6</v>
      </c>
      <c r="H270" s="64">
        <f t="shared" si="15"/>
        <v>2019</v>
      </c>
    </row>
    <row r="271" spans="1:8" x14ac:dyDescent="0.25">
      <c r="A271" s="7">
        <v>43643</v>
      </c>
      <c r="B271">
        <v>0</v>
      </c>
      <c r="C271">
        <v>0</v>
      </c>
      <c r="D271">
        <v>8</v>
      </c>
      <c r="E271">
        <v>168</v>
      </c>
      <c r="F271" s="71">
        <f t="shared" si="13"/>
        <v>5</v>
      </c>
      <c r="G271" s="64">
        <f t="shared" si="14"/>
        <v>6</v>
      </c>
      <c r="H271" s="64">
        <f t="shared" si="15"/>
        <v>2019</v>
      </c>
    </row>
    <row r="272" spans="1:8" x14ac:dyDescent="0.25">
      <c r="A272" s="7">
        <v>43644</v>
      </c>
      <c r="B272">
        <v>0</v>
      </c>
      <c r="C272">
        <v>0</v>
      </c>
      <c r="D272">
        <v>8</v>
      </c>
      <c r="E272">
        <v>168</v>
      </c>
      <c r="F272" s="71">
        <f t="shared" si="13"/>
        <v>6</v>
      </c>
      <c r="G272" s="64">
        <f t="shared" si="14"/>
        <v>6</v>
      </c>
      <c r="H272" s="64">
        <f t="shared" si="15"/>
        <v>2019</v>
      </c>
    </row>
    <row r="273" spans="1:8" x14ac:dyDescent="0.25">
      <c r="A273" s="7">
        <v>43645</v>
      </c>
      <c r="B273">
        <v>0</v>
      </c>
      <c r="C273">
        <v>0</v>
      </c>
      <c r="D273">
        <v>8</v>
      </c>
      <c r="E273">
        <v>168</v>
      </c>
      <c r="F273" s="71">
        <f t="shared" si="13"/>
        <v>7</v>
      </c>
      <c r="G273" s="64">
        <f t="shared" si="14"/>
        <v>6</v>
      </c>
      <c r="H273" s="64">
        <f t="shared" si="15"/>
        <v>2019</v>
      </c>
    </row>
    <row r="274" spans="1:8" x14ac:dyDescent="0.25">
      <c r="A274" s="7">
        <v>43646</v>
      </c>
      <c r="B274">
        <v>0</v>
      </c>
      <c r="C274">
        <v>0</v>
      </c>
      <c r="D274">
        <v>8</v>
      </c>
      <c r="E274">
        <v>168</v>
      </c>
      <c r="F274" s="71">
        <f t="shared" si="13"/>
        <v>1</v>
      </c>
      <c r="G274" s="64">
        <f t="shared" si="14"/>
        <v>6</v>
      </c>
      <c r="H274" s="64">
        <f t="shared" si="15"/>
        <v>2019</v>
      </c>
    </row>
    <row r="275" spans="1:8" x14ac:dyDescent="0.25">
      <c r="A275" s="7">
        <v>43647</v>
      </c>
      <c r="B275">
        <v>0</v>
      </c>
      <c r="C275">
        <v>0</v>
      </c>
      <c r="D275">
        <v>8</v>
      </c>
      <c r="E275">
        <v>168</v>
      </c>
      <c r="F275" s="71">
        <f t="shared" si="13"/>
        <v>2</v>
      </c>
      <c r="G275" s="64">
        <f t="shared" si="14"/>
        <v>7</v>
      </c>
      <c r="H275" s="64">
        <f t="shared" si="15"/>
        <v>2019</v>
      </c>
    </row>
    <row r="276" spans="1:8" x14ac:dyDescent="0.25">
      <c r="A276" s="7">
        <v>43648</v>
      </c>
      <c r="B276">
        <v>0</v>
      </c>
      <c r="C276">
        <v>0</v>
      </c>
      <c r="D276">
        <v>8</v>
      </c>
      <c r="E276">
        <v>168</v>
      </c>
      <c r="F276" s="71">
        <f t="shared" si="13"/>
        <v>3</v>
      </c>
      <c r="G276" s="64">
        <f t="shared" si="14"/>
        <v>7</v>
      </c>
      <c r="H276" s="64">
        <f t="shared" si="15"/>
        <v>2019</v>
      </c>
    </row>
    <row r="277" spans="1:8" x14ac:dyDescent="0.25">
      <c r="A277" s="7">
        <v>43649</v>
      </c>
      <c r="B277">
        <v>0</v>
      </c>
      <c r="C277">
        <v>0</v>
      </c>
      <c r="D277">
        <v>8</v>
      </c>
      <c r="E277">
        <v>168</v>
      </c>
      <c r="F277" s="71">
        <f t="shared" si="13"/>
        <v>4</v>
      </c>
      <c r="G277" s="64">
        <f t="shared" si="14"/>
        <v>7</v>
      </c>
      <c r="H277" s="64">
        <f t="shared" si="15"/>
        <v>2019</v>
      </c>
    </row>
    <row r="278" spans="1:8" x14ac:dyDescent="0.25">
      <c r="A278" s="7">
        <v>43650</v>
      </c>
      <c r="B278">
        <v>0</v>
      </c>
      <c r="C278">
        <v>0</v>
      </c>
      <c r="D278">
        <v>8</v>
      </c>
      <c r="E278">
        <v>168</v>
      </c>
      <c r="F278" s="71">
        <f t="shared" si="13"/>
        <v>5</v>
      </c>
      <c r="G278" s="64">
        <f t="shared" si="14"/>
        <v>7</v>
      </c>
      <c r="H278" s="64">
        <f t="shared" si="15"/>
        <v>2019</v>
      </c>
    </row>
    <row r="279" spans="1:8" x14ac:dyDescent="0.25">
      <c r="A279" s="7">
        <v>43651</v>
      </c>
      <c r="B279">
        <v>0</v>
      </c>
      <c r="C279">
        <v>0</v>
      </c>
      <c r="D279">
        <v>8</v>
      </c>
      <c r="E279">
        <v>168</v>
      </c>
      <c r="F279" s="71">
        <f t="shared" si="13"/>
        <v>6</v>
      </c>
      <c r="G279" s="64">
        <f t="shared" si="14"/>
        <v>7</v>
      </c>
      <c r="H279" s="64">
        <f t="shared" si="15"/>
        <v>2019</v>
      </c>
    </row>
    <row r="280" spans="1:8" x14ac:dyDescent="0.25">
      <c r="A280" s="7">
        <v>43652</v>
      </c>
      <c r="B280">
        <v>0</v>
      </c>
      <c r="C280">
        <v>0</v>
      </c>
      <c r="D280">
        <v>8</v>
      </c>
      <c r="E280">
        <v>168</v>
      </c>
      <c r="F280" s="71">
        <f t="shared" si="13"/>
        <v>7</v>
      </c>
      <c r="G280" s="64">
        <f t="shared" si="14"/>
        <v>7</v>
      </c>
      <c r="H280" s="64">
        <f t="shared" si="15"/>
        <v>2019</v>
      </c>
    </row>
    <row r="281" spans="1:8" x14ac:dyDescent="0.25">
      <c r="A281" s="7">
        <v>43653</v>
      </c>
      <c r="B281">
        <v>0</v>
      </c>
      <c r="C281">
        <v>0</v>
      </c>
      <c r="D281">
        <v>8</v>
      </c>
      <c r="E281">
        <v>168</v>
      </c>
      <c r="F281" s="71">
        <f t="shared" si="13"/>
        <v>1</v>
      </c>
      <c r="G281" s="64">
        <f t="shared" si="14"/>
        <v>7</v>
      </c>
      <c r="H281" s="64">
        <f t="shared" si="15"/>
        <v>2019</v>
      </c>
    </row>
    <row r="282" spans="1:8" x14ac:dyDescent="0.25">
      <c r="A282" s="7">
        <v>43654</v>
      </c>
      <c r="B282">
        <v>0</v>
      </c>
      <c r="C282">
        <v>0</v>
      </c>
      <c r="D282">
        <v>8</v>
      </c>
      <c r="E282">
        <v>168</v>
      </c>
      <c r="F282" s="71">
        <f t="shared" si="13"/>
        <v>2</v>
      </c>
      <c r="G282" s="64">
        <f t="shared" si="14"/>
        <v>7</v>
      </c>
      <c r="H282" s="64">
        <f t="shared" si="15"/>
        <v>2019</v>
      </c>
    </row>
    <row r="283" spans="1:8" x14ac:dyDescent="0.25">
      <c r="A283" s="7">
        <v>43655</v>
      </c>
      <c r="B283">
        <v>0</v>
      </c>
      <c r="C283">
        <v>0</v>
      </c>
      <c r="D283">
        <v>8</v>
      </c>
      <c r="E283">
        <v>168</v>
      </c>
      <c r="F283" s="71">
        <f t="shared" si="13"/>
        <v>3</v>
      </c>
      <c r="G283" s="64">
        <f t="shared" si="14"/>
        <v>7</v>
      </c>
      <c r="H283" s="64">
        <f t="shared" si="15"/>
        <v>2019</v>
      </c>
    </row>
    <row r="284" spans="1:8" x14ac:dyDescent="0.25">
      <c r="A284" s="7">
        <v>43656</v>
      </c>
      <c r="B284">
        <v>0</v>
      </c>
      <c r="C284">
        <v>0</v>
      </c>
      <c r="D284">
        <v>8</v>
      </c>
      <c r="E284">
        <v>168</v>
      </c>
      <c r="F284" s="71">
        <f t="shared" si="13"/>
        <v>4</v>
      </c>
      <c r="G284" s="64">
        <f t="shared" si="14"/>
        <v>7</v>
      </c>
      <c r="H284" s="64">
        <f t="shared" si="15"/>
        <v>2019</v>
      </c>
    </row>
    <row r="285" spans="1:8" x14ac:dyDescent="0.25">
      <c r="A285" s="7">
        <v>43657</v>
      </c>
      <c r="B285">
        <v>0</v>
      </c>
      <c r="C285">
        <v>0</v>
      </c>
      <c r="D285">
        <v>8</v>
      </c>
      <c r="E285">
        <v>168</v>
      </c>
      <c r="F285" s="71">
        <f t="shared" si="13"/>
        <v>5</v>
      </c>
      <c r="G285" s="64">
        <f t="shared" si="14"/>
        <v>7</v>
      </c>
      <c r="H285" s="64">
        <f t="shared" si="15"/>
        <v>2019</v>
      </c>
    </row>
    <row r="286" spans="1:8" x14ac:dyDescent="0.25">
      <c r="A286" s="7">
        <v>43658</v>
      </c>
      <c r="B286">
        <v>0</v>
      </c>
      <c r="C286">
        <v>0</v>
      </c>
      <c r="D286">
        <v>8</v>
      </c>
      <c r="E286">
        <v>168</v>
      </c>
      <c r="F286" s="71">
        <f t="shared" si="13"/>
        <v>6</v>
      </c>
      <c r="G286" s="64">
        <f t="shared" si="14"/>
        <v>7</v>
      </c>
      <c r="H286" s="64">
        <f t="shared" si="15"/>
        <v>2019</v>
      </c>
    </row>
    <row r="287" spans="1:8" x14ac:dyDescent="0.25">
      <c r="A287" s="7">
        <v>43659</v>
      </c>
      <c r="B287">
        <v>0</v>
      </c>
      <c r="C287">
        <v>0</v>
      </c>
      <c r="D287">
        <v>8</v>
      </c>
      <c r="E287">
        <v>168</v>
      </c>
      <c r="F287" s="71">
        <f t="shared" si="13"/>
        <v>7</v>
      </c>
      <c r="G287" s="64">
        <f t="shared" si="14"/>
        <v>7</v>
      </c>
      <c r="H287" s="64">
        <f t="shared" si="15"/>
        <v>2019</v>
      </c>
    </row>
    <row r="288" spans="1:8" x14ac:dyDescent="0.25">
      <c r="A288" s="7">
        <v>43660</v>
      </c>
      <c r="B288">
        <v>0</v>
      </c>
      <c r="C288">
        <v>0</v>
      </c>
      <c r="D288">
        <v>4</v>
      </c>
      <c r="E288">
        <v>168</v>
      </c>
      <c r="F288" s="71">
        <f t="shared" si="13"/>
        <v>1</v>
      </c>
      <c r="G288" s="64">
        <f t="shared" si="14"/>
        <v>7</v>
      </c>
      <c r="H288" s="64">
        <f t="shared" si="15"/>
        <v>2019</v>
      </c>
    </row>
    <row r="289" spans="1:8" x14ac:dyDescent="0.25">
      <c r="A289" s="7">
        <v>43661</v>
      </c>
      <c r="B289">
        <v>0</v>
      </c>
      <c r="C289">
        <v>0</v>
      </c>
      <c r="D289">
        <v>8</v>
      </c>
      <c r="E289">
        <v>168</v>
      </c>
      <c r="F289" s="71">
        <f t="shared" si="13"/>
        <v>2</v>
      </c>
      <c r="G289" s="64">
        <f t="shared" si="14"/>
        <v>7</v>
      </c>
      <c r="H289" s="64">
        <f t="shared" si="15"/>
        <v>2019</v>
      </c>
    </row>
    <row r="290" spans="1:8" x14ac:dyDescent="0.25">
      <c r="A290" s="7">
        <v>43662</v>
      </c>
      <c r="B290">
        <v>0</v>
      </c>
      <c r="C290">
        <v>0</v>
      </c>
      <c r="D290">
        <v>8</v>
      </c>
      <c r="E290">
        <v>168</v>
      </c>
      <c r="F290" s="71">
        <f t="shared" si="13"/>
        <v>3</v>
      </c>
      <c r="G290" s="64">
        <f t="shared" si="14"/>
        <v>7</v>
      </c>
      <c r="H290" s="64">
        <f t="shared" si="15"/>
        <v>2019</v>
      </c>
    </row>
    <row r="291" spans="1:8" x14ac:dyDescent="0.25">
      <c r="A291" s="7">
        <v>43663</v>
      </c>
      <c r="B291">
        <v>0</v>
      </c>
      <c r="C291">
        <v>0</v>
      </c>
      <c r="D291">
        <v>8</v>
      </c>
      <c r="E291">
        <v>168</v>
      </c>
      <c r="F291" s="71">
        <f t="shared" si="13"/>
        <v>4</v>
      </c>
      <c r="G291" s="64">
        <f t="shared" si="14"/>
        <v>7</v>
      </c>
      <c r="H291" s="64">
        <f t="shared" si="15"/>
        <v>2019</v>
      </c>
    </row>
    <row r="292" spans="1:8" x14ac:dyDescent="0.25">
      <c r="A292" s="7">
        <v>43664</v>
      </c>
      <c r="B292">
        <v>0</v>
      </c>
      <c r="C292">
        <v>0</v>
      </c>
      <c r="D292">
        <v>8</v>
      </c>
      <c r="E292">
        <v>168</v>
      </c>
      <c r="F292" s="71">
        <f t="shared" si="13"/>
        <v>5</v>
      </c>
      <c r="G292" s="64">
        <f t="shared" si="14"/>
        <v>7</v>
      </c>
      <c r="H292" s="64">
        <f t="shared" si="15"/>
        <v>2019</v>
      </c>
    </row>
    <row r="293" spans="1:8" x14ac:dyDescent="0.25">
      <c r="A293" s="7">
        <v>43665</v>
      </c>
      <c r="B293">
        <v>0</v>
      </c>
      <c r="C293">
        <v>0</v>
      </c>
      <c r="D293">
        <v>8</v>
      </c>
      <c r="E293">
        <v>168</v>
      </c>
      <c r="F293" s="71">
        <f t="shared" si="13"/>
        <v>6</v>
      </c>
      <c r="G293" s="64">
        <f t="shared" si="14"/>
        <v>7</v>
      </c>
      <c r="H293" s="64">
        <f t="shared" si="15"/>
        <v>2019</v>
      </c>
    </row>
    <row r="294" spans="1:8" x14ac:dyDescent="0.25">
      <c r="A294" s="7">
        <v>43666</v>
      </c>
      <c r="B294">
        <v>0</v>
      </c>
      <c r="C294">
        <v>0</v>
      </c>
      <c r="D294">
        <v>8</v>
      </c>
      <c r="E294">
        <v>168</v>
      </c>
      <c r="F294" s="71">
        <f t="shared" si="13"/>
        <v>7</v>
      </c>
      <c r="G294" s="64">
        <f t="shared" si="14"/>
        <v>7</v>
      </c>
      <c r="H294" s="64">
        <f t="shared" si="15"/>
        <v>2019</v>
      </c>
    </row>
    <row r="295" spans="1:8" x14ac:dyDescent="0.25">
      <c r="A295" s="7">
        <v>43667</v>
      </c>
      <c r="B295">
        <v>0</v>
      </c>
      <c r="C295">
        <v>0</v>
      </c>
      <c r="D295">
        <v>8</v>
      </c>
      <c r="E295">
        <v>168</v>
      </c>
      <c r="F295" s="71">
        <f t="shared" si="13"/>
        <v>1</v>
      </c>
      <c r="G295" s="64">
        <f t="shared" si="14"/>
        <v>7</v>
      </c>
      <c r="H295" s="64">
        <f t="shared" si="15"/>
        <v>2019</v>
      </c>
    </row>
    <row r="296" spans="1:8" x14ac:dyDescent="0.25">
      <c r="A296" s="7">
        <v>43668</v>
      </c>
      <c r="B296">
        <v>0</v>
      </c>
      <c r="C296">
        <v>0</v>
      </c>
      <c r="D296">
        <v>8</v>
      </c>
      <c r="E296">
        <v>168</v>
      </c>
      <c r="F296" s="71">
        <f t="shared" si="13"/>
        <v>2</v>
      </c>
      <c r="G296" s="64">
        <f t="shared" si="14"/>
        <v>7</v>
      </c>
      <c r="H296" s="64">
        <f t="shared" si="15"/>
        <v>2019</v>
      </c>
    </row>
    <row r="297" spans="1:8" x14ac:dyDescent="0.25">
      <c r="A297" s="7">
        <v>43669</v>
      </c>
      <c r="B297">
        <v>0</v>
      </c>
      <c r="C297">
        <v>0</v>
      </c>
      <c r="D297">
        <v>8</v>
      </c>
      <c r="E297">
        <v>168</v>
      </c>
      <c r="F297" s="71">
        <f t="shared" si="13"/>
        <v>3</v>
      </c>
      <c r="G297" s="64">
        <f t="shared" si="14"/>
        <v>7</v>
      </c>
      <c r="H297" s="64">
        <f t="shared" si="15"/>
        <v>2019</v>
      </c>
    </row>
    <row r="298" spans="1:8" x14ac:dyDescent="0.25">
      <c r="A298" s="7">
        <v>43670</v>
      </c>
      <c r="B298">
        <v>0</v>
      </c>
      <c r="C298">
        <v>0</v>
      </c>
      <c r="D298">
        <v>8</v>
      </c>
      <c r="E298">
        <v>168</v>
      </c>
      <c r="F298" s="71">
        <f t="shared" si="13"/>
        <v>4</v>
      </c>
      <c r="G298" s="64">
        <f t="shared" si="14"/>
        <v>7</v>
      </c>
      <c r="H298" s="64">
        <f t="shared" si="15"/>
        <v>2019</v>
      </c>
    </row>
    <row r="299" spans="1:8" x14ac:dyDescent="0.25">
      <c r="A299" s="7">
        <v>43671</v>
      </c>
      <c r="B299">
        <v>0</v>
      </c>
      <c r="C299">
        <v>0</v>
      </c>
      <c r="D299">
        <v>8</v>
      </c>
      <c r="E299">
        <v>168</v>
      </c>
      <c r="F299" s="71">
        <f t="shared" si="13"/>
        <v>5</v>
      </c>
      <c r="G299" s="64">
        <f t="shared" si="14"/>
        <v>7</v>
      </c>
      <c r="H299" s="64">
        <f t="shared" si="15"/>
        <v>2019</v>
      </c>
    </row>
    <row r="300" spans="1:8" x14ac:dyDescent="0.25">
      <c r="A300" s="7">
        <v>43672</v>
      </c>
      <c r="B300">
        <v>0</v>
      </c>
      <c r="C300">
        <v>0</v>
      </c>
      <c r="D300">
        <v>8</v>
      </c>
      <c r="E300">
        <v>168</v>
      </c>
      <c r="F300" s="71">
        <f t="shared" si="13"/>
        <v>6</v>
      </c>
      <c r="G300" s="64">
        <f t="shared" si="14"/>
        <v>7</v>
      </c>
      <c r="H300" s="64">
        <f t="shared" si="15"/>
        <v>2019</v>
      </c>
    </row>
    <row r="301" spans="1:8" x14ac:dyDescent="0.25">
      <c r="A301" s="7">
        <v>43673</v>
      </c>
      <c r="B301">
        <v>0</v>
      </c>
      <c r="C301">
        <v>0</v>
      </c>
      <c r="D301">
        <v>8</v>
      </c>
      <c r="E301">
        <v>168</v>
      </c>
      <c r="F301" s="71">
        <f t="shared" si="13"/>
        <v>7</v>
      </c>
      <c r="G301" s="64">
        <f t="shared" si="14"/>
        <v>7</v>
      </c>
      <c r="H301" s="64">
        <f t="shared" si="15"/>
        <v>2019</v>
      </c>
    </row>
    <row r="302" spans="1:8" x14ac:dyDescent="0.25">
      <c r="A302" s="7">
        <v>43674</v>
      </c>
      <c r="B302">
        <v>0</v>
      </c>
      <c r="C302">
        <v>0</v>
      </c>
      <c r="D302">
        <v>8</v>
      </c>
      <c r="E302">
        <v>168</v>
      </c>
      <c r="F302" s="71">
        <f t="shared" si="13"/>
        <v>1</v>
      </c>
      <c r="G302" s="64">
        <f t="shared" si="14"/>
        <v>7</v>
      </c>
      <c r="H302" s="64">
        <f t="shared" si="15"/>
        <v>2019</v>
      </c>
    </row>
    <row r="303" spans="1:8" x14ac:dyDescent="0.25">
      <c r="A303" s="7">
        <v>43675</v>
      </c>
      <c r="B303">
        <v>0</v>
      </c>
      <c r="C303">
        <v>0</v>
      </c>
      <c r="D303">
        <v>8</v>
      </c>
      <c r="E303">
        <v>168</v>
      </c>
      <c r="F303" s="71">
        <f t="shared" si="13"/>
        <v>2</v>
      </c>
      <c r="G303" s="64">
        <f t="shared" si="14"/>
        <v>7</v>
      </c>
      <c r="H303" s="64">
        <f t="shared" si="15"/>
        <v>2019</v>
      </c>
    </row>
    <row r="304" spans="1:8" x14ac:dyDescent="0.25">
      <c r="A304" s="7">
        <v>43676</v>
      </c>
      <c r="B304">
        <v>0</v>
      </c>
      <c r="C304">
        <v>0</v>
      </c>
      <c r="D304">
        <v>8</v>
      </c>
      <c r="E304">
        <v>168</v>
      </c>
      <c r="F304" s="71">
        <f t="shared" si="13"/>
        <v>3</v>
      </c>
      <c r="G304" s="64">
        <f t="shared" si="14"/>
        <v>7</v>
      </c>
      <c r="H304" s="64">
        <f t="shared" si="15"/>
        <v>2019</v>
      </c>
    </row>
    <row r="305" spans="1:8" x14ac:dyDescent="0.25">
      <c r="A305" s="7">
        <v>43677</v>
      </c>
      <c r="B305">
        <v>0</v>
      </c>
      <c r="C305">
        <v>0</v>
      </c>
      <c r="D305">
        <v>8</v>
      </c>
      <c r="E305">
        <v>168</v>
      </c>
      <c r="F305" s="71">
        <f t="shared" si="13"/>
        <v>4</v>
      </c>
      <c r="G305" s="64">
        <f t="shared" si="14"/>
        <v>7</v>
      </c>
      <c r="H305" s="64">
        <f t="shared" si="15"/>
        <v>2019</v>
      </c>
    </row>
    <row r="306" spans="1:8" x14ac:dyDescent="0.25">
      <c r="A306" s="7">
        <v>43678</v>
      </c>
      <c r="B306">
        <v>0</v>
      </c>
      <c r="C306">
        <v>0</v>
      </c>
      <c r="D306">
        <v>8</v>
      </c>
      <c r="E306">
        <v>168</v>
      </c>
      <c r="F306" s="71">
        <f t="shared" si="13"/>
        <v>5</v>
      </c>
      <c r="G306" s="64">
        <f t="shared" si="14"/>
        <v>8</v>
      </c>
      <c r="H306" s="64">
        <f t="shared" si="15"/>
        <v>2019</v>
      </c>
    </row>
    <row r="307" spans="1:8" x14ac:dyDescent="0.25">
      <c r="A307" s="7">
        <v>43679</v>
      </c>
      <c r="B307">
        <v>0</v>
      </c>
      <c r="C307">
        <v>0</v>
      </c>
      <c r="D307">
        <v>8</v>
      </c>
      <c r="E307">
        <v>168</v>
      </c>
      <c r="F307" s="71">
        <f t="shared" si="13"/>
        <v>6</v>
      </c>
      <c r="G307" s="64">
        <f t="shared" si="14"/>
        <v>8</v>
      </c>
      <c r="H307" s="64">
        <f t="shared" si="15"/>
        <v>2019</v>
      </c>
    </row>
    <row r="308" spans="1:8" x14ac:dyDescent="0.25">
      <c r="A308" s="7">
        <v>43680</v>
      </c>
      <c r="B308">
        <v>0</v>
      </c>
      <c r="C308">
        <v>0</v>
      </c>
      <c r="D308">
        <v>8</v>
      </c>
      <c r="E308">
        <v>168</v>
      </c>
      <c r="F308" s="71">
        <f t="shared" si="13"/>
        <v>7</v>
      </c>
      <c r="G308" s="64">
        <f t="shared" si="14"/>
        <v>8</v>
      </c>
      <c r="H308" s="64">
        <f t="shared" si="15"/>
        <v>2019</v>
      </c>
    </row>
    <row r="309" spans="1:8" x14ac:dyDescent="0.25">
      <c r="A309" s="7">
        <v>43681</v>
      </c>
      <c r="B309">
        <v>0</v>
      </c>
      <c r="C309">
        <v>0</v>
      </c>
      <c r="D309">
        <v>8</v>
      </c>
      <c r="E309">
        <v>168</v>
      </c>
      <c r="F309" s="71">
        <f t="shared" si="13"/>
        <v>1</v>
      </c>
      <c r="G309" s="64">
        <f t="shared" si="14"/>
        <v>8</v>
      </c>
      <c r="H309" s="64">
        <f t="shared" si="15"/>
        <v>2019</v>
      </c>
    </row>
    <row r="310" spans="1:8" x14ac:dyDescent="0.25">
      <c r="A310" s="7">
        <v>43682</v>
      </c>
      <c r="B310">
        <v>0</v>
      </c>
      <c r="C310">
        <v>0</v>
      </c>
      <c r="D310">
        <v>8</v>
      </c>
      <c r="E310">
        <v>168</v>
      </c>
      <c r="F310" s="71">
        <f t="shared" si="13"/>
        <v>2</v>
      </c>
      <c r="G310" s="64">
        <f t="shared" si="14"/>
        <v>8</v>
      </c>
      <c r="H310" s="64">
        <f t="shared" si="15"/>
        <v>2019</v>
      </c>
    </row>
    <row r="311" spans="1:8" x14ac:dyDescent="0.25">
      <c r="A311" s="7">
        <v>43683</v>
      </c>
      <c r="B311">
        <v>0</v>
      </c>
      <c r="C311">
        <v>0</v>
      </c>
      <c r="D311">
        <v>8</v>
      </c>
      <c r="E311">
        <v>168</v>
      </c>
      <c r="F311" s="71">
        <f t="shared" si="13"/>
        <v>3</v>
      </c>
      <c r="G311" s="64">
        <f t="shared" si="14"/>
        <v>8</v>
      </c>
      <c r="H311" s="64">
        <f t="shared" si="15"/>
        <v>2019</v>
      </c>
    </row>
    <row r="312" spans="1:8" x14ac:dyDescent="0.25">
      <c r="A312" s="7">
        <v>43684</v>
      </c>
      <c r="B312">
        <v>0</v>
      </c>
      <c r="C312">
        <v>0</v>
      </c>
      <c r="D312">
        <v>8</v>
      </c>
      <c r="E312">
        <v>168</v>
      </c>
      <c r="F312" s="71">
        <f t="shared" si="13"/>
        <v>4</v>
      </c>
      <c r="G312" s="64">
        <f t="shared" si="14"/>
        <v>8</v>
      </c>
      <c r="H312" s="64">
        <f t="shared" si="15"/>
        <v>2019</v>
      </c>
    </row>
    <row r="313" spans="1:8" x14ac:dyDescent="0.25">
      <c r="A313" s="7">
        <v>43685</v>
      </c>
      <c r="B313">
        <v>0</v>
      </c>
      <c r="C313">
        <v>0</v>
      </c>
      <c r="D313">
        <v>8</v>
      </c>
      <c r="E313">
        <v>168</v>
      </c>
      <c r="F313" s="71">
        <f t="shared" si="13"/>
        <v>5</v>
      </c>
      <c r="G313" s="64">
        <f t="shared" si="14"/>
        <v>8</v>
      </c>
      <c r="H313" s="64">
        <f t="shared" si="15"/>
        <v>2019</v>
      </c>
    </row>
    <row r="314" spans="1:8" x14ac:dyDescent="0.25">
      <c r="A314" s="7">
        <v>43686</v>
      </c>
      <c r="B314">
        <v>0</v>
      </c>
      <c r="C314">
        <v>0</v>
      </c>
      <c r="D314">
        <v>8</v>
      </c>
      <c r="E314">
        <v>168</v>
      </c>
      <c r="F314" s="71">
        <f t="shared" si="13"/>
        <v>6</v>
      </c>
      <c r="G314" s="64">
        <f t="shared" si="14"/>
        <v>8</v>
      </c>
      <c r="H314" s="64">
        <f t="shared" si="15"/>
        <v>2019</v>
      </c>
    </row>
    <row r="315" spans="1:8" x14ac:dyDescent="0.25">
      <c r="A315" s="7">
        <v>43687</v>
      </c>
      <c r="B315">
        <v>0</v>
      </c>
      <c r="C315">
        <v>0</v>
      </c>
      <c r="D315">
        <v>8</v>
      </c>
      <c r="E315">
        <v>168</v>
      </c>
      <c r="F315" s="71">
        <f t="shared" si="13"/>
        <v>7</v>
      </c>
      <c r="G315" s="64">
        <f t="shared" si="14"/>
        <v>8</v>
      </c>
      <c r="H315" s="64">
        <f t="shared" si="15"/>
        <v>2019</v>
      </c>
    </row>
    <row r="316" spans="1:8" x14ac:dyDescent="0.25">
      <c r="A316" s="7">
        <v>43688</v>
      </c>
      <c r="B316">
        <v>0</v>
      </c>
      <c r="C316">
        <v>0</v>
      </c>
      <c r="D316">
        <v>8</v>
      </c>
      <c r="E316">
        <v>168</v>
      </c>
      <c r="F316" s="71">
        <f t="shared" si="13"/>
        <v>1</v>
      </c>
      <c r="G316" s="64">
        <f t="shared" si="14"/>
        <v>8</v>
      </c>
      <c r="H316" s="64">
        <f t="shared" si="15"/>
        <v>2019</v>
      </c>
    </row>
    <row r="317" spans="1:8" x14ac:dyDescent="0.25">
      <c r="A317" s="7">
        <v>43689</v>
      </c>
      <c r="B317">
        <v>0</v>
      </c>
      <c r="C317">
        <v>0</v>
      </c>
      <c r="D317">
        <v>8</v>
      </c>
      <c r="E317">
        <v>168</v>
      </c>
      <c r="F317" s="71">
        <f t="shared" si="13"/>
        <v>2</v>
      </c>
      <c r="G317" s="64">
        <f t="shared" si="14"/>
        <v>8</v>
      </c>
      <c r="H317" s="64">
        <f t="shared" si="15"/>
        <v>2019</v>
      </c>
    </row>
    <row r="318" spans="1:8" x14ac:dyDescent="0.25">
      <c r="A318" s="7">
        <v>43690</v>
      </c>
      <c r="B318">
        <v>0</v>
      </c>
      <c r="C318">
        <v>0</v>
      </c>
      <c r="D318">
        <v>8</v>
      </c>
      <c r="E318">
        <v>168</v>
      </c>
      <c r="F318" s="71">
        <f t="shared" si="13"/>
        <v>3</v>
      </c>
      <c r="G318" s="64">
        <f t="shared" si="14"/>
        <v>8</v>
      </c>
      <c r="H318" s="64">
        <f t="shared" si="15"/>
        <v>2019</v>
      </c>
    </row>
    <row r="319" spans="1:8" x14ac:dyDescent="0.25">
      <c r="A319" s="7">
        <v>43691</v>
      </c>
      <c r="B319">
        <v>0</v>
      </c>
      <c r="C319">
        <v>0</v>
      </c>
      <c r="D319">
        <v>8</v>
      </c>
      <c r="E319">
        <v>168</v>
      </c>
      <c r="F319" s="71">
        <f t="shared" si="13"/>
        <v>4</v>
      </c>
      <c r="G319" s="64">
        <f t="shared" si="14"/>
        <v>8</v>
      </c>
      <c r="H319" s="64">
        <f t="shared" si="15"/>
        <v>2019</v>
      </c>
    </row>
    <row r="320" spans="1:8" x14ac:dyDescent="0.25">
      <c r="A320" s="7">
        <v>43692</v>
      </c>
      <c r="B320">
        <v>0</v>
      </c>
      <c r="C320">
        <v>0</v>
      </c>
      <c r="D320">
        <v>8</v>
      </c>
      <c r="E320">
        <v>168</v>
      </c>
      <c r="F320" s="71">
        <f t="shared" si="13"/>
        <v>5</v>
      </c>
      <c r="G320" s="64">
        <f t="shared" si="14"/>
        <v>8</v>
      </c>
      <c r="H320" s="64">
        <f t="shared" si="15"/>
        <v>2019</v>
      </c>
    </row>
    <row r="321" spans="1:8" x14ac:dyDescent="0.25">
      <c r="A321" s="7">
        <v>43693</v>
      </c>
      <c r="B321">
        <v>0</v>
      </c>
      <c r="C321">
        <v>0</v>
      </c>
      <c r="D321">
        <v>8</v>
      </c>
      <c r="E321">
        <v>168</v>
      </c>
      <c r="F321" s="71">
        <f t="shared" si="13"/>
        <v>6</v>
      </c>
      <c r="G321" s="64">
        <f t="shared" si="14"/>
        <v>8</v>
      </c>
      <c r="H321" s="64">
        <f t="shared" si="15"/>
        <v>2019</v>
      </c>
    </row>
    <row r="322" spans="1:8" x14ac:dyDescent="0.25">
      <c r="A322" s="7">
        <v>43694</v>
      </c>
      <c r="B322">
        <v>0</v>
      </c>
      <c r="C322">
        <v>0</v>
      </c>
      <c r="D322">
        <v>8</v>
      </c>
      <c r="E322">
        <v>168</v>
      </c>
      <c r="F322" s="71">
        <f t="shared" si="13"/>
        <v>7</v>
      </c>
      <c r="G322" s="64">
        <f t="shared" si="14"/>
        <v>8</v>
      </c>
      <c r="H322" s="64">
        <f t="shared" si="15"/>
        <v>2019</v>
      </c>
    </row>
    <row r="323" spans="1:8" x14ac:dyDescent="0.25">
      <c r="A323" s="7">
        <v>43695</v>
      </c>
      <c r="B323">
        <v>0</v>
      </c>
      <c r="C323">
        <v>0</v>
      </c>
      <c r="D323">
        <v>8</v>
      </c>
      <c r="E323">
        <v>168</v>
      </c>
      <c r="F323" s="71">
        <f t="shared" ref="F323:F386" si="16">WEEKDAY(A323)</f>
        <v>1</v>
      </c>
      <c r="G323" s="64">
        <f t="shared" ref="G323:G386" si="17">MONTH(A:A)</f>
        <v>8</v>
      </c>
      <c r="H323" s="64">
        <f t="shared" ref="H323:H386" si="18">YEAR(A323)</f>
        <v>2019</v>
      </c>
    </row>
    <row r="324" spans="1:8" x14ac:dyDescent="0.25">
      <c r="A324" s="7">
        <v>43696</v>
      </c>
      <c r="B324">
        <v>0</v>
      </c>
      <c r="C324">
        <v>0</v>
      </c>
      <c r="D324">
        <v>8</v>
      </c>
      <c r="E324">
        <v>168</v>
      </c>
      <c r="F324" s="71">
        <f t="shared" si="16"/>
        <v>2</v>
      </c>
      <c r="G324" s="64">
        <f t="shared" si="17"/>
        <v>8</v>
      </c>
      <c r="H324" s="64">
        <f t="shared" si="18"/>
        <v>2019</v>
      </c>
    </row>
    <row r="325" spans="1:8" x14ac:dyDescent="0.25">
      <c r="A325" s="7">
        <v>43697</v>
      </c>
      <c r="B325">
        <v>0</v>
      </c>
      <c r="C325">
        <v>0</v>
      </c>
      <c r="D325">
        <v>8</v>
      </c>
      <c r="E325">
        <v>168</v>
      </c>
      <c r="F325" s="71">
        <f t="shared" si="16"/>
        <v>3</v>
      </c>
      <c r="G325" s="64">
        <f t="shared" si="17"/>
        <v>8</v>
      </c>
      <c r="H325" s="64">
        <f t="shared" si="18"/>
        <v>2019</v>
      </c>
    </row>
    <row r="326" spans="1:8" x14ac:dyDescent="0.25">
      <c r="A326" s="7">
        <v>43698</v>
      </c>
      <c r="B326">
        <v>0</v>
      </c>
      <c r="C326">
        <v>0</v>
      </c>
      <c r="D326">
        <v>8</v>
      </c>
      <c r="E326">
        <v>168</v>
      </c>
      <c r="F326" s="71">
        <f t="shared" si="16"/>
        <v>4</v>
      </c>
      <c r="G326" s="64">
        <f t="shared" si="17"/>
        <v>8</v>
      </c>
      <c r="H326" s="64">
        <f t="shared" si="18"/>
        <v>2019</v>
      </c>
    </row>
    <row r="327" spans="1:8" x14ac:dyDescent="0.25">
      <c r="A327" s="7">
        <v>43699</v>
      </c>
      <c r="B327">
        <v>0</v>
      </c>
      <c r="C327">
        <v>0</v>
      </c>
      <c r="D327">
        <v>8</v>
      </c>
      <c r="E327">
        <v>168</v>
      </c>
      <c r="F327" s="71">
        <f t="shared" si="16"/>
        <v>5</v>
      </c>
      <c r="G327" s="64">
        <f t="shared" si="17"/>
        <v>8</v>
      </c>
      <c r="H327" s="64">
        <f t="shared" si="18"/>
        <v>2019</v>
      </c>
    </row>
    <row r="328" spans="1:8" x14ac:dyDescent="0.25">
      <c r="A328" s="7">
        <v>43700</v>
      </c>
      <c r="B328">
        <v>0</v>
      </c>
      <c r="C328">
        <v>0</v>
      </c>
      <c r="D328">
        <v>8</v>
      </c>
      <c r="E328">
        <v>168</v>
      </c>
      <c r="F328" s="71">
        <f t="shared" si="16"/>
        <v>6</v>
      </c>
      <c r="G328" s="64">
        <f t="shared" si="17"/>
        <v>8</v>
      </c>
      <c r="H328" s="64">
        <f t="shared" si="18"/>
        <v>2019</v>
      </c>
    </row>
    <row r="329" spans="1:8" x14ac:dyDescent="0.25">
      <c r="A329" s="7">
        <v>43701</v>
      </c>
      <c r="B329">
        <v>0</v>
      </c>
      <c r="C329">
        <v>0</v>
      </c>
      <c r="D329">
        <v>8</v>
      </c>
      <c r="E329">
        <v>168</v>
      </c>
      <c r="F329" s="71">
        <f t="shared" si="16"/>
        <v>7</v>
      </c>
      <c r="G329" s="64">
        <f t="shared" si="17"/>
        <v>8</v>
      </c>
      <c r="H329" s="64">
        <f t="shared" si="18"/>
        <v>2019</v>
      </c>
    </row>
    <row r="330" spans="1:8" x14ac:dyDescent="0.25">
      <c r="A330" s="7">
        <v>43702</v>
      </c>
      <c r="B330">
        <v>0</v>
      </c>
      <c r="C330">
        <v>0</v>
      </c>
      <c r="D330">
        <v>8</v>
      </c>
      <c r="E330">
        <v>168</v>
      </c>
      <c r="F330" s="71">
        <f t="shared" si="16"/>
        <v>1</v>
      </c>
      <c r="G330" s="64">
        <f t="shared" si="17"/>
        <v>8</v>
      </c>
      <c r="H330" s="64">
        <f t="shared" si="18"/>
        <v>2019</v>
      </c>
    </row>
    <row r="331" spans="1:8" x14ac:dyDescent="0.25">
      <c r="A331" s="7">
        <v>43703</v>
      </c>
      <c r="B331">
        <v>0</v>
      </c>
      <c r="C331">
        <v>0</v>
      </c>
      <c r="D331">
        <v>8</v>
      </c>
      <c r="E331">
        <v>168</v>
      </c>
      <c r="F331" s="71">
        <f t="shared" si="16"/>
        <v>2</v>
      </c>
      <c r="G331" s="64">
        <f t="shared" si="17"/>
        <v>8</v>
      </c>
      <c r="H331" s="64">
        <f t="shared" si="18"/>
        <v>2019</v>
      </c>
    </row>
    <row r="332" spans="1:8" x14ac:dyDescent="0.25">
      <c r="A332" s="7">
        <v>43704</v>
      </c>
      <c r="B332">
        <v>0</v>
      </c>
      <c r="C332">
        <v>0</v>
      </c>
      <c r="D332">
        <v>8</v>
      </c>
      <c r="E332">
        <v>168</v>
      </c>
      <c r="F332" s="71">
        <f t="shared" si="16"/>
        <v>3</v>
      </c>
      <c r="G332" s="64">
        <f t="shared" si="17"/>
        <v>8</v>
      </c>
      <c r="H332" s="64">
        <f t="shared" si="18"/>
        <v>2019</v>
      </c>
    </row>
    <row r="333" spans="1:8" x14ac:dyDescent="0.25">
      <c r="A333" s="7">
        <v>43705</v>
      </c>
      <c r="B333">
        <v>0</v>
      </c>
      <c r="C333">
        <v>0</v>
      </c>
      <c r="D333">
        <v>8</v>
      </c>
      <c r="E333">
        <v>168</v>
      </c>
      <c r="F333" s="71">
        <f t="shared" si="16"/>
        <v>4</v>
      </c>
      <c r="G333" s="64">
        <f t="shared" si="17"/>
        <v>8</v>
      </c>
      <c r="H333" s="64">
        <f t="shared" si="18"/>
        <v>2019</v>
      </c>
    </row>
    <row r="334" spans="1:8" x14ac:dyDescent="0.25">
      <c r="A334" s="7">
        <v>43706</v>
      </c>
      <c r="B334">
        <v>0</v>
      </c>
      <c r="C334">
        <v>0</v>
      </c>
      <c r="D334">
        <v>8</v>
      </c>
      <c r="E334">
        <v>168</v>
      </c>
      <c r="F334" s="71">
        <f t="shared" si="16"/>
        <v>5</v>
      </c>
      <c r="G334" s="64">
        <f t="shared" si="17"/>
        <v>8</v>
      </c>
      <c r="H334" s="64">
        <f t="shared" si="18"/>
        <v>2019</v>
      </c>
    </row>
    <row r="335" spans="1:8" x14ac:dyDescent="0.25">
      <c r="A335" s="7">
        <v>43707</v>
      </c>
      <c r="B335">
        <v>0</v>
      </c>
      <c r="C335">
        <v>0</v>
      </c>
      <c r="D335">
        <v>8</v>
      </c>
      <c r="E335">
        <v>168</v>
      </c>
      <c r="F335" s="71">
        <f t="shared" si="16"/>
        <v>6</v>
      </c>
      <c r="G335" s="64">
        <f t="shared" si="17"/>
        <v>8</v>
      </c>
      <c r="H335" s="64">
        <f t="shared" si="18"/>
        <v>2019</v>
      </c>
    </row>
    <row r="336" spans="1:8" x14ac:dyDescent="0.25">
      <c r="A336" s="7">
        <v>43708</v>
      </c>
      <c r="B336">
        <v>0</v>
      </c>
      <c r="C336">
        <v>0</v>
      </c>
      <c r="D336">
        <v>8</v>
      </c>
      <c r="E336">
        <v>168</v>
      </c>
      <c r="F336" s="71">
        <f t="shared" si="16"/>
        <v>7</v>
      </c>
      <c r="G336" s="64">
        <f t="shared" si="17"/>
        <v>8</v>
      </c>
      <c r="H336" s="64">
        <f t="shared" si="18"/>
        <v>2019</v>
      </c>
    </row>
    <row r="337" spans="1:8" x14ac:dyDescent="0.25">
      <c r="A337" s="7">
        <v>43709</v>
      </c>
      <c r="B337">
        <v>0</v>
      </c>
      <c r="C337">
        <v>0</v>
      </c>
      <c r="D337">
        <v>8</v>
      </c>
      <c r="E337">
        <v>168</v>
      </c>
      <c r="F337" s="71">
        <f t="shared" si="16"/>
        <v>1</v>
      </c>
      <c r="G337" s="64">
        <f t="shared" si="17"/>
        <v>9</v>
      </c>
      <c r="H337" s="64">
        <f t="shared" si="18"/>
        <v>2019</v>
      </c>
    </row>
    <row r="338" spans="1:8" x14ac:dyDescent="0.25">
      <c r="A338" s="7">
        <v>43710</v>
      </c>
      <c r="B338">
        <v>0</v>
      </c>
      <c r="C338">
        <v>0</v>
      </c>
      <c r="D338">
        <v>8</v>
      </c>
      <c r="E338">
        <v>168</v>
      </c>
      <c r="F338" s="71">
        <f t="shared" si="16"/>
        <v>2</v>
      </c>
      <c r="G338" s="64">
        <f t="shared" si="17"/>
        <v>9</v>
      </c>
      <c r="H338" s="64">
        <f t="shared" si="18"/>
        <v>2019</v>
      </c>
    </row>
    <row r="339" spans="1:8" x14ac:dyDescent="0.25">
      <c r="A339" s="7">
        <v>43711</v>
      </c>
      <c r="B339">
        <v>0</v>
      </c>
      <c r="C339">
        <v>0</v>
      </c>
      <c r="D339">
        <v>8</v>
      </c>
      <c r="E339">
        <v>168</v>
      </c>
      <c r="F339" s="71">
        <f t="shared" si="16"/>
        <v>3</v>
      </c>
      <c r="G339" s="64">
        <f t="shared" si="17"/>
        <v>9</v>
      </c>
      <c r="H339" s="64">
        <f t="shared" si="18"/>
        <v>2019</v>
      </c>
    </row>
    <row r="340" spans="1:8" x14ac:dyDescent="0.25">
      <c r="A340" s="7">
        <v>43712</v>
      </c>
      <c r="B340">
        <v>0</v>
      </c>
      <c r="C340">
        <v>0</v>
      </c>
      <c r="D340">
        <v>8</v>
      </c>
      <c r="E340">
        <v>168</v>
      </c>
      <c r="F340" s="71">
        <f t="shared" si="16"/>
        <v>4</v>
      </c>
      <c r="G340" s="64">
        <f t="shared" si="17"/>
        <v>9</v>
      </c>
      <c r="H340" s="64">
        <f t="shared" si="18"/>
        <v>2019</v>
      </c>
    </row>
    <row r="341" spans="1:8" x14ac:dyDescent="0.25">
      <c r="A341" s="7">
        <v>43713</v>
      </c>
      <c r="B341">
        <v>0</v>
      </c>
      <c r="C341">
        <v>0</v>
      </c>
      <c r="D341">
        <v>8</v>
      </c>
      <c r="E341">
        <v>168</v>
      </c>
      <c r="F341" s="71">
        <f t="shared" si="16"/>
        <v>5</v>
      </c>
      <c r="G341" s="64">
        <f t="shared" si="17"/>
        <v>9</v>
      </c>
      <c r="H341" s="64">
        <f t="shared" si="18"/>
        <v>2019</v>
      </c>
    </row>
    <row r="342" spans="1:8" x14ac:dyDescent="0.25">
      <c r="A342" s="7">
        <v>43714</v>
      </c>
      <c r="B342">
        <v>0</v>
      </c>
      <c r="C342">
        <v>0</v>
      </c>
      <c r="D342">
        <v>8</v>
      </c>
      <c r="E342">
        <v>168</v>
      </c>
      <c r="F342" s="71">
        <f t="shared" si="16"/>
        <v>6</v>
      </c>
      <c r="G342" s="64">
        <f t="shared" si="17"/>
        <v>9</v>
      </c>
      <c r="H342" s="64">
        <f t="shared" si="18"/>
        <v>2019</v>
      </c>
    </row>
    <row r="343" spans="1:8" x14ac:dyDescent="0.25">
      <c r="A343" s="7">
        <v>43715</v>
      </c>
      <c r="B343">
        <v>0</v>
      </c>
      <c r="C343">
        <v>0</v>
      </c>
      <c r="D343">
        <v>8</v>
      </c>
      <c r="E343">
        <v>168</v>
      </c>
      <c r="F343" s="71">
        <f t="shared" si="16"/>
        <v>7</v>
      </c>
      <c r="G343" s="64">
        <f t="shared" si="17"/>
        <v>9</v>
      </c>
      <c r="H343" s="64">
        <f t="shared" si="18"/>
        <v>2019</v>
      </c>
    </row>
    <row r="344" spans="1:8" x14ac:dyDescent="0.25">
      <c r="A344" s="7">
        <v>43716</v>
      </c>
      <c r="B344">
        <v>0</v>
      </c>
      <c r="C344">
        <v>0</v>
      </c>
      <c r="D344">
        <v>8</v>
      </c>
      <c r="E344">
        <v>168</v>
      </c>
      <c r="F344" s="71">
        <f t="shared" si="16"/>
        <v>1</v>
      </c>
      <c r="G344" s="64">
        <f t="shared" si="17"/>
        <v>9</v>
      </c>
      <c r="H344" s="64">
        <f t="shared" si="18"/>
        <v>2019</v>
      </c>
    </row>
    <row r="345" spans="1:8" x14ac:dyDescent="0.25">
      <c r="A345" s="7">
        <v>43717</v>
      </c>
      <c r="B345">
        <v>0</v>
      </c>
      <c r="C345">
        <v>0</v>
      </c>
      <c r="D345">
        <v>8</v>
      </c>
      <c r="E345">
        <v>168</v>
      </c>
      <c r="F345" s="71">
        <f t="shared" si="16"/>
        <v>2</v>
      </c>
      <c r="G345" s="64">
        <f t="shared" si="17"/>
        <v>9</v>
      </c>
      <c r="H345" s="64">
        <f t="shared" si="18"/>
        <v>2019</v>
      </c>
    </row>
    <row r="346" spans="1:8" x14ac:dyDescent="0.25">
      <c r="A346" s="7">
        <v>43718</v>
      </c>
      <c r="B346">
        <v>0</v>
      </c>
      <c r="C346">
        <v>0</v>
      </c>
      <c r="D346">
        <v>8</v>
      </c>
      <c r="E346">
        <v>168</v>
      </c>
      <c r="F346" s="71">
        <f t="shared" si="16"/>
        <v>3</v>
      </c>
      <c r="G346" s="64">
        <f t="shared" si="17"/>
        <v>9</v>
      </c>
      <c r="H346" s="64">
        <f t="shared" si="18"/>
        <v>2019</v>
      </c>
    </row>
    <row r="347" spans="1:8" x14ac:dyDescent="0.25">
      <c r="A347" s="7">
        <v>43719</v>
      </c>
      <c r="B347">
        <v>0</v>
      </c>
      <c r="C347">
        <v>0</v>
      </c>
      <c r="D347">
        <v>8</v>
      </c>
      <c r="E347">
        <v>168</v>
      </c>
      <c r="F347" s="71">
        <f t="shared" si="16"/>
        <v>4</v>
      </c>
      <c r="G347" s="64">
        <f t="shared" si="17"/>
        <v>9</v>
      </c>
      <c r="H347" s="64">
        <f t="shared" si="18"/>
        <v>2019</v>
      </c>
    </row>
    <row r="348" spans="1:8" x14ac:dyDescent="0.25">
      <c r="A348" s="7">
        <v>43720</v>
      </c>
      <c r="B348">
        <v>0</v>
      </c>
      <c r="C348">
        <v>0</v>
      </c>
      <c r="D348">
        <v>8</v>
      </c>
      <c r="E348">
        <v>168</v>
      </c>
      <c r="F348" s="71">
        <f t="shared" si="16"/>
        <v>5</v>
      </c>
      <c r="G348" s="64">
        <f t="shared" si="17"/>
        <v>9</v>
      </c>
      <c r="H348" s="64">
        <f t="shared" si="18"/>
        <v>2019</v>
      </c>
    </row>
    <row r="349" spans="1:8" x14ac:dyDescent="0.25">
      <c r="A349" s="7">
        <v>43721</v>
      </c>
      <c r="B349">
        <v>0</v>
      </c>
      <c r="C349">
        <v>0</v>
      </c>
      <c r="D349">
        <v>8</v>
      </c>
      <c r="E349">
        <v>168</v>
      </c>
      <c r="F349" s="71">
        <f t="shared" si="16"/>
        <v>6</v>
      </c>
      <c r="G349" s="64">
        <f t="shared" si="17"/>
        <v>9</v>
      </c>
      <c r="H349" s="64">
        <f t="shared" si="18"/>
        <v>2019</v>
      </c>
    </row>
    <row r="350" spans="1:8" x14ac:dyDescent="0.25">
      <c r="A350" s="7">
        <v>43722</v>
      </c>
      <c r="B350">
        <v>0</v>
      </c>
      <c r="C350">
        <v>0</v>
      </c>
      <c r="D350">
        <v>8</v>
      </c>
      <c r="E350">
        <v>168</v>
      </c>
      <c r="F350" s="71">
        <f t="shared" si="16"/>
        <v>7</v>
      </c>
      <c r="G350" s="64">
        <f t="shared" si="17"/>
        <v>9</v>
      </c>
      <c r="H350" s="64">
        <f t="shared" si="18"/>
        <v>2019</v>
      </c>
    </row>
    <row r="351" spans="1:8" x14ac:dyDescent="0.25">
      <c r="A351" s="7">
        <v>43723</v>
      </c>
      <c r="B351">
        <v>0</v>
      </c>
      <c r="C351">
        <v>0</v>
      </c>
      <c r="D351">
        <v>8</v>
      </c>
      <c r="E351">
        <v>168</v>
      </c>
      <c r="F351" s="71">
        <f t="shared" si="16"/>
        <v>1</v>
      </c>
      <c r="G351" s="64">
        <f t="shared" si="17"/>
        <v>9</v>
      </c>
      <c r="H351" s="64">
        <f t="shared" si="18"/>
        <v>2019</v>
      </c>
    </row>
    <row r="352" spans="1:8" x14ac:dyDescent="0.25">
      <c r="A352" s="7">
        <v>43724</v>
      </c>
      <c r="B352">
        <v>0</v>
      </c>
      <c r="C352">
        <v>0</v>
      </c>
      <c r="D352">
        <v>4</v>
      </c>
      <c r="E352">
        <v>168</v>
      </c>
      <c r="F352" s="71">
        <f t="shared" si="16"/>
        <v>2</v>
      </c>
      <c r="G352" s="64">
        <f t="shared" si="17"/>
        <v>9</v>
      </c>
      <c r="H352" s="64">
        <f t="shared" si="18"/>
        <v>2019</v>
      </c>
    </row>
    <row r="353" spans="1:8" x14ac:dyDescent="0.25">
      <c r="A353" s="7">
        <v>43725</v>
      </c>
      <c r="B353">
        <v>0</v>
      </c>
      <c r="C353">
        <v>0</v>
      </c>
      <c r="D353">
        <v>4</v>
      </c>
      <c r="E353">
        <v>168</v>
      </c>
      <c r="F353" s="71">
        <f t="shared" si="16"/>
        <v>3</v>
      </c>
      <c r="G353" s="64">
        <f t="shared" si="17"/>
        <v>9</v>
      </c>
      <c r="H353" s="64">
        <f t="shared" si="18"/>
        <v>2019</v>
      </c>
    </row>
    <row r="354" spans="1:8" x14ac:dyDescent="0.25">
      <c r="A354" s="7">
        <v>43726</v>
      </c>
      <c r="B354">
        <v>0</v>
      </c>
      <c r="C354">
        <v>0</v>
      </c>
      <c r="D354">
        <v>4</v>
      </c>
      <c r="E354">
        <v>168</v>
      </c>
      <c r="F354" s="71">
        <f t="shared" si="16"/>
        <v>4</v>
      </c>
      <c r="G354" s="64">
        <f t="shared" si="17"/>
        <v>9</v>
      </c>
      <c r="H354" s="64">
        <f t="shared" si="18"/>
        <v>2019</v>
      </c>
    </row>
    <row r="355" spans="1:8" x14ac:dyDescent="0.25">
      <c r="A355" s="7">
        <v>43727</v>
      </c>
      <c r="B355">
        <v>0</v>
      </c>
      <c r="C355">
        <v>0</v>
      </c>
      <c r="D355">
        <v>4</v>
      </c>
      <c r="E355">
        <v>168</v>
      </c>
      <c r="F355" s="71">
        <f t="shared" si="16"/>
        <v>5</v>
      </c>
      <c r="G355" s="64">
        <f t="shared" si="17"/>
        <v>9</v>
      </c>
      <c r="H355" s="64">
        <f t="shared" si="18"/>
        <v>2019</v>
      </c>
    </row>
    <row r="356" spans="1:8" x14ac:dyDescent="0.25">
      <c r="A356" s="7">
        <v>43728</v>
      </c>
      <c r="B356">
        <v>0</v>
      </c>
      <c r="C356">
        <v>0</v>
      </c>
      <c r="D356">
        <v>4</v>
      </c>
      <c r="E356">
        <v>168</v>
      </c>
      <c r="F356" s="71">
        <f t="shared" si="16"/>
        <v>6</v>
      </c>
      <c r="G356" s="64">
        <f t="shared" si="17"/>
        <v>9</v>
      </c>
      <c r="H356" s="64">
        <f t="shared" si="18"/>
        <v>2019</v>
      </c>
    </row>
    <row r="357" spans="1:8" x14ac:dyDescent="0.25">
      <c r="A357" s="7">
        <v>43729</v>
      </c>
      <c r="B357">
        <v>0</v>
      </c>
      <c r="C357">
        <v>0</v>
      </c>
      <c r="D357">
        <v>4</v>
      </c>
      <c r="E357">
        <v>168</v>
      </c>
      <c r="F357" s="71">
        <f t="shared" si="16"/>
        <v>7</v>
      </c>
      <c r="G357" s="64">
        <f t="shared" si="17"/>
        <v>9</v>
      </c>
      <c r="H357" s="64">
        <f t="shared" si="18"/>
        <v>2019</v>
      </c>
    </row>
    <row r="358" spans="1:8" x14ac:dyDescent="0.25">
      <c r="A358" s="7">
        <v>43730</v>
      </c>
      <c r="B358">
        <v>0</v>
      </c>
      <c r="C358">
        <v>0</v>
      </c>
      <c r="D358">
        <v>4</v>
      </c>
      <c r="E358">
        <v>168</v>
      </c>
      <c r="F358" s="71">
        <f t="shared" si="16"/>
        <v>1</v>
      </c>
      <c r="G358" s="64">
        <f t="shared" si="17"/>
        <v>9</v>
      </c>
      <c r="H358" s="64">
        <f t="shared" si="18"/>
        <v>2019</v>
      </c>
    </row>
    <row r="359" spans="1:8" x14ac:dyDescent="0.25">
      <c r="A359" s="7">
        <v>43731</v>
      </c>
      <c r="B359">
        <v>0</v>
      </c>
      <c r="C359">
        <v>0</v>
      </c>
      <c r="D359">
        <v>4</v>
      </c>
      <c r="E359">
        <v>168</v>
      </c>
      <c r="F359" s="71">
        <f t="shared" si="16"/>
        <v>2</v>
      </c>
      <c r="G359" s="64">
        <f t="shared" si="17"/>
        <v>9</v>
      </c>
      <c r="H359" s="64">
        <f t="shared" si="18"/>
        <v>2019</v>
      </c>
    </row>
    <row r="360" spans="1:8" x14ac:dyDescent="0.25">
      <c r="A360" s="7">
        <v>43732</v>
      </c>
      <c r="B360">
        <v>0</v>
      </c>
      <c r="C360">
        <v>0</v>
      </c>
      <c r="D360">
        <v>4</v>
      </c>
      <c r="E360">
        <v>168</v>
      </c>
      <c r="F360" s="71">
        <f t="shared" si="16"/>
        <v>3</v>
      </c>
      <c r="G360" s="64">
        <f t="shared" si="17"/>
        <v>9</v>
      </c>
      <c r="H360" s="64">
        <f t="shared" si="18"/>
        <v>2019</v>
      </c>
    </row>
    <row r="361" spans="1:8" x14ac:dyDescent="0.25">
      <c r="A361" s="7">
        <v>43733</v>
      </c>
      <c r="B361">
        <v>0</v>
      </c>
      <c r="C361">
        <v>0</v>
      </c>
      <c r="D361">
        <v>4</v>
      </c>
      <c r="E361">
        <v>168</v>
      </c>
      <c r="F361" s="71">
        <f t="shared" si="16"/>
        <v>4</v>
      </c>
      <c r="G361" s="64">
        <f t="shared" si="17"/>
        <v>9</v>
      </c>
      <c r="H361" s="64">
        <f t="shared" si="18"/>
        <v>2019</v>
      </c>
    </row>
    <row r="362" spans="1:8" x14ac:dyDescent="0.25">
      <c r="A362" s="7">
        <v>43734</v>
      </c>
      <c r="B362">
        <v>0</v>
      </c>
      <c r="C362">
        <v>0</v>
      </c>
      <c r="D362">
        <v>4</v>
      </c>
      <c r="E362">
        <v>168</v>
      </c>
      <c r="F362" s="71">
        <f t="shared" si="16"/>
        <v>5</v>
      </c>
      <c r="G362" s="64">
        <f t="shared" si="17"/>
        <v>9</v>
      </c>
      <c r="H362" s="64">
        <f t="shared" si="18"/>
        <v>2019</v>
      </c>
    </row>
    <row r="363" spans="1:8" x14ac:dyDescent="0.25">
      <c r="A363" s="7">
        <v>43735</v>
      </c>
      <c r="B363">
        <v>0</v>
      </c>
      <c r="C363">
        <v>0</v>
      </c>
      <c r="D363">
        <v>4</v>
      </c>
      <c r="E363">
        <v>168</v>
      </c>
      <c r="F363" s="71">
        <f t="shared" si="16"/>
        <v>6</v>
      </c>
      <c r="G363" s="64">
        <f t="shared" si="17"/>
        <v>9</v>
      </c>
      <c r="H363" s="64">
        <f t="shared" si="18"/>
        <v>2019</v>
      </c>
    </row>
    <row r="364" spans="1:8" x14ac:dyDescent="0.25">
      <c r="A364" s="7">
        <v>43736</v>
      </c>
      <c r="B364">
        <v>0</v>
      </c>
      <c r="C364">
        <v>0</v>
      </c>
      <c r="D364">
        <v>4</v>
      </c>
      <c r="E364">
        <v>168</v>
      </c>
      <c r="F364" s="71">
        <f t="shared" si="16"/>
        <v>7</v>
      </c>
      <c r="G364" s="64">
        <f t="shared" si="17"/>
        <v>9</v>
      </c>
      <c r="H364" s="64">
        <f t="shared" si="18"/>
        <v>2019</v>
      </c>
    </row>
    <row r="365" spans="1:8" x14ac:dyDescent="0.25">
      <c r="A365" s="7">
        <v>43737</v>
      </c>
      <c r="B365">
        <v>0</v>
      </c>
      <c r="C365">
        <v>0</v>
      </c>
      <c r="D365">
        <v>4</v>
      </c>
      <c r="E365">
        <v>168</v>
      </c>
      <c r="F365" s="71">
        <f t="shared" si="16"/>
        <v>1</v>
      </c>
      <c r="G365" s="64">
        <f t="shared" si="17"/>
        <v>9</v>
      </c>
      <c r="H365" s="64">
        <f t="shared" si="18"/>
        <v>2019</v>
      </c>
    </row>
    <row r="366" spans="1:8" x14ac:dyDescent="0.25">
      <c r="A366" s="7">
        <v>43738</v>
      </c>
      <c r="B366">
        <v>0</v>
      </c>
      <c r="C366">
        <v>0</v>
      </c>
      <c r="D366">
        <v>4</v>
      </c>
      <c r="E366">
        <v>168</v>
      </c>
      <c r="F366" s="71">
        <f t="shared" si="16"/>
        <v>2</v>
      </c>
      <c r="G366" s="64">
        <f t="shared" si="17"/>
        <v>9</v>
      </c>
      <c r="H366" s="64">
        <f t="shared" si="18"/>
        <v>2019</v>
      </c>
    </row>
    <row r="367" spans="1:8" x14ac:dyDescent="0.25">
      <c r="A367" s="7">
        <v>43739</v>
      </c>
      <c r="B367">
        <v>0</v>
      </c>
      <c r="C367">
        <v>0</v>
      </c>
      <c r="D367">
        <v>4</v>
      </c>
      <c r="E367">
        <v>168</v>
      </c>
      <c r="F367" s="71">
        <f t="shared" si="16"/>
        <v>3</v>
      </c>
      <c r="G367" s="64">
        <f t="shared" si="17"/>
        <v>10</v>
      </c>
      <c r="H367" s="64">
        <f t="shared" si="18"/>
        <v>2019</v>
      </c>
    </row>
    <row r="368" spans="1:8" x14ac:dyDescent="0.25">
      <c r="A368" s="7">
        <v>43740</v>
      </c>
      <c r="B368">
        <v>0</v>
      </c>
      <c r="C368">
        <v>0</v>
      </c>
      <c r="D368">
        <v>4</v>
      </c>
      <c r="E368">
        <v>168</v>
      </c>
      <c r="F368" s="71">
        <f t="shared" si="16"/>
        <v>4</v>
      </c>
      <c r="G368" s="64">
        <f t="shared" si="17"/>
        <v>10</v>
      </c>
      <c r="H368" s="64">
        <f t="shared" si="18"/>
        <v>2019</v>
      </c>
    </row>
    <row r="369" spans="1:8" x14ac:dyDescent="0.25">
      <c r="A369" s="7">
        <v>43741</v>
      </c>
      <c r="B369">
        <v>0</v>
      </c>
      <c r="C369">
        <v>0</v>
      </c>
      <c r="D369">
        <v>4</v>
      </c>
      <c r="E369">
        <v>168</v>
      </c>
      <c r="F369" s="71">
        <f t="shared" si="16"/>
        <v>5</v>
      </c>
      <c r="G369" s="64">
        <f t="shared" si="17"/>
        <v>10</v>
      </c>
      <c r="H369" s="64">
        <f t="shared" si="18"/>
        <v>2019</v>
      </c>
    </row>
    <row r="370" spans="1:8" x14ac:dyDescent="0.25">
      <c r="A370" s="7">
        <v>43742</v>
      </c>
      <c r="B370">
        <v>0</v>
      </c>
      <c r="C370">
        <v>0</v>
      </c>
      <c r="D370">
        <v>4</v>
      </c>
      <c r="E370">
        <v>168</v>
      </c>
      <c r="F370" s="71">
        <f t="shared" si="16"/>
        <v>6</v>
      </c>
      <c r="G370" s="64">
        <f t="shared" si="17"/>
        <v>10</v>
      </c>
      <c r="H370" s="64">
        <f t="shared" si="18"/>
        <v>2019</v>
      </c>
    </row>
    <row r="371" spans="1:8" x14ac:dyDescent="0.25">
      <c r="A371" s="7">
        <v>43743</v>
      </c>
      <c r="B371">
        <v>0</v>
      </c>
      <c r="C371">
        <v>0</v>
      </c>
      <c r="D371">
        <v>4</v>
      </c>
      <c r="E371">
        <v>168</v>
      </c>
      <c r="F371" s="71">
        <f t="shared" si="16"/>
        <v>7</v>
      </c>
      <c r="G371" s="64">
        <f t="shared" si="17"/>
        <v>10</v>
      </c>
      <c r="H371" s="64">
        <f t="shared" si="18"/>
        <v>2019</v>
      </c>
    </row>
    <row r="372" spans="1:8" x14ac:dyDescent="0.25">
      <c r="A372" s="7">
        <v>43744</v>
      </c>
      <c r="B372">
        <v>0</v>
      </c>
      <c r="C372">
        <v>0</v>
      </c>
      <c r="D372">
        <v>4</v>
      </c>
      <c r="E372">
        <v>168</v>
      </c>
      <c r="F372" s="71">
        <f t="shared" si="16"/>
        <v>1</v>
      </c>
      <c r="G372" s="64">
        <f t="shared" si="17"/>
        <v>10</v>
      </c>
      <c r="H372" s="64">
        <f t="shared" si="18"/>
        <v>2019</v>
      </c>
    </row>
    <row r="373" spans="1:8" x14ac:dyDescent="0.25">
      <c r="A373" s="7">
        <v>43745</v>
      </c>
      <c r="B373">
        <v>0</v>
      </c>
      <c r="C373">
        <v>0</v>
      </c>
      <c r="D373">
        <v>4</v>
      </c>
      <c r="E373">
        <v>168</v>
      </c>
      <c r="F373" s="71">
        <f t="shared" si="16"/>
        <v>2</v>
      </c>
      <c r="G373" s="64">
        <f t="shared" si="17"/>
        <v>10</v>
      </c>
      <c r="H373" s="64">
        <f t="shared" si="18"/>
        <v>2019</v>
      </c>
    </row>
    <row r="374" spans="1:8" x14ac:dyDescent="0.25">
      <c r="A374" s="7">
        <v>43746</v>
      </c>
      <c r="B374">
        <v>0</v>
      </c>
      <c r="C374">
        <v>0</v>
      </c>
      <c r="D374">
        <v>4</v>
      </c>
      <c r="E374">
        <v>168</v>
      </c>
      <c r="F374" s="71">
        <f t="shared" si="16"/>
        <v>3</v>
      </c>
      <c r="G374" s="64">
        <f t="shared" si="17"/>
        <v>10</v>
      </c>
      <c r="H374" s="64">
        <f t="shared" si="18"/>
        <v>2019</v>
      </c>
    </row>
    <row r="375" spans="1:8" x14ac:dyDescent="0.25">
      <c r="A375" s="7">
        <v>43747</v>
      </c>
      <c r="B375">
        <v>0</v>
      </c>
      <c r="C375">
        <v>0</v>
      </c>
      <c r="D375">
        <v>4</v>
      </c>
      <c r="E375">
        <v>168</v>
      </c>
      <c r="F375" s="71">
        <f t="shared" si="16"/>
        <v>4</v>
      </c>
      <c r="G375" s="64">
        <f t="shared" si="17"/>
        <v>10</v>
      </c>
      <c r="H375" s="64">
        <f t="shared" si="18"/>
        <v>2019</v>
      </c>
    </row>
    <row r="376" spans="1:8" x14ac:dyDescent="0.25">
      <c r="A376" s="7">
        <v>43748</v>
      </c>
      <c r="B376">
        <v>0</v>
      </c>
      <c r="C376">
        <v>0</v>
      </c>
      <c r="D376">
        <v>4</v>
      </c>
      <c r="E376">
        <v>168</v>
      </c>
      <c r="F376" s="71">
        <f t="shared" si="16"/>
        <v>5</v>
      </c>
      <c r="G376" s="64">
        <f t="shared" si="17"/>
        <v>10</v>
      </c>
      <c r="H376" s="64">
        <f t="shared" si="18"/>
        <v>2019</v>
      </c>
    </row>
    <row r="377" spans="1:8" x14ac:dyDescent="0.25">
      <c r="A377" s="7">
        <v>43749</v>
      </c>
      <c r="B377">
        <v>0</v>
      </c>
      <c r="C377">
        <v>0</v>
      </c>
      <c r="D377">
        <v>4</v>
      </c>
      <c r="E377">
        <v>168</v>
      </c>
      <c r="F377" s="71">
        <f t="shared" si="16"/>
        <v>6</v>
      </c>
      <c r="G377" s="64">
        <f t="shared" si="17"/>
        <v>10</v>
      </c>
      <c r="H377" s="64">
        <f t="shared" si="18"/>
        <v>2019</v>
      </c>
    </row>
    <row r="378" spans="1:8" x14ac:dyDescent="0.25">
      <c r="A378" s="7">
        <v>43750</v>
      </c>
      <c r="B378">
        <v>0</v>
      </c>
      <c r="C378">
        <v>0</v>
      </c>
      <c r="D378">
        <v>4</v>
      </c>
      <c r="E378">
        <v>168</v>
      </c>
      <c r="F378" s="71">
        <f t="shared" si="16"/>
        <v>7</v>
      </c>
      <c r="G378" s="64">
        <f t="shared" si="17"/>
        <v>10</v>
      </c>
      <c r="H378" s="64">
        <f t="shared" si="18"/>
        <v>2019</v>
      </c>
    </row>
    <row r="379" spans="1:8" x14ac:dyDescent="0.25">
      <c r="A379" s="7">
        <v>43751</v>
      </c>
      <c r="B379">
        <v>0</v>
      </c>
      <c r="C379">
        <v>0</v>
      </c>
      <c r="D379">
        <v>0</v>
      </c>
      <c r="E379">
        <v>168</v>
      </c>
      <c r="F379" s="71">
        <f t="shared" si="16"/>
        <v>1</v>
      </c>
      <c r="G379" s="64">
        <f t="shared" si="17"/>
        <v>10</v>
      </c>
      <c r="H379" s="64">
        <f t="shared" si="18"/>
        <v>2019</v>
      </c>
    </row>
    <row r="380" spans="1:8" x14ac:dyDescent="0.25">
      <c r="A380" s="7">
        <v>43752</v>
      </c>
      <c r="B380">
        <v>0</v>
      </c>
      <c r="C380">
        <v>0</v>
      </c>
      <c r="D380">
        <v>0</v>
      </c>
      <c r="E380">
        <v>168</v>
      </c>
      <c r="F380" s="71">
        <f t="shared" si="16"/>
        <v>2</v>
      </c>
      <c r="G380" s="64">
        <f t="shared" si="17"/>
        <v>10</v>
      </c>
      <c r="H380" s="64">
        <f t="shared" si="18"/>
        <v>2019</v>
      </c>
    </row>
    <row r="381" spans="1:8" x14ac:dyDescent="0.25">
      <c r="A381" s="7">
        <v>43753</v>
      </c>
      <c r="B381">
        <v>0</v>
      </c>
      <c r="C381">
        <v>0</v>
      </c>
      <c r="D381">
        <v>0</v>
      </c>
      <c r="E381">
        <v>168</v>
      </c>
      <c r="F381" s="71">
        <f t="shared" si="16"/>
        <v>3</v>
      </c>
      <c r="G381" s="64">
        <f t="shared" si="17"/>
        <v>10</v>
      </c>
      <c r="H381" s="64">
        <f t="shared" si="18"/>
        <v>2019</v>
      </c>
    </row>
    <row r="382" spans="1:8" x14ac:dyDescent="0.25">
      <c r="A382" s="7">
        <v>43754</v>
      </c>
      <c r="B382">
        <v>0</v>
      </c>
      <c r="C382">
        <v>0</v>
      </c>
      <c r="D382">
        <v>0</v>
      </c>
      <c r="E382">
        <v>168</v>
      </c>
      <c r="F382" s="71">
        <f t="shared" si="16"/>
        <v>4</v>
      </c>
      <c r="G382" s="64">
        <f t="shared" si="17"/>
        <v>10</v>
      </c>
      <c r="H382" s="64">
        <f t="shared" si="18"/>
        <v>2019</v>
      </c>
    </row>
    <row r="383" spans="1:8" x14ac:dyDescent="0.25">
      <c r="A383" s="7">
        <v>43755</v>
      </c>
      <c r="B383">
        <v>0</v>
      </c>
      <c r="C383">
        <v>0</v>
      </c>
      <c r="D383">
        <v>0</v>
      </c>
      <c r="E383">
        <v>168</v>
      </c>
      <c r="F383" s="71">
        <f t="shared" si="16"/>
        <v>5</v>
      </c>
      <c r="G383" s="64">
        <f t="shared" si="17"/>
        <v>10</v>
      </c>
      <c r="H383" s="64">
        <f t="shared" si="18"/>
        <v>2019</v>
      </c>
    </row>
    <row r="384" spans="1:8" x14ac:dyDescent="0.25">
      <c r="A384" s="7">
        <v>43756</v>
      </c>
      <c r="B384">
        <v>0</v>
      </c>
      <c r="C384">
        <v>0</v>
      </c>
      <c r="D384">
        <v>0</v>
      </c>
      <c r="E384">
        <v>168</v>
      </c>
      <c r="F384" s="71">
        <f t="shared" si="16"/>
        <v>6</v>
      </c>
      <c r="G384" s="64">
        <f t="shared" si="17"/>
        <v>10</v>
      </c>
      <c r="H384" s="64">
        <f t="shared" si="18"/>
        <v>2019</v>
      </c>
    </row>
    <row r="385" spans="1:8" x14ac:dyDescent="0.25">
      <c r="A385" s="7">
        <v>43757</v>
      </c>
      <c r="B385">
        <v>0</v>
      </c>
      <c r="C385">
        <v>0</v>
      </c>
      <c r="D385">
        <v>0</v>
      </c>
      <c r="E385">
        <v>168</v>
      </c>
      <c r="F385" s="71">
        <f t="shared" si="16"/>
        <v>7</v>
      </c>
      <c r="G385" s="64">
        <f t="shared" si="17"/>
        <v>10</v>
      </c>
      <c r="H385" s="64">
        <f t="shared" si="18"/>
        <v>2019</v>
      </c>
    </row>
    <row r="386" spans="1:8" x14ac:dyDescent="0.25">
      <c r="A386" s="7">
        <v>43758</v>
      </c>
      <c r="B386">
        <v>0</v>
      </c>
      <c r="C386">
        <v>0</v>
      </c>
      <c r="D386">
        <v>0</v>
      </c>
      <c r="E386">
        <v>168</v>
      </c>
      <c r="F386" s="71">
        <f t="shared" si="16"/>
        <v>1</v>
      </c>
      <c r="G386" s="64">
        <f t="shared" si="17"/>
        <v>10</v>
      </c>
      <c r="H386" s="64">
        <f t="shared" si="18"/>
        <v>2019</v>
      </c>
    </row>
    <row r="387" spans="1:8" x14ac:dyDescent="0.25">
      <c r="A387" s="7">
        <v>43759</v>
      </c>
      <c r="B387">
        <v>0</v>
      </c>
      <c r="C387">
        <v>0</v>
      </c>
      <c r="D387">
        <v>0</v>
      </c>
      <c r="E387">
        <v>168</v>
      </c>
      <c r="F387" s="71">
        <f t="shared" ref="F387:F450" si="19">WEEKDAY(A387)</f>
        <v>2</v>
      </c>
      <c r="G387" s="64">
        <f t="shared" ref="G387:G432" si="20">MONTH(A:A)</f>
        <v>10</v>
      </c>
      <c r="H387" s="64">
        <f t="shared" ref="H387:H432" si="21">YEAR(A387)</f>
        <v>2019</v>
      </c>
    </row>
    <row r="388" spans="1:8" x14ac:dyDescent="0.25">
      <c r="A388" s="7">
        <v>43760</v>
      </c>
      <c r="B388">
        <v>0</v>
      </c>
      <c r="C388">
        <v>0</v>
      </c>
      <c r="D388">
        <v>0</v>
      </c>
      <c r="E388">
        <v>168</v>
      </c>
      <c r="F388" s="71">
        <f t="shared" si="19"/>
        <v>3</v>
      </c>
      <c r="G388" s="64">
        <f t="shared" si="20"/>
        <v>10</v>
      </c>
      <c r="H388" s="64">
        <f t="shared" si="21"/>
        <v>2019</v>
      </c>
    </row>
    <row r="389" spans="1:8" x14ac:dyDescent="0.25">
      <c r="A389" s="7">
        <v>43761</v>
      </c>
      <c r="B389">
        <v>0</v>
      </c>
      <c r="C389">
        <v>0</v>
      </c>
      <c r="D389">
        <v>0</v>
      </c>
      <c r="E389">
        <v>168</v>
      </c>
      <c r="F389" s="71">
        <f t="shared" si="19"/>
        <v>4</v>
      </c>
      <c r="G389" s="64">
        <f t="shared" si="20"/>
        <v>10</v>
      </c>
      <c r="H389" s="64">
        <f t="shared" si="21"/>
        <v>2019</v>
      </c>
    </row>
    <row r="390" spans="1:8" x14ac:dyDescent="0.25">
      <c r="A390" s="7">
        <v>43762</v>
      </c>
      <c r="B390">
        <v>0</v>
      </c>
      <c r="C390">
        <v>0</v>
      </c>
      <c r="D390">
        <v>0</v>
      </c>
      <c r="E390">
        <v>168</v>
      </c>
      <c r="F390" s="71">
        <f t="shared" si="19"/>
        <v>5</v>
      </c>
      <c r="G390" s="64">
        <f t="shared" si="20"/>
        <v>10</v>
      </c>
      <c r="H390" s="64">
        <f t="shared" si="21"/>
        <v>2019</v>
      </c>
    </row>
    <row r="391" spans="1:8" x14ac:dyDescent="0.25">
      <c r="A391" s="7">
        <v>43763</v>
      </c>
      <c r="B391">
        <v>0</v>
      </c>
      <c r="C391">
        <v>0</v>
      </c>
      <c r="D391">
        <v>0</v>
      </c>
      <c r="E391">
        <v>168</v>
      </c>
      <c r="F391" s="71">
        <f t="shared" si="19"/>
        <v>6</v>
      </c>
      <c r="G391" s="64">
        <f t="shared" si="20"/>
        <v>10</v>
      </c>
      <c r="H391" s="64">
        <f t="shared" si="21"/>
        <v>2019</v>
      </c>
    </row>
    <row r="392" spans="1:8" x14ac:dyDescent="0.25">
      <c r="A392" s="7">
        <v>43764</v>
      </c>
      <c r="B392">
        <v>0</v>
      </c>
      <c r="C392">
        <v>0</v>
      </c>
      <c r="D392">
        <v>0</v>
      </c>
      <c r="E392">
        <v>168</v>
      </c>
      <c r="F392" s="71">
        <f t="shared" si="19"/>
        <v>7</v>
      </c>
      <c r="G392" s="64">
        <f t="shared" si="20"/>
        <v>10</v>
      </c>
      <c r="H392" s="64">
        <f t="shared" si="21"/>
        <v>2019</v>
      </c>
    </row>
    <row r="393" spans="1:8" x14ac:dyDescent="0.25">
      <c r="A393" s="7">
        <v>43765</v>
      </c>
      <c r="B393">
        <v>0</v>
      </c>
      <c r="C393">
        <v>0</v>
      </c>
      <c r="D393">
        <v>0</v>
      </c>
      <c r="E393">
        <v>168</v>
      </c>
      <c r="F393" s="71">
        <f t="shared" si="19"/>
        <v>1</v>
      </c>
      <c r="G393" s="64">
        <f t="shared" si="20"/>
        <v>10</v>
      </c>
      <c r="H393" s="64">
        <f t="shared" si="21"/>
        <v>2019</v>
      </c>
    </row>
    <row r="394" spans="1:8" x14ac:dyDescent="0.25">
      <c r="A394" s="7">
        <v>43766</v>
      </c>
      <c r="B394">
        <v>0</v>
      </c>
      <c r="C394">
        <v>0</v>
      </c>
      <c r="D394">
        <v>0</v>
      </c>
      <c r="E394">
        <v>168</v>
      </c>
      <c r="F394" s="71">
        <f t="shared" si="19"/>
        <v>2</v>
      </c>
      <c r="G394" s="64">
        <f t="shared" si="20"/>
        <v>10</v>
      </c>
      <c r="H394" s="64">
        <f t="shared" si="21"/>
        <v>2019</v>
      </c>
    </row>
    <row r="395" spans="1:8" x14ac:dyDescent="0.25">
      <c r="A395" s="7">
        <v>43767</v>
      </c>
      <c r="B395">
        <v>0</v>
      </c>
      <c r="C395">
        <v>0</v>
      </c>
      <c r="D395">
        <v>0</v>
      </c>
      <c r="E395">
        <v>168</v>
      </c>
      <c r="F395" s="71">
        <f t="shared" si="19"/>
        <v>3</v>
      </c>
      <c r="G395" s="64">
        <f t="shared" si="20"/>
        <v>10</v>
      </c>
      <c r="H395" s="64">
        <f t="shared" si="21"/>
        <v>2019</v>
      </c>
    </row>
    <row r="396" spans="1:8" x14ac:dyDescent="0.25">
      <c r="A396" s="7">
        <v>43768</v>
      </c>
      <c r="B396">
        <v>0</v>
      </c>
      <c r="C396">
        <v>0</v>
      </c>
      <c r="D396">
        <v>0</v>
      </c>
      <c r="E396">
        <v>168</v>
      </c>
      <c r="F396" s="71">
        <f t="shared" si="19"/>
        <v>4</v>
      </c>
      <c r="G396" s="64">
        <f t="shared" si="20"/>
        <v>10</v>
      </c>
      <c r="H396" s="64">
        <f t="shared" si="21"/>
        <v>2019</v>
      </c>
    </row>
    <row r="397" spans="1:8" x14ac:dyDescent="0.25">
      <c r="A397" s="7">
        <v>43769</v>
      </c>
      <c r="B397">
        <v>0</v>
      </c>
      <c r="C397">
        <v>0</v>
      </c>
      <c r="D397">
        <v>0</v>
      </c>
      <c r="E397">
        <v>168</v>
      </c>
      <c r="F397" s="71">
        <f t="shared" si="19"/>
        <v>5</v>
      </c>
      <c r="G397" s="64">
        <f t="shared" si="20"/>
        <v>10</v>
      </c>
      <c r="H397" s="64">
        <f t="shared" si="21"/>
        <v>2019</v>
      </c>
    </row>
    <row r="398" spans="1:8" x14ac:dyDescent="0.25">
      <c r="A398" s="7">
        <v>43770</v>
      </c>
      <c r="B398">
        <v>0</v>
      </c>
      <c r="C398">
        <v>0</v>
      </c>
      <c r="D398">
        <v>0</v>
      </c>
      <c r="E398">
        <v>168</v>
      </c>
      <c r="F398" s="71">
        <f t="shared" si="19"/>
        <v>6</v>
      </c>
      <c r="G398" s="64">
        <f t="shared" si="20"/>
        <v>11</v>
      </c>
      <c r="H398" s="64">
        <f t="shared" si="21"/>
        <v>2019</v>
      </c>
    </row>
    <row r="399" spans="1:8" x14ac:dyDescent="0.25">
      <c r="A399" s="7">
        <v>43771</v>
      </c>
      <c r="B399">
        <v>0</v>
      </c>
      <c r="C399">
        <v>0</v>
      </c>
      <c r="D399">
        <v>0</v>
      </c>
      <c r="E399">
        <v>168</v>
      </c>
      <c r="F399" s="71">
        <f t="shared" si="19"/>
        <v>7</v>
      </c>
      <c r="G399" s="64">
        <f t="shared" si="20"/>
        <v>11</v>
      </c>
      <c r="H399" s="64">
        <f t="shared" si="21"/>
        <v>2019</v>
      </c>
    </row>
    <row r="400" spans="1:8" x14ac:dyDescent="0.25">
      <c r="A400" s="7">
        <v>43772</v>
      </c>
      <c r="B400">
        <v>0</v>
      </c>
      <c r="C400">
        <v>0</v>
      </c>
      <c r="D400">
        <v>0</v>
      </c>
      <c r="E400">
        <v>168</v>
      </c>
      <c r="F400" s="71">
        <f t="shared" si="19"/>
        <v>1</v>
      </c>
      <c r="G400" s="64">
        <f t="shared" si="20"/>
        <v>11</v>
      </c>
      <c r="H400" s="64">
        <f t="shared" si="21"/>
        <v>2019</v>
      </c>
    </row>
    <row r="401" spans="1:8" x14ac:dyDescent="0.25">
      <c r="A401" s="7">
        <v>43773</v>
      </c>
      <c r="B401">
        <v>0</v>
      </c>
      <c r="C401">
        <v>0</v>
      </c>
      <c r="D401">
        <v>0</v>
      </c>
      <c r="E401">
        <v>168</v>
      </c>
      <c r="F401" s="71">
        <f t="shared" si="19"/>
        <v>2</v>
      </c>
      <c r="G401" s="64">
        <f t="shared" si="20"/>
        <v>11</v>
      </c>
      <c r="H401" s="64">
        <f t="shared" si="21"/>
        <v>2019</v>
      </c>
    </row>
    <row r="402" spans="1:8" x14ac:dyDescent="0.25">
      <c r="A402" s="7">
        <v>43774</v>
      </c>
      <c r="B402">
        <v>0</v>
      </c>
      <c r="C402">
        <v>0</v>
      </c>
      <c r="D402">
        <v>0</v>
      </c>
      <c r="E402">
        <v>168</v>
      </c>
      <c r="F402" s="71">
        <f t="shared" si="19"/>
        <v>3</v>
      </c>
      <c r="G402" s="64">
        <f t="shared" si="20"/>
        <v>11</v>
      </c>
      <c r="H402" s="64">
        <f t="shared" si="21"/>
        <v>2019</v>
      </c>
    </row>
    <row r="403" spans="1:8" x14ac:dyDescent="0.25">
      <c r="A403" s="7">
        <v>43775</v>
      </c>
      <c r="B403">
        <v>0</v>
      </c>
      <c r="C403">
        <v>0</v>
      </c>
      <c r="D403">
        <v>0</v>
      </c>
      <c r="E403">
        <v>168</v>
      </c>
      <c r="F403" s="71">
        <f t="shared" si="19"/>
        <v>4</v>
      </c>
      <c r="G403" s="64">
        <f t="shared" si="20"/>
        <v>11</v>
      </c>
      <c r="H403" s="64">
        <f t="shared" si="21"/>
        <v>2019</v>
      </c>
    </row>
    <row r="404" spans="1:8" x14ac:dyDescent="0.25">
      <c r="A404" s="7">
        <v>43776</v>
      </c>
      <c r="B404">
        <v>0</v>
      </c>
      <c r="C404">
        <v>0</v>
      </c>
      <c r="D404">
        <v>0</v>
      </c>
      <c r="E404">
        <v>168</v>
      </c>
      <c r="F404" s="71">
        <f t="shared" si="19"/>
        <v>5</v>
      </c>
      <c r="G404" s="64">
        <f t="shared" si="20"/>
        <v>11</v>
      </c>
      <c r="H404" s="64">
        <f t="shared" si="21"/>
        <v>2019</v>
      </c>
    </row>
    <row r="405" spans="1:8" x14ac:dyDescent="0.25">
      <c r="A405" s="7">
        <v>43777</v>
      </c>
      <c r="B405">
        <v>0</v>
      </c>
      <c r="C405">
        <v>0</v>
      </c>
      <c r="D405">
        <v>0</v>
      </c>
      <c r="E405">
        <v>168</v>
      </c>
      <c r="F405" s="71">
        <f t="shared" si="19"/>
        <v>6</v>
      </c>
      <c r="G405" s="64">
        <f t="shared" si="20"/>
        <v>11</v>
      </c>
      <c r="H405" s="64">
        <f t="shared" si="21"/>
        <v>2019</v>
      </c>
    </row>
    <row r="406" spans="1:8" x14ac:dyDescent="0.25">
      <c r="A406" s="7">
        <v>43778</v>
      </c>
      <c r="B406">
        <v>0</v>
      </c>
      <c r="C406">
        <v>0</v>
      </c>
      <c r="D406">
        <v>0</v>
      </c>
      <c r="E406">
        <v>168</v>
      </c>
      <c r="F406" s="71">
        <f t="shared" si="19"/>
        <v>7</v>
      </c>
      <c r="G406" s="64">
        <f t="shared" si="20"/>
        <v>11</v>
      </c>
      <c r="H406" s="64">
        <f t="shared" si="21"/>
        <v>2019</v>
      </c>
    </row>
    <row r="407" spans="1:8" x14ac:dyDescent="0.25">
      <c r="A407" s="7">
        <v>43779</v>
      </c>
      <c r="B407">
        <v>0</v>
      </c>
      <c r="C407">
        <v>0</v>
      </c>
      <c r="D407">
        <v>0</v>
      </c>
      <c r="E407">
        <v>168</v>
      </c>
      <c r="F407" s="71">
        <f t="shared" si="19"/>
        <v>1</v>
      </c>
      <c r="G407" s="64">
        <f t="shared" si="20"/>
        <v>11</v>
      </c>
      <c r="H407" s="64">
        <f t="shared" si="21"/>
        <v>2019</v>
      </c>
    </row>
    <row r="408" spans="1:8" x14ac:dyDescent="0.25">
      <c r="A408" s="7">
        <v>43780</v>
      </c>
      <c r="B408">
        <v>0</v>
      </c>
      <c r="C408">
        <v>0</v>
      </c>
      <c r="D408">
        <v>0</v>
      </c>
      <c r="E408">
        <v>168</v>
      </c>
      <c r="F408" s="71">
        <f t="shared" si="19"/>
        <v>2</v>
      </c>
      <c r="G408" s="64">
        <f t="shared" si="20"/>
        <v>11</v>
      </c>
      <c r="H408" s="64">
        <f t="shared" si="21"/>
        <v>2019</v>
      </c>
    </row>
    <row r="409" spans="1:8" x14ac:dyDescent="0.25">
      <c r="A409" s="7">
        <v>43781</v>
      </c>
      <c r="B409">
        <v>0</v>
      </c>
      <c r="C409">
        <v>0</v>
      </c>
      <c r="D409">
        <v>0</v>
      </c>
      <c r="E409">
        <v>168</v>
      </c>
      <c r="F409" s="71">
        <f t="shared" si="19"/>
        <v>3</v>
      </c>
      <c r="G409" s="64">
        <f t="shared" si="20"/>
        <v>11</v>
      </c>
      <c r="H409" s="64">
        <f t="shared" si="21"/>
        <v>2019</v>
      </c>
    </row>
    <row r="410" spans="1:8" x14ac:dyDescent="0.25">
      <c r="A410" s="7">
        <v>43782</v>
      </c>
      <c r="B410">
        <v>0</v>
      </c>
      <c r="C410">
        <v>0</v>
      </c>
      <c r="D410">
        <v>0</v>
      </c>
      <c r="E410">
        <v>168</v>
      </c>
      <c r="F410" s="71">
        <f t="shared" si="19"/>
        <v>4</v>
      </c>
      <c r="G410" s="64">
        <f t="shared" si="20"/>
        <v>11</v>
      </c>
      <c r="H410" s="64">
        <f t="shared" si="21"/>
        <v>2019</v>
      </c>
    </row>
    <row r="411" spans="1:8" x14ac:dyDescent="0.25">
      <c r="A411" s="7">
        <v>43783</v>
      </c>
      <c r="B411">
        <v>0</v>
      </c>
      <c r="C411">
        <v>0</v>
      </c>
      <c r="D411">
        <v>0</v>
      </c>
      <c r="E411">
        <v>168</v>
      </c>
      <c r="F411" s="71">
        <f t="shared" si="19"/>
        <v>5</v>
      </c>
      <c r="G411" s="64">
        <f t="shared" si="20"/>
        <v>11</v>
      </c>
      <c r="H411" s="64">
        <f t="shared" si="21"/>
        <v>2019</v>
      </c>
    </row>
    <row r="412" spans="1:8" x14ac:dyDescent="0.25">
      <c r="A412" s="7">
        <v>43784</v>
      </c>
      <c r="B412">
        <v>0</v>
      </c>
      <c r="C412">
        <v>0</v>
      </c>
      <c r="D412">
        <v>4</v>
      </c>
      <c r="E412">
        <v>168</v>
      </c>
      <c r="F412" s="71">
        <f t="shared" si="19"/>
        <v>6</v>
      </c>
      <c r="G412" s="64">
        <f t="shared" si="20"/>
        <v>11</v>
      </c>
      <c r="H412" s="64">
        <f t="shared" si="21"/>
        <v>2019</v>
      </c>
    </row>
    <row r="413" spans="1:8" x14ac:dyDescent="0.25">
      <c r="A413" s="7">
        <v>43785</v>
      </c>
      <c r="B413">
        <v>0</v>
      </c>
      <c r="C413">
        <v>0</v>
      </c>
      <c r="D413">
        <v>4</v>
      </c>
      <c r="E413">
        <v>168</v>
      </c>
      <c r="F413" s="71">
        <f t="shared" si="19"/>
        <v>7</v>
      </c>
      <c r="G413" s="64">
        <f t="shared" si="20"/>
        <v>11</v>
      </c>
      <c r="H413" s="64">
        <f t="shared" si="21"/>
        <v>2019</v>
      </c>
    </row>
    <row r="414" spans="1:8" x14ac:dyDescent="0.25">
      <c r="A414" s="7">
        <v>43786</v>
      </c>
      <c r="B414">
        <v>0</v>
      </c>
      <c r="C414">
        <v>0</v>
      </c>
      <c r="D414">
        <v>4</v>
      </c>
      <c r="E414">
        <v>168</v>
      </c>
      <c r="F414" s="71">
        <f t="shared" si="19"/>
        <v>1</v>
      </c>
      <c r="G414" s="64">
        <f t="shared" si="20"/>
        <v>11</v>
      </c>
      <c r="H414" s="64">
        <f t="shared" si="21"/>
        <v>2019</v>
      </c>
    </row>
    <row r="415" spans="1:8" x14ac:dyDescent="0.25">
      <c r="A415" s="7">
        <v>43787</v>
      </c>
      <c r="B415">
        <v>0</v>
      </c>
      <c r="C415">
        <v>0</v>
      </c>
      <c r="D415">
        <v>4</v>
      </c>
      <c r="E415">
        <v>168</v>
      </c>
      <c r="F415" s="71">
        <f t="shared" si="19"/>
        <v>2</v>
      </c>
      <c r="G415" s="64">
        <f t="shared" si="20"/>
        <v>11</v>
      </c>
      <c r="H415" s="64">
        <f t="shared" si="21"/>
        <v>2019</v>
      </c>
    </row>
    <row r="416" spans="1:8" x14ac:dyDescent="0.25">
      <c r="A416" s="7">
        <v>43788</v>
      </c>
      <c r="B416">
        <v>0</v>
      </c>
      <c r="C416">
        <v>0</v>
      </c>
      <c r="D416">
        <v>4</v>
      </c>
      <c r="E416">
        <v>168</v>
      </c>
      <c r="F416" s="71">
        <f t="shared" si="19"/>
        <v>3</v>
      </c>
      <c r="G416" s="64">
        <f t="shared" si="20"/>
        <v>11</v>
      </c>
      <c r="H416" s="64">
        <f t="shared" si="21"/>
        <v>2019</v>
      </c>
    </row>
    <row r="417" spans="1:8" x14ac:dyDescent="0.25">
      <c r="A417" s="7">
        <v>43789</v>
      </c>
      <c r="B417">
        <v>0</v>
      </c>
      <c r="C417">
        <v>0</v>
      </c>
      <c r="D417">
        <v>4</v>
      </c>
      <c r="E417">
        <v>168</v>
      </c>
      <c r="F417" s="71">
        <f t="shared" si="19"/>
        <v>4</v>
      </c>
      <c r="G417" s="64">
        <f t="shared" si="20"/>
        <v>11</v>
      </c>
      <c r="H417" s="64">
        <f t="shared" si="21"/>
        <v>2019</v>
      </c>
    </row>
    <row r="418" spans="1:8" x14ac:dyDescent="0.25">
      <c r="A418" s="7">
        <v>43790</v>
      </c>
      <c r="B418">
        <v>0</v>
      </c>
      <c r="C418">
        <v>0</v>
      </c>
      <c r="D418">
        <v>4</v>
      </c>
      <c r="E418">
        <v>168</v>
      </c>
      <c r="F418" s="71">
        <f t="shared" si="19"/>
        <v>5</v>
      </c>
      <c r="G418" s="64">
        <f t="shared" si="20"/>
        <v>11</v>
      </c>
      <c r="H418" s="64">
        <f t="shared" si="21"/>
        <v>2019</v>
      </c>
    </row>
    <row r="419" spans="1:8" x14ac:dyDescent="0.25">
      <c r="A419" s="7">
        <v>43791</v>
      </c>
      <c r="B419">
        <v>0</v>
      </c>
      <c r="C419">
        <v>0</v>
      </c>
      <c r="D419">
        <v>4</v>
      </c>
      <c r="E419">
        <v>168</v>
      </c>
      <c r="F419" s="71">
        <f t="shared" si="19"/>
        <v>6</v>
      </c>
      <c r="G419" s="64">
        <f t="shared" si="20"/>
        <v>11</v>
      </c>
      <c r="H419" s="64">
        <f t="shared" si="21"/>
        <v>2019</v>
      </c>
    </row>
    <row r="420" spans="1:8" x14ac:dyDescent="0.25">
      <c r="A420" s="7">
        <v>43792</v>
      </c>
      <c r="B420">
        <v>0</v>
      </c>
      <c r="C420">
        <v>0</v>
      </c>
      <c r="D420">
        <v>4</v>
      </c>
      <c r="E420">
        <v>168</v>
      </c>
      <c r="F420" s="71">
        <f t="shared" si="19"/>
        <v>7</v>
      </c>
      <c r="G420" s="64">
        <f t="shared" si="20"/>
        <v>11</v>
      </c>
      <c r="H420" s="64">
        <f t="shared" si="21"/>
        <v>2019</v>
      </c>
    </row>
    <row r="421" spans="1:8" x14ac:dyDescent="0.25">
      <c r="A421" s="7">
        <v>43793</v>
      </c>
      <c r="B421">
        <v>0</v>
      </c>
      <c r="C421">
        <v>0</v>
      </c>
      <c r="D421">
        <v>4</v>
      </c>
      <c r="E421">
        <v>168</v>
      </c>
      <c r="F421" s="71">
        <f t="shared" si="19"/>
        <v>1</v>
      </c>
      <c r="G421" s="64">
        <f t="shared" si="20"/>
        <v>11</v>
      </c>
      <c r="H421" s="64">
        <f t="shared" si="21"/>
        <v>2019</v>
      </c>
    </row>
    <row r="422" spans="1:8" x14ac:dyDescent="0.25">
      <c r="A422" s="7">
        <v>43794</v>
      </c>
      <c r="B422">
        <v>0</v>
      </c>
      <c r="C422">
        <v>0</v>
      </c>
      <c r="D422">
        <v>4</v>
      </c>
      <c r="E422">
        <v>168</v>
      </c>
      <c r="F422" s="71">
        <f t="shared" si="19"/>
        <v>2</v>
      </c>
      <c r="G422" s="64">
        <f t="shared" si="20"/>
        <v>11</v>
      </c>
      <c r="H422" s="64">
        <f t="shared" si="21"/>
        <v>2019</v>
      </c>
    </row>
    <row r="423" spans="1:8" x14ac:dyDescent="0.25">
      <c r="A423" s="7">
        <v>43795</v>
      </c>
      <c r="B423">
        <v>0</v>
      </c>
      <c r="C423">
        <v>0</v>
      </c>
      <c r="D423">
        <v>4</v>
      </c>
      <c r="E423">
        <v>168</v>
      </c>
      <c r="F423" s="71">
        <f t="shared" si="19"/>
        <v>3</v>
      </c>
      <c r="G423" s="64">
        <f t="shared" si="20"/>
        <v>11</v>
      </c>
      <c r="H423" s="64">
        <f t="shared" si="21"/>
        <v>2019</v>
      </c>
    </row>
    <row r="424" spans="1:8" x14ac:dyDescent="0.25">
      <c r="A424" s="7">
        <v>43796</v>
      </c>
      <c r="B424">
        <v>0</v>
      </c>
      <c r="C424">
        <v>0</v>
      </c>
      <c r="D424">
        <v>4</v>
      </c>
      <c r="E424">
        <v>168</v>
      </c>
      <c r="F424" s="71">
        <f t="shared" si="19"/>
        <v>4</v>
      </c>
      <c r="G424" s="64">
        <f t="shared" si="20"/>
        <v>11</v>
      </c>
      <c r="H424" s="64">
        <f t="shared" si="21"/>
        <v>2019</v>
      </c>
    </row>
    <row r="425" spans="1:8" x14ac:dyDescent="0.25">
      <c r="A425" s="7">
        <v>43797</v>
      </c>
      <c r="B425">
        <v>0</v>
      </c>
      <c r="C425">
        <v>0</v>
      </c>
      <c r="D425">
        <v>4</v>
      </c>
      <c r="E425">
        <v>168</v>
      </c>
      <c r="F425" s="71">
        <f t="shared" si="19"/>
        <v>5</v>
      </c>
      <c r="G425" s="64">
        <f t="shared" si="20"/>
        <v>11</v>
      </c>
      <c r="H425" s="64">
        <f t="shared" si="21"/>
        <v>2019</v>
      </c>
    </row>
    <row r="426" spans="1:8" x14ac:dyDescent="0.25">
      <c r="A426" s="7">
        <v>43798</v>
      </c>
      <c r="B426">
        <v>0</v>
      </c>
      <c r="C426">
        <v>0</v>
      </c>
      <c r="D426">
        <v>4</v>
      </c>
      <c r="E426">
        <v>168</v>
      </c>
      <c r="F426" s="71">
        <f t="shared" si="19"/>
        <v>6</v>
      </c>
      <c r="G426" s="64">
        <f t="shared" si="20"/>
        <v>11</v>
      </c>
      <c r="H426" s="64">
        <f t="shared" si="21"/>
        <v>2019</v>
      </c>
    </row>
    <row r="427" spans="1:8" x14ac:dyDescent="0.25">
      <c r="A427" s="7">
        <v>43799</v>
      </c>
      <c r="B427">
        <v>0</v>
      </c>
      <c r="C427">
        <v>0</v>
      </c>
      <c r="D427">
        <v>4</v>
      </c>
      <c r="E427">
        <v>168</v>
      </c>
      <c r="F427" s="71">
        <f t="shared" si="19"/>
        <v>7</v>
      </c>
      <c r="G427" s="64">
        <f t="shared" si="20"/>
        <v>11</v>
      </c>
      <c r="H427" s="64">
        <f t="shared" si="21"/>
        <v>2019</v>
      </c>
    </row>
    <row r="428" spans="1:8" x14ac:dyDescent="0.25">
      <c r="A428" s="7">
        <v>43800</v>
      </c>
      <c r="B428">
        <v>0</v>
      </c>
      <c r="C428">
        <v>0</v>
      </c>
      <c r="D428">
        <v>4</v>
      </c>
      <c r="E428">
        <v>168</v>
      </c>
      <c r="F428" s="71">
        <f t="shared" si="19"/>
        <v>1</v>
      </c>
      <c r="G428" s="64">
        <f t="shared" si="20"/>
        <v>12</v>
      </c>
      <c r="H428" s="64">
        <f t="shared" si="21"/>
        <v>2019</v>
      </c>
    </row>
    <row r="429" spans="1:8" x14ac:dyDescent="0.25">
      <c r="A429" s="7">
        <v>43801</v>
      </c>
      <c r="B429">
        <v>0</v>
      </c>
      <c r="C429">
        <v>0</v>
      </c>
      <c r="D429">
        <v>4</v>
      </c>
      <c r="E429">
        <v>168</v>
      </c>
      <c r="F429" s="71">
        <f t="shared" si="19"/>
        <v>2</v>
      </c>
      <c r="G429" s="64">
        <f t="shared" si="20"/>
        <v>12</v>
      </c>
      <c r="H429" s="64">
        <f t="shared" si="21"/>
        <v>2019</v>
      </c>
    </row>
    <row r="430" spans="1:8" x14ac:dyDescent="0.25">
      <c r="A430" s="7">
        <v>43802</v>
      </c>
      <c r="B430">
        <v>0</v>
      </c>
      <c r="C430">
        <v>0</v>
      </c>
      <c r="D430">
        <v>4</v>
      </c>
      <c r="E430">
        <v>168</v>
      </c>
      <c r="F430" s="71">
        <f t="shared" si="19"/>
        <v>3</v>
      </c>
      <c r="G430" s="64">
        <f t="shared" si="20"/>
        <v>12</v>
      </c>
      <c r="H430" s="64">
        <f t="shared" si="21"/>
        <v>2019</v>
      </c>
    </row>
    <row r="431" spans="1:8" x14ac:dyDescent="0.25">
      <c r="A431" s="7">
        <v>43803</v>
      </c>
      <c r="B431">
        <v>0</v>
      </c>
      <c r="C431">
        <v>0</v>
      </c>
      <c r="D431">
        <v>4</v>
      </c>
      <c r="E431">
        <v>168</v>
      </c>
      <c r="F431" s="71">
        <f t="shared" si="19"/>
        <v>4</v>
      </c>
      <c r="G431" s="64">
        <f t="shared" si="20"/>
        <v>12</v>
      </c>
      <c r="H431" s="64">
        <f t="shared" si="21"/>
        <v>2019</v>
      </c>
    </row>
    <row r="432" spans="1:8" x14ac:dyDescent="0.25">
      <c r="A432" s="7">
        <v>43804</v>
      </c>
      <c r="B432">
        <v>0</v>
      </c>
      <c r="C432">
        <v>0</v>
      </c>
      <c r="D432">
        <v>4</v>
      </c>
      <c r="E432">
        <v>168</v>
      </c>
      <c r="F432" s="71">
        <f t="shared" si="19"/>
        <v>5</v>
      </c>
      <c r="G432" s="64">
        <f t="shared" si="20"/>
        <v>12</v>
      </c>
      <c r="H432" s="64">
        <f t="shared" si="21"/>
        <v>2019</v>
      </c>
    </row>
    <row r="433" spans="1:8" x14ac:dyDescent="0.25">
      <c r="A433" s="7">
        <v>43805</v>
      </c>
      <c r="B433">
        <v>0</v>
      </c>
      <c r="C433">
        <v>0</v>
      </c>
      <c r="D433">
        <v>4</v>
      </c>
      <c r="E433">
        <v>168</v>
      </c>
      <c r="F433" s="71">
        <f t="shared" si="19"/>
        <v>6</v>
      </c>
      <c r="G433" s="64">
        <f t="shared" ref="G433:G496" si="22">MONTH(A:A)</f>
        <v>12</v>
      </c>
      <c r="H433" s="64">
        <f t="shared" ref="H433:H496" si="23">YEAR(A433)</f>
        <v>2019</v>
      </c>
    </row>
    <row r="434" spans="1:8" x14ac:dyDescent="0.25">
      <c r="A434" s="7">
        <v>43806</v>
      </c>
      <c r="B434">
        <v>0</v>
      </c>
      <c r="C434">
        <v>0</v>
      </c>
      <c r="D434">
        <v>4</v>
      </c>
      <c r="E434">
        <v>168</v>
      </c>
      <c r="F434" s="71">
        <f t="shared" si="19"/>
        <v>7</v>
      </c>
      <c r="G434" s="64">
        <f t="shared" si="22"/>
        <v>12</v>
      </c>
      <c r="H434" s="64">
        <f t="shared" si="23"/>
        <v>2019</v>
      </c>
    </row>
    <row r="435" spans="1:8" x14ac:dyDescent="0.25">
      <c r="A435" s="7">
        <v>43807</v>
      </c>
      <c r="B435">
        <v>0</v>
      </c>
      <c r="C435">
        <v>0</v>
      </c>
      <c r="D435">
        <v>4</v>
      </c>
      <c r="E435">
        <v>168</v>
      </c>
      <c r="F435" s="71">
        <f t="shared" si="19"/>
        <v>1</v>
      </c>
      <c r="G435" s="64">
        <f t="shared" si="22"/>
        <v>12</v>
      </c>
      <c r="H435" s="64">
        <f t="shared" si="23"/>
        <v>2019</v>
      </c>
    </row>
    <row r="436" spans="1:8" x14ac:dyDescent="0.25">
      <c r="A436" s="7">
        <v>43808</v>
      </c>
      <c r="B436">
        <v>0</v>
      </c>
      <c r="C436">
        <v>0</v>
      </c>
      <c r="D436">
        <v>4</v>
      </c>
      <c r="E436">
        <v>168</v>
      </c>
      <c r="F436" s="71">
        <f t="shared" si="19"/>
        <v>2</v>
      </c>
      <c r="G436" s="64">
        <f t="shared" si="22"/>
        <v>12</v>
      </c>
      <c r="H436" s="64">
        <f t="shared" si="23"/>
        <v>2019</v>
      </c>
    </row>
    <row r="437" spans="1:8" x14ac:dyDescent="0.25">
      <c r="A437" s="7">
        <v>43809</v>
      </c>
      <c r="B437">
        <v>0</v>
      </c>
      <c r="C437">
        <v>0</v>
      </c>
      <c r="D437">
        <v>4</v>
      </c>
      <c r="E437">
        <v>168</v>
      </c>
      <c r="F437" s="71">
        <f t="shared" si="19"/>
        <v>3</v>
      </c>
      <c r="G437" s="64">
        <f t="shared" si="22"/>
        <v>12</v>
      </c>
      <c r="H437" s="64">
        <f t="shared" si="23"/>
        <v>2019</v>
      </c>
    </row>
    <row r="438" spans="1:8" x14ac:dyDescent="0.25">
      <c r="A438" s="7">
        <v>43810</v>
      </c>
      <c r="B438">
        <v>0</v>
      </c>
      <c r="C438">
        <v>0</v>
      </c>
      <c r="D438">
        <v>4</v>
      </c>
      <c r="E438">
        <v>168</v>
      </c>
      <c r="F438" s="71">
        <f t="shared" si="19"/>
        <v>4</v>
      </c>
      <c r="G438" s="64">
        <f t="shared" si="22"/>
        <v>12</v>
      </c>
      <c r="H438" s="64">
        <f t="shared" si="23"/>
        <v>2019</v>
      </c>
    </row>
    <row r="439" spans="1:8" x14ac:dyDescent="0.25">
      <c r="A439" s="7">
        <v>43811</v>
      </c>
      <c r="B439">
        <v>0</v>
      </c>
      <c r="C439">
        <v>0</v>
      </c>
      <c r="D439">
        <v>4</v>
      </c>
      <c r="E439">
        <v>168</v>
      </c>
      <c r="F439" s="71">
        <f t="shared" si="19"/>
        <v>5</v>
      </c>
      <c r="G439" s="64">
        <f t="shared" si="22"/>
        <v>12</v>
      </c>
      <c r="H439" s="64">
        <f t="shared" si="23"/>
        <v>2019</v>
      </c>
    </row>
    <row r="440" spans="1:8" x14ac:dyDescent="0.25">
      <c r="A440" s="7">
        <v>43812</v>
      </c>
      <c r="B440">
        <v>0</v>
      </c>
      <c r="C440">
        <v>0</v>
      </c>
      <c r="D440">
        <v>4</v>
      </c>
      <c r="E440">
        <v>168</v>
      </c>
      <c r="F440" s="71">
        <f t="shared" si="19"/>
        <v>6</v>
      </c>
      <c r="G440" s="64">
        <f t="shared" si="22"/>
        <v>12</v>
      </c>
      <c r="H440" s="64">
        <f t="shared" si="23"/>
        <v>2019</v>
      </c>
    </row>
    <row r="441" spans="1:8" x14ac:dyDescent="0.25">
      <c r="A441" s="7">
        <v>43813</v>
      </c>
      <c r="B441">
        <v>0</v>
      </c>
      <c r="C441">
        <v>0</v>
      </c>
      <c r="D441">
        <v>4</v>
      </c>
      <c r="E441">
        <v>168</v>
      </c>
      <c r="F441" s="71">
        <f t="shared" si="19"/>
        <v>7</v>
      </c>
      <c r="G441" s="64">
        <f t="shared" si="22"/>
        <v>12</v>
      </c>
      <c r="H441" s="64">
        <f t="shared" si="23"/>
        <v>2019</v>
      </c>
    </row>
    <row r="442" spans="1:8" x14ac:dyDescent="0.25">
      <c r="A442" s="7">
        <v>43814</v>
      </c>
      <c r="B442">
        <v>0</v>
      </c>
      <c r="C442">
        <v>0</v>
      </c>
      <c r="D442">
        <v>4</v>
      </c>
      <c r="E442">
        <v>168</v>
      </c>
      <c r="F442" s="71">
        <f t="shared" si="19"/>
        <v>1</v>
      </c>
      <c r="G442" s="64">
        <f t="shared" si="22"/>
        <v>12</v>
      </c>
      <c r="H442" s="64">
        <f t="shared" si="23"/>
        <v>2019</v>
      </c>
    </row>
    <row r="443" spans="1:8" x14ac:dyDescent="0.25">
      <c r="A443" s="7">
        <v>43815</v>
      </c>
      <c r="B443">
        <v>0</v>
      </c>
      <c r="C443">
        <v>0</v>
      </c>
      <c r="D443">
        <v>4</v>
      </c>
      <c r="E443">
        <v>168</v>
      </c>
      <c r="F443" s="71">
        <f t="shared" si="19"/>
        <v>2</v>
      </c>
      <c r="G443" s="64">
        <f t="shared" si="22"/>
        <v>12</v>
      </c>
      <c r="H443" s="64">
        <f t="shared" si="23"/>
        <v>2019</v>
      </c>
    </row>
    <row r="444" spans="1:8" x14ac:dyDescent="0.25">
      <c r="A444" s="7">
        <v>43816</v>
      </c>
      <c r="B444">
        <v>0</v>
      </c>
      <c r="C444">
        <v>0</v>
      </c>
      <c r="D444">
        <v>4</v>
      </c>
      <c r="E444">
        <v>168</v>
      </c>
      <c r="F444" s="71">
        <f t="shared" si="19"/>
        <v>3</v>
      </c>
      <c r="G444" s="64">
        <f t="shared" si="22"/>
        <v>12</v>
      </c>
      <c r="H444" s="64">
        <f t="shared" si="23"/>
        <v>2019</v>
      </c>
    </row>
    <row r="445" spans="1:8" x14ac:dyDescent="0.25">
      <c r="A445" s="7">
        <v>43817</v>
      </c>
      <c r="B445">
        <v>0</v>
      </c>
      <c r="C445">
        <v>0</v>
      </c>
      <c r="D445">
        <v>4</v>
      </c>
      <c r="E445">
        <v>168</v>
      </c>
      <c r="F445" s="71">
        <f t="shared" si="19"/>
        <v>4</v>
      </c>
      <c r="G445" s="64">
        <f t="shared" si="22"/>
        <v>12</v>
      </c>
      <c r="H445" s="64">
        <f t="shared" si="23"/>
        <v>2019</v>
      </c>
    </row>
    <row r="446" spans="1:8" x14ac:dyDescent="0.25">
      <c r="A446" s="7">
        <v>43818</v>
      </c>
      <c r="B446">
        <v>0</v>
      </c>
      <c r="C446">
        <v>0</v>
      </c>
      <c r="D446">
        <v>4</v>
      </c>
      <c r="E446">
        <v>168</v>
      </c>
      <c r="F446" s="71">
        <f t="shared" si="19"/>
        <v>5</v>
      </c>
      <c r="G446" s="64">
        <f t="shared" si="22"/>
        <v>12</v>
      </c>
      <c r="H446" s="64">
        <f t="shared" si="23"/>
        <v>2019</v>
      </c>
    </row>
    <row r="447" spans="1:8" x14ac:dyDescent="0.25">
      <c r="A447" s="7">
        <v>43819</v>
      </c>
      <c r="B447">
        <v>0</v>
      </c>
      <c r="C447">
        <v>0</v>
      </c>
      <c r="D447">
        <v>4</v>
      </c>
      <c r="E447">
        <v>168</v>
      </c>
      <c r="F447" s="71">
        <f t="shared" si="19"/>
        <v>6</v>
      </c>
      <c r="G447" s="64">
        <f t="shared" si="22"/>
        <v>12</v>
      </c>
      <c r="H447" s="64">
        <f t="shared" si="23"/>
        <v>2019</v>
      </c>
    </row>
    <row r="448" spans="1:8" x14ac:dyDescent="0.25">
      <c r="A448" s="7">
        <v>43820</v>
      </c>
      <c r="B448">
        <v>0</v>
      </c>
      <c r="C448">
        <v>0</v>
      </c>
      <c r="D448">
        <v>4</v>
      </c>
      <c r="E448">
        <v>168</v>
      </c>
      <c r="F448" s="71">
        <f t="shared" si="19"/>
        <v>7</v>
      </c>
      <c r="G448" s="64">
        <f t="shared" si="22"/>
        <v>12</v>
      </c>
      <c r="H448" s="64">
        <f t="shared" si="23"/>
        <v>2019</v>
      </c>
    </row>
    <row r="449" spans="1:8" x14ac:dyDescent="0.25">
      <c r="A449" s="7">
        <v>43821</v>
      </c>
      <c r="B449">
        <v>0</v>
      </c>
      <c r="C449">
        <v>0</v>
      </c>
      <c r="D449">
        <v>4</v>
      </c>
      <c r="E449">
        <v>168</v>
      </c>
      <c r="F449" s="71">
        <f t="shared" si="19"/>
        <v>1</v>
      </c>
      <c r="G449" s="64">
        <f t="shared" si="22"/>
        <v>12</v>
      </c>
      <c r="H449" s="64">
        <f t="shared" si="23"/>
        <v>2019</v>
      </c>
    </row>
    <row r="450" spans="1:8" x14ac:dyDescent="0.25">
      <c r="A450" s="7">
        <v>43822</v>
      </c>
      <c r="B450">
        <v>0</v>
      </c>
      <c r="C450">
        <v>0</v>
      </c>
      <c r="D450">
        <v>4</v>
      </c>
      <c r="E450">
        <v>168</v>
      </c>
      <c r="F450" s="71">
        <f t="shared" si="19"/>
        <v>2</v>
      </c>
      <c r="G450" s="64">
        <f t="shared" si="22"/>
        <v>12</v>
      </c>
      <c r="H450" s="64">
        <f t="shared" si="23"/>
        <v>2019</v>
      </c>
    </row>
    <row r="451" spans="1:8" x14ac:dyDescent="0.25">
      <c r="A451" s="7">
        <v>43823</v>
      </c>
      <c r="B451">
        <v>0</v>
      </c>
      <c r="C451">
        <v>0</v>
      </c>
      <c r="D451">
        <v>4</v>
      </c>
      <c r="E451">
        <v>168</v>
      </c>
      <c r="F451" s="71">
        <f t="shared" ref="F451:F514" si="24">WEEKDAY(A451)</f>
        <v>3</v>
      </c>
      <c r="G451" s="64">
        <f t="shared" si="22"/>
        <v>12</v>
      </c>
      <c r="H451" s="64">
        <f t="shared" si="23"/>
        <v>2019</v>
      </c>
    </row>
    <row r="452" spans="1:8" x14ac:dyDescent="0.25">
      <c r="A452" s="7">
        <v>43824</v>
      </c>
      <c r="B452">
        <v>0</v>
      </c>
      <c r="C452">
        <v>0</v>
      </c>
      <c r="D452">
        <v>4</v>
      </c>
      <c r="E452">
        <v>168</v>
      </c>
      <c r="F452" s="71">
        <f t="shared" si="24"/>
        <v>4</v>
      </c>
      <c r="G452" s="64">
        <f t="shared" si="22"/>
        <v>12</v>
      </c>
      <c r="H452" s="64">
        <f t="shared" si="23"/>
        <v>2019</v>
      </c>
    </row>
    <row r="453" spans="1:8" x14ac:dyDescent="0.25">
      <c r="A453" s="7">
        <v>43825</v>
      </c>
      <c r="B453">
        <v>0</v>
      </c>
      <c r="C453">
        <v>0</v>
      </c>
      <c r="D453">
        <v>4</v>
      </c>
      <c r="E453">
        <v>168</v>
      </c>
      <c r="F453" s="71">
        <f t="shared" si="24"/>
        <v>5</v>
      </c>
      <c r="G453" s="64">
        <f t="shared" si="22"/>
        <v>12</v>
      </c>
      <c r="H453" s="64">
        <f t="shared" si="23"/>
        <v>2019</v>
      </c>
    </row>
    <row r="454" spans="1:8" x14ac:dyDescent="0.25">
      <c r="A454" s="7">
        <v>43826</v>
      </c>
      <c r="B454">
        <v>0</v>
      </c>
      <c r="C454">
        <v>0</v>
      </c>
      <c r="D454">
        <v>4</v>
      </c>
      <c r="E454">
        <v>168</v>
      </c>
      <c r="F454" s="71">
        <f t="shared" si="24"/>
        <v>6</v>
      </c>
      <c r="G454" s="64">
        <f t="shared" si="22"/>
        <v>12</v>
      </c>
      <c r="H454" s="64">
        <f t="shared" si="23"/>
        <v>2019</v>
      </c>
    </row>
    <row r="455" spans="1:8" x14ac:dyDescent="0.25">
      <c r="A455" s="7">
        <v>43827</v>
      </c>
      <c r="B455">
        <v>0</v>
      </c>
      <c r="C455">
        <v>0</v>
      </c>
      <c r="D455">
        <v>4</v>
      </c>
      <c r="E455">
        <v>168</v>
      </c>
      <c r="F455" s="71">
        <f t="shared" si="24"/>
        <v>7</v>
      </c>
      <c r="G455" s="64">
        <f t="shared" si="22"/>
        <v>12</v>
      </c>
      <c r="H455" s="64">
        <f t="shared" si="23"/>
        <v>2019</v>
      </c>
    </row>
    <row r="456" spans="1:8" x14ac:dyDescent="0.25">
      <c r="A456" s="7">
        <v>43828</v>
      </c>
      <c r="B456">
        <v>0</v>
      </c>
      <c r="C456">
        <v>0</v>
      </c>
      <c r="D456">
        <v>4</v>
      </c>
      <c r="E456">
        <v>168</v>
      </c>
      <c r="F456" s="71">
        <f t="shared" si="24"/>
        <v>1</v>
      </c>
      <c r="G456" s="64">
        <f t="shared" si="22"/>
        <v>12</v>
      </c>
      <c r="H456" s="64">
        <f t="shared" si="23"/>
        <v>2019</v>
      </c>
    </row>
    <row r="457" spans="1:8" x14ac:dyDescent="0.25">
      <c r="A457" s="7">
        <v>43829</v>
      </c>
      <c r="B457">
        <v>0</v>
      </c>
      <c r="C457">
        <v>0</v>
      </c>
      <c r="D457">
        <v>4</v>
      </c>
      <c r="E457">
        <v>168</v>
      </c>
      <c r="F457" s="71">
        <f t="shared" si="24"/>
        <v>2</v>
      </c>
      <c r="G457" s="64">
        <f t="shared" si="22"/>
        <v>12</v>
      </c>
      <c r="H457" s="64">
        <f t="shared" si="23"/>
        <v>2019</v>
      </c>
    </row>
    <row r="458" spans="1:8" x14ac:dyDescent="0.25">
      <c r="A458" s="7">
        <v>43830</v>
      </c>
      <c r="B458">
        <v>0</v>
      </c>
      <c r="C458">
        <v>0</v>
      </c>
      <c r="D458">
        <v>8</v>
      </c>
      <c r="E458">
        <v>168</v>
      </c>
      <c r="F458" s="71">
        <f t="shared" si="24"/>
        <v>3</v>
      </c>
      <c r="G458" s="64">
        <f t="shared" si="22"/>
        <v>12</v>
      </c>
      <c r="H458" s="64">
        <f t="shared" si="23"/>
        <v>2019</v>
      </c>
    </row>
    <row r="459" spans="1:8" x14ac:dyDescent="0.25">
      <c r="A459" s="7">
        <v>43831</v>
      </c>
      <c r="B459">
        <v>0</v>
      </c>
      <c r="C459">
        <v>0</v>
      </c>
      <c r="D459">
        <v>8</v>
      </c>
      <c r="E459">
        <v>168</v>
      </c>
      <c r="F459" s="71">
        <f t="shared" si="24"/>
        <v>4</v>
      </c>
      <c r="G459" s="64">
        <f t="shared" si="22"/>
        <v>1</v>
      </c>
      <c r="H459" s="64">
        <f t="shared" si="23"/>
        <v>2020</v>
      </c>
    </row>
    <row r="460" spans="1:8" x14ac:dyDescent="0.25">
      <c r="A460" s="7">
        <v>43832</v>
      </c>
      <c r="B460">
        <v>0</v>
      </c>
      <c r="C460">
        <v>0</v>
      </c>
      <c r="D460">
        <v>8</v>
      </c>
      <c r="E460">
        <v>168</v>
      </c>
      <c r="F460" s="71">
        <f t="shared" si="24"/>
        <v>5</v>
      </c>
      <c r="G460" s="64">
        <f t="shared" si="22"/>
        <v>1</v>
      </c>
      <c r="H460" s="64">
        <f t="shared" si="23"/>
        <v>2020</v>
      </c>
    </row>
    <row r="461" spans="1:8" x14ac:dyDescent="0.25">
      <c r="A461" s="7">
        <v>43833</v>
      </c>
      <c r="B461">
        <v>0</v>
      </c>
      <c r="C461">
        <v>0</v>
      </c>
      <c r="D461">
        <v>8</v>
      </c>
      <c r="E461">
        <v>168</v>
      </c>
      <c r="F461" s="71">
        <f t="shared" si="24"/>
        <v>6</v>
      </c>
      <c r="G461" s="64">
        <f t="shared" si="22"/>
        <v>1</v>
      </c>
      <c r="H461" s="64">
        <f t="shared" si="23"/>
        <v>2020</v>
      </c>
    </row>
    <row r="462" spans="1:8" x14ac:dyDescent="0.25">
      <c r="A462" s="7">
        <v>43834</v>
      </c>
      <c r="B462">
        <v>0</v>
      </c>
      <c r="C462">
        <v>0</v>
      </c>
      <c r="D462">
        <v>8</v>
      </c>
      <c r="E462">
        <v>168</v>
      </c>
      <c r="F462" s="71">
        <f t="shared" si="24"/>
        <v>7</v>
      </c>
      <c r="G462" s="64">
        <f t="shared" si="22"/>
        <v>1</v>
      </c>
      <c r="H462" s="64">
        <f t="shared" si="23"/>
        <v>2020</v>
      </c>
    </row>
    <row r="463" spans="1:8" x14ac:dyDescent="0.25">
      <c r="A463" s="7">
        <v>43835</v>
      </c>
      <c r="B463">
        <v>0</v>
      </c>
      <c r="C463">
        <v>0</v>
      </c>
      <c r="D463">
        <v>8</v>
      </c>
      <c r="E463">
        <v>168</v>
      </c>
      <c r="F463" s="71">
        <f t="shared" si="24"/>
        <v>1</v>
      </c>
      <c r="G463" s="64">
        <f t="shared" si="22"/>
        <v>1</v>
      </c>
      <c r="H463" s="64">
        <f t="shared" si="23"/>
        <v>2020</v>
      </c>
    </row>
    <row r="464" spans="1:8" x14ac:dyDescent="0.25">
      <c r="A464" s="7">
        <v>43836</v>
      </c>
      <c r="B464">
        <v>0</v>
      </c>
      <c r="C464">
        <v>0</v>
      </c>
      <c r="D464">
        <v>8</v>
      </c>
      <c r="E464">
        <v>168</v>
      </c>
      <c r="F464" s="71">
        <f t="shared" si="24"/>
        <v>2</v>
      </c>
      <c r="G464" s="64">
        <f t="shared" si="22"/>
        <v>1</v>
      </c>
      <c r="H464" s="64">
        <f t="shared" si="23"/>
        <v>2020</v>
      </c>
    </row>
    <row r="465" spans="1:8" x14ac:dyDescent="0.25">
      <c r="A465" s="7">
        <v>43837</v>
      </c>
      <c r="B465">
        <v>0</v>
      </c>
      <c r="C465">
        <v>0</v>
      </c>
      <c r="D465">
        <v>8</v>
      </c>
      <c r="E465">
        <v>168</v>
      </c>
      <c r="F465" s="71">
        <f t="shared" si="24"/>
        <v>3</v>
      </c>
      <c r="G465" s="64">
        <f t="shared" si="22"/>
        <v>1</v>
      </c>
      <c r="H465" s="64">
        <f t="shared" si="23"/>
        <v>2020</v>
      </c>
    </row>
    <row r="466" spans="1:8" x14ac:dyDescent="0.25">
      <c r="A466" s="7">
        <v>43838</v>
      </c>
      <c r="B466">
        <v>0</v>
      </c>
      <c r="C466">
        <v>0</v>
      </c>
      <c r="D466">
        <v>8</v>
      </c>
      <c r="E466">
        <v>168</v>
      </c>
      <c r="F466" s="71">
        <f t="shared" si="24"/>
        <v>4</v>
      </c>
      <c r="G466" s="64">
        <f t="shared" si="22"/>
        <v>1</v>
      </c>
      <c r="H466" s="64">
        <f t="shared" si="23"/>
        <v>2020</v>
      </c>
    </row>
    <row r="467" spans="1:8" x14ac:dyDescent="0.25">
      <c r="A467" s="7">
        <v>43839</v>
      </c>
      <c r="B467">
        <v>0</v>
      </c>
      <c r="C467">
        <v>0</v>
      </c>
      <c r="D467">
        <v>8</v>
      </c>
      <c r="E467">
        <v>168</v>
      </c>
      <c r="F467" s="71">
        <f t="shared" si="24"/>
        <v>5</v>
      </c>
      <c r="G467" s="64">
        <f t="shared" si="22"/>
        <v>1</v>
      </c>
      <c r="H467" s="64">
        <f t="shared" si="23"/>
        <v>2020</v>
      </c>
    </row>
    <row r="468" spans="1:8" x14ac:dyDescent="0.25">
      <c r="A468" s="7">
        <v>43840</v>
      </c>
      <c r="B468">
        <v>0</v>
      </c>
      <c r="C468">
        <v>0</v>
      </c>
      <c r="D468">
        <v>8</v>
      </c>
      <c r="E468">
        <v>168</v>
      </c>
      <c r="F468" s="71">
        <f t="shared" si="24"/>
        <v>6</v>
      </c>
      <c r="G468" s="64">
        <f t="shared" si="22"/>
        <v>1</v>
      </c>
      <c r="H468" s="64">
        <f t="shared" si="23"/>
        <v>2020</v>
      </c>
    </row>
    <row r="469" spans="1:8" x14ac:dyDescent="0.25">
      <c r="A469" s="7">
        <v>43841</v>
      </c>
      <c r="B469">
        <v>0</v>
      </c>
      <c r="C469">
        <v>0</v>
      </c>
      <c r="D469">
        <v>8</v>
      </c>
      <c r="E469">
        <v>168</v>
      </c>
      <c r="F469" s="71">
        <f t="shared" si="24"/>
        <v>7</v>
      </c>
      <c r="G469" s="64">
        <f t="shared" si="22"/>
        <v>1</v>
      </c>
      <c r="H469" s="64">
        <f t="shared" si="23"/>
        <v>2020</v>
      </c>
    </row>
    <row r="470" spans="1:8" x14ac:dyDescent="0.25">
      <c r="A470" s="7">
        <v>43842</v>
      </c>
      <c r="B470">
        <v>0</v>
      </c>
      <c r="C470">
        <v>0</v>
      </c>
      <c r="D470">
        <v>4</v>
      </c>
      <c r="E470">
        <v>168</v>
      </c>
      <c r="F470" s="71">
        <f t="shared" si="24"/>
        <v>1</v>
      </c>
      <c r="G470" s="64">
        <f t="shared" si="22"/>
        <v>1</v>
      </c>
      <c r="H470" s="64">
        <f t="shared" si="23"/>
        <v>2020</v>
      </c>
    </row>
    <row r="471" spans="1:8" x14ac:dyDescent="0.25">
      <c r="A471" s="7">
        <v>43843</v>
      </c>
      <c r="B471">
        <v>0</v>
      </c>
      <c r="C471">
        <v>0</v>
      </c>
      <c r="D471">
        <v>4</v>
      </c>
      <c r="E471">
        <v>168</v>
      </c>
      <c r="F471" s="71">
        <f t="shared" si="24"/>
        <v>2</v>
      </c>
      <c r="G471" s="64">
        <f t="shared" si="22"/>
        <v>1</v>
      </c>
      <c r="H471" s="64">
        <f t="shared" si="23"/>
        <v>2020</v>
      </c>
    </row>
    <row r="472" spans="1:8" x14ac:dyDescent="0.25">
      <c r="A472" s="7">
        <v>43844</v>
      </c>
      <c r="B472">
        <v>0</v>
      </c>
      <c r="C472">
        <v>0</v>
      </c>
      <c r="D472">
        <v>4</v>
      </c>
      <c r="E472">
        <v>168</v>
      </c>
      <c r="F472" s="71">
        <f t="shared" si="24"/>
        <v>3</v>
      </c>
      <c r="G472" s="64">
        <f t="shared" si="22"/>
        <v>1</v>
      </c>
      <c r="H472" s="64">
        <f t="shared" si="23"/>
        <v>2020</v>
      </c>
    </row>
    <row r="473" spans="1:8" x14ac:dyDescent="0.25">
      <c r="A473" s="7">
        <v>43845</v>
      </c>
      <c r="B473">
        <v>0</v>
      </c>
      <c r="C473">
        <v>0</v>
      </c>
      <c r="D473">
        <v>8</v>
      </c>
      <c r="E473">
        <v>168</v>
      </c>
      <c r="F473" s="71">
        <f t="shared" si="24"/>
        <v>4</v>
      </c>
      <c r="G473" s="64">
        <f t="shared" si="22"/>
        <v>1</v>
      </c>
      <c r="H473" s="64">
        <f t="shared" si="23"/>
        <v>2020</v>
      </c>
    </row>
    <row r="474" spans="1:8" x14ac:dyDescent="0.25">
      <c r="A474" s="7">
        <v>43846</v>
      </c>
      <c r="B474">
        <v>0</v>
      </c>
      <c r="C474">
        <v>0</v>
      </c>
      <c r="D474">
        <v>4</v>
      </c>
      <c r="E474">
        <v>168</v>
      </c>
      <c r="F474" s="71">
        <f t="shared" si="24"/>
        <v>5</v>
      </c>
      <c r="G474" s="64">
        <f t="shared" si="22"/>
        <v>1</v>
      </c>
      <c r="H474" s="64">
        <f t="shared" si="23"/>
        <v>2020</v>
      </c>
    </row>
    <row r="475" spans="1:8" x14ac:dyDescent="0.25">
      <c r="A475" s="7">
        <v>43847</v>
      </c>
      <c r="B475">
        <v>0</v>
      </c>
      <c r="C475">
        <v>0</v>
      </c>
      <c r="D475">
        <v>4</v>
      </c>
      <c r="E475">
        <v>168</v>
      </c>
      <c r="F475" s="71">
        <f t="shared" si="24"/>
        <v>6</v>
      </c>
      <c r="G475" s="64">
        <f t="shared" si="22"/>
        <v>1</v>
      </c>
      <c r="H475" s="64">
        <f t="shared" si="23"/>
        <v>2020</v>
      </c>
    </row>
    <row r="476" spans="1:8" x14ac:dyDescent="0.25">
      <c r="A476" s="7">
        <v>43848</v>
      </c>
      <c r="B476">
        <v>0</v>
      </c>
      <c r="C476">
        <v>0</v>
      </c>
      <c r="D476">
        <v>4</v>
      </c>
      <c r="E476">
        <v>168</v>
      </c>
      <c r="F476" s="71">
        <f t="shared" si="24"/>
        <v>7</v>
      </c>
      <c r="G476" s="64">
        <f t="shared" si="22"/>
        <v>1</v>
      </c>
      <c r="H476" s="64">
        <f t="shared" si="23"/>
        <v>2020</v>
      </c>
    </row>
    <row r="477" spans="1:8" x14ac:dyDescent="0.25">
      <c r="A477" s="7">
        <v>43849</v>
      </c>
      <c r="B477">
        <v>0</v>
      </c>
      <c r="C477">
        <v>0</v>
      </c>
      <c r="D477">
        <v>4</v>
      </c>
      <c r="E477">
        <v>168</v>
      </c>
      <c r="F477" s="71">
        <f t="shared" si="24"/>
        <v>1</v>
      </c>
      <c r="G477" s="64">
        <f t="shared" si="22"/>
        <v>1</v>
      </c>
      <c r="H477" s="64">
        <f t="shared" si="23"/>
        <v>2020</v>
      </c>
    </row>
    <row r="478" spans="1:8" x14ac:dyDescent="0.25">
      <c r="A478" s="7">
        <v>43850</v>
      </c>
      <c r="B478">
        <v>0</v>
      </c>
      <c r="C478">
        <v>0</v>
      </c>
      <c r="D478">
        <v>4</v>
      </c>
      <c r="E478">
        <v>168</v>
      </c>
      <c r="F478" s="71">
        <f t="shared" si="24"/>
        <v>2</v>
      </c>
      <c r="G478" s="64">
        <f t="shared" si="22"/>
        <v>1</v>
      </c>
      <c r="H478" s="64">
        <f t="shared" si="23"/>
        <v>2020</v>
      </c>
    </row>
    <row r="479" spans="1:8" x14ac:dyDescent="0.25">
      <c r="A479" s="7">
        <v>43851</v>
      </c>
      <c r="B479">
        <v>0</v>
      </c>
      <c r="C479">
        <v>0</v>
      </c>
      <c r="D479">
        <v>4</v>
      </c>
      <c r="E479">
        <v>168</v>
      </c>
      <c r="F479" s="71">
        <f t="shared" si="24"/>
        <v>3</v>
      </c>
      <c r="G479" s="64">
        <f t="shared" si="22"/>
        <v>1</v>
      </c>
      <c r="H479" s="64">
        <f t="shared" si="23"/>
        <v>2020</v>
      </c>
    </row>
    <row r="480" spans="1:8" x14ac:dyDescent="0.25">
      <c r="A480" s="7">
        <v>43852</v>
      </c>
      <c r="B480">
        <v>0</v>
      </c>
      <c r="C480">
        <v>0</v>
      </c>
      <c r="D480">
        <v>4</v>
      </c>
      <c r="E480">
        <v>168</v>
      </c>
      <c r="F480" s="71">
        <f t="shared" si="24"/>
        <v>4</v>
      </c>
      <c r="G480" s="64">
        <f t="shared" si="22"/>
        <v>1</v>
      </c>
      <c r="H480" s="64">
        <f t="shared" si="23"/>
        <v>2020</v>
      </c>
    </row>
    <row r="481" spans="1:8" x14ac:dyDescent="0.25">
      <c r="A481" s="7">
        <v>43853</v>
      </c>
      <c r="B481">
        <v>0</v>
      </c>
      <c r="C481">
        <v>0</v>
      </c>
      <c r="D481">
        <v>4</v>
      </c>
      <c r="E481">
        <v>168</v>
      </c>
      <c r="F481" s="71">
        <f t="shared" si="24"/>
        <v>5</v>
      </c>
      <c r="G481" s="64">
        <f t="shared" si="22"/>
        <v>1</v>
      </c>
      <c r="H481" s="64">
        <f t="shared" si="23"/>
        <v>2020</v>
      </c>
    </row>
    <row r="482" spans="1:8" x14ac:dyDescent="0.25">
      <c r="A482" s="7">
        <v>43854</v>
      </c>
      <c r="B482">
        <v>0</v>
      </c>
      <c r="C482">
        <v>0</v>
      </c>
      <c r="D482">
        <v>4</v>
      </c>
      <c r="E482">
        <v>168</v>
      </c>
      <c r="F482" s="71">
        <f t="shared" si="24"/>
        <v>6</v>
      </c>
      <c r="G482" s="64">
        <f t="shared" si="22"/>
        <v>1</v>
      </c>
      <c r="H482" s="64">
        <f t="shared" si="23"/>
        <v>2020</v>
      </c>
    </row>
    <row r="483" spans="1:8" x14ac:dyDescent="0.25">
      <c r="A483" s="7">
        <v>43855</v>
      </c>
      <c r="B483">
        <v>0</v>
      </c>
      <c r="C483">
        <v>0</v>
      </c>
      <c r="D483">
        <v>4</v>
      </c>
      <c r="E483">
        <v>168</v>
      </c>
      <c r="F483" s="71">
        <f t="shared" si="24"/>
        <v>7</v>
      </c>
      <c r="G483" s="64">
        <f t="shared" si="22"/>
        <v>1</v>
      </c>
      <c r="H483" s="64">
        <f t="shared" si="23"/>
        <v>2020</v>
      </c>
    </row>
    <row r="484" spans="1:8" x14ac:dyDescent="0.25">
      <c r="A484" s="7">
        <v>43856</v>
      </c>
      <c r="B484">
        <v>0</v>
      </c>
      <c r="C484">
        <v>0</v>
      </c>
      <c r="D484">
        <v>4</v>
      </c>
      <c r="E484">
        <v>168</v>
      </c>
      <c r="F484" s="71">
        <f t="shared" si="24"/>
        <v>1</v>
      </c>
      <c r="G484" s="64">
        <f t="shared" si="22"/>
        <v>1</v>
      </c>
      <c r="H484" s="64">
        <f t="shared" si="23"/>
        <v>2020</v>
      </c>
    </row>
    <row r="485" spans="1:8" x14ac:dyDescent="0.25">
      <c r="A485" s="7">
        <v>43857</v>
      </c>
      <c r="B485">
        <v>0</v>
      </c>
      <c r="C485">
        <v>0</v>
      </c>
      <c r="D485">
        <v>4</v>
      </c>
      <c r="E485">
        <v>168</v>
      </c>
      <c r="F485" s="71">
        <f t="shared" si="24"/>
        <v>2</v>
      </c>
      <c r="G485" s="64">
        <f t="shared" si="22"/>
        <v>1</v>
      </c>
      <c r="H485" s="64">
        <f t="shared" si="23"/>
        <v>2020</v>
      </c>
    </row>
    <row r="486" spans="1:8" x14ac:dyDescent="0.25">
      <c r="A486" s="7">
        <v>43858</v>
      </c>
      <c r="B486">
        <v>0</v>
      </c>
      <c r="C486">
        <v>0</v>
      </c>
      <c r="D486">
        <v>4</v>
      </c>
      <c r="E486">
        <v>168</v>
      </c>
      <c r="F486" s="71">
        <f t="shared" si="24"/>
        <v>3</v>
      </c>
      <c r="G486" s="64">
        <f t="shared" si="22"/>
        <v>1</v>
      </c>
      <c r="H486" s="64">
        <f t="shared" si="23"/>
        <v>2020</v>
      </c>
    </row>
    <row r="487" spans="1:8" x14ac:dyDescent="0.25">
      <c r="A487" s="7">
        <v>43859</v>
      </c>
      <c r="B487">
        <v>0</v>
      </c>
      <c r="C487">
        <v>0</v>
      </c>
      <c r="D487">
        <v>4</v>
      </c>
      <c r="E487">
        <v>168</v>
      </c>
      <c r="F487" s="71">
        <f t="shared" si="24"/>
        <v>4</v>
      </c>
      <c r="G487" s="64">
        <f t="shared" si="22"/>
        <v>1</v>
      </c>
      <c r="H487" s="64">
        <f t="shared" si="23"/>
        <v>2020</v>
      </c>
    </row>
    <row r="488" spans="1:8" x14ac:dyDescent="0.25">
      <c r="A488" s="7">
        <v>43860</v>
      </c>
      <c r="B488">
        <v>0</v>
      </c>
      <c r="C488">
        <v>0</v>
      </c>
      <c r="D488">
        <v>4</v>
      </c>
      <c r="E488">
        <v>168</v>
      </c>
      <c r="F488" s="71">
        <f t="shared" si="24"/>
        <v>5</v>
      </c>
      <c r="G488" s="64">
        <f t="shared" si="22"/>
        <v>1</v>
      </c>
      <c r="H488" s="64">
        <f t="shared" si="23"/>
        <v>2020</v>
      </c>
    </row>
    <row r="489" spans="1:8" x14ac:dyDescent="0.25">
      <c r="A489" s="7">
        <v>43861</v>
      </c>
      <c r="B489">
        <v>0</v>
      </c>
      <c r="C489">
        <v>0</v>
      </c>
      <c r="D489">
        <v>4</v>
      </c>
      <c r="E489">
        <v>168</v>
      </c>
      <c r="F489" s="71">
        <f t="shared" si="24"/>
        <v>6</v>
      </c>
      <c r="G489" s="64">
        <f t="shared" si="22"/>
        <v>1</v>
      </c>
      <c r="H489" s="64">
        <f t="shared" si="23"/>
        <v>2020</v>
      </c>
    </row>
    <row r="490" spans="1:8" x14ac:dyDescent="0.25">
      <c r="A490" s="7">
        <v>43862</v>
      </c>
      <c r="B490">
        <v>0</v>
      </c>
      <c r="C490">
        <v>0</v>
      </c>
      <c r="D490">
        <v>4</v>
      </c>
      <c r="E490">
        <v>168</v>
      </c>
      <c r="F490" s="71">
        <f t="shared" si="24"/>
        <v>7</v>
      </c>
      <c r="G490" s="64">
        <f t="shared" si="22"/>
        <v>2</v>
      </c>
      <c r="H490" s="64">
        <f t="shared" si="23"/>
        <v>2020</v>
      </c>
    </row>
    <row r="491" spans="1:8" x14ac:dyDescent="0.25">
      <c r="A491" s="7">
        <v>43863</v>
      </c>
      <c r="B491">
        <v>0</v>
      </c>
      <c r="C491">
        <v>0</v>
      </c>
      <c r="D491">
        <v>4</v>
      </c>
      <c r="E491">
        <v>168</v>
      </c>
      <c r="F491" s="71">
        <f t="shared" si="24"/>
        <v>1</v>
      </c>
      <c r="G491" s="64">
        <f t="shared" si="22"/>
        <v>2</v>
      </c>
      <c r="H491" s="64">
        <f t="shared" si="23"/>
        <v>2020</v>
      </c>
    </row>
    <row r="492" spans="1:8" x14ac:dyDescent="0.25">
      <c r="A492" s="7">
        <v>43864</v>
      </c>
      <c r="B492">
        <v>0</v>
      </c>
      <c r="C492">
        <v>0</v>
      </c>
      <c r="D492">
        <v>4</v>
      </c>
      <c r="E492">
        <v>168</v>
      </c>
      <c r="F492" s="71">
        <f t="shared" si="24"/>
        <v>2</v>
      </c>
      <c r="G492" s="64">
        <f t="shared" si="22"/>
        <v>2</v>
      </c>
      <c r="H492" s="64">
        <f t="shared" si="23"/>
        <v>2020</v>
      </c>
    </row>
    <row r="493" spans="1:8" x14ac:dyDescent="0.25">
      <c r="A493" s="7">
        <v>43865</v>
      </c>
      <c r="B493">
        <v>0</v>
      </c>
      <c r="C493">
        <v>0</v>
      </c>
      <c r="D493">
        <v>4</v>
      </c>
      <c r="E493">
        <v>168</v>
      </c>
      <c r="F493" s="71">
        <f t="shared" si="24"/>
        <v>3</v>
      </c>
      <c r="G493" s="64">
        <f t="shared" si="22"/>
        <v>2</v>
      </c>
      <c r="H493" s="64">
        <f t="shared" si="23"/>
        <v>2020</v>
      </c>
    </row>
    <row r="494" spans="1:8" x14ac:dyDescent="0.25">
      <c r="A494" s="7">
        <v>43866</v>
      </c>
      <c r="B494">
        <v>0</v>
      </c>
      <c r="C494">
        <v>0</v>
      </c>
      <c r="D494">
        <v>4</v>
      </c>
      <c r="E494">
        <v>168</v>
      </c>
      <c r="F494" s="71">
        <f t="shared" si="24"/>
        <v>4</v>
      </c>
      <c r="G494" s="64">
        <f t="shared" si="22"/>
        <v>2</v>
      </c>
      <c r="H494" s="64">
        <f t="shared" si="23"/>
        <v>2020</v>
      </c>
    </row>
    <row r="495" spans="1:8" x14ac:dyDescent="0.25">
      <c r="A495" s="7">
        <v>43867</v>
      </c>
      <c r="B495">
        <v>0</v>
      </c>
      <c r="C495">
        <v>0</v>
      </c>
      <c r="D495">
        <v>4</v>
      </c>
      <c r="E495">
        <v>168</v>
      </c>
      <c r="F495" s="71">
        <f t="shared" si="24"/>
        <v>5</v>
      </c>
      <c r="G495" s="64">
        <f t="shared" si="22"/>
        <v>2</v>
      </c>
      <c r="H495" s="64">
        <f t="shared" si="23"/>
        <v>2020</v>
      </c>
    </row>
    <row r="496" spans="1:8" x14ac:dyDescent="0.25">
      <c r="A496" s="7">
        <v>43868</v>
      </c>
      <c r="B496">
        <v>0</v>
      </c>
      <c r="C496">
        <v>0</v>
      </c>
      <c r="D496">
        <v>4</v>
      </c>
      <c r="E496">
        <v>168</v>
      </c>
      <c r="F496" s="71">
        <f t="shared" si="24"/>
        <v>6</v>
      </c>
      <c r="G496" s="64">
        <f t="shared" si="22"/>
        <v>2</v>
      </c>
      <c r="H496" s="64">
        <f t="shared" si="23"/>
        <v>2020</v>
      </c>
    </row>
    <row r="497" spans="1:8" x14ac:dyDescent="0.25">
      <c r="A497" s="7">
        <v>43869</v>
      </c>
      <c r="B497">
        <v>0</v>
      </c>
      <c r="C497">
        <v>0</v>
      </c>
      <c r="D497">
        <v>4</v>
      </c>
      <c r="E497">
        <v>168</v>
      </c>
      <c r="F497" s="71">
        <f t="shared" si="24"/>
        <v>7</v>
      </c>
      <c r="G497" s="64">
        <f t="shared" ref="G497:G560" si="25">MONTH(A:A)</f>
        <v>2</v>
      </c>
      <c r="H497" s="64">
        <f t="shared" ref="H497:H560" si="26">YEAR(A497)</f>
        <v>2020</v>
      </c>
    </row>
    <row r="498" spans="1:8" x14ac:dyDescent="0.25">
      <c r="A498" s="7">
        <v>43870</v>
      </c>
      <c r="B498">
        <v>0</v>
      </c>
      <c r="C498">
        <v>0</v>
      </c>
      <c r="D498">
        <v>4</v>
      </c>
      <c r="E498">
        <v>168</v>
      </c>
      <c r="F498" s="71">
        <f t="shared" si="24"/>
        <v>1</v>
      </c>
      <c r="G498" s="64">
        <f t="shared" si="25"/>
        <v>2</v>
      </c>
      <c r="H498" s="64">
        <f t="shared" si="26"/>
        <v>2020</v>
      </c>
    </row>
    <row r="499" spans="1:8" x14ac:dyDescent="0.25">
      <c r="A499" s="7">
        <v>43871</v>
      </c>
      <c r="B499">
        <v>0</v>
      </c>
      <c r="C499">
        <v>0</v>
      </c>
      <c r="D499">
        <v>4</v>
      </c>
      <c r="E499">
        <v>168</v>
      </c>
      <c r="F499" s="71">
        <f t="shared" si="24"/>
        <v>2</v>
      </c>
      <c r="G499" s="64">
        <f t="shared" si="25"/>
        <v>2</v>
      </c>
      <c r="H499" s="64">
        <f t="shared" si="26"/>
        <v>2020</v>
      </c>
    </row>
    <row r="500" spans="1:8" x14ac:dyDescent="0.25">
      <c r="A500" s="7">
        <v>43872</v>
      </c>
      <c r="B500">
        <v>0</v>
      </c>
      <c r="C500">
        <v>0</v>
      </c>
      <c r="D500">
        <v>4</v>
      </c>
      <c r="E500">
        <v>168</v>
      </c>
      <c r="F500" s="71">
        <f t="shared" si="24"/>
        <v>3</v>
      </c>
      <c r="G500" s="64">
        <f t="shared" si="25"/>
        <v>2</v>
      </c>
      <c r="H500" s="64">
        <f t="shared" si="26"/>
        <v>2020</v>
      </c>
    </row>
    <row r="501" spans="1:8" x14ac:dyDescent="0.25">
      <c r="A501" s="7">
        <v>43873</v>
      </c>
      <c r="B501">
        <v>0</v>
      </c>
      <c r="C501">
        <v>0</v>
      </c>
      <c r="D501">
        <v>4</v>
      </c>
      <c r="E501">
        <v>168</v>
      </c>
      <c r="F501" s="71">
        <f t="shared" si="24"/>
        <v>4</v>
      </c>
      <c r="G501" s="64">
        <f t="shared" si="25"/>
        <v>2</v>
      </c>
      <c r="H501" s="64">
        <f t="shared" si="26"/>
        <v>2020</v>
      </c>
    </row>
    <row r="502" spans="1:8" x14ac:dyDescent="0.25">
      <c r="A502" s="7">
        <v>43874</v>
      </c>
      <c r="B502">
        <v>0</v>
      </c>
      <c r="C502">
        <v>0</v>
      </c>
      <c r="D502">
        <v>4</v>
      </c>
      <c r="E502">
        <v>168</v>
      </c>
      <c r="F502" s="71">
        <f t="shared" si="24"/>
        <v>5</v>
      </c>
      <c r="G502" s="64">
        <f t="shared" si="25"/>
        <v>2</v>
      </c>
      <c r="H502" s="64">
        <f t="shared" si="26"/>
        <v>2020</v>
      </c>
    </row>
    <row r="503" spans="1:8" x14ac:dyDescent="0.25">
      <c r="A503" s="7">
        <v>43875</v>
      </c>
      <c r="B503">
        <v>0</v>
      </c>
      <c r="C503">
        <v>0</v>
      </c>
      <c r="D503">
        <v>4</v>
      </c>
      <c r="E503">
        <v>168</v>
      </c>
      <c r="F503" s="71">
        <f t="shared" si="24"/>
        <v>6</v>
      </c>
      <c r="G503" s="64">
        <f t="shared" si="25"/>
        <v>2</v>
      </c>
      <c r="H503" s="64">
        <f t="shared" si="26"/>
        <v>2020</v>
      </c>
    </row>
    <row r="504" spans="1:8" x14ac:dyDescent="0.25">
      <c r="A504" s="7">
        <v>43876</v>
      </c>
      <c r="B504">
        <v>0</v>
      </c>
      <c r="C504">
        <v>0</v>
      </c>
      <c r="D504">
        <v>4</v>
      </c>
      <c r="E504">
        <v>168</v>
      </c>
      <c r="F504" s="71">
        <f t="shared" si="24"/>
        <v>7</v>
      </c>
      <c r="G504" s="64">
        <f t="shared" si="25"/>
        <v>2</v>
      </c>
      <c r="H504" s="64">
        <f t="shared" si="26"/>
        <v>2020</v>
      </c>
    </row>
    <row r="505" spans="1:8" x14ac:dyDescent="0.25">
      <c r="A505" s="7">
        <v>43877</v>
      </c>
      <c r="B505">
        <v>0</v>
      </c>
      <c r="C505">
        <v>0</v>
      </c>
      <c r="D505">
        <v>4</v>
      </c>
      <c r="E505">
        <v>168</v>
      </c>
      <c r="F505" s="71">
        <f t="shared" si="24"/>
        <v>1</v>
      </c>
      <c r="G505" s="64">
        <f t="shared" si="25"/>
        <v>2</v>
      </c>
      <c r="H505" s="64">
        <f t="shared" si="26"/>
        <v>2020</v>
      </c>
    </row>
    <row r="506" spans="1:8" x14ac:dyDescent="0.25">
      <c r="A506" s="7">
        <v>43878</v>
      </c>
      <c r="B506">
        <v>0</v>
      </c>
      <c r="C506">
        <v>0</v>
      </c>
      <c r="D506">
        <v>4</v>
      </c>
      <c r="E506">
        <v>168</v>
      </c>
      <c r="F506" s="71">
        <f t="shared" si="24"/>
        <v>2</v>
      </c>
      <c r="G506" s="64">
        <f t="shared" si="25"/>
        <v>2</v>
      </c>
      <c r="H506" s="64">
        <f t="shared" si="26"/>
        <v>2020</v>
      </c>
    </row>
    <row r="507" spans="1:8" x14ac:dyDescent="0.25">
      <c r="A507" s="7">
        <v>43879</v>
      </c>
      <c r="B507">
        <v>0</v>
      </c>
      <c r="C507">
        <v>0</v>
      </c>
      <c r="D507">
        <v>4</v>
      </c>
      <c r="E507">
        <v>168</v>
      </c>
      <c r="F507" s="71">
        <f t="shared" si="24"/>
        <v>3</v>
      </c>
      <c r="G507" s="64">
        <f t="shared" si="25"/>
        <v>2</v>
      </c>
      <c r="H507" s="64">
        <f t="shared" si="26"/>
        <v>2020</v>
      </c>
    </row>
    <row r="508" spans="1:8" x14ac:dyDescent="0.25">
      <c r="A508" s="7">
        <v>43880</v>
      </c>
      <c r="B508">
        <v>0</v>
      </c>
      <c r="C508">
        <v>0</v>
      </c>
      <c r="D508">
        <v>4</v>
      </c>
      <c r="E508">
        <v>168</v>
      </c>
      <c r="F508" s="71">
        <f t="shared" si="24"/>
        <v>4</v>
      </c>
      <c r="G508" s="64">
        <f t="shared" si="25"/>
        <v>2</v>
      </c>
      <c r="H508" s="64">
        <f t="shared" si="26"/>
        <v>2020</v>
      </c>
    </row>
    <row r="509" spans="1:8" x14ac:dyDescent="0.25">
      <c r="A509" s="7">
        <v>43881</v>
      </c>
      <c r="B509">
        <v>0</v>
      </c>
      <c r="C509">
        <v>0</v>
      </c>
      <c r="D509">
        <v>4</v>
      </c>
      <c r="E509">
        <v>168</v>
      </c>
      <c r="F509" s="71">
        <f t="shared" si="24"/>
        <v>5</v>
      </c>
      <c r="G509" s="64">
        <f t="shared" si="25"/>
        <v>2</v>
      </c>
      <c r="H509" s="64">
        <f t="shared" si="26"/>
        <v>2020</v>
      </c>
    </row>
    <row r="510" spans="1:8" x14ac:dyDescent="0.25">
      <c r="A510" s="7">
        <v>43882</v>
      </c>
      <c r="B510">
        <v>0</v>
      </c>
      <c r="C510">
        <v>0</v>
      </c>
      <c r="D510">
        <v>4</v>
      </c>
      <c r="E510">
        <v>168</v>
      </c>
      <c r="F510" s="71">
        <f t="shared" si="24"/>
        <v>6</v>
      </c>
      <c r="G510" s="64">
        <f t="shared" si="25"/>
        <v>2</v>
      </c>
      <c r="H510" s="64">
        <f t="shared" si="26"/>
        <v>2020</v>
      </c>
    </row>
    <row r="511" spans="1:8" x14ac:dyDescent="0.25">
      <c r="A511" s="7">
        <v>43883</v>
      </c>
      <c r="B511">
        <v>0</v>
      </c>
      <c r="C511">
        <v>0</v>
      </c>
      <c r="D511">
        <v>4</v>
      </c>
      <c r="E511">
        <v>168</v>
      </c>
      <c r="F511" s="71">
        <f t="shared" si="24"/>
        <v>7</v>
      </c>
      <c r="G511" s="64">
        <f t="shared" si="25"/>
        <v>2</v>
      </c>
      <c r="H511" s="64">
        <f t="shared" si="26"/>
        <v>2020</v>
      </c>
    </row>
    <row r="512" spans="1:8" x14ac:dyDescent="0.25">
      <c r="A512" s="7">
        <v>43884</v>
      </c>
      <c r="B512">
        <v>0</v>
      </c>
      <c r="C512">
        <v>0</v>
      </c>
      <c r="D512">
        <v>4</v>
      </c>
      <c r="E512">
        <v>168</v>
      </c>
      <c r="F512" s="71">
        <f t="shared" si="24"/>
        <v>1</v>
      </c>
      <c r="G512" s="64">
        <f t="shared" si="25"/>
        <v>2</v>
      </c>
      <c r="H512" s="64">
        <f t="shared" si="26"/>
        <v>2020</v>
      </c>
    </row>
    <row r="513" spans="1:8" x14ac:dyDescent="0.25">
      <c r="A513" s="7">
        <v>43885</v>
      </c>
      <c r="B513">
        <v>0</v>
      </c>
      <c r="C513">
        <v>0</v>
      </c>
      <c r="D513">
        <v>4</v>
      </c>
      <c r="E513">
        <v>168</v>
      </c>
      <c r="F513" s="71">
        <f t="shared" si="24"/>
        <v>2</v>
      </c>
      <c r="G513" s="64">
        <f t="shared" si="25"/>
        <v>2</v>
      </c>
      <c r="H513" s="64">
        <f t="shared" si="26"/>
        <v>2020</v>
      </c>
    </row>
    <row r="514" spans="1:8" x14ac:dyDescent="0.25">
      <c r="A514" s="7">
        <v>43886</v>
      </c>
      <c r="B514">
        <v>0</v>
      </c>
      <c r="C514">
        <v>0</v>
      </c>
      <c r="D514">
        <v>4</v>
      </c>
      <c r="E514">
        <v>168</v>
      </c>
      <c r="F514" s="71">
        <f t="shared" si="24"/>
        <v>3</v>
      </c>
      <c r="G514" s="64">
        <f t="shared" si="25"/>
        <v>2</v>
      </c>
      <c r="H514" s="64">
        <f t="shared" si="26"/>
        <v>2020</v>
      </c>
    </row>
    <row r="515" spans="1:8" x14ac:dyDescent="0.25">
      <c r="A515" s="7">
        <v>43887</v>
      </c>
      <c r="B515">
        <v>0</v>
      </c>
      <c r="C515">
        <v>0</v>
      </c>
      <c r="D515">
        <v>4</v>
      </c>
      <c r="E515">
        <v>168</v>
      </c>
      <c r="F515" s="71">
        <f t="shared" ref="F515:F578" si="27">WEEKDAY(A515)</f>
        <v>4</v>
      </c>
      <c r="G515" s="64">
        <f t="shared" si="25"/>
        <v>2</v>
      </c>
      <c r="H515" s="64">
        <f t="shared" si="26"/>
        <v>2020</v>
      </c>
    </row>
    <row r="516" spans="1:8" x14ac:dyDescent="0.25">
      <c r="A516" s="7">
        <v>43888</v>
      </c>
      <c r="B516">
        <v>0</v>
      </c>
      <c r="C516">
        <v>0</v>
      </c>
      <c r="D516">
        <v>4</v>
      </c>
      <c r="E516">
        <v>168</v>
      </c>
      <c r="F516" s="71">
        <f t="shared" si="27"/>
        <v>5</v>
      </c>
      <c r="G516" s="64">
        <f t="shared" si="25"/>
        <v>2</v>
      </c>
      <c r="H516" s="64">
        <f t="shared" si="26"/>
        <v>2020</v>
      </c>
    </row>
    <row r="517" spans="1:8" x14ac:dyDescent="0.25">
      <c r="A517" s="7">
        <v>43889</v>
      </c>
      <c r="B517">
        <v>0</v>
      </c>
      <c r="C517">
        <v>0</v>
      </c>
      <c r="D517">
        <v>4</v>
      </c>
      <c r="E517">
        <v>168</v>
      </c>
      <c r="F517" s="71">
        <f t="shared" si="27"/>
        <v>6</v>
      </c>
      <c r="G517" s="64">
        <f t="shared" si="25"/>
        <v>2</v>
      </c>
      <c r="H517" s="64">
        <f t="shared" si="26"/>
        <v>2020</v>
      </c>
    </row>
    <row r="518" spans="1:8" x14ac:dyDescent="0.25">
      <c r="A518" s="7">
        <v>43890</v>
      </c>
      <c r="B518">
        <v>0</v>
      </c>
      <c r="C518">
        <v>0</v>
      </c>
      <c r="D518">
        <v>4</v>
      </c>
      <c r="E518">
        <v>168</v>
      </c>
      <c r="F518" s="71">
        <f t="shared" si="27"/>
        <v>7</v>
      </c>
      <c r="G518" s="64">
        <f t="shared" si="25"/>
        <v>2</v>
      </c>
      <c r="H518" s="64">
        <f t="shared" si="26"/>
        <v>2020</v>
      </c>
    </row>
    <row r="519" spans="1:8" x14ac:dyDescent="0.25">
      <c r="A519" s="7">
        <v>43891</v>
      </c>
      <c r="B519">
        <v>0</v>
      </c>
      <c r="C519">
        <v>0</v>
      </c>
      <c r="D519">
        <v>4</v>
      </c>
      <c r="E519">
        <v>168</v>
      </c>
      <c r="F519" s="71">
        <f t="shared" si="27"/>
        <v>1</v>
      </c>
      <c r="G519" s="64">
        <f t="shared" si="25"/>
        <v>3</v>
      </c>
      <c r="H519" s="64">
        <f t="shared" si="26"/>
        <v>2020</v>
      </c>
    </row>
    <row r="520" spans="1:8" x14ac:dyDescent="0.25">
      <c r="A520" s="7">
        <v>43892</v>
      </c>
      <c r="B520">
        <v>0</v>
      </c>
      <c r="C520">
        <v>0</v>
      </c>
      <c r="D520">
        <v>4</v>
      </c>
      <c r="E520">
        <v>168</v>
      </c>
      <c r="F520" s="71">
        <f t="shared" si="27"/>
        <v>2</v>
      </c>
      <c r="G520" s="64">
        <f t="shared" si="25"/>
        <v>3</v>
      </c>
      <c r="H520" s="64">
        <f t="shared" si="26"/>
        <v>2020</v>
      </c>
    </row>
    <row r="521" spans="1:8" x14ac:dyDescent="0.25">
      <c r="A521" s="7">
        <v>43893</v>
      </c>
      <c r="B521">
        <v>0</v>
      </c>
      <c r="C521">
        <v>0</v>
      </c>
      <c r="D521">
        <v>4</v>
      </c>
      <c r="E521">
        <v>168</v>
      </c>
      <c r="F521" s="71">
        <f t="shared" si="27"/>
        <v>3</v>
      </c>
      <c r="G521" s="64">
        <f t="shared" si="25"/>
        <v>3</v>
      </c>
      <c r="H521" s="64">
        <f t="shared" si="26"/>
        <v>2020</v>
      </c>
    </row>
    <row r="522" spans="1:8" x14ac:dyDescent="0.25">
      <c r="A522" s="7">
        <v>43894</v>
      </c>
      <c r="B522">
        <v>0</v>
      </c>
      <c r="C522">
        <v>0</v>
      </c>
      <c r="D522">
        <v>4</v>
      </c>
      <c r="E522">
        <v>168</v>
      </c>
      <c r="F522" s="71">
        <f t="shared" si="27"/>
        <v>4</v>
      </c>
      <c r="G522" s="64">
        <f t="shared" si="25"/>
        <v>3</v>
      </c>
      <c r="H522" s="64">
        <f t="shared" si="26"/>
        <v>2020</v>
      </c>
    </row>
    <row r="523" spans="1:8" x14ac:dyDescent="0.25">
      <c r="A523" s="7">
        <v>43895</v>
      </c>
      <c r="B523">
        <v>0</v>
      </c>
      <c r="C523">
        <v>0</v>
      </c>
      <c r="D523">
        <v>4</v>
      </c>
      <c r="E523">
        <v>168</v>
      </c>
      <c r="F523" s="71">
        <f t="shared" si="27"/>
        <v>5</v>
      </c>
      <c r="G523" s="64">
        <f t="shared" si="25"/>
        <v>3</v>
      </c>
      <c r="H523" s="64">
        <f t="shared" si="26"/>
        <v>2020</v>
      </c>
    </row>
    <row r="524" spans="1:8" x14ac:dyDescent="0.25">
      <c r="A524" s="7">
        <v>43896</v>
      </c>
      <c r="B524">
        <v>0</v>
      </c>
      <c r="C524">
        <v>0</v>
      </c>
      <c r="D524">
        <v>4</v>
      </c>
      <c r="E524">
        <v>168</v>
      </c>
      <c r="F524" s="71">
        <f t="shared" si="27"/>
        <v>6</v>
      </c>
      <c r="G524" s="64">
        <f t="shared" si="25"/>
        <v>3</v>
      </c>
      <c r="H524" s="64">
        <f t="shared" si="26"/>
        <v>2020</v>
      </c>
    </row>
    <row r="525" spans="1:8" x14ac:dyDescent="0.25">
      <c r="A525" s="7">
        <v>43897</v>
      </c>
      <c r="B525">
        <v>0</v>
      </c>
      <c r="C525">
        <v>0</v>
      </c>
      <c r="D525">
        <v>4</v>
      </c>
      <c r="E525">
        <v>168</v>
      </c>
      <c r="F525" s="71">
        <f t="shared" si="27"/>
        <v>7</v>
      </c>
      <c r="G525" s="64">
        <f t="shared" si="25"/>
        <v>3</v>
      </c>
      <c r="H525" s="64">
        <f t="shared" si="26"/>
        <v>2020</v>
      </c>
    </row>
    <row r="526" spans="1:8" x14ac:dyDescent="0.25">
      <c r="A526" s="7">
        <v>43898</v>
      </c>
      <c r="B526">
        <v>0</v>
      </c>
      <c r="C526">
        <v>0</v>
      </c>
      <c r="D526">
        <v>4</v>
      </c>
      <c r="E526">
        <v>168</v>
      </c>
      <c r="F526" s="71">
        <f t="shared" si="27"/>
        <v>1</v>
      </c>
      <c r="G526" s="64">
        <f t="shared" si="25"/>
        <v>3</v>
      </c>
      <c r="H526" s="64">
        <f t="shared" si="26"/>
        <v>2020</v>
      </c>
    </row>
    <row r="527" spans="1:8" x14ac:dyDescent="0.25">
      <c r="A527" s="7">
        <v>43899</v>
      </c>
      <c r="B527">
        <v>0</v>
      </c>
      <c r="C527">
        <v>0</v>
      </c>
      <c r="D527">
        <v>4</v>
      </c>
      <c r="E527">
        <v>168</v>
      </c>
      <c r="F527" s="71">
        <f t="shared" si="27"/>
        <v>2</v>
      </c>
      <c r="G527" s="64">
        <f t="shared" si="25"/>
        <v>3</v>
      </c>
      <c r="H527" s="64">
        <f t="shared" si="26"/>
        <v>2020</v>
      </c>
    </row>
    <row r="528" spans="1:8" x14ac:dyDescent="0.25">
      <c r="A528" s="7">
        <v>43900</v>
      </c>
      <c r="B528">
        <v>0</v>
      </c>
      <c r="C528">
        <v>0</v>
      </c>
      <c r="D528">
        <v>4</v>
      </c>
      <c r="E528">
        <v>168</v>
      </c>
      <c r="F528" s="71">
        <f t="shared" si="27"/>
        <v>3</v>
      </c>
      <c r="G528" s="64">
        <f t="shared" si="25"/>
        <v>3</v>
      </c>
      <c r="H528" s="64">
        <f t="shared" si="26"/>
        <v>2020</v>
      </c>
    </row>
    <row r="529" spans="1:8" x14ac:dyDescent="0.25">
      <c r="A529" s="7">
        <v>43901</v>
      </c>
      <c r="B529">
        <v>0</v>
      </c>
      <c r="C529">
        <v>0</v>
      </c>
      <c r="D529">
        <v>4</v>
      </c>
      <c r="E529">
        <v>168</v>
      </c>
      <c r="F529" s="71">
        <f t="shared" si="27"/>
        <v>4</v>
      </c>
      <c r="G529" s="64">
        <f t="shared" si="25"/>
        <v>3</v>
      </c>
      <c r="H529" s="64">
        <f t="shared" si="26"/>
        <v>2020</v>
      </c>
    </row>
    <row r="530" spans="1:8" x14ac:dyDescent="0.25">
      <c r="A530" s="7">
        <v>43902</v>
      </c>
      <c r="B530">
        <v>0</v>
      </c>
      <c r="C530">
        <v>0</v>
      </c>
      <c r="D530">
        <v>4</v>
      </c>
      <c r="E530">
        <v>168</v>
      </c>
      <c r="F530" s="71">
        <f t="shared" si="27"/>
        <v>5</v>
      </c>
      <c r="G530" s="64">
        <f t="shared" si="25"/>
        <v>3</v>
      </c>
      <c r="H530" s="64">
        <f t="shared" si="26"/>
        <v>2020</v>
      </c>
    </row>
    <row r="531" spans="1:8" x14ac:dyDescent="0.25">
      <c r="A531" s="7">
        <v>43903</v>
      </c>
      <c r="B531">
        <v>0</v>
      </c>
      <c r="C531">
        <v>0</v>
      </c>
      <c r="D531">
        <v>4</v>
      </c>
      <c r="E531">
        <v>168</v>
      </c>
      <c r="F531" s="71">
        <f t="shared" si="27"/>
        <v>6</v>
      </c>
      <c r="G531" s="64">
        <f t="shared" si="25"/>
        <v>3</v>
      </c>
      <c r="H531" s="64">
        <f t="shared" si="26"/>
        <v>2020</v>
      </c>
    </row>
    <row r="532" spans="1:8" x14ac:dyDescent="0.25">
      <c r="A532" s="7">
        <v>43904</v>
      </c>
      <c r="B532">
        <v>0</v>
      </c>
      <c r="C532">
        <v>0</v>
      </c>
      <c r="D532">
        <v>4</v>
      </c>
      <c r="E532">
        <v>168</v>
      </c>
      <c r="F532" s="71">
        <f t="shared" si="27"/>
        <v>7</v>
      </c>
      <c r="G532" s="64">
        <f t="shared" si="25"/>
        <v>3</v>
      </c>
      <c r="H532" s="64">
        <f t="shared" si="26"/>
        <v>2020</v>
      </c>
    </row>
    <row r="533" spans="1:8" x14ac:dyDescent="0.25">
      <c r="A533" s="7">
        <v>43905</v>
      </c>
      <c r="B533">
        <v>0</v>
      </c>
      <c r="C533">
        <v>0</v>
      </c>
      <c r="D533">
        <v>8</v>
      </c>
      <c r="E533">
        <v>168</v>
      </c>
      <c r="F533" s="71">
        <f t="shared" si="27"/>
        <v>1</v>
      </c>
      <c r="G533" s="64">
        <f t="shared" si="25"/>
        <v>3</v>
      </c>
      <c r="H533" s="64">
        <f t="shared" si="26"/>
        <v>2020</v>
      </c>
    </row>
    <row r="534" spans="1:8" x14ac:dyDescent="0.25">
      <c r="A534" s="7">
        <v>43906</v>
      </c>
      <c r="B534">
        <v>0</v>
      </c>
      <c r="C534">
        <v>0</v>
      </c>
      <c r="D534">
        <v>4</v>
      </c>
      <c r="E534">
        <v>168</v>
      </c>
      <c r="F534" s="71">
        <f t="shared" si="27"/>
        <v>2</v>
      </c>
      <c r="G534" s="64">
        <f t="shared" si="25"/>
        <v>3</v>
      </c>
      <c r="H534" s="64">
        <f t="shared" si="26"/>
        <v>2020</v>
      </c>
    </row>
    <row r="535" spans="1:8" x14ac:dyDescent="0.25">
      <c r="A535" s="7">
        <v>43907</v>
      </c>
      <c r="B535">
        <v>0</v>
      </c>
      <c r="C535">
        <v>0</v>
      </c>
      <c r="D535">
        <v>4</v>
      </c>
      <c r="E535">
        <v>168</v>
      </c>
      <c r="F535" s="71">
        <f t="shared" si="27"/>
        <v>3</v>
      </c>
      <c r="G535" s="64">
        <f t="shared" si="25"/>
        <v>3</v>
      </c>
      <c r="H535" s="64">
        <f t="shared" si="26"/>
        <v>2020</v>
      </c>
    </row>
    <row r="536" spans="1:8" x14ac:dyDescent="0.25">
      <c r="A536" s="7">
        <v>43908</v>
      </c>
      <c r="B536">
        <v>0</v>
      </c>
      <c r="C536">
        <v>0</v>
      </c>
      <c r="D536">
        <v>4</v>
      </c>
      <c r="E536">
        <v>168</v>
      </c>
      <c r="F536" s="71">
        <f t="shared" si="27"/>
        <v>4</v>
      </c>
      <c r="G536" s="64">
        <f t="shared" si="25"/>
        <v>3</v>
      </c>
      <c r="H536" s="64">
        <f t="shared" si="26"/>
        <v>2020</v>
      </c>
    </row>
    <row r="537" spans="1:8" x14ac:dyDescent="0.25">
      <c r="A537" s="7">
        <v>43909</v>
      </c>
      <c r="B537">
        <v>0</v>
      </c>
      <c r="C537">
        <v>0</v>
      </c>
      <c r="D537">
        <v>4</v>
      </c>
      <c r="E537">
        <v>168</v>
      </c>
      <c r="F537" s="71">
        <f t="shared" si="27"/>
        <v>5</v>
      </c>
      <c r="G537" s="64">
        <f t="shared" si="25"/>
        <v>3</v>
      </c>
      <c r="H537" s="64">
        <f t="shared" si="26"/>
        <v>2020</v>
      </c>
    </row>
    <row r="538" spans="1:8" x14ac:dyDescent="0.25">
      <c r="A538" s="7">
        <v>43910</v>
      </c>
      <c r="B538">
        <v>0</v>
      </c>
      <c r="C538">
        <v>0</v>
      </c>
      <c r="D538">
        <v>4</v>
      </c>
      <c r="E538">
        <v>168</v>
      </c>
      <c r="F538" s="71">
        <f t="shared" si="27"/>
        <v>6</v>
      </c>
      <c r="G538" s="64">
        <f t="shared" si="25"/>
        <v>3</v>
      </c>
      <c r="H538" s="64">
        <f t="shared" si="26"/>
        <v>2020</v>
      </c>
    </row>
    <row r="539" spans="1:8" x14ac:dyDescent="0.25">
      <c r="A539" s="7">
        <v>43911</v>
      </c>
      <c r="B539">
        <v>0</v>
      </c>
      <c r="C539">
        <v>0</v>
      </c>
      <c r="D539">
        <v>4</v>
      </c>
      <c r="E539">
        <v>168</v>
      </c>
      <c r="F539" s="71">
        <f t="shared" si="27"/>
        <v>7</v>
      </c>
      <c r="G539" s="64">
        <f t="shared" si="25"/>
        <v>3</v>
      </c>
      <c r="H539" s="64">
        <f t="shared" si="26"/>
        <v>2020</v>
      </c>
    </row>
    <row r="540" spans="1:8" x14ac:dyDescent="0.25">
      <c r="A540" s="7">
        <v>43912</v>
      </c>
      <c r="B540">
        <v>0</v>
      </c>
      <c r="C540">
        <v>0</v>
      </c>
      <c r="D540">
        <v>4</v>
      </c>
      <c r="E540">
        <v>168</v>
      </c>
      <c r="F540" s="71">
        <f t="shared" si="27"/>
        <v>1</v>
      </c>
      <c r="G540" s="64">
        <f t="shared" si="25"/>
        <v>3</v>
      </c>
      <c r="H540" s="64">
        <f t="shared" si="26"/>
        <v>2020</v>
      </c>
    </row>
    <row r="541" spans="1:8" x14ac:dyDescent="0.25">
      <c r="A541" s="7">
        <v>43913</v>
      </c>
      <c r="B541">
        <v>0</v>
      </c>
      <c r="C541">
        <v>0</v>
      </c>
      <c r="D541">
        <v>4</v>
      </c>
      <c r="E541">
        <v>168</v>
      </c>
      <c r="F541" s="71">
        <f t="shared" si="27"/>
        <v>2</v>
      </c>
      <c r="G541" s="64">
        <f t="shared" si="25"/>
        <v>3</v>
      </c>
      <c r="H541" s="64">
        <f t="shared" si="26"/>
        <v>2020</v>
      </c>
    </row>
    <row r="542" spans="1:8" x14ac:dyDescent="0.25">
      <c r="A542" s="7">
        <v>43914</v>
      </c>
      <c r="B542">
        <v>0</v>
      </c>
      <c r="C542">
        <v>0</v>
      </c>
      <c r="D542">
        <v>4</v>
      </c>
      <c r="E542">
        <v>168</v>
      </c>
      <c r="F542" s="71">
        <f t="shared" si="27"/>
        <v>3</v>
      </c>
      <c r="G542" s="64">
        <f t="shared" si="25"/>
        <v>3</v>
      </c>
      <c r="H542" s="64">
        <f t="shared" si="26"/>
        <v>2020</v>
      </c>
    </row>
    <row r="543" spans="1:8" x14ac:dyDescent="0.25">
      <c r="A543" s="7">
        <v>43915</v>
      </c>
      <c r="B543">
        <v>0</v>
      </c>
      <c r="C543">
        <v>0</v>
      </c>
      <c r="D543">
        <v>4</v>
      </c>
      <c r="E543">
        <v>168</v>
      </c>
      <c r="F543" s="71">
        <f t="shared" si="27"/>
        <v>4</v>
      </c>
      <c r="G543" s="64">
        <f t="shared" si="25"/>
        <v>3</v>
      </c>
      <c r="H543" s="64">
        <f t="shared" si="26"/>
        <v>2020</v>
      </c>
    </row>
    <row r="544" spans="1:8" x14ac:dyDescent="0.25">
      <c r="A544" s="7">
        <v>43916</v>
      </c>
      <c r="B544">
        <v>0</v>
      </c>
      <c r="C544">
        <v>0</v>
      </c>
      <c r="D544">
        <v>4</v>
      </c>
      <c r="E544">
        <v>168</v>
      </c>
      <c r="F544" s="71">
        <f t="shared" si="27"/>
        <v>5</v>
      </c>
      <c r="G544" s="64">
        <f t="shared" si="25"/>
        <v>3</v>
      </c>
      <c r="H544" s="64">
        <f t="shared" si="26"/>
        <v>2020</v>
      </c>
    </row>
    <row r="545" spans="1:8" x14ac:dyDescent="0.25">
      <c r="A545" s="7">
        <v>43917</v>
      </c>
      <c r="B545">
        <v>0</v>
      </c>
      <c r="C545">
        <v>0</v>
      </c>
      <c r="D545">
        <v>4</v>
      </c>
      <c r="E545">
        <v>168</v>
      </c>
      <c r="F545" s="71">
        <f t="shared" si="27"/>
        <v>6</v>
      </c>
      <c r="G545" s="64">
        <f t="shared" si="25"/>
        <v>3</v>
      </c>
      <c r="H545" s="64">
        <f t="shared" si="26"/>
        <v>2020</v>
      </c>
    </row>
    <row r="546" spans="1:8" x14ac:dyDescent="0.25">
      <c r="A546" s="7">
        <v>43918</v>
      </c>
      <c r="B546">
        <v>0</v>
      </c>
      <c r="C546">
        <v>0</v>
      </c>
      <c r="D546">
        <v>4</v>
      </c>
      <c r="E546">
        <v>168</v>
      </c>
      <c r="F546" s="71">
        <f t="shared" si="27"/>
        <v>7</v>
      </c>
      <c r="G546" s="64">
        <f t="shared" si="25"/>
        <v>3</v>
      </c>
      <c r="H546" s="64">
        <f t="shared" si="26"/>
        <v>2020</v>
      </c>
    </row>
    <row r="547" spans="1:8" x14ac:dyDescent="0.25">
      <c r="A547" s="7">
        <v>43919</v>
      </c>
      <c r="B547">
        <v>0</v>
      </c>
      <c r="C547">
        <v>0</v>
      </c>
      <c r="D547">
        <v>4</v>
      </c>
      <c r="E547">
        <v>168</v>
      </c>
      <c r="F547" s="71">
        <f t="shared" si="27"/>
        <v>1</v>
      </c>
      <c r="G547" s="64">
        <f t="shared" si="25"/>
        <v>3</v>
      </c>
      <c r="H547" s="64">
        <f t="shared" si="26"/>
        <v>2020</v>
      </c>
    </row>
    <row r="548" spans="1:8" x14ac:dyDescent="0.25">
      <c r="A548" s="7">
        <v>43920</v>
      </c>
      <c r="B548">
        <v>0</v>
      </c>
      <c r="C548">
        <v>0</v>
      </c>
      <c r="D548">
        <v>4</v>
      </c>
      <c r="E548">
        <v>168</v>
      </c>
      <c r="F548" s="71">
        <f t="shared" si="27"/>
        <v>2</v>
      </c>
      <c r="G548" s="64">
        <f t="shared" si="25"/>
        <v>3</v>
      </c>
      <c r="H548" s="64">
        <f t="shared" si="26"/>
        <v>2020</v>
      </c>
    </row>
    <row r="549" spans="1:8" x14ac:dyDescent="0.25">
      <c r="A549" s="7">
        <v>43921</v>
      </c>
      <c r="B549">
        <v>0</v>
      </c>
      <c r="C549">
        <v>0</v>
      </c>
      <c r="D549">
        <v>4</v>
      </c>
      <c r="E549">
        <v>168</v>
      </c>
      <c r="F549" s="71">
        <f t="shared" si="27"/>
        <v>3</v>
      </c>
      <c r="G549" s="64">
        <f t="shared" si="25"/>
        <v>3</v>
      </c>
      <c r="H549" s="64">
        <f t="shared" si="26"/>
        <v>2020</v>
      </c>
    </row>
    <row r="550" spans="1:8" x14ac:dyDescent="0.25">
      <c r="A550" s="7">
        <v>43922</v>
      </c>
      <c r="B550">
        <v>0</v>
      </c>
      <c r="C550">
        <v>0</v>
      </c>
      <c r="D550">
        <v>12</v>
      </c>
      <c r="E550">
        <v>168</v>
      </c>
      <c r="F550" s="71">
        <f t="shared" si="27"/>
        <v>4</v>
      </c>
      <c r="G550" s="64">
        <f t="shared" si="25"/>
        <v>4</v>
      </c>
      <c r="H550" s="64">
        <f t="shared" si="26"/>
        <v>2020</v>
      </c>
    </row>
    <row r="551" spans="1:8" x14ac:dyDescent="0.25">
      <c r="A551" s="7">
        <v>43923</v>
      </c>
      <c r="B551">
        <v>0</v>
      </c>
      <c r="C551">
        <v>0</v>
      </c>
      <c r="D551">
        <v>12</v>
      </c>
      <c r="E551">
        <v>168</v>
      </c>
      <c r="F551" s="71">
        <f t="shared" si="27"/>
        <v>5</v>
      </c>
      <c r="G551" s="64">
        <f t="shared" si="25"/>
        <v>4</v>
      </c>
      <c r="H551" s="64">
        <f t="shared" si="26"/>
        <v>2020</v>
      </c>
    </row>
    <row r="552" spans="1:8" x14ac:dyDescent="0.25">
      <c r="A552" s="7">
        <v>43924</v>
      </c>
      <c r="B552">
        <v>0</v>
      </c>
      <c r="C552">
        <v>0</v>
      </c>
      <c r="D552">
        <v>12</v>
      </c>
      <c r="E552">
        <v>168</v>
      </c>
      <c r="F552" s="71">
        <f t="shared" si="27"/>
        <v>6</v>
      </c>
      <c r="G552" s="64">
        <f t="shared" si="25"/>
        <v>4</v>
      </c>
      <c r="H552" s="64">
        <f t="shared" si="26"/>
        <v>2020</v>
      </c>
    </row>
    <row r="553" spans="1:8" x14ac:dyDescent="0.25">
      <c r="A553" s="7">
        <v>43925</v>
      </c>
      <c r="B553">
        <v>0</v>
      </c>
      <c r="C553">
        <v>0</v>
      </c>
      <c r="D553">
        <v>12</v>
      </c>
      <c r="E553">
        <v>168</v>
      </c>
      <c r="F553" s="71">
        <f t="shared" si="27"/>
        <v>7</v>
      </c>
      <c r="G553" s="64">
        <f t="shared" si="25"/>
        <v>4</v>
      </c>
      <c r="H553" s="64">
        <f t="shared" si="26"/>
        <v>2020</v>
      </c>
    </row>
    <row r="554" spans="1:8" x14ac:dyDescent="0.25">
      <c r="A554" s="7">
        <v>43926</v>
      </c>
      <c r="B554">
        <v>0</v>
      </c>
      <c r="C554">
        <v>0</v>
      </c>
      <c r="D554">
        <v>12</v>
      </c>
      <c r="E554">
        <v>168</v>
      </c>
      <c r="F554" s="71">
        <f t="shared" si="27"/>
        <v>1</v>
      </c>
      <c r="G554" s="64">
        <f t="shared" si="25"/>
        <v>4</v>
      </c>
      <c r="H554" s="64">
        <f t="shared" si="26"/>
        <v>2020</v>
      </c>
    </row>
    <row r="555" spans="1:8" x14ac:dyDescent="0.25">
      <c r="A555" s="7">
        <v>43927</v>
      </c>
      <c r="B555">
        <v>0</v>
      </c>
      <c r="C555">
        <v>0</v>
      </c>
      <c r="D555">
        <v>12</v>
      </c>
      <c r="E555">
        <v>168</v>
      </c>
      <c r="F555" s="71">
        <f t="shared" si="27"/>
        <v>2</v>
      </c>
      <c r="G555" s="64">
        <f t="shared" si="25"/>
        <v>4</v>
      </c>
      <c r="H555" s="64">
        <f t="shared" si="26"/>
        <v>2020</v>
      </c>
    </row>
    <row r="556" spans="1:8" x14ac:dyDescent="0.25">
      <c r="A556" s="7">
        <v>43928</v>
      </c>
      <c r="B556">
        <v>0</v>
      </c>
      <c r="C556">
        <v>0</v>
      </c>
      <c r="D556">
        <v>12</v>
      </c>
      <c r="E556">
        <v>168</v>
      </c>
      <c r="F556" s="71">
        <f t="shared" si="27"/>
        <v>3</v>
      </c>
      <c r="G556" s="64">
        <f t="shared" si="25"/>
        <v>4</v>
      </c>
      <c r="H556" s="64">
        <f t="shared" si="26"/>
        <v>2020</v>
      </c>
    </row>
    <row r="557" spans="1:8" x14ac:dyDescent="0.25">
      <c r="A557" s="7">
        <v>43929</v>
      </c>
      <c r="B557">
        <v>0</v>
      </c>
      <c r="C557">
        <v>0</v>
      </c>
      <c r="D557">
        <v>12</v>
      </c>
      <c r="E557">
        <v>168</v>
      </c>
      <c r="F557" s="71">
        <f t="shared" si="27"/>
        <v>4</v>
      </c>
      <c r="G557" s="64">
        <f t="shared" si="25"/>
        <v>4</v>
      </c>
      <c r="H557" s="64">
        <f t="shared" si="26"/>
        <v>2020</v>
      </c>
    </row>
    <row r="558" spans="1:8" x14ac:dyDescent="0.25">
      <c r="A558" s="7">
        <v>43930</v>
      </c>
      <c r="B558">
        <v>0</v>
      </c>
      <c r="C558">
        <v>0</v>
      </c>
      <c r="D558">
        <v>12</v>
      </c>
      <c r="E558">
        <v>168</v>
      </c>
      <c r="F558" s="71">
        <f t="shared" si="27"/>
        <v>5</v>
      </c>
      <c r="G558" s="64">
        <f t="shared" si="25"/>
        <v>4</v>
      </c>
      <c r="H558" s="64">
        <f t="shared" si="26"/>
        <v>2020</v>
      </c>
    </row>
    <row r="559" spans="1:8" x14ac:dyDescent="0.25">
      <c r="A559" s="7">
        <v>43931</v>
      </c>
      <c r="B559">
        <v>0</v>
      </c>
      <c r="C559">
        <v>0</v>
      </c>
      <c r="D559">
        <v>12</v>
      </c>
      <c r="E559">
        <v>168</v>
      </c>
      <c r="F559" s="71">
        <f t="shared" si="27"/>
        <v>6</v>
      </c>
      <c r="G559" s="64">
        <f t="shared" si="25"/>
        <v>4</v>
      </c>
      <c r="H559" s="64">
        <f t="shared" si="26"/>
        <v>2020</v>
      </c>
    </row>
    <row r="560" spans="1:8" x14ac:dyDescent="0.25">
      <c r="A560" s="7">
        <v>43932</v>
      </c>
      <c r="B560">
        <v>0</v>
      </c>
      <c r="C560">
        <v>0</v>
      </c>
      <c r="D560">
        <v>12</v>
      </c>
      <c r="E560">
        <v>168</v>
      </c>
      <c r="F560" s="71">
        <f t="shared" si="27"/>
        <v>7</v>
      </c>
      <c r="G560" s="64">
        <f t="shared" si="25"/>
        <v>4</v>
      </c>
      <c r="H560" s="64">
        <f t="shared" si="26"/>
        <v>2020</v>
      </c>
    </row>
    <row r="561" spans="1:8" x14ac:dyDescent="0.25">
      <c r="A561" s="7">
        <v>43933</v>
      </c>
      <c r="B561">
        <v>0</v>
      </c>
      <c r="C561">
        <v>0</v>
      </c>
      <c r="D561">
        <v>12</v>
      </c>
      <c r="E561">
        <v>168</v>
      </c>
      <c r="F561" s="71">
        <f t="shared" si="27"/>
        <v>1</v>
      </c>
      <c r="G561" s="64">
        <f t="shared" ref="G561:G624" si="28">MONTH(A:A)</f>
        <v>4</v>
      </c>
      <c r="H561" s="64">
        <f t="shared" ref="H561:H624" si="29">YEAR(A561)</f>
        <v>2020</v>
      </c>
    </row>
    <row r="562" spans="1:8" x14ac:dyDescent="0.25">
      <c r="A562" s="7">
        <v>43934</v>
      </c>
      <c r="B562">
        <v>0</v>
      </c>
      <c r="C562">
        <v>0</v>
      </c>
      <c r="D562">
        <v>12</v>
      </c>
      <c r="E562">
        <v>168</v>
      </c>
      <c r="F562" s="71">
        <f t="shared" si="27"/>
        <v>2</v>
      </c>
      <c r="G562" s="64">
        <f t="shared" si="28"/>
        <v>4</v>
      </c>
      <c r="H562" s="64">
        <f t="shared" si="29"/>
        <v>2020</v>
      </c>
    </row>
    <row r="563" spans="1:8" x14ac:dyDescent="0.25">
      <c r="A563" s="7">
        <v>43935</v>
      </c>
      <c r="B563">
        <v>0</v>
      </c>
      <c r="C563">
        <v>0</v>
      </c>
      <c r="D563">
        <v>12</v>
      </c>
      <c r="E563">
        <v>168</v>
      </c>
      <c r="F563" s="71">
        <f t="shared" si="27"/>
        <v>3</v>
      </c>
      <c r="G563" s="64">
        <f t="shared" si="28"/>
        <v>4</v>
      </c>
      <c r="H563" s="64">
        <f t="shared" si="29"/>
        <v>2020</v>
      </c>
    </row>
    <row r="564" spans="1:8" x14ac:dyDescent="0.25">
      <c r="A564" s="7">
        <v>43936</v>
      </c>
      <c r="B564">
        <v>0</v>
      </c>
      <c r="C564">
        <v>0</v>
      </c>
      <c r="D564">
        <v>16</v>
      </c>
      <c r="E564">
        <v>168</v>
      </c>
      <c r="F564" s="71">
        <f t="shared" si="27"/>
        <v>4</v>
      </c>
      <c r="G564" s="64">
        <f t="shared" si="28"/>
        <v>4</v>
      </c>
      <c r="H564" s="64">
        <f t="shared" si="29"/>
        <v>2020</v>
      </c>
    </row>
    <row r="565" spans="1:8" x14ac:dyDescent="0.25">
      <c r="A565" s="7">
        <v>43937</v>
      </c>
      <c r="B565">
        <v>0</v>
      </c>
      <c r="C565">
        <v>0</v>
      </c>
      <c r="D565">
        <v>12</v>
      </c>
      <c r="E565">
        <v>168</v>
      </c>
      <c r="F565" s="71">
        <f t="shared" si="27"/>
        <v>5</v>
      </c>
      <c r="G565" s="64">
        <f t="shared" si="28"/>
        <v>4</v>
      </c>
      <c r="H565" s="64">
        <f t="shared" si="29"/>
        <v>2020</v>
      </c>
    </row>
    <row r="566" spans="1:8" x14ac:dyDescent="0.25">
      <c r="A566" s="7">
        <v>43938</v>
      </c>
      <c r="B566">
        <v>0</v>
      </c>
      <c r="C566">
        <v>0</v>
      </c>
      <c r="D566">
        <v>12</v>
      </c>
      <c r="E566">
        <v>168</v>
      </c>
      <c r="F566" s="71">
        <f t="shared" si="27"/>
        <v>6</v>
      </c>
      <c r="G566" s="64">
        <f t="shared" si="28"/>
        <v>4</v>
      </c>
      <c r="H566" s="64">
        <f t="shared" si="29"/>
        <v>2020</v>
      </c>
    </row>
    <row r="567" spans="1:8" x14ac:dyDescent="0.25">
      <c r="A567" s="7">
        <v>43939</v>
      </c>
      <c r="B567">
        <v>0</v>
      </c>
      <c r="C567">
        <v>0</v>
      </c>
      <c r="D567">
        <v>12</v>
      </c>
      <c r="E567">
        <v>168</v>
      </c>
      <c r="F567" s="71">
        <f t="shared" si="27"/>
        <v>7</v>
      </c>
      <c r="G567" s="64">
        <f t="shared" si="28"/>
        <v>4</v>
      </c>
      <c r="H567" s="64">
        <f t="shared" si="29"/>
        <v>2020</v>
      </c>
    </row>
    <row r="568" spans="1:8" x14ac:dyDescent="0.25">
      <c r="A568" s="7">
        <v>43940</v>
      </c>
      <c r="B568">
        <v>0</v>
      </c>
      <c r="C568">
        <v>0</v>
      </c>
      <c r="D568">
        <v>12</v>
      </c>
      <c r="E568">
        <v>168</v>
      </c>
      <c r="F568" s="71">
        <f t="shared" si="27"/>
        <v>1</v>
      </c>
      <c r="G568" s="64">
        <f t="shared" si="28"/>
        <v>4</v>
      </c>
      <c r="H568" s="64">
        <f t="shared" si="29"/>
        <v>2020</v>
      </c>
    </row>
    <row r="569" spans="1:8" x14ac:dyDescent="0.25">
      <c r="A569" s="7">
        <v>43941</v>
      </c>
      <c r="B569">
        <v>0</v>
      </c>
      <c r="C569">
        <v>0</v>
      </c>
      <c r="D569">
        <v>12</v>
      </c>
      <c r="E569">
        <v>168</v>
      </c>
      <c r="F569" s="71">
        <f t="shared" si="27"/>
        <v>2</v>
      </c>
      <c r="G569" s="64">
        <f t="shared" si="28"/>
        <v>4</v>
      </c>
      <c r="H569" s="64">
        <f t="shared" si="29"/>
        <v>2020</v>
      </c>
    </row>
    <row r="570" spans="1:8" x14ac:dyDescent="0.25">
      <c r="A570" s="7">
        <v>43942</v>
      </c>
      <c r="B570">
        <v>0</v>
      </c>
      <c r="C570">
        <v>0</v>
      </c>
      <c r="D570">
        <v>12</v>
      </c>
      <c r="E570">
        <v>168</v>
      </c>
      <c r="F570" s="71">
        <f t="shared" si="27"/>
        <v>3</v>
      </c>
      <c r="G570" s="64">
        <f t="shared" si="28"/>
        <v>4</v>
      </c>
      <c r="H570" s="64">
        <f t="shared" si="29"/>
        <v>2020</v>
      </c>
    </row>
    <row r="571" spans="1:8" x14ac:dyDescent="0.25">
      <c r="A571" s="7">
        <v>43943</v>
      </c>
      <c r="B571">
        <v>0</v>
      </c>
      <c r="C571">
        <v>0</v>
      </c>
      <c r="D571">
        <v>12</v>
      </c>
      <c r="E571">
        <v>168</v>
      </c>
      <c r="F571" s="71">
        <f t="shared" si="27"/>
        <v>4</v>
      </c>
      <c r="G571" s="64">
        <f t="shared" si="28"/>
        <v>4</v>
      </c>
      <c r="H571" s="64">
        <f t="shared" si="29"/>
        <v>2020</v>
      </c>
    </row>
    <row r="572" spans="1:8" x14ac:dyDescent="0.25">
      <c r="A572" s="7">
        <v>43944</v>
      </c>
      <c r="B572">
        <v>0</v>
      </c>
      <c r="C572">
        <v>0</v>
      </c>
      <c r="D572">
        <v>12</v>
      </c>
      <c r="E572">
        <v>168</v>
      </c>
      <c r="F572" s="71">
        <f t="shared" si="27"/>
        <v>5</v>
      </c>
      <c r="G572" s="64">
        <f t="shared" si="28"/>
        <v>4</v>
      </c>
      <c r="H572" s="64">
        <f t="shared" si="29"/>
        <v>2020</v>
      </c>
    </row>
    <row r="573" spans="1:8" x14ac:dyDescent="0.25">
      <c r="A573" s="7">
        <v>43945</v>
      </c>
      <c r="B573">
        <v>0</v>
      </c>
      <c r="C573">
        <v>0</v>
      </c>
      <c r="D573">
        <v>12</v>
      </c>
      <c r="E573">
        <v>168</v>
      </c>
      <c r="F573" s="71">
        <f t="shared" si="27"/>
        <v>6</v>
      </c>
      <c r="G573" s="64">
        <f t="shared" si="28"/>
        <v>4</v>
      </c>
      <c r="H573" s="64">
        <f t="shared" si="29"/>
        <v>2020</v>
      </c>
    </row>
    <row r="574" spans="1:8" x14ac:dyDescent="0.25">
      <c r="A574" s="7">
        <v>43946</v>
      </c>
      <c r="B574">
        <v>0</v>
      </c>
      <c r="C574">
        <v>0</v>
      </c>
      <c r="D574">
        <v>12</v>
      </c>
      <c r="E574">
        <v>168</v>
      </c>
      <c r="F574" s="71">
        <f t="shared" si="27"/>
        <v>7</v>
      </c>
      <c r="G574" s="64">
        <f t="shared" si="28"/>
        <v>4</v>
      </c>
      <c r="H574" s="64">
        <f t="shared" si="29"/>
        <v>2020</v>
      </c>
    </row>
    <row r="575" spans="1:8" x14ac:dyDescent="0.25">
      <c r="A575" s="7">
        <v>43947</v>
      </c>
      <c r="B575">
        <v>0</v>
      </c>
      <c r="C575">
        <v>0</v>
      </c>
      <c r="D575">
        <v>12</v>
      </c>
      <c r="E575">
        <v>168</v>
      </c>
      <c r="F575" s="71">
        <f t="shared" si="27"/>
        <v>1</v>
      </c>
      <c r="G575" s="64">
        <f t="shared" si="28"/>
        <v>4</v>
      </c>
      <c r="H575" s="64">
        <f t="shared" si="29"/>
        <v>2020</v>
      </c>
    </row>
    <row r="576" spans="1:8" x14ac:dyDescent="0.25">
      <c r="A576" s="7">
        <v>43948</v>
      </c>
      <c r="B576">
        <v>0</v>
      </c>
      <c r="C576">
        <v>0</v>
      </c>
      <c r="D576">
        <v>12</v>
      </c>
      <c r="E576">
        <v>168</v>
      </c>
      <c r="F576" s="71">
        <f t="shared" si="27"/>
        <v>2</v>
      </c>
      <c r="G576" s="64">
        <f t="shared" si="28"/>
        <v>4</v>
      </c>
      <c r="H576" s="64">
        <f t="shared" si="29"/>
        <v>2020</v>
      </c>
    </row>
    <row r="577" spans="1:8" x14ac:dyDescent="0.25">
      <c r="A577" s="7">
        <v>43949</v>
      </c>
      <c r="B577">
        <v>0</v>
      </c>
      <c r="C577">
        <v>0</v>
      </c>
      <c r="D577">
        <v>12</v>
      </c>
      <c r="E577">
        <v>168</v>
      </c>
      <c r="F577" s="71">
        <f t="shared" si="27"/>
        <v>3</v>
      </c>
      <c r="G577" s="64">
        <f t="shared" si="28"/>
        <v>4</v>
      </c>
      <c r="H577" s="64">
        <f t="shared" si="29"/>
        <v>2020</v>
      </c>
    </row>
    <row r="578" spans="1:8" x14ac:dyDescent="0.25">
      <c r="A578" s="7">
        <v>43950</v>
      </c>
      <c r="B578">
        <v>0</v>
      </c>
      <c r="C578">
        <v>0</v>
      </c>
      <c r="D578">
        <v>12</v>
      </c>
      <c r="E578">
        <v>168</v>
      </c>
      <c r="F578" s="71">
        <f t="shared" si="27"/>
        <v>4</v>
      </c>
      <c r="G578" s="64">
        <f t="shared" si="28"/>
        <v>4</v>
      </c>
      <c r="H578" s="64">
        <f t="shared" si="29"/>
        <v>2020</v>
      </c>
    </row>
    <row r="579" spans="1:8" x14ac:dyDescent="0.25">
      <c r="A579" s="7">
        <v>43951</v>
      </c>
      <c r="B579">
        <v>0</v>
      </c>
      <c r="C579">
        <v>0</v>
      </c>
      <c r="D579">
        <v>12</v>
      </c>
      <c r="E579">
        <v>168</v>
      </c>
      <c r="F579" s="71">
        <f t="shared" ref="F579:F642" si="30">WEEKDAY(A579)</f>
        <v>5</v>
      </c>
      <c r="G579" s="64">
        <f t="shared" si="28"/>
        <v>4</v>
      </c>
      <c r="H579" s="64">
        <f t="shared" si="29"/>
        <v>2020</v>
      </c>
    </row>
    <row r="580" spans="1:8" x14ac:dyDescent="0.25">
      <c r="A580" s="7">
        <v>43952</v>
      </c>
      <c r="B580">
        <v>0</v>
      </c>
      <c r="C580">
        <v>0</v>
      </c>
      <c r="D580">
        <v>12</v>
      </c>
      <c r="E580">
        <v>168</v>
      </c>
      <c r="F580" s="71">
        <f t="shared" si="30"/>
        <v>6</v>
      </c>
      <c r="G580" s="64">
        <f t="shared" si="28"/>
        <v>5</v>
      </c>
      <c r="H580" s="64">
        <f t="shared" si="29"/>
        <v>2020</v>
      </c>
    </row>
    <row r="581" spans="1:8" x14ac:dyDescent="0.25">
      <c r="A581" s="7">
        <v>43953</v>
      </c>
      <c r="B581">
        <v>0</v>
      </c>
      <c r="C581">
        <v>0</v>
      </c>
      <c r="D581">
        <v>12</v>
      </c>
      <c r="E581">
        <v>168</v>
      </c>
      <c r="F581" s="71">
        <f t="shared" si="30"/>
        <v>7</v>
      </c>
      <c r="G581" s="64">
        <f t="shared" si="28"/>
        <v>5</v>
      </c>
      <c r="H581" s="64">
        <f t="shared" si="29"/>
        <v>2020</v>
      </c>
    </row>
    <row r="582" spans="1:8" x14ac:dyDescent="0.25">
      <c r="A582" s="7">
        <v>43954</v>
      </c>
      <c r="B582">
        <v>0</v>
      </c>
      <c r="C582">
        <v>0</v>
      </c>
      <c r="D582">
        <v>12</v>
      </c>
      <c r="E582">
        <v>168</v>
      </c>
      <c r="F582" s="71">
        <f t="shared" si="30"/>
        <v>1</v>
      </c>
      <c r="G582" s="64">
        <f t="shared" si="28"/>
        <v>5</v>
      </c>
      <c r="H582" s="64">
        <f t="shared" si="29"/>
        <v>2020</v>
      </c>
    </row>
    <row r="583" spans="1:8" x14ac:dyDescent="0.25">
      <c r="A583" s="7">
        <v>43955</v>
      </c>
      <c r="B583">
        <v>0</v>
      </c>
      <c r="C583">
        <v>0</v>
      </c>
      <c r="D583">
        <v>12</v>
      </c>
      <c r="E583">
        <v>168</v>
      </c>
      <c r="F583" s="71">
        <f t="shared" si="30"/>
        <v>2</v>
      </c>
      <c r="G583" s="64">
        <f t="shared" si="28"/>
        <v>5</v>
      </c>
      <c r="H583" s="64">
        <f t="shared" si="29"/>
        <v>2020</v>
      </c>
    </row>
    <row r="584" spans="1:8" x14ac:dyDescent="0.25">
      <c r="A584" s="7">
        <v>43956</v>
      </c>
      <c r="B584">
        <v>0</v>
      </c>
      <c r="C584">
        <v>0</v>
      </c>
      <c r="D584">
        <v>12</v>
      </c>
      <c r="E584">
        <v>168</v>
      </c>
      <c r="F584" s="71">
        <f t="shared" si="30"/>
        <v>3</v>
      </c>
      <c r="G584" s="64">
        <f t="shared" si="28"/>
        <v>5</v>
      </c>
      <c r="H584" s="64">
        <f t="shared" si="29"/>
        <v>2020</v>
      </c>
    </row>
    <row r="585" spans="1:8" x14ac:dyDescent="0.25">
      <c r="A585" s="7">
        <v>43957</v>
      </c>
      <c r="B585">
        <v>0</v>
      </c>
      <c r="C585">
        <v>0</v>
      </c>
      <c r="D585">
        <v>12</v>
      </c>
      <c r="E585">
        <v>168</v>
      </c>
      <c r="F585" s="71">
        <f t="shared" si="30"/>
        <v>4</v>
      </c>
      <c r="G585" s="64">
        <f t="shared" si="28"/>
        <v>5</v>
      </c>
      <c r="H585" s="64">
        <f t="shared" si="29"/>
        <v>2020</v>
      </c>
    </row>
    <row r="586" spans="1:8" x14ac:dyDescent="0.25">
      <c r="A586" s="7">
        <v>43958</v>
      </c>
      <c r="B586">
        <v>0</v>
      </c>
      <c r="C586">
        <v>0</v>
      </c>
      <c r="D586">
        <v>12</v>
      </c>
      <c r="E586">
        <v>168</v>
      </c>
      <c r="F586" s="71">
        <f t="shared" si="30"/>
        <v>5</v>
      </c>
      <c r="G586" s="64">
        <f t="shared" si="28"/>
        <v>5</v>
      </c>
      <c r="H586" s="64">
        <f t="shared" si="29"/>
        <v>2020</v>
      </c>
    </row>
    <row r="587" spans="1:8" x14ac:dyDescent="0.25">
      <c r="A587" s="7">
        <v>43959</v>
      </c>
      <c r="B587">
        <v>0</v>
      </c>
      <c r="C587">
        <v>0</v>
      </c>
      <c r="D587">
        <v>12</v>
      </c>
      <c r="E587">
        <v>168</v>
      </c>
      <c r="F587" s="71">
        <f t="shared" si="30"/>
        <v>6</v>
      </c>
      <c r="G587" s="64">
        <f t="shared" si="28"/>
        <v>5</v>
      </c>
      <c r="H587" s="64">
        <f t="shared" si="29"/>
        <v>2020</v>
      </c>
    </row>
    <row r="588" spans="1:8" x14ac:dyDescent="0.25">
      <c r="A588" s="7">
        <v>43960</v>
      </c>
      <c r="B588">
        <v>0</v>
      </c>
      <c r="C588">
        <v>0</v>
      </c>
      <c r="D588">
        <v>12</v>
      </c>
      <c r="E588">
        <v>168</v>
      </c>
      <c r="F588" s="71">
        <f t="shared" si="30"/>
        <v>7</v>
      </c>
      <c r="G588" s="64">
        <f t="shared" si="28"/>
        <v>5</v>
      </c>
      <c r="H588" s="64">
        <f t="shared" si="29"/>
        <v>2020</v>
      </c>
    </row>
    <row r="589" spans="1:8" x14ac:dyDescent="0.25">
      <c r="A589" s="7">
        <v>43961</v>
      </c>
      <c r="B589">
        <v>0</v>
      </c>
      <c r="C589">
        <v>0</v>
      </c>
      <c r="D589">
        <v>12</v>
      </c>
      <c r="E589">
        <v>168</v>
      </c>
      <c r="F589" s="71">
        <f t="shared" si="30"/>
        <v>1</v>
      </c>
      <c r="G589" s="64">
        <f t="shared" si="28"/>
        <v>5</v>
      </c>
      <c r="H589" s="64">
        <f t="shared" si="29"/>
        <v>2020</v>
      </c>
    </row>
    <row r="590" spans="1:8" x14ac:dyDescent="0.25">
      <c r="A590" s="7">
        <v>43962</v>
      </c>
      <c r="B590">
        <v>0</v>
      </c>
      <c r="C590">
        <v>0</v>
      </c>
      <c r="D590">
        <v>12</v>
      </c>
      <c r="E590">
        <v>168</v>
      </c>
      <c r="F590" s="71">
        <f t="shared" si="30"/>
        <v>2</v>
      </c>
      <c r="G590" s="64">
        <f t="shared" si="28"/>
        <v>5</v>
      </c>
      <c r="H590" s="64">
        <f t="shared" si="29"/>
        <v>2020</v>
      </c>
    </row>
    <row r="591" spans="1:8" x14ac:dyDescent="0.25">
      <c r="A591" s="7">
        <v>43963</v>
      </c>
      <c r="B591">
        <v>0</v>
      </c>
      <c r="C591">
        <v>0</v>
      </c>
      <c r="D591">
        <v>12</v>
      </c>
      <c r="E591">
        <v>168</v>
      </c>
      <c r="F591" s="71">
        <f t="shared" si="30"/>
        <v>3</v>
      </c>
      <c r="G591" s="64">
        <f t="shared" si="28"/>
        <v>5</v>
      </c>
      <c r="H591" s="64">
        <f t="shared" si="29"/>
        <v>2020</v>
      </c>
    </row>
    <row r="592" spans="1:8" x14ac:dyDescent="0.25">
      <c r="A592" s="7">
        <v>43964</v>
      </c>
      <c r="B592">
        <v>0</v>
      </c>
      <c r="C592">
        <v>0</v>
      </c>
      <c r="D592">
        <v>12</v>
      </c>
      <c r="E592">
        <v>168</v>
      </c>
      <c r="F592" s="71">
        <f t="shared" si="30"/>
        <v>4</v>
      </c>
      <c r="G592" s="64">
        <f t="shared" si="28"/>
        <v>5</v>
      </c>
      <c r="H592" s="64">
        <f t="shared" si="29"/>
        <v>2020</v>
      </c>
    </row>
    <row r="593" spans="1:8" x14ac:dyDescent="0.25">
      <c r="A593" s="7">
        <v>43965</v>
      </c>
      <c r="B593">
        <v>0</v>
      </c>
      <c r="C593">
        <v>0</v>
      </c>
      <c r="D593">
        <v>12</v>
      </c>
      <c r="E593">
        <v>168</v>
      </c>
      <c r="F593" s="71">
        <f t="shared" si="30"/>
        <v>5</v>
      </c>
      <c r="G593" s="64">
        <f t="shared" si="28"/>
        <v>5</v>
      </c>
      <c r="H593" s="64">
        <f t="shared" si="29"/>
        <v>2020</v>
      </c>
    </row>
    <row r="594" spans="1:8" x14ac:dyDescent="0.25">
      <c r="A594" s="7">
        <v>43966</v>
      </c>
      <c r="B594">
        <v>0</v>
      </c>
      <c r="C594">
        <v>0</v>
      </c>
      <c r="D594">
        <v>12</v>
      </c>
      <c r="E594">
        <v>168</v>
      </c>
      <c r="F594" s="71">
        <f t="shared" si="30"/>
        <v>6</v>
      </c>
      <c r="G594" s="64">
        <f t="shared" si="28"/>
        <v>5</v>
      </c>
      <c r="H594" s="64">
        <f t="shared" si="29"/>
        <v>2020</v>
      </c>
    </row>
    <row r="595" spans="1:8" x14ac:dyDescent="0.25">
      <c r="A595" s="7">
        <v>43967</v>
      </c>
      <c r="B595">
        <v>0</v>
      </c>
      <c r="C595">
        <v>0</v>
      </c>
      <c r="D595">
        <v>12</v>
      </c>
      <c r="E595">
        <v>168</v>
      </c>
      <c r="F595" s="71">
        <f t="shared" si="30"/>
        <v>7</v>
      </c>
      <c r="G595" s="64">
        <f t="shared" si="28"/>
        <v>5</v>
      </c>
      <c r="H595" s="64">
        <f t="shared" si="29"/>
        <v>2020</v>
      </c>
    </row>
    <row r="596" spans="1:8" x14ac:dyDescent="0.25">
      <c r="A596" s="7">
        <v>43968</v>
      </c>
      <c r="B596">
        <v>0</v>
      </c>
      <c r="C596">
        <v>0</v>
      </c>
      <c r="D596">
        <v>12</v>
      </c>
      <c r="E596">
        <v>168</v>
      </c>
      <c r="F596" s="71">
        <f t="shared" si="30"/>
        <v>1</v>
      </c>
      <c r="G596" s="64">
        <f t="shared" si="28"/>
        <v>5</v>
      </c>
      <c r="H596" s="64">
        <f t="shared" si="29"/>
        <v>2020</v>
      </c>
    </row>
    <row r="597" spans="1:8" x14ac:dyDescent="0.25">
      <c r="A597" s="7">
        <v>43969</v>
      </c>
      <c r="B597">
        <v>0</v>
      </c>
      <c r="C597">
        <v>0</v>
      </c>
      <c r="D597">
        <v>12</v>
      </c>
      <c r="E597">
        <v>168</v>
      </c>
      <c r="F597" s="71">
        <f t="shared" si="30"/>
        <v>2</v>
      </c>
      <c r="G597" s="64">
        <f t="shared" si="28"/>
        <v>5</v>
      </c>
      <c r="H597" s="64">
        <f t="shared" si="29"/>
        <v>2020</v>
      </c>
    </row>
    <row r="598" spans="1:8" x14ac:dyDescent="0.25">
      <c r="A598" s="7">
        <v>43970</v>
      </c>
      <c r="B598">
        <v>0</v>
      </c>
      <c r="C598">
        <v>0</v>
      </c>
      <c r="D598">
        <v>12</v>
      </c>
      <c r="E598">
        <v>168</v>
      </c>
      <c r="F598" s="71">
        <f t="shared" si="30"/>
        <v>3</v>
      </c>
      <c r="G598" s="64">
        <f t="shared" si="28"/>
        <v>5</v>
      </c>
      <c r="H598" s="64">
        <f t="shared" si="29"/>
        <v>2020</v>
      </c>
    </row>
    <row r="599" spans="1:8" x14ac:dyDescent="0.25">
      <c r="A599" s="7">
        <v>43971</v>
      </c>
      <c r="B599">
        <v>0</v>
      </c>
      <c r="C599">
        <v>0</v>
      </c>
      <c r="D599">
        <v>12</v>
      </c>
      <c r="E599">
        <v>168</v>
      </c>
      <c r="F599" s="71">
        <f t="shared" si="30"/>
        <v>4</v>
      </c>
      <c r="G599" s="64">
        <f t="shared" si="28"/>
        <v>5</v>
      </c>
      <c r="H599" s="64">
        <f t="shared" si="29"/>
        <v>2020</v>
      </c>
    </row>
    <row r="600" spans="1:8" x14ac:dyDescent="0.25">
      <c r="A600" s="7">
        <v>43972</v>
      </c>
      <c r="B600">
        <v>0</v>
      </c>
      <c r="C600">
        <v>0</v>
      </c>
      <c r="D600">
        <v>12</v>
      </c>
      <c r="E600">
        <v>168</v>
      </c>
      <c r="F600" s="71">
        <f t="shared" si="30"/>
        <v>5</v>
      </c>
      <c r="G600" s="64">
        <f t="shared" si="28"/>
        <v>5</v>
      </c>
      <c r="H600" s="64">
        <f t="shared" si="29"/>
        <v>2020</v>
      </c>
    </row>
    <row r="601" spans="1:8" x14ac:dyDescent="0.25">
      <c r="A601" s="7">
        <v>43973</v>
      </c>
      <c r="B601">
        <v>0</v>
      </c>
      <c r="C601">
        <v>0</v>
      </c>
      <c r="D601">
        <v>12</v>
      </c>
      <c r="E601">
        <v>168</v>
      </c>
      <c r="F601" s="71">
        <f t="shared" si="30"/>
        <v>6</v>
      </c>
      <c r="G601" s="64">
        <f t="shared" si="28"/>
        <v>5</v>
      </c>
      <c r="H601" s="64">
        <f t="shared" si="29"/>
        <v>2020</v>
      </c>
    </row>
    <row r="602" spans="1:8" x14ac:dyDescent="0.25">
      <c r="A602" s="7">
        <v>43974</v>
      </c>
      <c r="B602">
        <v>0</v>
      </c>
      <c r="C602">
        <v>0</v>
      </c>
      <c r="D602">
        <v>12</v>
      </c>
      <c r="E602">
        <v>168</v>
      </c>
      <c r="F602" s="71">
        <f t="shared" si="30"/>
        <v>7</v>
      </c>
      <c r="G602" s="64">
        <f t="shared" si="28"/>
        <v>5</v>
      </c>
      <c r="H602" s="64">
        <f t="shared" si="29"/>
        <v>2020</v>
      </c>
    </row>
    <row r="603" spans="1:8" x14ac:dyDescent="0.25">
      <c r="A603" s="7">
        <v>43975</v>
      </c>
      <c r="B603">
        <v>0</v>
      </c>
      <c r="C603">
        <v>0</v>
      </c>
      <c r="D603">
        <v>12</v>
      </c>
      <c r="E603">
        <v>168</v>
      </c>
      <c r="F603" s="71">
        <f t="shared" si="30"/>
        <v>1</v>
      </c>
      <c r="G603" s="64">
        <f t="shared" si="28"/>
        <v>5</v>
      </c>
      <c r="H603" s="64">
        <f t="shared" si="29"/>
        <v>2020</v>
      </c>
    </row>
    <row r="604" spans="1:8" x14ac:dyDescent="0.25">
      <c r="A604" s="7">
        <v>43976</v>
      </c>
      <c r="B604">
        <v>0</v>
      </c>
      <c r="C604">
        <v>0</v>
      </c>
      <c r="D604">
        <v>12</v>
      </c>
      <c r="E604">
        <v>168</v>
      </c>
      <c r="F604" s="71">
        <f t="shared" si="30"/>
        <v>2</v>
      </c>
      <c r="G604" s="64">
        <f t="shared" si="28"/>
        <v>5</v>
      </c>
      <c r="H604" s="64">
        <f t="shared" si="29"/>
        <v>2020</v>
      </c>
    </row>
    <row r="605" spans="1:8" x14ac:dyDescent="0.25">
      <c r="A605" s="7">
        <v>43977</v>
      </c>
      <c r="B605">
        <v>0</v>
      </c>
      <c r="C605">
        <v>0</v>
      </c>
      <c r="D605">
        <v>12</v>
      </c>
      <c r="E605">
        <v>168</v>
      </c>
      <c r="F605" s="71">
        <f t="shared" si="30"/>
        <v>3</v>
      </c>
      <c r="G605" s="64">
        <f t="shared" si="28"/>
        <v>5</v>
      </c>
      <c r="H605" s="64">
        <f t="shared" si="29"/>
        <v>2020</v>
      </c>
    </row>
    <row r="606" spans="1:8" x14ac:dyDescent="0.25">
      <c r="A606" s="7">
        <v>43978</v>
      </c>
      <c r="B606">
        <v>0</v>
      </c>
      <c r="C606">
        <v>0</v>
      </c>
      <c r="D606">
        <v>12</v>
      </c>
      <c r="E606">
        <v>168</v>
      </c>
      <c r="F606" s="71">
        <f t="shared" si="30"/>
        <v>4</v>
      </c>
      <c r="G606" s="64">
        <f t="shared" si="28"/>
        <v>5</v>
      </c>
      <c r="H606" s="64">
        <f t="shared" si="29"/>
        <v>2020</v>
      </c>
    </row>
    <row r="607" spans="1:8" x14ac:dyDescent="0.25">
      <c r="A607" s="7">
        <v>43979</v>
      </c>
      <c r="B607">
        <v>0</v>
      </c>
      <c r="C607">
        <v>0</v>
      </c>
      <c r="D607">
        <v>12</v>
      </c>
      <c r="E607">
        <v>168</v>
      </c>
      <c r="F607" s="71">
        <f t="shared" si="30"/>
        <v>5</v>
      </c>
      <c r="G607" s="64">
        <f t="shared" si="28"/>
        <v>5</v>
      </c>
      <c r="H607" s="64">
        <f t="shared" si="29"/>
        <v>2020</v>
      </c>
    </row>
    <row r="608" spans="1:8" x14ac:dyDescent="0.25">
      <c r="A608" s="7">
        <v>43980</v>
      </c>
      <c r="B608">
        <v>0</v>
      </c>
      <c r="C608">
        <v>0</v>
      </c>
      <c r="D608">
        <v>12</v>
      </c>
      <c r="E608">
        <v>168</v>
      </c>
      <c r="F608" s="71">
        <f t="shared" si="30"/>
        <v>6</v>
      </c>
      <c r="G608" s="64">
        <f t="shared" si="28"/>
        <v>5</v>
      </c>
      <c r="H608" s="64">
        <f t="shared" si="29"/>
        <v>2020</v>
      </c>
    </row>
    <row r="609" spans="1:8" x14ac:dyDescent="0.25">
      <c r="A609" s="7">
        <v>43981</v>
      </c>
      <c r="B609">
        <v>0</v>
      </c>
      <c r="C609">
        <v>0</v>
      </c>
      <c r="D609">
        <v>12</v>
      </c>
      <c r="E609">
        <v>168</v>
      </c>
      <c r="F609" s="71">
        <f t="shared" si="30"/>
        <v>7</v>
      </c>
      <c r="G609" s="64">
        <f t="shared" si="28"/>
        <v>5</v>
      </c>
      <c r="H609" s="64">
        <f t="shared" si="29"/>
        <v>2020</v>
      </c>
    </row>
    <row r="610" spans="1:8" x14ac:dyDescent="0.25">
      <c r="A610" s="7">
        <v>43982</v>
      </c>
      <c r="B610">
        <v>0</v>
      </c>
      <c r="C610">
        <v>0</v>
      </c>
      <c r="D610">
        <v>12</v>
      </c>
      <c r="E610">
        <v>168</v>
      </c>
      <c r="F610" s="71">
        <f t="shared" si="30"/>
        <v>1</v>
      </c>
      <c r="G610" s="64">
        <f t="shared" si="28"/>
        <v>5</v>
      </c>
      <c r="H610" s="64">
        <f t="shared" si="29"/>
        <v>2020</v>
      </c>
    </row>
    <row r="611" spans="1:8" x14ac:dyDescent="0.25">
      <c r="A611" s="7">
        <v>43983</v>
      </c>
      <c r="B611">
        <v>0</v>
      </c>
      <c r="C611">
        <v>0</v>
      </c>
      <c r="D611">
        <v>44</v>
      </c>
      <c r="E611">
        <v>168</v>
      </c>
      <c r="F611" s="71">
        <f t="shared" si="30"/>
        <v>2</v>
      </c>
      <c r="G611" s="64">
        <f t="shared" si="28"/>
        <v>6</v>
      </c>
      <c r="H611" s="64">
        <f t="shared" si="29"/>
        <v>2020</v>
      </c>
    </row>
    <row r="612" spans="1:8" x14ac:dyDescent="0.25">
      <c r="A612" s="7">
        <v>43984</v>
      </c>
      <c r="B612">
        <v>0</v>
      </c>
      <c r="C612">
        <v>0</v>
      </c>
      <c r="D612">
        <v>36</v>
      </c>
      <c r="E612">
        <v>168</v>
      </c>
      <c r="F612" s="71">
        <f t="shared" si="30"/>
        <v>3</v>
      </c>
      <c r="G612" s="64">
        <f t="shared" si="28"/>
        <v>6</v>
      </c>
      <c r="H612" s="64">
        <f t="shared" si="29"/>
        <v>2020</v>
      </c>
    </row>
    <row r="613" spans="1:8" x14ac:dyDescent="0.25">
      <c r="A613" s="7">
        <v>43985</v>
      </c>
      <c r="B613">
        <v>0</v>
      </c>
      <c r="C613">
        <v>0</v>
      </c>
      <c r="D613">
        <v>36</v>
      </c>
      <c r="E613">
        <v>168</v>
      </c>
      <c r="F613" s="71">
        <f t="shared" si="30"/>
        <v>4</v>
      </c>
      <c r="G613" s="64">
        <f t="shared" si="28"/>
        <v>6</v>
      </c>
      <c r="H613" s="64">
        <f t="shared" si="29"/>
        <v>2020</v>
      </c>
    </row>
    <row r="614" spans="1:8" x14ac:dyDescent="0.25">
      <c r="A614" s="7">
        <v>43986</v>
      </c>
      <c r="B614">
        <v>0</v>
      </c>
      <c r="C614">
        <v>0</v>
      </c>
      <c r="D614">
        <v>36</v>
      </c>
      <c r="E614">
        <v>168</v>
      </c>
      <c r="F614" s="71">
        <f t="shared" si="30"/>
        <v>5</v>
      </c>
      <c r="G614" s="64">
        <f t="shared" si="28"/>
        <v>6</v>
      </c>
      <c r="H614" s="64">
        <f t="shared" si="29"/>
        <v>2020</v>
      </c>
    </row>
    <row r="615" spans="1:8" x14ac:dyDescent="0.25">
      <c r="A615" s="7">
        <v>43987</v>
      </c>
      <c r="B615">
        <v>0</v>
      </c>
      <c r="C615">
        <v>0</v>
      </c>
      <c r="D615">
        <v>36</v>
      </c>
      <c r="E615">
        <v>168</v>
      </c>
      <c r="F615" s="71">
        <f t="shared" si="30"/>
        <v>6</v>
      </c>
      <c r="G615" s="64">
        <f t="shared" si="28"/>
        <v>6</v>
      </c>
      <c r="H615" s="64">
        <f t="shared" si="29"/>
        <v>2020</v>
      </c>
    </row>
    <row r="616" spans="1:8" x14ac:dyDescent="0.25">
      <c r="A616" s="7">
        <v>43988</v>
      </c>
      <c r="B616">
        <v>0</v>
      </c>
      <c r="C616">
        <v>0</v>
      </c>
      <c r="D616">
        <v>36</v>
      </c>
      <c r="E616">
        <v>168</v>
      </c>
      <c r="F616" s="71">
        <f t="shared" si="30"/>
        <v>7</v>
      </c>
      <c r="G616" s="64">
        <f t="shared" si="28"/>
        <v>6</v>
      </c>
      <c r="H616" s="64">
        <f t="shared" si="29"/>
        <v>2020</v>
      </c>
    </row>
    <row r="617" spans="1:8" x14ac:dyDescent="0.25">
      <c r="A617" s="7">
        <v>43989</v>
      </c>
      <c r="B617">
        <v>0</v>
      </c>
      <c r="C617">
        <v>0</v>
      </c>
      <c r="D617">
        <v>36</v>
      </c>
      <c r="E617">
        <v>168</v>
      </c>
      <c r="F617" s="71">
        <f t="shared" si="30"/>
        <v>1</v>
      </c>
      <c r="G617" s="64">
        <f t="shared" si="28"/>
        <v>6</v>
      </c>
      <c r="H617" s="64">
        <f t="shared" si="29"/>
        <v>2020</v>
      </c>
    </row>
    <row r="618" spans="1:8" x14ac:dyDescent="0.25">
      <c r="A618" s="7">
        <v>43990</v>
      </c>
      <c r="B618">
        <v>0</v>
      </c>
      <c r="C618">
        <v>0</v>
      </c>
      <c r="D618">
        <v>36</v>
      </c>
      <c r="E618">
        <v>168</v>
      </c>
      <c r="F618" s="71">
        <f t="shared" si="30"/>
        <v>2</v>
      </c>
      <c r="G618" s="64">
        <f t="shared" si="28"/>
        <v>6</v>
      </c>
      <c r="H618" s="64">
        <f t="shared" si="29"/>
        <v>2020</v>
      </c>
    </row>
    <row r="619" spans="1:8" x14ac:dyDescent="0.25">
      <c r="A619" s="7">
        <v>43991</v>
      </c>
      <c r="B619">
        <v>0</v>
      </c>
      <c r="C619">
        <v>0</v>
      </c>
      <c r="D619">
        <v>36</v>
      </c>
      <c r="E619">
        <v>168</v>
      </c>
      <c r="F619" s="71">
        <f t="shared" si="30"/>
        <v>3</v>
      </c>
      <c r="G619" s="64">
        <f t="shared" si="28"/>
        <v>6</v>
      </c>
      <c r="H619" s="64">
        <f t="shared" si="29"/>
        <v>2020</v>
      </c>
    </row>
    <row r="620" spans="1:8" x14ac:dyDescent="0.25">
      <c r="A620" s="7">
        <v>43992</v>
      </c>
      <c r="B620">
        <v>0</v>
      </c>
      <c r="C620">
        <v>0</v>
      </c>
      <c r="D620">
        <v>36</v>
      </c>
      <c r="E620">
        <v>168</v>
      </c>
      <c r="F620" s="71">
        <f t="shared" si="30"/>
        <v>4</v>
      </c>
      <c r="G620" s="64">
        <f t="shared" si="28"/>
        <v>6</v>
      </c>
      <c r="H620" s="64">
        <f t="shared" si="29"/>
        <v>2020</v>
      </c>
    </row>
    <row r="621" spans="1:8" x14ac:dyDescent="0.25">
      <c r="A621" s="7">
        <v>43993</v>
      </c>
      <c r="B621">
        <v>0</v>
      </c>
      <c r="C621">
        <v>0</v>
      </c>
      <c r="D621">
        <v>36</v>
      </c>
      <c r="E621">
        <v>168</v>
      </c>
      <c r="F621" s="71">
        <f t="shared" si="30"/>
        <v>5</v>
      </c>
      <c r="G621" s="64">
        <f t="shared" si="28"/>
        <v>6</v>
      </c>
      <c r="H621" s="64">
        <f t="shared" si="29"/>
        <v>2020</v>
      </c>
    </row>
    <row r="622" spans="1:8" x14ac:dyDescent="0.25">
      <c r="A622" s="7">
        <v>43994</v>
      </c>
      <c r="B622">
        <v>0</v>
      </c>
      <c r="C622">
        <v>0</v>
      </c>
      <c r="D622">
        <v>36</v>
      </c>
      <c r="E622">
        <v>168</v>
      </c>
      <c r="F622" s="71">
        <f t="shared" si="30"/>
        <v>6</v>
      </c>
      <c r="G622" s="64">
        <f t="shared" si="28"/>
        <v>6</v>
      </c>
      <c r="H622" s="64">
        <f t="shared" si="29"/>
        <v>2020</v>
      </c>
    </row>
    <row r="623" spans="1:8" x14ac:dyDescent="0.25">
      <c r="A623" s="7">
        <v>43995</v>
      </c>
      <c r="B623">
        <v>0</v>
      </c>
      <c r="C623">
        <v>0</v>
      </c>
      <c r="D623">
        <v>36</v>
      </c>
      <c r="E623">
        <v>168</v>
      </c>
      <c r="F623" s="71">
        <f t="shared" si="30"/>
        <v>7</v>
      </c>
      <c r="G623" s="64">
        <f t="shared" si="28"/>
        <v>6</v>
      </c>
      <c r="H623" s="64">
        <f t="shared" si="29"/>
        <v>2020</v>
      </c>
    </row>
    <row r="624" spans="1:8" x14ac:dyDescent="0.25">
      <c r="A624" s="7">
        <v>43996</v>
      </c>
      <c r="B624">
        <v>0</v>
      </c>
      <c r="C624">
        <v>0</v>
      </c>
      <c r="D624">
        <v>36</v>
      </c>
      <c r="E624">
        <v>168</v>
      </c>
      <c r="F624" s="71">
        <f t="shared" si="30"/>
        <v>1</v>
      </c>
      <c r="G624" s="64">
        <f t="shared" si="28"/>
        <v>6</v>
      </c>
      <c r="H624" s="64">
        <f t="shared" si="29"/>
        <v>2020</v>
      </c>
    </row>
    <row r="625" spans="1:8" x14ac:dyDescent="0.25">
      <c r="A625" s="7">
        <v>43997</v>
      </c>
      <c r="B625">
        <v>0</v>
      </c>
      <c r="C625">
        <v>0</v>
      </c>
      <c r="D625">
        <v>36</v>
      </c>
      <c r="E625">
        <v>168</v>
      </c>
      <c r="F625" s="71">
        <f t="shared" si="30"/>
        <v>2</v>
      </c>
      <c r="G625" s="64">
        <f t="shared" ref="G625:G688" si="31">MONTH(A:A)</f>
        <v>6</v>
      </c>
      <c r="H625" s="64">
        <f t="shared" ref="H625:H688" si="32">YEAR(A625)</f>
        <v>2020</v>
      </c>
    </row>
    <row r="626" spans="1:8" x14ac:dyDescent="0.25">
      <c r="A626" s="7">
        <v>43998</v>
      </c>
      <c r="B626">
        <v>0</v>
      </c>
      <c r="C626">
        <v>0</v>
      </c>
      <c r="D626">
        <v>32</v>
      </c>
      <c r="E626">
        <v>168</v>
      </c>
      <c r="F626" s="71">
        <f t="shared" si="30"/>
        <v>3</v>
      </c>
      <c r="G626" s="64">
        <f t="shared" si="31"/>
        <v>6</v>
      </c>
      <c r="H626" s="64">
        <f t="shared" si="32"/>
        <v>2020</v>
      </c>
    </row>
    <row r="627" spans="1:8" x14ac:dyDescent="0.25">
      <c r="A627" s="7">
        <v>43999</v>
      </c>
      <c r="B627">
        <v>0</v>
      </c>
      <c r="C627">
        <v>0</v>
      </c>
      <c r="D627">
        <v>32</v>
      </c>
      <c r="E627">
        <v>168</v>
      </c>
      <c r="F627" s="71">
        <f t="shared" si="30"/>
        <v>4</v>
      </c>
      <c r="G627" s="64">
        <f t="shared" si="31"/>
        <v>6</v>
      </c>
      <c r="H627" s="64">
        <f t="shared" si="32"/>
        <v>2020</v>
      </c>
    </row>
    <row r="628" spans="1:8" x14ac:dyDescent="0.25">
      <c r="A628" s="7">
        <v>44000</v>
      </c>
      <c r="B628">
        <v>0</v>
      </c>
      <c r="C628">
        <v>0</v>
      </c>
      <c r="D628">
        <v>32</v>
      </c>
      <c r="E628">
        <v>168</v>
      </c>
      <c r="F628" s="71">
        <f t="shared" si="30"/>
        <v>5</v>
      </c>
      <c r="G628" s="64">
        <f t="shared" si="31"/>
        <v>6</v>
      </c>
      <c r="H628" s="64">
        <f t="shared" si="32"/>
        <v>2020</v>
      </c>
    </row>
    <row r="629" spans="1:8" x14ac:dyDescent="0.25">
      <c r="A629" s="7">
        <v>44001</v>
      </c>
      <c r="B629">
        <v>0</v>
      </c>
      <c r="C629">
        <v>0</v>
      </c>
      <c r="D629">
        <v>32</v>
      </c>
      <c r="E629">
        <v>168</v>
      </c>
      <c r="F629" s="71">
        <f t="shared" si="30"/>
        <v>6</v>
      </c>
      <c r="G629" s="64">
        <f t="shared" si="31"/>
        <v>6</v>
      </c>
      <c r="H629" s="64">
        <f t="shared" si="32"/>
        <v>2020</v>
      </c>
    </row>
    <row r="630" spans="1:8" x14ac:dyDescent="0.25">
      <c r="A630" s="7">
        <v>44002</v>
      </c>
      <c r="B630">
        <v>0</v>
      </c>
      <c r="C630">
        <v>0</v>
      </c>
      <c r="D630">
        <v>32</v>
      </c>
      <c r="E630">
        <v>168</v>
      </c>
      <c r="F630" s="71">
        <f t="shared" si="30"/>
        <v>7</v>
      </c>
      <c r="G630" s="64">
        <f t="shared" si="31"/>
        <v>6</v>
      </c>
      <c r="H630" s="64">
        <f t="shared" si="32"/>
        <v>2020</v>
      </c>
    </row>
    <row r="631" spans="1:8" x14ac:dyDescent="0.25">
      <c r="A631" s="7">
        <v>44003</v>
      </c>
      <c r="B631">
        <v>0</v>
      </c>
      <c r="C631">
        <v>0</v>
      </c>
      <c r="D631">
        <v>32</v>
      </c>
      <c r="E631">
        <v>168</v>
      </c>
      <c r="F631" s="71">
        <f t="shared" si="30"/>
        <v>1</v>
      </c>
      <c r="G631" s="64">
        <f t="shared" si="31"/>
        <v>6</v>
      </c>
      <c r="H631" s="64">
        <f t="shared" si="32"/>
        <v>2020</v>
      </c>
    </row>
    <row r="632" spans="1:8" x14ac:dyDescent="0.25">
      <c r="A632" s="7">
        <v>44004</v>
      </c>
      <c r="B632">
        <v>0</v>
      </c>
      <c r="C632">
        <v>0</v>
      </c>
      <c r="D632">
        <v>32</v>
      </c>
      <c r="E632">
        <v>168</v>
      </c>
      <c r="F632" s="71">
        <f t="shared" si="30"/>
        <v>2</v>
      </c>
      <c r="G632" s="64">
        <f t="shared" si="31"/>
        <v>6</v>
      </c>
      <c r="H632" s="64">
        <f t="shared" si="32"/>
        <v>2020</v>
      </c>
    </row>
    <row r="633" spans="1:8" x14ac:dyDescent="0.25">
      <c r="A633" s="7">
        <v>44005</v>
      </c>
      <c r="B633">
        <v>0</v>
      </c>
      <c r="C633">
        <v>0</v>
      </c>
      <c r="D633">
        <v>32</v>
      </c>
      <c r="E633">
        <v>168</v>
      </c>
      <c r="F633" s="71">
        <f t="shared" si="30"/>
        <v>3</v>
      </c>
      <c r="G633" s="64">
        <f t="shared" si="31"/>
        <v>6</v>
      </c>
      <c r="H633" s="64">
        <f t="shared" si="32"/>
        <v>2020</v>
      </c>
    </row>
    <row r="634" spans="1:8" x14ac:dyDescent="0.25">
      <c r="A634" s="7">
        <v>44006</v>
      </c>
      <c r="B634">
        <v>0</v>
      </c>
      <c r="C634">
        <v>0</v>
      </c>
      <c r="D634">
        <v>32</v>
      </c>
      <c r="E634">
        <v>168</v>
      </c>
      <c r="F634" s="71">
        <f t="shared" si="30"/>
        <v>4</v>
      </c>
      <c r="G634" s="64">
        <f t="shared" si="31"/>
        <v>6</v>
      </c>
      <c r="H634" s="64">
        <f t="shared" si="32"/>
        <v>2020</v>
      </c>
    </row>
    <row r="635" spans="1:8" x14ac:dyDescent="0.25">
      <c r="A635" s="7">
        <v>44007</v>
      </c>
      <c r="B635">
        <v>0</v>
      </c>
      <c r="C635">
        <v>0</v>
      </c>
      <c r="D635">
        <v>32</v>
      </c>
      <c r="E635">
        <v>168</v>
      </c>
      <c r="F635" s="71">
        <f t="shared" si="30"/>
        <v>5</v>
      </c>
      <c r="G635" s="64">
        <f t="shared" si="31"/>
        <v>6</v>
      </c>
      <c r="H635" s="64">
        <f t="shared" si="32"/>
        <v>2020</v>
      </c>
    </row>
    <row r="636" spans="1:8" x14ac:dyDescent="0.25">
      <c r="A636" s="7">
        <v>44008</v>
      </c>
      <c r="B636">
        <v>0</v>
      </c>
      <c r="C636">
        <v>0</v>
      </c>
      <c r="D636">
        <v>32</v>
      </c>
      <c r="E636">
        <v>168</v>
      </c>
      <c r="F636" s="71">
        <f t="shared" si="30"/>
        <v>6</v>
      </c>
      <c r="G636" s="64">
        <f t="shared" si="31"/>
        <v>6</v>
      </c>
      <c r="H636" s="64">
        <f t="shared" si="32"/>
        <v>2020</v>
      </c>
    </row>
    <row r="637" spans="1:8" x14ac:dyDescent="0.25">
      <c r="A637" s="7">
        <v>44009</v>
      </c>
      <c r="B637">
        <v>0</v>
      </c>
      <c r="C637">
        <v>0</v>
      </c>
      <c r="D637">
        <v>32</v>
      </c>
      <c r="E637">
        <v>168</v>
      </c>
      <c r="F637" s="71">
        <f t="shared" si="30"/>
        <v>7</v>
      </c>
      <c r="G637" s="64">
        <f t="shared" si="31"/>
        <v>6</v>
      </c>
      <c r="H637" s="64">
        <f t="shared" si="32"/>
        <v>2020</v>
      </c>
    </row>
    <row r="638" spans="1:8" x14ac:dyDescent="0.25">
      <c r="A638" s="7">
        <v>44010</v>
      </c>
      <c r="B638">
        <v>0</v>
      </c>
      <c r="C638">
        <v>0</v>
      </c>
      <c r="D638">
        <v>32</v>
      </c>
      <c r="E638">
        <v>168</v>
      </c>
      <c r="F638" s="71">
        <f t="shared" si="30"/>
        <v>1</v>
      </c>
      <c r="G638" s="64">
        <f t="shared" si="31"/>
        <v>6</v>
      </c>
      <c r="H638" s="64">
        <f t="shared" si="32"/>
        <v>2020</v>
      </c>
    </row>
    <row r="639" spans="1:8" x14ac:dyDescent="0.25">
      <c r="A639" s="7">
        <v>44011</v>
      </c>
      <c r="B639">
        <v>0</v>
      </c>
      <c r="C639">
        <v>0</v>
      </c>
      <c r="D639">
        <v>32</v>
      </c>
      <c r="E639">
        <v>168</v>
      </c>
      <c r="F639" s="71">
        <f t="shared" si="30"/>
        <v>2</v>
      </c>
      <c r="G639" s="64">
        <f t="shared" si="31"/>
        <v>6</v>
      </c>
      <c r="H639" s="64">
        <f t="shared" si="32"/>
        <v>2020</v>
      </c>
    </row>
    <row r="640" spans="1:8" x14ac:dyDescent="0.25">
      <c r="A640" s="7">
        <v>44012</v>
      </c>
      <c r="B640">
        <v>0</v>
      </c>
      <c r="C640">
        <v>0</v>
      </c>
      <c r="D640">
        <v>32</v>
      </c>
      <c r="E640">
        <v>168</v>
      </c>
      <c r="F640" s="71">
        <f t="shared" si="30"/>
        <v>3</v>
      </c>
      <c r="G640" s="64">
        <f t="shared" si="31"/>
        <v>6</v>
      </c>
      <c r="H640" s="64">
        <f t="shared" si="32"/>
        <v>2020</v>
      </c>
    </row>
    <row r="641" spans="1:8" x14ac:dyDescent="0.25">
      <c r="A641" s="7">
        <v>44013</v>
      </c>
      <c r="B641">
        <v>0</v>
      </c>
      <c r="C641">
        <v>0</v>
      </c>
      <c r="D641">
        <v>32</v>
      </c>
      <c r="E641">
        <v>168</v>
      </c>
      <c r="F641" s="71">
        <f t="shared" si="30"/>
        <v>4</v>
      </c>
      <c r="G641" s="64">
        <f t="shared" si="31"/>
        <v>7</v>
      </c>
      <c r="H641" s="64">
        <f t="shared" si="32"/>
        <v>2020</v>
      </c>
    </row>
    <row r="642" spans="1:8" x14ac:dyDescent="0.25">
      <c r="A642" s="7">
        <v>44014</v>
      </c>
      <c r="B642">
        <v>0</v>
      </c>
      <c r="C642">
        <v>0</v>
      </c>
      <c r="D642">
        <v>32</v>
      </c>
      <c r="E642">
        <v>168</v>
      </c>
      <c r="F642" s="71">
        <f t="shared" si="30"/>
        <v>5</v>
      </c>
      <c r="G642" s="64">
        <f t="shared" si="31"/>
        <v>7</v>
      </c>
      <c r="H642" s="64">
        <f t="shared" si="32"/>
        <v>2020</v>
      </c>
    </row>
    <row r="643" spans="1:8" x14ac:dyDescent="0.25">
      <c r="A643" s="7">
        <v>44015</v>
      </c>
      <c r="B643">
        <v>0</v>
      </c>
      <c r="C643">
        <v>0</v>
      </c>
      <c r="D643">
        <v>32</v>
      </c>
      <c r="E643">
        <v>168</v>
      </c>
      <c r="F643" s="71">
        <f t="shared" ref="F643:F706" si="33">WEEKDAY(A643)</f>
        <v>6</v>
      </c>
      <c r="G643" s="64">
        <f t="shared" si="31"/>
        <v>7</v>
      </c>
      <c r="H643" s="64">
        <f t="shared" si="32"/>
        <v>2020</v>
      </c>
    </row>
    <row r="644" spans="1:8" x14ac:dyDescent="0.25">
      <c r="A644" s="7">
        <v>44016</v>
      </c>
      <c r="B644">
        <v>0</v>
      </c>
      <c r="C644">
        <v>0</v>
      </c>
      <c r="D644">
        <v>32</v>
      </c>
      <c r="E644">
        <v>168</v>
      </c>
      <c r="F644" s="71">
        <f t="shared" si="33"/>
        <v>7</v>
      </c>
      <c r="G644" s="64">
        <f t="shared" si="31"/>
        <v>7</v>
      </c>
      <c r="H644" s="64">
        <f t="shared" si="32"/>
        <v>2020</v>
      </c>
    </row>
    <row r="645" spans="1:8" x14ac:dyDescent="0.25">
      <c r="A645" s="7">
        <v>44017</v>
      </c>
      <c r="B645">
        <v>0</v>
      </c>
      <c r="C645">
        <v>0</v>
      </c>
      <c r="D645">
        <v>32</v>
      </c>
      <c r="E645">
        <v>168</v>
      </c>
      <c r="F645" s="71">
        <f t="shared" si="33"/>
        <v>1</v>
      </c>
      <c r="G645" s="64">
        <f t="shared" si="31"/>
        <v>7</v>
      </c>
      <c r="H645" s="64">
        <f t="shared" si="32"/>
        <v>2020</v>
      </c>
    </row>
    <row r="646" spans="1:8" x14ac:dyDescent="0.25">
      <c r="A646" s="7">
        <v>44018</v>
      </c>
      <c r="B646">
        <v>0</v>
      </c>
      <c r="C646">
        <v>0</v>
      </c>
      <c r="D646">
        <v>32</v>
      </c>
      <c r="E646">
        <v>168</v>
      </c>
      <c r="F646" s="71">
        <f t="shared" si="33"/>
        <v>2</v>
      </c>
      <c r="G646" s="64">
        <f t="shared" si="31"/>
        <v>7</v>
      </c>
      <c r="H646" s="64">
        <f t="shared" si="32"/>
        <v>2020</v>
      </c>
    </row>
    <row r="647" spans="1:8" x14ac:dyDescent="0.25">
      <c r="A647" s="7">
        <v>44019</v>
      </c>
      <c r="B647">
        <v>0</v>
      </c>
      <c r="C647">
        <v>0</v>
      </c>
      <c r="D647">
        <v>32</v>
      </c>
      <c r="E647">
        <v>168</v>
      </c>
      <c r="F647" s="71">
        <f t="shared" si="33"/>
        <v>3</v>
      </c>
      <c r="G647" s="64">
        <f t="shared" si="31"/>
        <v>7</v>
      </c>
      <c r="H647" s="64">
        <f t="shared" si="32"/>
        <v>2020</v>
      </c>
    </row>
    <row r="648" spans="1:8" x14ac:dyDescent="0.25">
      <c r="A648" s="7">
        <v>44020</v>
      </c>
      <c r="B648">
        <v>0</v>
      </c>
      <c r="C648">
        <v>0</v>
      </c>
      <c r="D648">
        <v>32</v>
      </c>
      <c r="E648">
        <v>168</v>
      </c>
      <c r="F648" s="71">
        <f t="shared" si="33"/>
        <v>4</v>
      </c>
      <c r="G648" s="64">
        <f t="shared" si="31"/>
        <v>7</v>
      </c>
      <c r="H648" s="64">
        <f t="shared" si="32"/>
        <v>2020</v>
      </c>
    </row>
    <row r="649" spans="1:8" x14ac:dyDescent="0.25">
      <c r="A649" s="7">
        <v>44021</v>
      </c>
      <c r="B649">
        <v>0</v>
      </c>
      <c r="C649">
        <v>0</v>
      </c>
      <c r="D649">
        <v>32</v>
      </c>
      <c r="E649">
        <v>168</v>
      </c>
      <c r="F649" s="71">
        <f t="shared" si="33"/>
        <v>5</v>
      </c>
      <c r="G649" s="64">
        <f t="shared" si="31"/>
        <v>7</v>
      </c>
      <c r="H649" s="64">
        <f t="shared" si="32"/>
        <v>2020</v>
      </c>
    </row>
    <row r="650" spans="1:8" x14ac:dyDescent="0.25">
      <c r="A650" s="7">
        <v>44022</v>
      </c>
      <c r="B650">
        <v>0</v>
      </c>
      <c r="C650">
        <v>0</v>
      </c>
      <c r="D650">
        <v>32</v>
      </c>
      <c r="E650">
        <v>168</v>
      </c>
      <c r="F650" s="71">
        <f t="shared" si="33"/>
        <v>6</v>
      </c>
      <c r="G650" s="64">
        <f t="shared" si="31"/>
        <v>7</v>
      </c>
      <c r="H650" s="64">
        <f t="shared" si="32"/>
        <v>2020</v>
      </c>
    </row>
    <row r="651" spans="1:8" x14ac:dyDescent="0.25">
      <c r="A651" s="7">
        <v>44023</v>
      </c>
      <c r="B651">
        <v>0</v>
      </c>
      <c r="C651">
        <v>0</v>
      </c>
      <c r="D651">
        <v>32</v>
      </c>
      <c r="E651">
        <v>168</v>
      </c>
      <c r="F651" s="71">
        <f t="shared" si="33"/>
        <v>7</v>
      </c>
      <c r="G651" s="64">
        <f t="shared" si="31"/>
        <v>7</v>
      </c>
      <c r="H651" s="64">
        <f t="shared" si="32"/>
        <v>2020</v>
      </c>
    </row>
    <row r="652" spans="1:8" x14ac:dyDescent="0.25">
      <c r="A652" s="7">
        <v>44024</v>
      </c>
      <c r="B652">
        <v>0</v>
      </c>
      <c r="C652">
        <v>0</v>
      </c>
      <c r="D652">
        <v>32</v>
      </c>
      <c r="E652">
        <v>168</v>
      </c>
      <c r="F652" s="71">
        <f t="shared" si="33"/>
        <v>1</v>
      </c>
      <c r="G652" s="64">
        <f t="shared" si="31"/>
        <v>7</v>
      </c>
      <c r="H652" s="64">
        <f t="shared" si="32"/>
        <v>2020</v>
      </c>
    </row>
    <row r="653" spans="1:8" x14ac:dyDescent="0.25">
      <c r="A653" s="7">
        <v>44025</v>
      </c>
      <c r="B653">
        <v>0</v>
      </c>
      <c r="C653">
        <v>0</v>
      </c>
      <c r="D653">
        <v>32</v>
      </c>
      <c r="E653">
        <v>168</v>
      </c>
      <c r="F653" s="71">
        <f t="shared" si="33"/>
        <v>2</v>
      </c>
      <c r="G653" s="64">
        <f t="shared" si="31"/>
        <v>7</v>
      </c>
      <c r="H653" s="64">
        <f t="shared" si="32"/>
        <v>2020</v>
      </c>
    </row>
    <row r="654" spans="1:8" x14ac:dyDescent="0.25">
      <c r="A654" s="7">
        <v>44026</v>
      </c>
      <c r="B654">
        <v>0</v>
      </c>
      <c r="C654">
        <v>0</v>
      </c>
      <c r="D654">
        <v>32</v>
      </c>
      <c r="E654">
        <v>168</v>
      </c>
      <c r="F654" s="71">
        <f t="shared" si="33"/>
        <v>3</v>
      </c>
      <c r="G654" s="64">
        <f t="shared" si="31"/>
        <v>7</v>
      </c>
      <c r="H654" s="64">
        <f t="shared" si="32"/>
        <v>2020</v>
      </c>
    </row>
    <row r="655" spans="1:8" x14ac:dyDescent="0.25">
      <c r="A655" s="7">
        <v>44027</v>
      </c>
      <c r="B655">
        <v>0</v>
      </c>
      <c r="C655">
        <v>0</v>
      </c>
      <c r="D655">
        <v>32</v>
      </c>
      <c r="E655">
        <v>168</v>
      </c>
      <c r="F655" s="71">
        <f t="shared" si="33"/>
        <v>4</v>
      </c>
      <c r="G655" s="64">
        <f t="shared" si="31"/>
        <v>7</v>
      </c>
      <c r="H655" s="64">
        <f t="shared" si="32"/>
        <v>2020</v>
      </c>
    </row>
    <row r="656" spans="1:8" x14ac:dyDescent="0.25">
      <c r="A656" s="7">
        <v>44028</v>
      </c>
      <c r="B656">
        <v>0</v>
      </c>
      <c r="C656">
        <v>0</v>
      </c>
      <c r="D656">
        <v>32</v>
      </c>
      <c r="E656">
        <v>168</v>
      </c>
      <c r="F656" s="71">
        <f t="shared" si="33"/>
        <v>5</v>
      </c>
      <c r="G656" s="64">
        <f t="shared" si="31"/>
        <v>7</v>
      </c>
      <c r="H656" s="64">
        <f t="shared" si="32"/>
        <v>2020</v>
      </c>
    </row>
    <row r="657" spans="1:8" x14ac:dyDescent="0.25">
      <c r="A657" s="7">
        <v>44029</v>
      </c>
      <c r="B657">
        <v>0</v>
      </c>
      <c r="C657">
        <v>0</v>
      </c>
      <c r="D657">
        <v>32</v>
      </c>
      <c r="E657">
        <v>168</v>
      </c>
      <c r="F657" s="71">
        <f t="shared" si="33"/>
        <v>6</v>
      </c>
      <c r="G657" s="64">
        <f t="shared" si="31"/>
        <v>7</v>
      </c>
      <c r="H657" s="64">
        <f t="shared" si="32"/>
        <v>2020</v>
      </c>
    </row>
    <row r="658" spans="1:8" x14ac:dyDescent="0.25">
      <c r="A658" s="7">
        <v>44030</v>
      </c>
      <c r="B658">
        <v>0</v>
      </c>
      <c r="C658">
        <v>0</v>
      </c>
      <c r="D658">
        <v>32</v>
      </c>
      <c r="E658">
        <v>168</v>
      </c>
      <c r="F658" s="71">
        <f t="shared" si="33"/>
        <v>7</v>
      </c>
      <c r="G658" s="64">
        <f t="shared" si="31"/>
        <v>7</v>
      </c>
      <c r="H658" s="64">
        <f t="shared" si="32"/>
        <v>2020</v>
      </c>
    </row>
    <row r="659" spans="1:8" x14ac:dyDescent="0.25">
      <c r="A659" s="7">
        <v>44031</v>
      </c>
      <c r="B659">
        <v>0</v>
      </c>
      <c r="C659">
        <v>0</v>
      </c>
      <c r="D659">
        <v>32</v>
      </c>
      <c r="E659">
        <v>168</v>
      </c>
      <c r="F659" s="71">
        <f t="shared" si="33"/>
        <v>1</v>
      </c>
      <c r="G659" s="64">
        <f t="shared" si="31"/>
        <v>7</v>
      </c>
      <c r="H659" s="64">
        <f t="shared" si="32"/>
        <v>2020</v>
      </c>
    </row>
    <row r="660" spans="1:8" x14ac:dyDescent="0.25">
      <c r="A660" s="7">
        <v>44032</v>
      </c>
      <c r="B660">
        <v>0</v>
      </c>
      <c r="C660">
        <v>0</v>
      </c>
      <c r="D660">
        <v>32</v>
      </c>
      <c r="E660">
        <v>168</v>
      </c>
      <c r="F660" s="71">
        <f t="shared" si="33"/>
        <v>2</v>
      </c>
      <c r="G660" s="64">
        <f t="shared" si="31"/>
        <v>7</v>
      </c>
      <c r="H660" s="64">
        <f t="shared" si="32"/>
        <v>2020</v>
      </c>
    </row>
    <row r="661" spans="1:8" x14ac:dyDescent="0.25">
      <c r="A661" s="7">
        <v>44033</v>
      </c>
      <c r="B661">
        <v>0</v>
      </c>
      <c r="C661">
        <v>0</v>
      </c>
      <c r="D661">
        <v>32</v>
      </c>
      <c r="E661">
        <v>168</v>
      </c>
      <c r="F661" s="71">
        <f t="shared" si="33"/>
        <v>3</v>
      </c>
      <c r="G661" s="64">
        <f t="shared" si="31"/>
        <v>7</v>
      </c>
      <c r="H661" s="64">
        <f t="shared" si="32"/>
        <v>2020</v>
      </c>
    </row>
    <row r="662" spans="1:8" x14ac:dyDescent="0.25">
      <c r="A662" s="7">
        <v>44034</v>
      </c>
      <c r="B662">
        <v>0</v>
      </c>
      <c r="C662">
        <v>0</v>
      </c>
      <c r="D662">
        <v>32</v>
      </c>
      <c r="E662">
        <v>168</v>
      </c>
      <c r="F662" s="71">
        <f t="shared" si="33"/>
        <v>4</v>
      </c>
      <c r="G662" s="64">
        <f t="shared" si="31"/>
        <v>7</v>
      </c>
      <c r="H662" s="64">
        <f t="shared" si="32"/>
        <v>2020</v>
      </c>
    </row>
    <row r="663" spans="1:8" x14ac:dyDescent="0.25">
      <c r="A663" s="7">
        <v>44035</v>
      </c>
      <c r="B663">
        <v>0</v>
      </c>
      <c r="C663">
        <v>0</v>
      </c>
      <c r="D663">
        <v>32</v>
      </c>
      <c r="E663">
        <v>168</v>
      </c>
      <c r="F663" s="71">
        <f t="shared" si="33"/>
        <v>5</v>
      </c>
      <c r="G663" s="64">
        <f t="shared" si="31"/>
        <v>7</v>
      </c>
      <c r="H663" s="64">
        <f t="shared" si="32"/>
        <v>2020</v>
      </c>
    </row>
    <row r="664" spans="1:8" x14ac:dyDescent="0.25">
      <c r="A664" s="7">
        <v>44036</v>
      </c>
      <c r="B664">
        <v>0</v>
      </c>
      <c r="C664">
        <v>0</v>
      </c>
      <c r="D664">
        <v>32</v>
      </c>
      <c r="E664">
        <v>168</v>
      </c>
      <c r="F664" s="71">
        <f t="shared" si="33"/>
        <v>6</v>
      </c>
      <c r="G664" s="64">
        <f t="shared" si="31"/>
        <v>7</v>
      </c>
      <c r="H664" s="64">
        <f t="shared" si="32"/>
        <v>2020</v>
      </c>
    </row>
    <row r="665" spans="1:8" x14ac:dyDescent="0.25">
      <c r="A665" s="7">
        <v>44037</v>
      </c>
      <c r="B665">
        <v>0</v>
      </c>
      <c r="C665">
        <v>0</v>
      </c>
      <c r="D665">
        <v>32</v>
      </c>
      <c r="E665">
        <v>168</v>
      </c>
      <c r="F665" s="71">
        <f t="shared" si="33"/>
        <v>7</v>
      </c>
      <c r="G665" s="64">
        <f t="shared" si="31"/>
        <v>7</v>
      </c>
      <c r="H665" s="64">
        <f t="shared" si="32"/>
        <v>2020</v>
      </c>
    </row>
    <row r="666" spans="1:8" x14ac:dyDescent="0.25">
      <c r="A666" s="7">
        <v>44038</v>
      </c>
      <c r="B666">
        <v>0</v>
      </c>
      <c r="C666">
        <v>0</v>
      </c>
      <c r="D666">
        <v>32</v>
      </c>
      <c r="E666">
        <v>168</v>
      </c>
      <c r="F666" s="71">
        <f t="shared" si="33"/>
        <v>1</v>
      </c>
      <c r="G666" s="64">
        <f t="shared" si="31"/>
        <v>7</v>
      </c>
      <c r="H666" s="64">
        <f t="shared" si="32"/>
        <v>2020</v>
      </c>
    </row>
    <row r="667" spans="1:8" x14ac:dyDescent="0.25">
      <c r="A667" s="7">
        <v>44039</v>
      </c>
      <c r="B667">
        <v>0</v>
      </c>
      <c r="C667">
        <v>0</v>
      </c>
      <c r="D667">
        <v>32</v>
      </c>
      <c r="E667">
        <v>168</v>
      </c>
      <c r="F667" s="71">
        <f t="shared" si="33"/>
        <v>2</v>
      </c>
      <c r="G667" s="64">
        <f t="shared" si="31"/>
        <v>7</v>
      </c>
      <c r="H667" s="64">
        <f t="shared" si="32"/>
        <v>2020</v>
      </c>
    </row>
    <row r="668" spans="1:8" x14ac:dyDescent="0.25">
      <c r="A668" s="7">
        <v>44040</v>
      </c>
      <c r="B668">
        <v>0</v>
      </c>
      <c r="C668">
        <v>0</v>
      </c>
      <c r="D668">
        <v>32</v>
      </c>
      <c r="E668">
        <v>168</v>
      </c>
      <c r="F668" s="71">
        <f t="shared" si="33"/>
        <v>3</v>
      </c>
      <c r="G668" s="64">
        <f t="shared" si="31"/>
        <v>7</v>
      </c>
      <c r="H668" s="64">
        <f t="shared" si="32"/>
        <v>2020</v>
      </c>
    </row>
    <row r="669" spans="1:8" x14ac:dyDescent="0.25">
      <c r="A669" s="7">
        <v>44041</v>
      </c>
      <c r="B669">
        <v>0</v>
      </c>
      <c r="C669">
        <v>0</v>
      </c>
      <c r="D669">
        <v>32</v>
      </c>
      <c r="E669">
        <v>168</v>
      </c>
      <c r="F669" s="71">
        <f t="shared" si="33"/>
        <v>4</v>
      </c>
      <c r="G669" s="64">
        <f t="shared" si="31"/>
        <v>7</v>
      </c>
      <c r="H669" s="64">
        <f t="shared" si="32"/>
        <v>2020</v>
      </c>
    </row>
    <row r="670" spans="1:8" x14ac:dyDescent="0.25">
      <c r="A670" s="7">
        <v>44042</v>
      </c>
      <c r="B670">
        <v>0</v>
      </c>
      <c r="C670">
        <v>0</v>
      </c>
      <c r="D670">
        <v>32</v>
      </c>
      <c r="E670">
        <v>168</v>
      </c>
      <c r="F670" s="71">
        <f t="shared" si="33"/>
        <v>5</v>
      </c>
      <c r="G670" s="64">
        <f t="shared" si="31"/>
        <v>7</v>
      </c>
      <c r="H670" s="64">
        <f t="shared" si="32"/>
        <v>2020</v>
      </c>
    </row>
    <row r="671" spans="1:8" x14ac:dyDescent="0.25">
      <c r="A671" s="7">
        <v>44043</v>
      </c>
      <c r="B671">
        <v>0</v>
      </c>
      <c r="C671">
        <v>0</v>
      </c>
      <c r="D671">
        <v>32</v>
      </c>
      <c r="E671">
        <v>168</v>
      </c>
      <c r="F671" s="71">
        <f t="shared" si="33"/>
        <v>6</v>
      </c>
      <c r="G671" s="64">
        <f t="shared" si="31"/>
        <v>7</v>
      </c>
      <c r="H671" s="64">
        <f t="shared" si="32"/>
        <v>2020</v>
      </c>
    </row>
    <row r="672" spans="1:8" x14ac:dyDescent="0.25">
      <c r="A672" s="7">
        <v>44044</v>
      </c>
      <c r="B672">
        <v>0</v>
      </c>
      <c r="C672">
        <v>0</v>
      </c>
      <c r="D672">
        <v>32</v>
      </c>
      <c r="E672">
        <v>168</v>
      </c>
      <c r="F672" s="71">
        <f t="shared" si="33"/>
        <v>7</v>
      </c>
      <c r="G672" s="64">
        <f t="shared" si="31"/>
        <v>8</v>
      </c>
      <c r="H672" s="64">
        <f t="shared" si="32"/>
        <v>2020</v>
      </c>
    </row>
    <row r="673" spans="1:8" x14ac:dyDescent="0.25">
      <c r="A673" s="7">
        <v>44045</v>
      </c>
      <c r="B673">
        <v>0</v>
      </c>
      <c r="C673">
        <v>0</v>
      </c>
      <c r="D673">
        <v>0</v>
      </c>
      <c r="E673">
        <v>168</v>
      </c>
      <c r="F673" s="71">
        <f t="shared" si="33"/>
        <v>1</v>
      </c>
      <c r="G673" s="64">
        <f t="shared" si="31"/>
        <v>8</v>
      </c>
      <c r="H673" s="64">
        <f t="shared" si="32"/>
        <v>2020</v>
      </c>
    </row>
    <row r="674" spans="1:8" x14ac:dyDescent="0.25">
      <c r="A674" s="7">
        <v>44046</v>
      </c>
      <c r="B674">
        <v>0</v>
      </c>
      <c r="C674">
        <v>0</v>
      </c>
      <c r="D674">
        <v>0</v>
      </c>
      <c r="E674">
        <v>168</v>
      </c>
      <c r="F674" s="71">
        <f t="shared" si="33"/>
        <v>2</v>
      </c>
      <c r="G674" s="64">
        <f t="shared" si="31"/>
        <v>8</v>
      </c>
      <c r="H674" s="64">
        <f t="shared" si="32"/>
        <v>2020</v>
      </c>
    </row>
    <row r="675" spans="1:8" x14ac:dyDescent="0.25">
      <c r="A675" s="7">
        <v>44047</v>
      </c>
      <c r="B675">
        <v>0</v>
      </c>
      <c r="C675">
        <v>0</v>
      </c>
      <c r="D675">
        <v>0</v>
      </c>
      <c r="E675">
        <v>168</v>
      </c>
      <c r="F675" s="71">
        <f t="shared" si="33"/>
        <v>3</v>
      </c>
      <c r="G675" s="64">
        <f t="shared" si="31"/>
        <v>8</v>
      </c>
      <c r="H675" s="64">
        <f t="shared" si="32"/>
        <v>2020</v>
      </c>
    </row>
    <row r="676" spans="1:8" x14ac:dyDescent="0.25">
      <c r="A676" s="7">
        <v>44048</v>
      </c>
      <c r="B676">
        <v>0</v>
      </c>
      <c r="C676">
        <v>0</v>
      </c>
      <c r="D676">
        <v>0</v>
      </c>
      <c r="E676">
        <v>168</v>
      </c>
      <c r="F676" s="71">
        <f t="shared" si="33"/>
        <v>4</v>
      </c>
      <c r="G676" s="64">
        <f t="shared" si="31"/>
        <v>8</v>
      </c>
      <c r="H676" s="64">
        <f t="shared" si="32"/>
        <v>2020</v>
      </c>
    </row>
    <row r="677" spans="1:8" x14ac:dyDescent="0.25">
      <c r="A677" s="7">
        <v>44049</v>
      </c>
      <c r="B677">
        <v>0</v>
      </c>
      <c r="C677">
        <v>0</v>
      </c>
      <c r="D677">
        <v>0</v>
      </c>
      <c r="E677">
        <v>168</v>
      </c>
      <c r="F677" s="71">
        <f t="shared" si="33"/>
        <v>5</v>
      </c>
      <c r="G677" s="64">
        <f t="shared" si="31"/>
        <v>8</v>
      </c>
      <c r="H677" s="64">
        <f t="shared" si="32"/>
        <v>2020</v>
      </c>
    </row>
    <row r="678" spans="1:8" x14ac:dyDescent="0.25">
      <c r="A678" s="7">
        <v>44050</v>
      </c>
      <c r="B678">
        <v>0</v>
      </c>
      <c r="C678">
        <v>0</v>
      </c>
      <c r="D678">
        <v>0</v>
      </c>
      <c r="E678">
        <v>168</v>
      </c>
      <c r="F678" s="71">
        <f t="shared" si="33"/>
        <v>6</v>
      </c>
      <c r="G678" s="64">
        <f t="shared" si="31"/>
        <v>8</v>
      </c>
      <c r="H678" s="64">
        <f t="shared" si="32"/>
        <v>2020</v>
      </c>
    </row>
    <row r="679" spans="1:8" x14ac:dyDescent="0.25">
      <c r="A679" s="7">
        <v>44051</v>
      </c>
      <c r="B679">
        <v>0</v>
      </c>
      <c r="C679">
        <v>0</v>
      </c>
      <c r="D679">
        <v>0</v>
      </c>
      <c r="E679">
        <v>168</v>
      </c>
      <c r="F679" s="71">
        <f t="shared" si="33"/>
        <v>7</v>
      </c>
      <c r="G679" s="64">
        <f t="shared" si="31"/>
        <v>8</v>
      </c>
      <c r="H679" s="64">
        <f t="shared" si="32"/>
        <v>2020</v>
      </c>
    </row>
    <row r="680" spans="1:8" x14ac:dyDescent="0.25">
      <c r="A680" s="7">
        <v>44052</v>
      </c>
      <c r="B680">
        <v>0</v>
      </c>
      <c r="C680">
        <v>0</v>
      </c>
      <c r="D680">
        <v>0</v>
      </c>
      <c r="E680">
        <v>168</v>
      </c>
      <c r="F680" s="71">
        <f t="shared" si="33"/>
        <v>1</v>
      </c>
      <c r="G680" s="64">
        <f t="shared" si="31"/>
        <v>8</v>
      </c>
      <c r="H680" s="64">
        <f t="shared" si="32"/>
        <v>2020</v>
      </c>
    </row>
    <row r="681" spans="1:8" x14ac:dyDescent="0.25">
      <c r="A681" s="7">
        <v>44053</v>
      </c>
      <c r="B681">
        <v>0</v>
      </c>
      <c r="C681">
        <v>0</v>
      </c>
      <c r="D681">
        <v>0</v>
      </c>
      <c r="E681">
        <v>168</v>
      </c>
      <c r="F681" s="71">
        <f t="shared" si="33"/>
        <v>2</v>
      </c>
      <c r="G681" s="64">
        <f t="shared" si="31"/>
        <v>8</v>
      </c>
      <c r="H681" s="64">
        <f t="shared" si="32"/>
        <v>2020</v>
      </c>
    </row>
    <row r="682" spans="1:8" x14ac:dyDescent="0.25">
      <c r="A682" s="7">
        <v>44054</v>
      </c>
      <c r="B682">
        <v>0</v>
      </c>
      <c r="C682">
        <v>0</v>
      </c>
      <c r="D682">
        <v>0</v>
      </c>
      <c r="E682">
        <v>168</v>
      </c>
      <c r="F682" s="71">
        <f t="shared" si="33"/>
        <v>3</v>
      </c>
      <c r="G682" s="64">
        <f t="shared" si="31"/>
        <v>8</v>
      </c>
      <c r="H682" s="64">
        <f t="shared" si="32"/>
        <v>2020</v>
      </c>
    </row>
    <row r="683" spans="1:8" x14ac:dyDescent="0.25">
      <c r="A683" s="7">
        <v>44055</v>
      </c>
      <c r="B683">
        <v>0</v>
      </c>
      <c r="C683">
        <v>0</v>
      </c>
      <c r="D683">
        <v>0</v>
      </c>
      <c r="E683">
        <v>168</v>
      </c>
      <c r="F683" s="71">
        <f t="shared" si="33"/>
        <v>4</v>
      </c>
      <c r="G683" s="64">
        <f t="shared" si="31"/>
        <v>8</v>
      </c>
      <c r="H683" s="64">
        <f t="shared" si="32"/>
        <v>2020</v>
      </c>
    </row>
    <row r="684" spans="1:8" x14ac:dyDescent="0.25">
      <c r="A684" s="7">
        <v>44056</v>
      </c>
      <c r="B684">
        <v>0</v>
      </c>
      <c r="C684">
        <v>0</v>
      </c>
      <c r="D684">
        <v>0</v>
      </c>
      <c r="E684">
        <v>168</v>
      </c>
      <c r="F684" s="71">
        <f t="shared" si="33"/>
        <v>5</v>
      </c>
      <c r="G684" s="64">
        <f t="shared" si="31"/>
        <v>8</v>
      </c>
      <c r="H684" s="64">
        <f t="shared" si="32"/>
        <v>2020</v>
      </c>
    </row>
    <row r="685" spans="1:8" x14ac:dyDescent="0.25">
      <c r="A685" s="7">
        <v>44057</v>
      </c>
      <c r="B685">
        <v>0</v>
      </c>
      <c r="C685">
        <v>0</v>
      </c>
      <c r="D685">
        <v>0</v>
      </c>
      <c r="E685">
        <v>168</v>
      </c>
      <c r="F685" s="71">
        <f t="shared" si="33"/>
        <v>6</v>
      </c>
      <c r="G685" s="64">
        <f t="shared" si="31"/>
        <v>8</v>
      </c>
      <c r="H685" s="64">
        <f t="shared" si="32"/>
        <v>2020</v>
      </c>
    </row>
    <row r="686" spans="1:8" x14ac:dyDescent="0.25">
      <c r="A686" s="7">
        <v>44058</v>
      </c>
      <c r="B686">
        <v>0</v>
      </c>
      <c r="C686">
        <v>0</v>
      </c>
      <c r="D686">
        <v>0</v>
      </c>
      <c r="E686">
        <v>168</v>
      </c>
      <c r="F686" s="71">
        <f t="shared" si="33"/>
        <v>7</v>
      </c>
      <c r="G686" s="64">
        <f t="shared" si="31"/>
        <v>8</v>
      </c>
      <c r="H686" s="64">
        <f t="shared" si="32"/>
        <v>2020</v>
      </c>
    </row>
    <row r="687" spans="1:8" x14ac:dyDescent="0.25">
      <c r="A687" s="7">
        <v>44059</v>
      </c>
      <c r="B687">
        <v>0</v>
      </c>
      <c r="C687">
        <v>0</v>
      </c>
      <c r="D687">
        <v>0</v>
      </c>
      <c r="E687">
        <v>168</v>
      </c>
      <c r="F687" s="71">
        <f t="shared" si="33"/>
        <v>1</v>
      </c>
      <c r="G687" s="64">
        <f t="shared" si="31"/>
        <v>8</v>
      </c>
      <c r="H687" s="64">
        <f t="shared" si="32"/>
        <v>2020</v>
      </c>
    </row>
    <row r="688" spans="1:8" x14ac:dyDescent="0.25">
      <c r="A688" s="7">
        <v>44060</v>
      </c>
      <c r="B688">
        <v>0</v>
      </c>
      <c r="C688">
        <v>0</v>
      </c>
      <c r="D688">
        <v>0</v>
      </c>
      <c r="E688">
        <v>168</v>
      </c>
      <c r="F688" s="71">
        <f t="shared" si="33"/>
        <v>2</v>
      </c>
      <c r="G688" s="64">
        <f t="shared" si="31"/>
        <v>8</v>
      </c>
      <c r="H688" s="64">
        <f t="shared" si="32"/>
        <v>2020</v>
      </c>
    </row>
    <row r="689" spans="1:8" x14ac:dyDescent="0.25">
      <c r="A689" s="7">
        <v>44061</v>
      </c>
      <c r="B689">
        <v>0</v>
      </c>
      <c r="C689">
        <v>0</v>
      </c>
      <c r="D689">
        <v>0</v>
      </c>
      <c r="E689">
        <v>168</v>
      </c>
      <c r="F689" s="71">
        <f t="shared" si="33"/>
        <v>3</v>
      </c>
      <c r="G689" s="64">
        <f t="shared" ref="G689:G731" si="34">MONTH(A:A)</f>
        <v>8</v>
      </c>
      <c r="H689" s="64">
        <f t="shared" ref="H689:H731" si="35">YEAR(A689)</f>
        <v>2020</v>
      </c>
    </row>
    <row r="690" spans="1:8" x14ac:dyDescent="0.25">
      <c r="A690" s="7">
        <v>44062</v>
      </c>
      <c r="B690">
        <v>0</v>
      </c>
      <c r="C690">
        <v>0</v>
      </c>
      <c r="D690">
        <v>0</v>
      </c>
      <c r="E690">
        <v>168</v>
      </c>
      <c r="F690" s="71">
        <f t="shared" si="33"/>
        <v>4</v>
      </c>
      <c r="G690" s="64">
        <f t="shared" si="34"/>
        <v>8</v>
      </c>
      <c r="H690" s="64">
        <f t="shared" si="35"/>
        <v>2020</v>
      </c>
    </row>
    <row r="691" spans="1:8" x14ac:dyDescent="0.25">
      <c r="A691" s="7">
        <v>44063</v>
      </c>
      <c r="B691">
        <v>0</v>
      </c>
      <c r="C691">
        <v>0</v>
      </c>
      <c r="D691">
        <v>0</v>
      </c>
      <c r="E691">
        <v>168</v>
      </c>
      <c r="F691" s="71">
        <f t="shared" si="33"/>
        <v>5</v>
      </c>
      <c r="G691" s="64">
        <f t="shared" si="34"/>
        <v>8</v>
      </c>
      <c r="H691" s="64">
        <f t="shared" si="35"/>
        <v>2020</v>
      </c>
    </row>
    <row r="692" spans="1:8" x14ac:dyDescent="0.25">
      <c r="A692" s="7">
        <v>44064</v>
      </c>
      <c r="B692">
        <v>0</v>
      </c>
      <c r="C692">
        <v>0</v>
      </c>
      <c r="D692">
        <v>0</v>
      </c>
      <c r="E692">
        <v>168</v>
      </c>
      <c r="F692" s="71">
        <f t="shared" si="33"/>
        <v>6</v>
      </c>
      <c r="G692" s="64">
        <f t="shared" si="34"/>
        <v>8</v>
      </c>
      <c r="H692" s="64">
        <f t="shared" si="35"/>
        <v>2020</v>
      </c>
    </row>
    <row r="693" spans="1:8" x14ac:dyDescent="0.25">
      <c r="A693" s="7">
        <v>44065</v>
      </c>
      <c r="B693">
        <v>0</v>
      </c>
      <c r="C693">
        <v>0</v>
      </c>
      <c r="D693">
        <v>0</v>
      </c>
      <c r="E693">
        <v>168</v>
      </c>
      <c r="F693" s="71">
        <f t="shared" si="33"/>
        <v>7</v>
      </c>
      <c r="G693" s="64">
        <f t="shared" si="34"/>
        <v>8</v>
      </c>
      <c r="H693" s="64">
        <f t="shared" si="35"/>
        <v>2020</v>
      </c>
    </row>
    <row r="694" spans="1:8" x14ac:dyDescent="0.25">
      <c r="A694" s="7">
        <v>44066</v>
      </c>
      <c r="B694">
        <v>0</v>
      </c>
      <c r="C694">
        <v>0</v>
      </c>
      <c r="D694">
        <v>0</v>
      </c>
      <c r="E694">
        <v>168</v>
      </c>
      <c r="F694" s="71">
        <f t="shared" si="33"/>
        <v>1</v>
      </c>
      <c r="G694" s="64">
        <f t="shared" si="34"/>
        <v>8</v>
      </c>
      <c r="H694" s="64">
        <f t="shared" si="35"/>
        <v>2020</v>
      </c>
    </row>
    <row r="695" spans="1:8" x14ac:dyDescent="0.25">
      <c r="A695" s="7">
        <v>44067</v>
      </c>
      <c r="B695">
        <v>0</v>
      </c>
      <c r="C695">
        <v>0</v>
      </c>
      <c r="D695">
        <v>0</v>
      </c>
      <c r="E695">
        <v>168</v>
      </c>
      <c r="F695" s="71">
        <f t="shared" si="33"/>
        <v>2</v>
      </c>
      <c r="G695" s="64">
        <f t="shared" si="34"/>
        <v>8</v>
      </c>
      <c r="H695" s="64">
        <f t="shared" si="35"/>
        <v>2020</v>
      </c>
    </row>
    <row r="696" spans="1:8" x14ac:dyDescent="0.25">
      <c r="A696" s="7">
        <v>44068</v>
      </c>
      <c r="B696">
        <v>0</v>
      </c>
      <c r="C696">
        <v>0</v>
      </c>
      <c r="D696">
        <v>0</v>
      </c>
      <c r="E696">
        <v>168</v>
      </c>
      <c r="F696" s="71">
        <f t="shared" si="33"/>
        <v>3</v>
      </c>
      <c r="G696" s="64">
        <f t="shared" si="34"/>
        <v>8</v>
      </c>
      <c r="H696" s="64">
        <f t="shared" si="35"/>
        <v>2020</v>
      </c>
    </row>
    <row r="697" spans="1:8" x14ac:dyDescent="0.25">
      <c r="A697" s="7">
        <v>44069</v>
      </c>
      <c r="B697">
        <v>0</v>
      </c>
      <c r="C697">
        <v>0</v>
      </c>
      <c r="D697">
        <v>0</v>
      </c>
      <c r="E697">
        <v>168</v>
      </c>
      <c r="F697" s="71">
        <f t="shared" si="33"/>
        <v>4</v>
      </c>
      <c r="G697" s="64">
        <f t="shared" si="34"/>
        <v>8</v>
      </c>
      <c r="H697" s="64">
        <f t="shared" si="35"/>
        <v>2020</v>
      </c>
    </row>
    <row r="698" spans="1:8" x14ac:dyDescent="0.25">
      <c r="A698" s="7">
        <v>44070</v>
      </c>
      <c r="B698">
        <v>0</v>
      </c>
      <c r="C698">
        <v>0</v>
      </c>
      <c r="D698">
        <v>0</v>
      </c>
      <c r="E698">
        <v>168</v>
      </c>
      <c r="F698" s="71">
        <f t="shared" si="33"/>
        <v>5</v>
      </c>
      <c r="G698" s="64">
        <f t="shared" si="34"/>
        <v>8</v>
      </c>
      <c r="H698" s="64">
        <f t="shared" si="35"/>
        <v>2020</v>
      </c>
    </row>
    <row r="699" spans="1:8" x14ac:dyDescent="0.25">
      <c r="A699" s="7">
        <v>44071</v>
      </c>
      <c r="B699">
        <v>0</v>
      </c>
      <c r="C699">
        <v>0</v>
      </c>
      <c r="D699">
        <v>0</v>
      </c>
      <c r="E699">
        <v>168</v>
      </c>
      <c r="F699" s="71">
        <f t="shared" si="33"/>
        <v>6</v>
      </c>
      <c r="G699" s="64">
        <f t="shared" si="34"/>
        <v>8</v>
      </c>
      <c r="H699" s="64">
        <f t="shared" si="35"/>
        <v>2020</v>
      </c>
    </row>
    <row r="700" spans="1:8" x14ac:dyDescent="0.25">
      <c r="A700" s="7">
        <v>44072</v>
      </c>
      <c r="B700">
        <v>0</v>
      </c>
      <c r="C700">
        <v>0</v>
      </c>
      <c r="D700">
        <v>0</v>
      </c>
      <c r="E700">
        <v>168</v>
      </c>
      <c r="F700" s="71">
        <f t="shared" si="33"/>
        <v>7</v>
      </c>
      <c r="G700" s="64">
        <f t="shared" si="34"/>
        <v>8</v>
      </c>
      <c r="H700" s="64">
        <f t="shared" si="35"/>
        <v>2020</v>
      </c>
    </row>
    <row r="701" spans="1:8" x14ac:dyDescent="0.25">
      <c r="A701" s="7">
        <v>44073</v>
      </c>
      <c r="B701">
        <v>0</v>
      </c>
      <c r="C701">
        <v>0</v>
      </c>
      <c r="D701">
        <v>0</v>
      </c>
      <c r="E701">
        <v>168</v>
      </c>
      <c r="F701" s="71">
        <f t="shared" si="33"/>
        <v>1</v>
      </c>
      <c r="G701" s="64">
        <f t="shared" si="34"/>
        <v>8</v>
      </c>
      <c r="H701" s="64">
        <f t="shared" si="35"/>
        <v>2020</v>
      </c>
    </row>
    <row r="702" spans="1:8" x14ac:dyDescent="0.25">
      <c r="A702" s="7">
        <v>44074</v>
      </c>
      <c r="B702">
        <v>0</v>
      </c>
      <c r="C702">
        <v>0</v>
      </c>
      <c r="D702">
        <v>0</v>
      </c>
      <c r="E702">
        <v>168</v>
      </c>
      <c r="F702" s="71">
        <f t="shared" si="33"/>
        <v>2</v>
      </c>
      <c r="G702" s="64">
        <f t="shared" si="34"/>
        <v>8</v>
      </c>
      <c r="H702" s="64">
        <f t="shared" si="35"/>
        <v>2020</v>
      </c>
    </row>
    <row r="703" spans="1:8" x14ac:dyDescent="0.25">
      <c r="A703" s="7">
        <v>44075</v>
      </c>
      <c r="B703">
        <v>0</v>
      </c>
      <c r="C703">
        <v>0</v>
      </c>
      <c r="D703">
        <v>0</v>
      </c>
      <c r="E703">
        <v>168</v>
      </c>
      <c r="F703" s="71">
        <f t="shared" si="33"/>
        <v>3</v>
      </c>
      <c r="G703" s="64">
        <f t="shared" si="34"/>
        <v>9</v>
      </c>
      <c r="H703" s="64">
        <f t="shared" si="35"/>
        <v>2020</v>
      </c>
    </row>
    <row r="704" spans="1:8" x14ac:dyDescent="0.25">
      <c r="A704" s="7">
        <v>44076</v>
      </c>
      <c r="B704">
        <v>0</v>
      </c>
      <c r="C704">
        <v>0</v>
      </c>
      <c r="D704">
        <v>0</v>
      </c>
      <c r="E704">
        <v>168</v>
      </c>
      <c r="F704" s="71">
        <f t="shared" si="33"/>
        <v>4</v>
      </c>
      <c r="G704" s="64">
        <f t="shared" si="34"/>
        <v>9</v>
      </c>
      <c r="H704" s="64">
        <f t="shared" si="35"/>
        <v>2020</v>
      </c>
    </row>
    <row r="705" spans="1:8" x14ac:dyDescent="0.25">
      <c r="A705" s="7">
        <v>44077</v>
      </c>
      <c r="B705">
        <v>0</v>
      </c>
      <c r="C705">
        <v>0</v>
      </c>
      <c r="D705">
        <v>0</v>
      </c>
      <c r="E705">
        <v>168</v>
      </c>
      <c r="F705" s="71">
        <f t="shared" si="33"/>
        <v>5</v>
      </c>
      <c r="G705" s="64">
        <f t="shared" si="34"/>
        <v>9</v>
      </c>
      <c r="H705" s="64">
        <f t="shared" si="35"/>
        <v>2020</v>
      </c>
    </row>
    <row r="706" spans="1:8" x14ac:dyDescent="0.25">
      <c r="A706" s="7">
        <v>44078</v>
      </c>
      <c r="B706">
        <v>0</v>
      </c>
      <c r="C706">
        <v>0</v>
      </c>
      <c r="D706">
        <v>0</v>
      </c>
      <c r="E706">
        <v>168</v>
      </c>
      <c r="F706" s="71">
        <f t="shared" si="33"/>
        <v>6</v>
      </c>
      <c r="G706" s="64">
        <f t="shared" si="34"/>
        <v>9</v>
      </c>
      <c r="H706" s="64">
        <f t="shared" si="35"/>
        <v>2020</v>
      </c>
    </row>
    <row r="707" spans="1:8" x14ac:dyDescent="0.25">
      <c r="A707" s="7">
        <v>44079</v>
      </c>
      <c r="B707">
        <v>0</v>
      </c>
      <c r="C707">
        <v>0</v>
      </c>
      <c r="D707">
        <v>0</v>
      </c>
      <c r="E707">
        <v>168</v>
      </c>
      <c r="F707" s="71">
        <f t="shared" ref="F707:F731" si="36">WEEKDAY(A707)</f>
        <v>7</v>
      </c>
      <c r="G707" s="64">
        <f t="shared" si="34"/>
        <v>9</v>
      </c>
      <c r="H707" s="64">
        <f t="shared" si="35"/>
        <v>2020</v>
      </c>
    </row>
    <row r="708" spans="1:8" x14ac:dyDescent="0.25">
      <c r="A708" s="7">
        <v>44080</v>
      </c>
      <c r="B708">
        <v>0</v>
      </c>
      <c r="C708">
        <v>0</v>
      </c>
      <c r="D708">
        <v>0</v>
      </c>
      <c r="E708">
        <v>168</v>
      </c>
      <c r="F708" s="71">
        <f t="shared" si="36"/>
        <v>1</v>
      </c>
      <c r="G708" s="64">
        <f t="shared" si="34"/>
        <v>9</v>
      </c>
      <c r="H708" s="64">
        <f t="shared" si="35"/>
        <v>2020</v>
      </c>
    </row>
    <row r="709" spans="1:8" x14ac:dyDescent="0.25">
      <c r="A709" s="7">
        <v>44081</v>
      </c>
      <c r="B709">
        <v>0</v>
      </c>
      <c r="C709">
        <v>0</v>
      </c>
      <c r="D709">
        <v>0</v>
      </c>
      <c r="E709">
        <v>168</v>
      </c>
      <c r="F709" s="71">
        <f t="shared" si="36"/>
        <v>2</v>
      </c>
      <c r="G709" s="64">
        <f t="shared" si="34"/>
        <v>9</v>
      </c>
      <c r="H709" s="64">
        <f t="shared" si="35"/>
        <v>2020</v>
      </c>
    </row>
    <row r="710" spans="1:8" x14ac:dyDescent="0.25">
      <c r="A710" s="7">
        <v>44082</v>
      </c>
      <c r="B710">
        <v>0</v>
      </c>
      <c r="C710">
        <v>0</v>
      </c>
      <c r="D710">
        <v>0</v>
      </c>
      <c r="E710">
        <v>168</v>
      </c>
      <c r="F710" s="71">
        <f t="shared" si="36"/>
        <v>3</v>
      </c>
      <c r="G710" s="64">
        <f t="shared" si="34"/>
        <v>9</v>
      </c>
      <c r="H710" s="64">
        <f t="shared" si="35"/>
        <v>2020</v>
      </c>
    </row>
    <row r="711" spans="1:8" x14ac:dyDescent="0.25">
      <c r="A711" s="7">
        <v>44083</v>
      </c>
      <c r="B711">
        <v>0</v>
      </c>
      <c r="C711">
        <v>0</v>
      </c>
      <c r="D711">
        <v>0</v>
      </c>
      <c r="E711">
        <v>168</v>
      </c>
      <c r="F711" s="71">
        <f t="shared" si="36"/>
        <v>4</v>
      </c>
      <c r="G711" s="64">
        <f t="shared" si="34"/>
        <v>9</v>
      </c>
      <c r="H711" s="64">
        <f t="shared" si="35"/>
        <v>2020</v>
      </c>
    </row>
    <row r="712" spans="1:8" x14ac:dyDescent="0.25">
      <c r="A712" s="7">
        <v>44084</v>
      </c>
      <c r="B712">
        <v>0</v>
      </c>
      <c r="C712">
        <v>0</v>
      </c>
      <c r="D712">
        <v>0</v>
      </c>
      <c r="E712">
        <v>168</v>
      </c>
      <c r="F712" s="71">
        <f t="shared" si="36"/>
        <v>5</v>
      </c>
      <c r="G712" s="64">
        <f t="shared" si="34"/>
        <v>9</v>
      </c>
      <c r="H712" s="64">
        <f t="shared" si="35"/>
        <v>2020</v>
      </c>
    </row>
    <row r="713" spans="1:8" x14ac:dyDescent="0.25">
      <c r="A713" s="7">
        <v>44085</v>
      </c>
      <c r="B713">
        <v>0</v>
      </c>
      <c r="C713">
        <v>0</v>
      </c>
      <c r="D713">
        <v>0</v>
      </c>
      <c r="E713">
        <v>168</v>
      </c>
      <c r="F713" s="71">
        <f t="shared" si="36"/>
        <v>6</v>
      </c>
      <c r="G713" s="64">
        <f t="shared" si="34"/>
        <v>9</v>
      </c>
      <c r="H713" s="64">
        <f t="shared" si="35"/>
        <v>2020</v>
      </c>
    </row>
    <row r="714" spans="1:8" x14ac:dyDescent="0.25">
      <c r="A714" s="7">
        <v>44086</v>
      </c>
      <c r="B714">
        <v>0</v>
      </c>
      <c r="C714">
        <v>0</v>
      </c>
      <c r="D714">
        <v>0</v>
      </c>
      <c r="E714">
        <v>168</v>
      </c>
      <c r="F714" s="71">
        <f t="shared" si="36"/>
        <v>7</v>
      </c>
      <c r="G714" s="64">
        <f t="shared" si="34"/>
        <v>9</v>
      </c>
      <c r="H714" s="64">
        <f t="shared" si="35"/>
        <v>2020</v>
      </c>
    </row>
    <row r="715" spans="1:8" x14ac:dyDescent="0.25">
      <c r="A715" s="7">
        <v>44087</v>
      </c>
      <c r="B715">
        <v>0</v>
      </c>
      <c r="C715">
        <v>0</v>
      </c>
      <c r="D715">
        <v>0</v>
      </c>
      <c r="E715">
        <v>168</v>
      </c>
      <c r="F715" s="71">
        <f t="shared" si="36"/>
        <v>1</v>
      </c>
      <c r="G715" s="64">
        <f t="shared" si="34"/>
        <v>9</v>
      </c>
      <c r="H715" s="64">
        <f t="shared" si="35"/>
        <v>2020</v>
      </c>
    </row>
    <row r="716" spans="1:8" x14ac:dyDescent="0.25">
      <c r="A716" s="7">
        <v>44088</v>
      </c>
      <c r="B716">
        <v>0</v>
      </c>
      <c r="C716">
        <v>0</v>
      </c>
      <c r="D716">
        <v>0</v>
      </c>
      <c r="E716">
        <v>168</v>
      </c>
      <c r="F716" s="71">
        <f t="shared" si="36"/>
        <v>2</v>
      </c>
      <c r="G716" s="64">
        <f t="shared" si="34"/>
        <v>9</v>
      </c>
      <c r="H716" s="64">
        <f t="shared" si="35"/>
        <v>2020</v>
      </c>
    </row>
    <row r="717" spans="1:8" x14ac:dyDescent="0.25">
      <c r="A717" s="7">
        <v>44089</v>
      </c>
      <c r="B717">
        <v>0</v>
      </c>
      <c r="C717">
        <v>0</v>
      </c>
      <c r="D717">
        <v>0</v>
      </c>
      <c r="E717">
        <v>168</v>
      </c>
      <c r="F717" s="71">
        <f t="shared" si="36"/>
        <v>3</v>
      </c>
      <c r="G717" s="64">
        <f t="shared" si="34"/>
        <v>9</v>
      </c>
      <c r="H717" s="64">
        <f t="shared" si="35"/>
        <v>2020</v>
      </c>
    </row>
    <row r="718" spans="1:8" x14ac:dyDescent="0.25">
      <c r="A718" s="7">
        <v>44090</v>
      </c>
      <c r="B718">
        <v>0</v>
      </c>
      <c r="C718">
        <v>0</v>
      </c>
      <c r="D718">
        <v>0</v>
      </c>
      <c r="E718">
        <v>168</v>
      </c>
      <c r="F718" s="71">
        <f t="shared" si="36"/>
        <v>4</v>
      </c>
      <c r="G718" s="64">
        <f t="shared" si="34"/>
        <v>9</v>
      </c>
      <c r="H718" s="64">
        <f t="shared" si="35"/>
        <v>2020</v>
      </c>
    </row>
    <row r="719" spans="1:8" x14ac:dyDescent="0.25">
      <c r="A719" s="7">
        <v>44091</v>
      </c>
      <c r="B719">
        <v>0</v>
      </c>
      <c r="C719">
        <v>0</v>
      </c>
      <c r="D719">
        <v>0</v>
      </c>
      <c r="E719">
        <v>168</v>
      </c>
      <c r="F719" s="71">
        <f t="shared" si="36"/>
        <v>5</v>
      </c>
      <c r="G719" s="64">
        <f t="shared" si="34"/>
        <v>9</v>
      </c>
      <c r="H719" s="64">
        <f t="shared" si="35"/>
        <v>2020</v>
      </c>
    </row>
    <row r="720" spans="1:8" x14ac:dyDescent="0.25">
      <c r="A720" s="7">
        <v>44092</v>
      </c>
      <c r="B720">
        <v>0</v>
      </c>
      <c r="C720">
        <v>0</v>
      </c>
      <c r="D720">
        <v>0</v>
      </c>
      <c r="E720">
        <v>168</v>
      </c>
      <c r="F720" s="71">
        <f t="shared" si="36"/>
        <v>6</v>
      </c>
      <c r="G720" s="64">
        <f t="shared" si="34"/>
        <v>9</v>
      </c>
      <c r="H720" s="64">
        <f t="shared" si="35"/>
        <v>2020</v>
      </c>
    </row>
    <row r="721" spans="1:8" x14ac:dyDescent="0.25">
      <c r="A721" s="7">
        <v>44093</v>
      </c>
      <c r="B721">
        <v>0</v>
      </c>
      <c r="C721">
        <v>0</v>
      </c>
      <c r="D721">
        <v>0</v>
      </c>
      <c r="E721">
        <v>168</v>
      </c>
      <c r="F721" s="71">
        <f t="shared" si="36"/>
        <v>7</v>
      </c>
      <c r="G721" s="64">
        <f t="shared" si="34"/>
        <v>9</v>
      </c>
      <c r="H721" s="64">
        <f t="shared" si="35"/>
        <v>2020</v>
      </c>
    </row>
    <row r="722" spans="1:8" x14ac:dyDescent="0.25">
      <c r="A722" s="7">
        <v>44094</v>
      </c>
      <c r="B722">
        <v>0</v>
      </c>
      <c r="C722">
        <v>0</v>
      </c>
      <c r="D722">
        <v>0</v>
      </c>
      <c r="E722">
        <v>168</v>
      </c>
      <c r="F722" s="71">
        <f t="shared" si="36"/>
        <v>1</v>
      </c>
      <c r="G722" s="64">
        <f t="shared" si="34"/>
        <v>9</v>
      </c>
      <c r="H722" s="64">
        <f t="shared" si="35"/>
        <v>2020</v>
      </c>
    </row>
    <row r="723" spans="1:8" x14ac:dyDescent="0.25">
      <c r="A723" s="7">
        <v>44095</v>
      </c>
      <c r="B723">
        <v>0</v>
      </c>
      <c r="C723">
        <v>0</v>
      </c>
      <c r="D723">
        <v>0</v>
      </c>
      <c r="E723">
        <v>168</v>
      </c>
      <c r="F723" s="71">
        <f t="shared" si="36"/>
        <v>2</v>
      </c>
      <c r="G723" s="64">
        <f t="shared" si="34"/>
        <v>9</v>
      </c>
      <c r="H723" s="64">
        <f t="shared" si="35"/>
        <v>2020</v>
      </c>
    </row>
    <row r="724" spans="1:8" x14ac:dyDescent="0.25">
      <c r="A724" s="7">
        <v>44096</v>
      </c>
      <c r="B724">
        <v>0</v>
      </c>
      <c r="C724">
        <v>0</v>
      </c>
      <c r="D724">
        <v>0</v>
      </c>
      <c r="E724">
        <v>168</v>
      </c>
      <c r="F724" s="71">
        <f t="shared" si="36"/>
        <v>3</v>
      </c>
      <c r="G724" s="64">
        <f t="shared" si="34"/>
        <v>9</v>
      </c>
      <c r="H724" s="64">
        <f t="shared" si="35"/>
        <v>2020</v>
      </c>
    </row>
    <row r="725" spans="1:8" x14ac:dyDescent="0.25">
      <c r="A725" s="7">
        <v>44097</v>
      </c>
      <c r="B725">
        <v>0</v>
      </c>
      <c r="C725">
        <v>0</v>
      </c>
      <c r="D725">
        <v>0</v>
      </c>
      <c r="E725">
        <v>168</v>
      </c>
      <c r="F725" s="71">
        <f t="shared" si="36"/>
        <v>4</v>
      </c>
      <c r="G725" s="64">
        <f t="shared" si="34"/>
        <v>9</v>
      </c>
      <c r="H725" s="64">
        <f t="shared" si="35"/>
        <v>2020</v>
      </c>
    </row>
    <row r="726" spans="1:8" x14ac:dyDescent="0.25">
      <c r="A726" s="7">
        <v>44098</v>
      </c>
      <c r="B726">
        <v>0</v>
      </c>
      <c r="C726">
        <v>0</v>
      </c>
      <c r="D726">
        <v>0</v>
      </c>
      <c r="E726">
        <v>168</v>
      </c>
      <c r="F726" s="71">
        <f t="shared" si="36"/>
        <v>5</v>
      </c>
      <c r="G726" s="64">
        <f t="shared" si="34"/>
        <v>9</v>
      </c>
      <c r="H726" s="64">
        <f t="shared" si="35"/>
        <v>2020</v>
      </c>
    </row>
    <row r="727" spans="1:8" x14ac:dyDescent="0.25">
      <c r="A727" s="7">
        <v>44099</v>
      </c>
      <c r="B727">
        <v>0</v>
      </c>
      <c r="C727">
        <v>0</v>
      </c>
      <c r="D727">
        <v>0</v>
      </c>
      <c r="E727">
        <v>168</v>
      </c>
      <c r="F727" s="71">
        <f t="shared" si="36"/>
        <v>6</v>
      </c>
      <c r="G727" s="64">
        <f t="shared" si="34"/>
        <v>9</v>
      </c>
      <c r="H727" s="64">
        <f t="shared" si="35"/>
        <v>2020</v>
      </c>
    </row>
    <row r="728" spans="1:8" x14ac:dyDescent="0.25">
      <c r="A728" s="7">
        <v>44100</v>
      </c>
      <c r="B728">
        <v>0</v>
      </c>
      <c r="C728">
        <v>0</v>
      </c>
      <c r="D728">
        <v>0</v>
      </c>
      <c r="E728">
        <v>168</v>
      </c>
      <c r="F728" s="71">
        <f t="shared" si="36"/>
        <v>7</v>
      </c>
      <c r="G728" s="64">
        <f t="shared" si="34"/>
        <v>9</v>
      </c>
      <c r="H728" s="64">
        <f t="shared" si="35"/>
        <v>2020</v>
      </c>
    </row>
    <row r="729" spans="1:8" x14ac:dyDescent="0.25">
      <c r="A729" s="7">
        <v>44101</v>
      </c>
      <c r="B729">
        <v>0</v>
      </c>
      <c r="C729">
        <v>0</v>
      </c>
      <c r="D729">
        <v>0</v>
      </c>
      <c r="E729">
        <v>168</v>
      </c>
      <c r="F729" s="71">
        <f t="shared" si="36"/>
        <v>1</v>
      </c>
      <c r="G729" s="64">
        <f t="shared" si="34"/>
        <v>9</v>
      </c>
      <c r="H729" s="64">
        <f t="shared" si="35"/>
        <v>2020</v>
      </c>
    </row>
    <row r="730" spans="1:8" x14ac:dyDescent="0.25">
      <c r="A730" s="7">
        <v>44102</v>
      </c>
      <c r="B730">
        <v>0</v>
      </c>
      <c r="C730">
        <v>0</v>
      </c>
      <c r="D730">
        <v>0</v>
      </c>
      <c r="E730">
        <v>168</v>
      </c>
      <c r="F730" s="71">
        <f t="shared" si="36"/>
        <v>2</v>
      </c>
      <c r="G730" s="64">
        <f t="shared" si="34"/>
        <v>9</v>
      </c>
      <c r="H730" s="64">
        <f t="shared" si="35"/>
        <v>2020</v>
      </c>
    </row>
    <row r="731" spans="1:8" x14ac:dyDescent="0.25">
      <c r="A731" s="7">
        <v>44103</v>
      </c>
      <c r="B731">
        <v>0</v>
      </c>
      <c r="C731">
        <v>0</v>
      </c>
      <c r="D731">
        <v>0</v>
      </c>
      <c r="E731">
        <v>168</v>
      </c>
      <c r="F731" s="71">
        <f t="shared" si="36"/>
        <v>3</v>
      </c>
      <c r="G731" s="64">
        <f t="shared" si="34"/>
        <v>9</v>
      </c>
      <c r="H731" s="64">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 activePane="bottomLeft" state="frozen"/>
      <selection pane="bottomLeft" activeCell="A2" sqref="A2:I336"/>
    </sheetView>
  </sheetViews>
  <sheetFormatPr defaultColWidth="0" defaultRowHeight="15" x14ac:dyDescent="0.25"/>
  <cols>
    <col min="1" max="1" width="22" customWidth="1"/>
    <col min="2" max="2" width="25.85546875" style="263" customWidth="1"/>
    <col min="3" max="4" width="13.28515625" style="1" customWidth="1"/>
    <col min="5" max="5" width="13.28515625" style="263" customWidth="1"/>
    <col min="6" max="6" width="17.42578125" style="266"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6" t="s">
        <v>37</v>
      </c>
      <c r="H1" s="37" t="s">
        <v>51</v>
      </c>
      <c r="I1" s="38" t="s">
        <v>52</v>
      </c>
      <c r="J1" s="236"/>
      <c r="K1" s="21" t="s">
        <v>64</v>
      </c>
      <c r="L1" s="271" t="s">
        <v>77</v>
      </c>
    </row>
    <row r="2" spans="1:12" ht="15" hidden="1" customHeight="1" x14ac:dyDescent="0.25">
      <c r="A2" s="138" t="s">
        <v>407</v>
      </c>
      <c r="B2" s="161" t="s">
        <v>237</v>
      </c>
      <c r="C2" s="2">
        <v>43160</v>
      </c>
      <c r="D2" s="2">
        <v>43175</v>
      </c>
      <c r="E2" s="161" t="s">
        <v>6</v>
      </c>
      <c r="F2" s="264" t="s">
        <v>40</v>
      </c>
      <c r="G2" s="12">
        <v>15</v>
      </c>
      <c r="H2" s="7"/>
      <c r="I2" s="256"/>
      <c r="K2" s="22">
        <f ca="1">TODAY()</f>
        <v>43438</v>
      </c>
      <c r="L2" s="7"/>
    </row>
    <row r="3" spans="1:12" ht="15" hidden="1" customHeight="1" x14ac:dyDescent="0.25">
      <c r="A3" s="28" t="s">
        <v>408</v>
      </c>
      <c r="B3" s="161" t="s">
        <v>250</v>
      </c>
      <c r="C3" s="2">
        <v>43159</v>
      </c>
      <c r="D3" s="2">
        <v>43173</v>
      </c>
      <c r="E3" s="161" t="s">
        <v>6</v>
      </c>
      <c r="F3" s="264" t="s">
        <v>40</v>
      </c>
      <c r="G3" s="12">
        <v>14</v>
      </c>
      <c r="H3" s="7"/>
      <c r="I3" s="256"/>
      <c r="K3" s="7"/>
      <c r="L3" s="7"/>
    </row>
    <row r="4" spans="1:12" ht="15" hidden="1" customHeight="1" x14ac:dyDescent="0.25">
      <c r="A4" s="28" t="s">
        <v>409</v>
      </c>
      <c r="B4" s="161" t="s">
        <v>229</v>
      </c>
      <c r="C4" s="2">
        <v>43108</v>
      </c>
      <c r="D4" s="2">
        <v>43133</v>
      </c>
      <c r="E4" s="161" t="s">
        <v>6</v>
      </c>
      <c r="F4" s="264" t="s">
        <v>40</v>
      </c>
      <c r="G4" s="12">
        <v>25</v>
      </c>
      <c r="H4" s="7"/>
      <c r="I4"/>
      <c r="K4" s="7"/>
      <c r="L4" s="7"/>
    </row>
    <row r="5" spans="1:12" ht="15" hidden="1" customHeight="1" x14ac:dyDescent="0.25">
      <c r="A5" s="28" t="s">
        <v>413</v>
      </c>
      <c r="B5" s="161" t="s">
        <v>240</v>
      </c>
      <c r="C5" s="2">
        <v>43157</v>
      </c>
      <c r="D5" s="2">
        <v>43161</v>
      </c>
      <c r="E5" s="161" t="s">
        <v>6</v>
      </c>
      <c r="F5" s="265" t="s">
        <v>42</v>
      </c>
      <c r="G5" s="12">
        <v>4</v>
      </c>
      <c r="H5" s="7"/>
      <c r="I5"/>
      <c r="K5" s="7"/>
      <c r="L5" s="7"/>
    </row>
    <row r="6" spans="1:12" ht="15" hidden="1" customHeight="1" x14ac:dyDescent="0.25">
      <c r="A6" s="28" t="s">
        <v>432</v>
      </c>
      <c r="B6" s="161" t="s">
        <v>254</v>
      </c>
      <c r="C6" s="2">
        <v>43136</v>
      </c>
      <c r="D6" s="2">
        <v>43165</v>
      </c>
      <c r="E6" s="161" t="s">
        <v>6</v>
      </c>
      <c r="F6" s="264" t="s">
        <v>42</v>
      </c>
      <c r="G6" s="12">
        <v>29</v>
      </c>
      <c r="H6" s="7"/>
      <c r="I6"/>
      <c r="K6" s="7"/>
      <c r="L6" s="7"/>
    </row>
    <row r="7" spans="1:12" ht="15" hidden="1" customHeight="1" x14ac:dyDescent="0.25">
      <c r="A7" s="28" t="s">
        <v>414</v>
      </c>
      <c r="B7" s="161" t="s">
        <v>250</v>
      </c>
      <c r="C7" s="2">
        <v>43171</v>
      </c>
      <c r="D7" s="2">
        <v>43252</v>
      </c>
      <c r="E7" s="161" t="s">
        <v>6</v>
      </c>
      <c r="F7" s="264" t="s">
        <v>40</v>
      </c>
      <c r="G7" s="12">
        <v>81</v>
      </c>
      <c r="H7" s="7"/>
      <c r="I7"/>
      <c r="K7" s="7"/>
      <c r="L7" s="7"/>
    </row>
    <row r="8" spans="1:12" ht="15" hidden="1" customHeight="1" x14ac:dyDescent="0.25">
      <c r="A8" s="28" t="s">
        <v>468</v>
      </c>
      <c r="B8" s="161" t="s">
        <v>228</v>
      </c>
      <c r="C8" s="2">
        <v>43262</v>
      </c>
      <c r="D8" s="2">
        <v>43300</v>
      </c>
      <c r="E8" s="161" t="s">
        <v>6</v>
      </c>
      <c r="F8" s="264" t="s">
        <v>40</v>
      </c>
      <c r="G8" s="12">
        <v>38</v>
      </c>
      <c r="H8" s="560"/>
      <c r="I8"/>
      <c r="K8" s="7"/>
      <c r="L8" s="7"/>
    </row>
    <row r="9" spans="1:12" ht="15" hidden="1" customHeight="1" x14ac:dyDescent="0.25">
      <c r="A9" s="28" t="s">
        <v>416</v>
      </c>
      <c r="B9" s="161" t="s">
        <v>243</v>
      </c>
      <c r="C9" s="2">
        <v>43313</v>
      </c>
      <c r="D9" s="2">
        <v>43343</v>
      </c>
      <c r="E9" s="161" t="s">
        <v>6</v>
      </c>
      <c r="F9" s="264" t="s">
        <v>42</v>
      </c>
      <c r="G9" s="12">
        <v>30</v>
      </c>
      <c r="H9" s="7"/>
      <c r="I9"/>
      <c r="K9" s="7"/>
      <c r="L9" s="7"/>
    </row>
    <row r="10" spans="1:12" ht="15" customHeight="1" x14ac:dyDescent="0.25">
      <c r="A10" s="28" t="s">
        <v>407</v>
      </c>
      <c r="B10" s="161" t="s">
        <v>237</v>
      </c>
      <c r="C10" s="2" t="s">
        <v>729</v>
      </c>
      <c r="D10" s="2" t="s">
        <v>728</v>
      </c>
      <c r="E10" s="161" t="s">
        <v>6</v>
      </c>
      <c r="F10" s="264" t="s">
        <v>40</v>
      </c>
      <c r="G10" s="12">
        <v>15</v>
      </c>
      <c r="H10" s="7"/>
      <c r="I10" s="256"/>
      <c r="K10" s="7"/>
      <c r="L10" s="7"/>
    </row>
    <row r="11" spans="1:12" ht="15" hidden="1" customHeight="1" x14ac:dyDescent="0.25">
      <c r="A11" s="28" t="s">
        <v>417</v>
      </c>
      <c r="B11" s="161" t="s">
        <v>243</v>
      </c>
      <c r="C11" s="2">
        <v>43269</v>
      </c>
      <c r="D11" s="2">
        <v>43325</v>
      </c>
      <c r="E11" s="161" t="s">
        <v>6</v>
      </c>
      <c r="F11" s="264" t="s">
        <v>42</v>
      </c>
      <c r="G11" s="12">
        <v>56</v>
      </c>
      <c r="H11" s="7"/>
      <c r="I11"/>
      <c r="K11" s="7"/>
      <c r="L11" s="7"/>
    </row>
    <row r="12" spans="1:12" ht="15" hidden="1" customHeight="1" x14ac:dyDescent="0.25">
      <c r="A12" s="28" t="s">
        <v>418</v>
      </c>
      <c r="B12" s="161" t="s">
        <v>243</v>
      </c>
      <c r="C12" s="2">
        <v>43223</v>
      </c>
      <c r="D12" s="2">
        <v>43238</v>
      </c>
      <c r="E12" s="161" t="s">
        <v>6</v>
      </c>
      <c r="F12" s="264" t="s">
        <v>42</v>
      </c>
      <c r="G12" s="12">
        <v>15</v>
      </c>
      <c r="H12" s="7"/>
      <c r="I12" s="256"/>
      <c r="K12" s="7"/>
      <c r="L12" s="7"/>
    </row>
    <row r="13" spans="1:12" ht="15" customHeight="1" x14ac:dyDescent="0.25">
      <c r="A13" s="28" t="s">
        <v>407</v>
      </c>
      <c r="B13" s="161" t="s">
        <v>237</v>
      </c>
      <c r="C13" s="2" t="s">
        <v>729</v>
      </c>
      <c r="D13" s="2" t="s">
        <v>728</v>
      </c>
      <c r="E13" s="161" t="s">
        <v>6</v>
      </c>
      <c r="F13" s="264" t="s">
        <v>40</v>
      </c>
      <c r="G13" s="12">
        <v>15</v>
      </c>
      <c r="H13" s="7"/>
      <c r="I13"/>
      <c r="K13" s="7"/>
      <c r="L13" s="7"/>
    </row>
    <row r="14" spans="1:12" ht="15" customHeight="1" x14ac:dyDescent="0.25">
      <c r="A14" s="28" t="s">
        <v>408</v>
      </c>
      <c r="B14" s="161" t="s">
        <v>250</v>
      </c>
      <c r="C14" s="2" t="s">
        <v>731</v>
      </c>
      <c r="D14" s="2" t="s">
        <v>732</v>
      </c>
      <c r="E14" s="161" t="s">
        <v>6</v>
      </c>
      <c r="F14" s="264" t="s">
        <v>40</v>
      </c>
      <c r="G14" s="12">
        <v>14</v>
      </c>
      <c r="H14" s="7"/>
      <c r="I14"/>
      <c r="K14" s="7"/>
      <c r="L14" s="7"/>
    </row>
    <row r="15" spans="1:12" ht="15" customHeight="1" x14ac:dyDescent="0.25">
      <c r="A15" s="28" t="s">
        <v>409</v>
      </c>
      <c r="B15" s="161" t="s">
        <v>229</v>
      </c>
      <c r="C15" s="2" t="s">
        <v>734</v>
      </c>
      <c r="D15" s="2" t="s">
        <v>733</v>
      </c>
      <c r="E15" s="161" t="s">
        <v>6</v>
      </c>
      <c r="F15" s="264" t="s">
        <v>40</v>
      </c>
      <c r="G15" s="12">
        <v>25</v>
      </c>
      <c r="H15" s="7"/>
      <c r="I15"/>
      <c r="K15" s="7"/>
      <c r="L15" s="7"/>
    </row>
    <row r="16" spans="1:12" ht="15" hidden="1" customHeight="1" x14ac:dyDescent="0.25">
      <c r="A16" s="28" t="s">
        <v>422</v>
      </c>
      <c r="B16" s="161" t="s">
        <v>243</v>
      </c>
      <c r="C16" s="2">
        <v>43202</v>
      </c>
      <c r="D16" s="2">
        <v>43224</v>
      </c>
      <c r="E16" s="161" t="s">
        <v>6</v>
      </c>
      <c r="F16" s="264" t="s">
        <v>42</v>
      </c>
      <c r="G16" s="12">
        <v>22</v>
      </c>
      <c r="H16" s="560"/>
      <c r="I16"/>
      <c r="K16" s="7"/>
      <c r="L16" s="7"/>
    </row>
    <row r="17" spans="1:9" ht="15" customHeight="1" x14ac:dyDescent="0.25">
      <c r="A17" s="28" t="s">
        <v>407</v>
      </c>
      <c r="B17" s="161" t="s">
        <v>237</v>
      </c>
      <c r="C17" s="2" t="s">
        <v>729</v>
      </c>
      <c r="D17" s="2" t="s">
        <v>728</v>
      </c>
      <c r="E17" s="161" t="s">
        <v>6</v>
      </c>
      <c r="F17" s="264" t="s">
        <v>40</v>
      </c>
      <c r="G17" s="12">
        <v>15</v>
      </c>
      <c r="H17" s="7"/>
      <c r="I17" s="256"/>
    </row>
    <row r="18" spans="1:9" ht="15" hidden="1" customHeight="1" x14ac:dyDescent="0.25">
      <c r="A18" s="28" t="s">
        <v>428</v>
      </c>
      <c r="B18" s="545" t="s">
        <v>240</v>
      </c>
      <c r="C18" s="50">
        <v>43164</v>
      </c>
      <c r="D18" s="50">
        <v>43168</v>
      </c>
      <c r="E18" s="545" t="s">
        <v>6</v>
      </c>
      <c r="F18" s="547" t="s">
        <v>42</v>
      </c>
      <c r="G18" s="12">
        <v>4</v>
      </c>
      <c r="H18" s="7"/>
      <c r="I18"/>
    </row>
    <row r="19" spans="1:9" ht="15" hidden="1" customHeight="1" x14ac:dyDescent="0.25">
      <c r="A19" s="28" t="s">
        <v>427</v>
      </c>
      <c r="B19" s="161" t="s">
        <v>225</v>
      </c>
      <c r="C19" s="2">
        <v>43123</v>
      </c>
      <c r="D19" s="2">
        <v>43189</v>
      </c>
      <c r="E19" s="161" t="s">
        <v>6</v>
      </c>
      <c r="F19" s="264" t="s">
        <v>40</v>
      </c>
      <c r="G19" s="12">
        <v>66</v>
      </c>
      <c r="H19" s="7"/>
      <c r="I19" s="256"/>
    </row>
    <row r="20" spans="1:9" ht="15" hidden="1" customHeight="1" x14ac:dyDescent="0.25">
      <c r="A20" s="28" t="s">
        <v>510</v>
      </c>
      <c r="B20" s="161" t="s">
        <v>229</v>
      </c>
      <c r="C20" s="2">
        <v>43374</v>
      </c>
      <c r="D20" s="2">
        <v>43385</v>
      </c>
      <c r="E20" s="161" t="s">
        <v>6</v>
      </c>
      <c r="F20" s="264" t="s">
        <v>40</v>
      </c>
      <c r="G20" s="12">
        <v>11</v>
      </c>
      <c r="H20" s="7"/>
      <c r="I20"/>
    </row>
    <row r="21" spans="1:9" ht="15" hidden="1" customHeight="1" x14ac:dyDescent="0.25">
      <c r="A21" s="28" t="s">
        <v>338</v>
      </c>
      <c r="B21" s="161" t="s">
        <v>215</v>
      </c>
      <c r="C21" s="2">
        <v>43059</v>
      </c>
      <c r="D21" s="2">
        <v>43147</v>
      </c>
      <c r="E21" s="161" t="s">
        <v>6</v>
      </c>
      <c r="F21" s="264" t="s">
        <v>40</v>
      </c>
      <c r="G21" s="12">
        <v>88</v>
      </c>
      <c r="H21" s="7"/>
      <c r="I21"/>
    </row>
    <row r="22" spans="1:9" ht="15" hidden="1" customHeight="1" x14ac:dyDescent="0.25">
      <c r="A22" s="28" t="s">
        <v>206</v>
      </c>
      <c r="B22" s="161" t="s">
        <v>244</v>
      </c>
      <c r="C22" s="2">
        <v>43014</v>
      </c>
      <c r="D22" s="2">
        <v>43042</v>
      </c>
      <c r="E22" s="161" t="s">
        <v>6</v>
      </c>
      <c r="F22" s="264" t="s">
        <v>40</v>
      </c>
      <c r="G22" s="12">
        <v>28</v>
      </c>
      <c r="H22" s="7"/>
      <c r="I22"/>
    </row>
    <row r="23" spans="1:9" ht="15" hidden="1" customHeight="1" x14ac:dyDescent="0.25">
      <c r="A23" s="28" t="s">
        <v>429</v>
      </c>
      <c r="B23" s="161" t="s">
        <v>239</v>
      </c>
      <c r="C23" s="2">
        <v>43122</v>
      </c>
      <c r="D23" s="2">
        <v>43205</v>
      </c>
      <c r="E23" s="161" t="s">
        <v>6</v>
      </c>
      <c r="F23" s="264" t="s">
        <v>42</v>
      </c>
      <c r="G23" s="12">
        <v>83</v>
      </c>
      <c r="H23" s="7"/>
      <c r="I23"/>
    </row>
    <row r="24" spans="1:9" ht="15" hidden="1" customHeight="1" x14ac:dyDescent="0.25">
      <c r="A24" s="28" t="s">
        <v>449</v>
      </c>
      <c r="B24" s="161" t="s">
        <v>250</v>
      </c>
      <c r="C24" s="2">
        <v>43336</v>
      </c>
      <c r="D24" s="2">
        <v>43339</v>
      </c>
      <c r="E24" s="161" t="s">
        <v>6</v>
      </c>
      <c r="F24" s="264" t="s">
        <v>40</v>
      </c>
      <c r="G24" s="12">
        <v>3</v>
      </c>
      <c r="H24" s="7"/>
      <c r="I24" s="256"/>
    </row>
    <row r="25" spans="1:9" ht="15" hidden="1" customHeight="1" x14ac:dyDescent="0.25">
      <c r="A25" s="28" t="s">
        <v>538</v>
      </c>
      <c r="B25" s="161" t="s">
        <v>226</v>
      </c>
      <c r="C25" s="2">
        <v>43335</v>
      </c>
      <c r="D25" s="2">
        <v>43340</v>
      </c>
      <c r="E25" s="161" t="s">
        <v>6</v>
      </c>
      <c r="F25" s="264" t="s">
        <v>41</v>
      </c>
      <c r="G25" s="12">
        <v>5</v>
      </c>
      <c r="H25" s="7"/>
      <c r="I25"/>
    </row>
    <row r="26" spans="1:9" ht="15" hidden="1" customHeight="1" x14ac:dyDescent="0.25">
      <c r="A26" s="28" t="s">
        <v>447</v>
      </c>
      <c r="B26" s="161" t="s">
        <v>220</v>
      </c>
      <c r="C26" s="2">
        <v>43255</v>
      </c>
      <c r="D26" s="2">
        <v>43259</v>
      </c>
      <c r="E26" s="161" t="s">
        <v>6</v>
      </c>
      <c r="F26" s="264" t="s">
        <v>41</v>
      </c>
      <c r="G26" s="12">
        <v>4</v>
      </c>
      <c r="H26" s="7"/>
      <c r="I26"/>
    </row>
    <row r="27" spans="1:9" ht="15" hidden="1" customHeight="1" x14ac:dyDescent="0.25">
      <c r="A27" s="28" t="s">
        <v>205</v>
      </c>
      <c r="B27" s="161" t="s">
        <v>9</v>
      </c>
      <c r="C27" s="2">
        <v>42776</v>
      </c>
      <c r="D27" s="2">
        <v>43098</v>
      </c>
      <c r="E27" s="161" t="s">
        <v>6</v>
      </c>
      <c r="F27" s="264" t="s">
        <v>40</v>
      </c>
      <c r="G27" s="12">
        <v>322</v>
      </c>
      <c r="H27" s="7"/>
      <c r="I27"/>
    </row>
    <row r="28" spans="1:9" ht="15" hidden="1" customHeight="1" x14ac:dyDescent="0.25">
      <c r="A28" s="28" t="s">
        <v>437</v>
      </c>
      <c r="B28" s="161" t="s">
        <v>220</v>
      </c>
      <c r="C28" s="2">
        <v>43136</v>
      </c>
      <c r="D28" s="2">
        <v>43252</v>
      </c>
      <c r="E28" s="161" t="s">
        <v>6</v>
      </c>
      <c r="F28" s="264" t="s">
        <v>40</v>
      </c>
      <c r="G28" s="12">
        <v>116</v>
      </c>
      <c r="H28" s="7"/>
      <c r="I28"/>
    </row>
    <row r="29" spans="1:9" ht="15" hidden="1" customHeight="1" x14ac:dyDescent="0.25">
      <c r="A29" s="28" t="s">
        <v>438</v>
      </c>
      <c r="B29" s="161" t="s">
        <v>224</v>
      </c>
      <c r="C29" s="2">
        <v>43143</v>
      </c>
      <c r="D29" s="2">
        <v>43161</v>
      </c>
      <c r="E29" s="161" t="s">
        <v>6</v>
      </c>
      <c r="F29" s="264" t="s">
        <v>40</v>
      </c>
      <c r="G29" s="12">
        <v>18</v>
      </c>
      <c r="H29" s="7"/>
      <c r="I29"/>
    </row>
    <row r="30" spans="1:9" ht="15" hidden="1" customHeight="1" x14ac:dyDescent="0.25">
      <c r="A30" s="28" t="s">
        <v>448</v>
      </c>
      <c r="B30" s="161" t="s">
        <v>220</v>
      </c>
      <c r="C30" s="2">
        <v>43264</v>
      </c>
      <c r="D30" s="2">
        <v>43269</v>
      </c>
      <c r="E30" s="161" t="s">
        <v>6</v>
      </c>
      <c r="F30" s="264" t="s">
        <v>41</v>
      </c>
      <c r="G30" s="12">
        <v>5</v>
      </c>
      <c r="H30" s="7"/>
      <c r="I30"/>
    </row>
    <row r="31" spans="1:9" ht="15" hidden="1" customHeight="1" x14ac:dyDescent="0.25">
      <c r="A31" s="28" t="s">
        <v>207</v>
      </c>
      <c r="B31" s="161" t="s">
        <v>245</v>
      </c>
      <c r="C31" s="2">
        <v>42870</v>
      </c>
      <c r="D31" s="2">
        <v>42881</v>
      </c>
      <c r="E31" s="161" t="s">
        <v>6</v>
      </c>
      <c r="F31" s="264" t="s">
        <v>41</v>
      </c>
      <c r="G31" s="12">
        <v>11</v>
      </c>
      <c r="H31" s="7"/>
      <c r="I31"/>
    </row>
    <row r="32" spans="1:9" ht="15" hidden="1" customHeight="1" x14ac:dyDescent="0.25">
      <c r="A32" s="28" t="s">
        <v>444</v>
      </c>
      <c r="B32" s="161" t="s">
        <v>237</v>
      </c>
      <c r="C32" s="2">
        <v>43241</v>
      </c>
      <c r="D32" s="2">
        <v>43252</v>
      </c>
      <c r="E32" s="161" t="s">
        <v>6</v>
      </c>
      <c r="F32" s="264" t="s">
        <v>41</v>
      </c>
      <c r="G32" s="12">
        <v>11</v>
      </c>
      <c r="H32" s="7"/>
      <c r="I32"/>
    </row>
    <row r="33" spans="1:9" ht="15" customHeight="1" x14ac:dyDescent="0.25">
      <c r="A33" s="28" t="s">
        <v>407</v>
      </c>
      <c r="B33" s="161" t="s">
        <v>237</v>
      </c>
      <c r="C33" s="2" t="s">
        <v>729</v>
      </c>
      <c r="D33" s="2" t="s">
        <v>728</v>
      </c>
      <c r="E33" s="161" t="s">
        <v>6</v>
      </c>
      <c r="F33" s="264" t="s">
        <v>40</v>
      </c>
      <c r="G33" s="12">
        <v>15</v>
      </c>
      <c r="H33" s="7"/>
      <c r="I33"/>
    </row>
    <row r="34" spans="1:9" ht="15" customHeight="1" x14ac:dyDescent="0.25">
      <c r="A34" s="28" t="s">
        <v>408</v>
      </c>
      <c r="B34" s="161" t="s">
        <v>250</v>
      </c>
      <c r="C34" s="2" t="s">
        <v>731</v>
      </c>
      <c r="D34" s="2" t="s">
        <v>732</v>
      </c>
      <c r="E34" s="161" t="s">
        <v>6</v>
      </c>
      <c r="F34" s="264" t="s">
        <v>40</v>
      </c>
      <c r="G34" s="12">
        <v>14</v>
      </c>
      <c r="H34" s="7"/>
      <c r="I34"/>
    </row>
    <row r="35" spans="1:9" x14ac:dyDescent="0.25">
      <c r="A35" s="28" t="s">
        <v>409</v>
      </c>
      <c r="B35" s="161" t="s">
        <v>229</v>
      </c>
      <c r="C35" s="2" t="s">
        <v>734</v>
      </c>
      <c r="D35" s="2" t="s">
        <v>733</v>
      </c>
      <c r="E35" s="161" t="s">
        <v>6</v>
      </c>
      <c r="F35" s="264" t="s">
        <v>40</v>
      </c>
      <c r="G35" s="12">
        <v>25</v>
      </c>
      <c r="H35" s="560"/>
      <c r="I35"/>
    </row>
    <row r="36" spans="1:9" x14ac:dyDescent="0.25">
      <c r="A36" s="28" t="s">
        <v>413</v>
      </c>
      <c r="B36" s="161" t="s">
        <v>240</v>
      </c>
      <c r="C36" s="2" t="s">
        <v>736</v>
      </c>
      <c r="D36" s="2" t="s">
        <v>735</v>
      </c>
      <c r="E36" s="161" t="s">
        <v>6</v>
      </c>
      <c r="F36" s="264" t="s">
        <v>42</v>
      </c>
      <c r="G36" s="12">
        <v>4</v>
      </c>
      <c r="H36" s="560"/>
      <c r="I36"/>
    </row>
    <row r="37" spans="1:9" hidden="1" x14ac:dyDescent="0.25">
      <c r="A37" s="28" t="s">
        <v>208</v>
      </c>
      <c r="B37" s="161" t="s">
        <v>223</v>
      </c>
      <c r="C37" s="2">
        <v>43017</v>
      </c>
      <c r="D37" s="2">
        <v>43083</v>
      </c>
      <c r="E37" s="161" t="s">
        <v>6</v>
      </c>
      <c r="F37" s="264" t="s">
        <v>40</v>
      </c>
      <c r="G37" s="12">
        <v>66</v>
      </c>
      <c r="H37" s="7"/>
      <c r="I37" s="256"/>
    </row>
    <row r="38" spans="1:9" hidden="1" x14ac:dyDescent="0.25">
      <c r="A38" s="28" t="s">
        <v>453</v>
      </c>
      <c r="B38" s="161" t="s">
        <v>229</v>
      </c>
      <c r="C38" s="2">
        <v>43297</v>
      </c>
      <c r="D38" s="2">
        <v>43333</v>
      </c>
      <c r="E38" s="161" t="s">
        <v>6</v>
      </c>
      <c r="F38" s="264" t="s">
        <v>40</v>
      </c>
      <c r="G38" s="12">
        <v>36</v>
      </c>
      <c r="H38" s="7"/>
      <c r="I38"/>
    </row>
    <row r="39" spans="1:9" hidden="1" x14ac:dyDescent="0.25">
      <c r="A39" s="28" t="s">
        <v>455</v>
      </c>
      <c r="B39" s="161" t="s">
        <v>242</v>
      </c>
      <c r="C39" s="2">
        <v>43161</v>
      </c>
      <c r="D39" s="2">
        <v>43196</v>
      </c>
      <c r="E39" s="161" t="s">
        <v>6</v>
      </c>
      <c r="F39" s="264" t="s">
        <v>42</v>
      </c>
      <c r="G39" s="12">
        <v>35</v>
      </c>
      <c r="H39" s="7"/>
      <c r="I39" s="256"/>
    </row>
    <row r="40" spans="1:9" hidden="1" x14ac:dyDescent="0.25">
      <c r="A40" s="28" t="s">
        <v>457</v>
      </c>
      <c r="B40" s="161" t="s">
        <v>705</v>
      </c>
      <c r="C40" s="2">
        <v>43185</v>
      </c>
      <c r="D40" s="2">
        <v>43265</v>
      </c>
      <c r="E40" s="161" t="s">
        <v>6</v>
      </c>
      <c r="F40" s="264" t="s">
        <v>40</v>
      </c>
      <c r="G40" s="12">
        <v>80</v>
      </c>
      <c r="H40" s="7"/>
      <c r="I40"/>
    </row>
    <row r="41" spans="1:9" hidden="1" x14ac:dyDescent="0.25">
      <c r="A41" s="28" t="s">
        <v>456</v>
      </c>
      <c r="B41" s="161" t="s">
        <v>242</v>
      </c>
      <c r="C41" s="2">
        <v>43199</v>
      </c>
      <c r="D41" s="2">
        <v>43236</v>
      </c>
      <c r="E41" s="161" t="s">
        <v>6</v>
      </c>
      <c r="F41" s="264" t="s">
        <v>42</v>
      </c>
      <c r="G41" s="12">
        <v>37</v>
      </c>
      <c r="H41" s="7"/>
      <c r="I41"/>
    </row>
    <row r="42" spans="1:9" hidden="1" x14ac:dyDescent="0.25">
      <c r="A42" s="28" t="s">
        <v>458</v>
      </c>
      <c r="B42" s="161" t="s">
        <v>224</v>
      </c>
      <c r="C42" s="2">
        <v>43251</v>
      </c>
      <c r="D42" s="2">
        <v>43361</v>
      </c>
      <c r="E42" s="161" t="s">
        <v>6</v>
      </c>
      <c r="F42" s="264" t="s">
        <v>40</v>
      </c>
      <c r="G42" s="12">
        <v>110</v>
      </c>
      <c r="H42" s="7"/>
      <c r="I42"/>
    </row>
    <row r="43" spans="1:9" hidden="1" x14ac:dyDescent="0.25">
      <c r="A43" s="28" t="s">
        <v>494</v>
      </c>
      <c r="B43" s="161" t="s">
        <v>239</v>
      </c>
      <c r="C43" s="2">
        <v>43290</v>
      </c>
      <c r="D43" s="2">
        <v>43299</v>
      </c>
      <c r="E43" s="161" t="s">
        <v>6</v>
      </c>
      <c r="F43" s="264" t="s">
        <v>42</v>
      </c>
      <c r="G43" s="12">
        <v>9</v>
      </c>
      <c r="H43" s="560"/>
      <c r="I43"/>
    </row>
    <row r="44" spans="1:9" hidden="1" x14ac:dyDescent="0.25">
      <c r="A44" s="28" t="s">
        <v>464</v>
      </c>
      <c r="B44" s="161" t="s">
        <v>224</v>
      </c>
      <c r="C44" s="2">
        <v>43213</v>
      </c>
      <c r="D44" s="2">
        <v>43224</v>
      </c>
      <c r="E44" s="161" t="s">
        <v>6</v>
      </c>
      <c r="F44" s="264" t="s">
        <v>40</v>
      </c>
      <c r="G44" s="12">
        <v>11</v>
      </c>
      <c r="H44" s="7"/>
      <c r="I44"/>
    </row>
    <row r="45" spans="1:9" hidden="1" x14ac:dyDescent="0.25">
      <c r="A45" s="28" t="s">
        <v>462</v>
      </c>
      <c r="B45" s="161" t="s">
        <v>254</v>
      </c>
      <c r="C45" s="2">
        <v>43180</v>
      </c>
      <c r="D45" s="2">
        <v>43185</v>
      </c>
      <c r="E45" s="161" t="s">
        <v>6</v>
      </c>
      <c r="F45" s="264" t="s">
        <v>42</v>
      </c>
      <c r="G45" s="12">
        <v>5</v>
      </c>
      <c r="H45" s="7"/>
      <c r="I45"/>
    </row>
    <row r="46" spans="1:9" hidden="1" x14ac:dyDescent="0.25">
      <c r="A46" s="28" t="s">
        <v>463</v>
      </c>
      <c r="B46" s="161" t="s">
        <v>236</v>
      </c>
      <c r="C46" s="2">
        <v>43182</v>
      </c>
      <c r="D46" s="2">
        <v>43194</v>
      </c>
      <c r="E46" s="161" t="s">
        <v>6</v>
      </c>
      <c r="F46" s="264" t="s">
        <v>41</v>
      </c>
      <c r="G46" s="12">
        <v>12</v>
      </c>
      <c r="H46" s="7"/>
      <c r="I46"/>
    </row>
    <row r="47" spans="1:9" hidden="1" x14ac:dyDescent="0.25">
      <c r="A47" s="28" t="s">
        <v>466</v>
      </c>
      <c r="B47" s="161" t="s">
        <v>241</v>
      </c>
      <c r="C47" s="2">
        <v>43185</v>
      </c>
      <c r="D47" s="2">
        <v>43189</v>
      </c>
      <c r="E47" s="161" t="s">
        <v>6</v>
      </c>
      <c r="F47" s="264" t="s">
        <v>42</v>
      </c>
      <c r="G47" s="12">
        <v>4</v>
      </c>
      <c r="H47" s="7"/>
      <c r="I47"/>
    </row>
    <row r="48" spans="1:9" hidden="1" x14ac:dyDescent="0.25">
      <c r="A48" s="28" t="s">
        <v>467</v>
      </c>
      <c r="B48" s="161" t="s">
        <v>254</v>
      </c>
      <c r="C48" s="2">
        <v>43192</v>
      </c>
      <c r="D48" s="2">
        <v>43203</v>
      </c>
      <c r="E48" s="161" t="s">
        <v>6</v>
      </c>
      <c r="F48" s="264" t="s">
        <v>42</v>
      </c>
      <c r="G48" s="12">
        <v>11</v>
      </c>
      <c r="H48" s="7"/>
      <c r="I48"/>
    </row>
    <row r="49" spans="1:9" hidden="1" x14ac:dyDescent="0.25">
      <c r="A49" s="28" t="s">
        <v>469</v>
      </c>
      <c r="B49" s="161" t="s">
        <v>223</v>
      </c>
      <c r="C49" s="2">
        <v>43194</v>
      </c>
      <c r="D49" s="2">
        <v>43208</v>
      </c>
      <c r="E49" s="161" t="s">
        <v>6</v>
      </c>
      <c r="F49" s="264" t="s">
        <v>40</v>
      </c>
      <c r="G49" s="12">
        <v>14</v>
      </c>
      <c r="H49" s="7"/>
      <c r="I49"/>
    </row>
    <row r="50" spans="1:9" x14ac:dyDescent="0.25">
      <c r="A50" s="28" t="s">
        <v>407</v>
      </c>
      <c r="B50" s="161" t="s">
        <v>237</v>
      </c>
      <c r="C50" s="2" t="s">
        <v>729</v>
      </c>
      <c r="D50" s="2" t="s">
        <v>728</v>
      </c>
      <c r="E50" s="161" t="s">
        <v>6</v>
      </c>
      <c r="F50" s="264" t="s">
        <v>40</v>
      </c>
      <c r="G50" s="12">
        <v>15</v>
      </c>
      <c r="H50" s="560"/>
      <c r="I50"/>
    </row>
    <row r="51" spans="1:9" hidden="1" x14ac:dyDescent="0.25">
      <c r="A51" s="28" t="s">
        <v>451</v>
      </c>
      <c r="B51" s="161" t="s">
        <v>215</v>
      </c>
      <c r="C51" s="2">
        <v>43171</v>
      </c>
      <c r="D51" s="2">
        <v>43208</v>
      </c>
      <c r="E51" s="161" t="s">
        <v>6</v>
      </c>
      <c r="F51" s="264" t="s">
        <v>40</v>
      </c>
      <c r="G51" s="12">
        <v>37</v>
      </c>
      <c r="H51" s="7"/>
      <c r="I51"/>
    </row>
    <row r="52" spans="1:9" hidden="1" x14ac:dyDescent="0.25">
      <c r="A52" s="28" t="s">
        <v>298</v>
      </c>
      <c r="B52" s="161" t="s">
        <v>226</v>
      </c>
      <c r="C52" s="2">
        <v>43069</v>
      </c>
      <c r="D52" s="2">
        <v>43112</v>
      </c>
      <c r="E52" s="161" t="s">
        <v>6</v>
      </c>
      <c r="F52" s="264" t="s">
        <v>40</v>
      </c>
      <c r="G52" s="12">
        <v>43</v>
      </c>
      <c r="H52" s="7"/>
      <c r="I52"/>
    </row>
    <row r="53" spans="1:9" hidden="1" x14ac:dyDescent="0.25">
      <c r="A53" s="28" t="s">
        <v>516</v>
      </c>
      <c r="B53" s="161" t="s">
        <v>228</v>
      </c>
      <c r="C53" s="2">
        <v>43332</v>
      </c>
      <c r="D53" s="2">
        <v>43385</v>
      </c>
      <c r="E53" s="161" t="s">
        <v>6</v>
      </c>
      <c r="F53" s="264" t="s">
        <v>40</v>
      </c>
      <c r="G53" s="12">
        <v>53</v>
      </c>
      <c r="H53" s="7"/>
      <c r="I53" s="256"/>
    </row>
    <row r="54" spans="1:9" x14ac:dyDescent="0.25">
      <c r="A54" s="28" t="s">
        <v>407</v>
      </c>
      <c r="B54" s="161" t="s">
        <v>237</v>
      </c>
      <c r="C54" s="2" t="s">
        <v>729</v>
      </c>
      <c r="D54" s="2" t="s">
        <v>728</v>
      </c>
      <c r="E54" s="161" t="s">
        <v>6</v>
      </c>
      <c r="F54" s="264" t="s">
        <v>40</v>
      </c>
      <c r="G54" s="12">
        <v>15</v>
      </c>
      <c r="H54" s="7"/>
      <c r="I54"/>
    </row>
    <row r="55" spans="1:9" x14ac:dyDescent="0.25">
      <c r="A55" s="28" t="s">
        <v>408</v>
      </c>
      <c r="B55" s="161" t="s">
        <v>250</v>
      </c>
      <c r="C55" s="2" t="s">
        <v>731</v>
      </c>
      <c r="D55" s="2" t="s">
        <v>732</v>
      </c>
      <c r="E55" s="161" t="s">
        <v>6</v>
      </c>
      <c r="F55" s="264" t="s">
        <v>40</v>
      </c>
      <c r="G55" s="12">
        <v>14</v>
      </c>
      <c r="H55" s="7"/>
      <c r="I55"/>
    </row>
    <row r="56" spans="1:9" x14ac:dyDescent="0.25">
      <c r="A56" s="28" t="s">
        <v>409</v>
      </c>
      <c r="B56" s="161" t="s">
        <v>229</v>
      </c>
      <c r="C56" s="2" t="s">
        <v>734</v>
      </c>
      <c r="D56" s="2" t="s">
        <v>733</v>
      </c>
      <c r="E56" s="161" t="s">
        <v>6</v>
      </c>
      <c r="F56" s="264" t="s">
        <v>40</v>
      </c>
      <c r="G56" s="12">
        <v>25</v>
      </c>
      <c r="H56" s="7"/>
      <c r="I56"/>
    </row>
    <row r="57" spans="1:9" hidden="1" x14ac:dyDescent="0.25">
      <c r="A57" s="28" t="s">
        <v>282</v>
      </c>
      <c r="B57" s="161" t="s">
        <v>242</v>
      </c>
      <c r="C57" s="2">
        <v>42838</v>
      </c>
      <c r="D57" s="2">
        <v>43100</v>
      </c>
      <c r="E57" s="161" t="s">
        <v>6</v>
      </c>
      <c r="F57" s="264" t="s">
        <v>42</v>
      </c>
      <c r="G57" s="12">
        <v>262</v>
      </c>
      <c r="H57" s="560"/>
      <c r="I57"/>
    </row>
    <row r="58" spans="1:9" x14ac:dyDescent="0.25">
      <c r="A58" s="28" t="s">
        <v>407</v>
      </c>
      <c r="B58" s="161" t="s">
        <v>237</v>
      </c>
      <c r="C58" s="2" t="s">
        <v>729</v>
      </c>
      <c r="D58" s="2" t="s">
        <v>728</v>
      </c>
      <c r="E58" s="161" t="s">
        <v>6</v>
      </c>
      <c r="F58" s="264" t="s">
        <v>40</v>
      </c>
      <c r="G58" s="12">
        <v>15</v>
      </c>
      <c r="H58" s="7"/>
      <c r="I58" s="256"/>
    </row>
    <row r="59" spans="1:9" hidden="1" x14ac:dyDescent="0.25">
      <c r="A59" s="28" t="s">
        <v>286</v>
      </c>
      <c r="B59" s="161" t="s">
        <v>253</v>
      </c>
      <c r="C59" s="2">
        <v>42850</v>
      </c>
      <c r="D59" s="2">
        <v>42874</v>
      </c>
      <c r="E59" s="161" t="s">
        <v>6</v>
      </c>
      <c r="F59" s="264" t="s">
        <v>40</v>
      </c>
      <c r="G59" s="12">
        <v>24</v>
      </c>
      <c r="H59" s="7"/>
      <c r="I59"/>
    </row>
    <row r="60" spans="1:9" x14ac:dyDescent="0.25">
      <c r="A60" s="28" t="s">
        <v>407</v>
      </c>
      <c r="B60" s="161" t="s">
        <v>237</v>
      </c>
      <c r="C60" s="2" t="s">
        <v>729</v>
      </c>
      <c r="D60" s="2" t="s">
        <v>728</v>
      </c>
      <c r="E60" s="161" t="s">
        <v>6</v>
      </c>
      <c r="F60" s="264" t="s">
        <v>40</v>
      </c>
      <c r="G60" s="12">
        <v>15</v>
      </c>
      <c r="H60" s="7"/>
      <c r="I60"/>
    </row>
    <row r="61" spans="1:9" x14ac:dyDescent="0.25">
      <c r="A61" s="28" t="s">
        <v>408</v>
      </c>
      <c r="B61" s="161" t="s">
        <v>250</v>
      </c>
      <c r="C61" s="2" t="s">
        <v>731</v>
      </c>
      <c r="D61" s="2" t="s">
        <v>732</v>
      </c>
      <c r="E61" s="161" t="s">
        <v>6</v>
      </c>
      <c r="F61" s="264" t="s">
        <v>40</v>
      </c>
      <c r="G61" s="12">
        <v>14</v>
      </c>
      <c r="H61" s="7"/>
      <c r="I61" s="256"/>
    </row>
    <row r="62" spans="1:9" hidden="1" x14ac:dyDescent="0.25">
      <c r="A62" s="28" t="s">
        <v>479</v>
      </c>
      <c r="B62" s="161" t="s">
        <v>239</v>
      </c>
      <c r="C62" s="2">
        <v>43332</v>
      </c>
      <c r="D62" s="2">
        <v>43363</v>
      </c>
      <c r="E62" s="161" t="s">
        <v>6</v>
      </c>
      <c r="F62" s="264" t="s">
        <v>42</v>
      </c>
      <c r="G62" s="12">
        <v>31</v>
      </c>
      <c r="H62" s="7"/>
      <c r="I62"/>
    </row>
    <row r="63" spans="1:9" x14ac:dyDescent="0.25">
      <c r="A63" s="28" t="s">
        <v>407</v>
      </c>
      <c r="B63" s="161" t="s">
        <v>237</v>
      </c>
      <c r="C63" s="2" t="s">
        <v>729</v>
      </c>
      <c r="D63" s="2" t="s">
        <v>728</v>
      </c>
      <c r="E63" s="161" t="s">
        <v>6</v>
      </c>
      <c r="F63" s="264" t="s">
        <v>40</v>
      </c>
      <c r="G63" s="12">
        <v>15</v>
      </c>
      <c r="H63" s="7"/>
      <c r="I63"/>
    </row>
    <row r="64" spans="1:9" hidden="1" x14ac:dyDescent="0.25">
      <c r="A64" s="28" t="s">
        <v>471</v>
      </c>
      <c r="B64" s="161" t="s">
        <v>215</v>
      </c>
      <c r="C64" s="2">
        <v>43208</v>
      </c>
      <c r="D64" s="2">
        <v>43238</v>
      </c>
      <c r="E64" s="161" t="s">
        <v>6</v>
      </c>
      <c r="F64" s="264" t="s">
        <v>40</v>
      </c>
      <c r="G64" s="12">
        <v>30</v>
      </c>
      <c r="H64" s="7"/>
      <c r="I64"/>
    </row>
    <row r="65" spans="1:9" hidden="1" x14ac:dyDescent="0.25">
      <c r="A65" s="28" t="s">
        <v>481</v>
      </c>
      <c r="B65" s="161" t="s">
        <v>243</v>
      </c>
      <c r="C65" s="2">
        <v>43283</v>
      </c>
      <c r="D65" s="2">
        <v>43308</v>
      </c>
      <c r="E65" s="161" t="s">
        <v>6</v>
      </c>
      <c r="F65" s="264" t="s">
        <v>42</v>
      </c>
      <c r="G65" s="12">
        <v>25</v>
      </c>
      <c r="H65" s="7"/>
      <c r="I65"/>
    </row>
    <row r="66" spans="1:9" x14ac:dyDescent="0.25">
      <c r="A66" s="28" t="s">
        <v>407</v>
      </c>
      <c r="B66" s="161" t="s">
        <v>237</v>
      </c>
      <c r="C66" s="2" t="s">
        <v>729</v>
      </c>
      <c r="D66" s="2" t="s">
        <v>728</v>
      </c>
      <c r="E66" s="161" t="s">
        <v>6</v>
      </c>
      <c r="F66" s="264" t="s">
        <v>40</v>
      </c>
      <c r="G66" s="12">
        <v>15</v>
      </c>
      <c r="H66" s="7"/>
      <c r="I66" s="256"/>
    </row>
    <row r="67" spans="1:9" x14ac:dyDescent="0.25">
      <c r="A67" s="28" t="s">
        <v>408</v>
      </c>
      <c r="B67" s="161" t="s">
        <v>250</v>
      </c>
      <c r="C67" s="2" t="s">
        <v>731</v>
      </c>
      <c r="D67" s="2" t="s">
        <v>732</v>
      </c>
      <c r="E67" s="161" t="s">
        <v>6</v>
      </c>
      <c r="F67" s="264" t="s">
        <v>40</v>
      </c>
      <c r="G67" s="12">
        <v>14</v>
      </c>
      <c r="H67" s="7"/>
      <c r="I67"/>
    </row>
    <row r="68" spans="1:9" x14ac:dyDescent="0.25">
      <c r="A68" s="28" t="s">
        <v>409</v>
      </c>
      <c r="B68" s="161" t="s">
        <v>229</v>
      </c>
      <c r="C68" s="2" t="s">
        <v>734</v>
      </c>
      <c r="D68" s="2" t="s">
        <v>733</v>
      </c>
      <c r="E68" s="161" t="s">
        <v>6</v>
      </c>
      <c r="F68" s="264" t="s">
        <v>40</v>
      </c>
      <c r="G68" s="12">
        <v>25</v>
      </c>
      <c r="H68" s="7"/>
      <c r="I68" s="256"/>
    </row>
    <row r="69" spans="1:9" hidden="1" x14ac:dyDescent="0.25">
      <c r="A69" s="28" t="s">
        <v>285</v>
      </c>
      <c r="B69" s="161" t="s">
        <v>261</v>
      </c>
      <c r="C69" s="2">
        <v>42891</v>
      </c>
      <c r="D69" s="2">
        <v>43042</v>
      </c>
      <c r="E69" s="161" t="s">
        <v>6</v>
      </c>
      <c r="F69" s="264" t="s">
        <v>40</v>
      </c>
      <c r="G69" s="12">
        <v>151</v>
      </c>
      <c r="H69" s="7"/>
      <c r="I69" s="256"/>
    </row>
    <row r="70" spans="1:9" hidden="1" x14ac:dyDescent="0.25">
      <c r="A70" s="28" t="s">
        <v>470</v>
      </c>
      <c r="B70" s="161" t="s">
        <v>230</v>
      </c>
      <c r="C70" s="2">
        <v>43199</v>
      </c>
      <c r="D70" s="2">
        <v>43203</v>
      </c>
      <c r="E70" s="161" t="s">
        <v>6</v>
      </c>
      <c r="F70" s="264" t="s">
        <v>40</v>
      </c>
      <c r="G70" s="12">
        <v>4</v>
      </c>
      <c r="H70" s="7"/>
      <c r="I70"/>
    </row>
    <row r="71" spans="1:9" hidden="1" x14ac:dyDescent="0.25">
      <c r="A71" s="28" t="s">
        <v>283</v>
      </c>
      <c r="B71" s="161" t="s">
        <v>9</v>
      </c>
      <c r="C71" s="2">
        <v>42877</v>
      </c>
      <c r="D71" s="2">
        <v>42881</v>
      </c>
      <c r="E71" s="161" t="s">
        <v>6</v>
      </c>
      <c r="F71" s="264" t="s">
        <v>42</v>
      </c>
      <c r="G71" s="12">
        <v>4</v>
      </c>
      <c r="H71" s="7"/>
      <c r="I71" s="256"/>
    </row>
    <row r="72" spans="1:9" hidden="1" x14ac:dyDescent="0.25">
      <c r="A72" s="28" t="s">
        <v>490</v>
      </c>
      <c r="B72" s="161" t="s">
        <v>224</v>
      </c>
      <c r="C72" s="2">
        <v>43241</v>
      </c>
      <c r="D72" s="2">
        <v>43259</v>
      </c>
      <c r="E72" s="161" t="s">
        <v>6</v>
      </c>
      <c r="F72" s="264" t="s">
        <v>40</v>
      </c>
      <c r="G72" s="12">
        <v>18</v>
      </c>
      <c r="H72" s="7"/>
      <c r="I72"/>
    </row>
    <row r="73" spans="1:9" hidden="1" x14ac:dyDescent="0.25">
      <c r="A73" s="28" t="s">
        <v>472</v>
      </c>
      <c r="B73" s="161" t="s">
        <v>241</v>
      </c>
      <c r="C73" s="2">
        <v>43199</v>
      </c>
      <c r="D73" s="2">
        <v>43208</v>
      </c>
      <c r="E73" s="161" t="s">
        <v>6</v>
      </c>
      <c r="F73" s="264" t="s">
        <v>42</v>
      </c>
      <c r="G73" s="12">
        <v>9</v>
      </c>
      <c r="H73" s="560"/>
      <c r="I73"/>
    </row>
    <row r="74" spans="1:9" hidden="1" x14ac:dyDescent="0.25">
      <c r="A74" s="28" t="s">
        <v>331</v>
      </c>
      <c r="B74" s="161" t="s">
        <v>226</v>
      </c>
      <c r="C74" s="2">
        <v>43045</v>
      </c>
      <c r="D74" s="2">
        <v>43077</v>
      </c>
      <c r="E74" s="161" t="s">
        <v>6</v>
      </c>
      <c r="F74" s="264" t="s">
        <v>40</v>
      </c>
      <c r="G74" s="12">
        <v>32</v>
      </c>
      <c r="H74" s="7"/>
      <c r="I74" s="256"/>
    </row>
    <row r="75" spans="1:9" hidden="1" x14ac:dyDescent="0.25">
      <c r="A75" s="28" t="s">
        <v>499</v>
      </c>
      <c r="B75" s="161" t="s">
        <v>240</v>
      </c>
      <c r="C75" s="2">
        <v>43244</v>
      </c>
      <c r="D75" s="2">
        <v>43251</v>
      </c>
      <c r="E75" s="161" t="s">
        <v>6</v>
      </c>
      <c r="F75" s="264" t="s">
        <v>42</v>
      </c>
      <c r="G75" s="12">
        <v>7</v>
      </c>
      <c r="H75" s="560"/>
      <c r="I75"/>
    </row>
    <row r="76" spans="1:9" hidden="1" x14ac:dyDescent="0.25">
      <c r="A76" s="28" t="s">
        <v>491</v>
      </c>
      <c r="B76" s="161" t="s">
        <v>236</v>
      </c>
      <c r="C76" s="2">
        <v>43241</v>
      </c>
      <c r="D76" s="2">
        <v>43258</v>
      </c>
      <c r="E76" s="161" t="s">
        <v>6</v>
      </c>
      <c r="F76" s="264" t="s">
        <v>40</v>
      </c>
      <c r="G76" s="12">
        <v>17</v>
      </c>
      <c r="H76" s="560"/>
      <c r="I76"/>
    </row>
    <row r="77" spans="1:9" hidden="1" x14ac:dyDescent="0.25">
      <c r="A77" s="28" t="s">
        <v>452</v>
      </c>
      <c r="B77" s="161" t="s">
        <v>215</v>
      </c>
      <c r="C77" s="2">
        <v>43244</v>
      </c>
      <c r="D77" s="2">
        <v>43276</v>
      </c>
      <c r="E77" s="161" t="s">
        <v>6</v>
      </c>
      <c r="F77" s="264" t="s">
        <v>40</v>
      </c>
      <c r="G77" s="12">
        <v>32</v>
      </c>
      <c r="H77" s="7"/>
      <c r="I77" s="256"/>
    </row>
    <row r="78" spans="1:9" hidden="1" x14ac:dyDescent="0.25">
      <c r="A78" s="28" t="s">
        <v>287</v>
      </c>
      <c r="B78" s="161" t="s">
        <v>216</v>
      </c>
      <c r="C78" s="2">
        <v>43416</v>
      </c>
      <c r="D78" s="2">
        <v>43441</v>
      </c>
      <c r="E78" s="161" t="s">
        <v>6</v>
      </c>
      <c r="F78" s="264" t="s">
        <v>40</v>
      </c>
      <c r="G78" s="12">
        <v>25</v>
      </c>
      <c r="H78" s="7"/>
      <c r="I78"/>
    </row>
    <row r="79" spans="1:9" x14ac:dyDescent="0.25">
      <c r="A79" s="28" t="s">
        <v>407</v>
      </c>
      <c r="B79" s="161" t="s">
        <v>237</v>
      </c>
      <c r="C79" s="2" t="s">
        <v>729</v>
      </c>
      <c r="D79" s="2" t="s">
        <v>728</v>
      </c>
      <c r="E79" s="161" t="s">
        <v>6</v>
      </c>
      <c r="F79" s="264" t="s">
        <v>40</v>
      </c>
      <c r="G79" s="12">
        <v>15</v>
      </c>
      <c r="H79" s="7"/>
      <c r="I79"/>
    </row>
    <row r="80" spans="1:9" hidden="1" x14ac:dyDescent="0.25">
      <c r="A80" s="28" t="s">
        <v>486</v>
      </c>
      <c r="B80" s="161" t="s">
        <v>230</v>
      </c>
      <c r="C80" s="2">
        <v>43206</v>
      </c>
      <c r="D80" s="2">
        <v>43217</v>
      </c>
      <c r="E80" s="161" t="s">
        <v>6</v>
      </c>
      <c r="F80" s="264" t="s">
        <v>40</v>
      </c>
      <c r="G80" s="12">
        <v>11</v>
      </c>
      <c r="H80" s="7"/>
      <c r="I80"/>
    </row>
    <row r="81" spans="1:9" hidden="1" x14ac:dyDescent="0.25">
      <c r="A81" s="28" t="s">
        <v>288</v>
      </c>
      <c r="B81" s="161" t="s">
        <v>246</v>
      </c>
      <c r="C81" s="2">
        <v>43003</v>
      </c>
      <c r="D81" s="2">
        <v>43014</v>
      </c>
      <c r="E81" s="161" t="s">
        <v>6</v>
      </c>
      <c r="F81" s="264" t="s">
        <v>40</v>
      </c>
      <c r="G81" s="12">
        <v>11</v>
      </c>
      <c r="H81" s="7"/>
      <c r="I81"/>
    </row>
    <row r="82" spans="1:9" hidden="1" x14ac:dyDescent="0.25">
      <c r="A82" s="28" t="s">
        <v>497</v>
      </c>
      <c r="B82" s="161" t="s">
        <v>254</v>
      </c>
      <c r="C82" s="2">
        <v>43207</v>
      </c>
      <c r="D82" s="2">
        <v>43266</v>
      </c>
      <c r="E82" s="161" t="s">
        <v>6</v>
      </c>
      <c r="F82" s="264" t="s">
        <v>42</v>
      </c>
      <c r="G82" s="12">
        <v>59</v>
      </c>
      <c r="H82" s="7"/>
      <c r="I82" s="256"/>
    </row>
    <row r="83" spans="1:9" hidden="1" x14ac:dyDescent="0.25">
      <c r="A83" s="28" t="s">
        <v>322</v>
      </c>
      <c r="B83" s="161" t="s">
        <v>239</v>
      </c>
      <c r="C83" s="2">
        <v>43019</v>
      </c>
      <c r="D83" s="2">
        <v>43039</v>
      </c>
      <c r="E83" s="161" t="s">
        <v>6</v>
      </c>
      <c r="F83" s="264" t="s">
        <v>42</v>
      </c>
      <c r="G83" s="12">
        <v>20</v>
      </c>
      <c r="H83" s="7"/>
      <c r="I83"/>
    </row>
    <row r="84" spans="1:9" hidden="1" x14ac:dyDescent="0.25">
      <c r="A84" s="28" t="s">
        <v>495</v>
      </c>
      <c r="B84" s="161" t="s">
        <v>239</v>
      </c>
      <c r="C84" s="2">
        <v>43332</v>
      </c>
      <c r="D84" s="2">
        <v>43363</v>
      </c>
      <c r="E84" s="161" t="s">
        <v>6</v>
      </c>
      <c r="F84" s="264" t="s">
        <v>42</v>
      </c>
      <c r="G84" s="12">
        <v>31</v>
      </c>
      <c r="H84" s="7"/>
      <c r="I84"/>
    </row>
    <row r="85" spans="1:9" hidden="1" x14ac:dyDescent="0.25">
      <c r="A85" s="28" t="s">
        <v>284</v>
      </c>
      <c r="B85" s="161" t="s">
        <v>240</v>
      </c>
      <c r="C85" s="2">
        <v>42877</v>
      </c>
      <c r="D85" s="2">
        <v>43100</v>
      </c>
      <c r="E85" s="161" t="s">
        <v>6</v>
      </c>
      <c r="F85" s="264" t="s">
        <v>42</v>
      </c>
      <c r="G85" s="12">
        <v>223</v>
      </c>
      <c r="H85" s="560"/>
      <c r="I85"/>
    </row>
    <row r="86" spans="1:9" hidden="1" x14ac:dyDescent="0.25">
      <c r="A86" s="28" t="s">
        <v>498</v>
      </c>
      <c r="B86" s="161" t="s">
        <v>240</v>
      </c>
      <c r="C86" s="2">
        <v>43234</v>
      </c>
      <c r="D86" s="2">
        <v>43243</v>
      </c>
      <c r="E86" s="161" t="s">
        <v>6</v>
      </c>
      <c r="F86" s="264" t="s">
        <v>42</v>
      </c>
      <c r="G86" s="12">
        <v>9</v>
      </c>
      <c r="H86" s="7"/>
      <c r="I86"/>
    </row>
    <row r="87" spans="1:9" hidden="1" x14ac:dyDescent="0.25">
      <c r="A87" s="28" t="s">
        <v>496</v>
      </c>
      <c r="B87" s="161" t="s">
        <v>223</v>
      </c>
      <c r="C87" s="2">
        <v>43213</v>
      </c>
      <c r="D87" s="2">
        <v>43238</v>
      </c>
      <c r="E87" s="161" t="s">
        <v>6</v>
      </c>
      <c r="F87" s="264" t="s">
        <v>40</v>
      </c>
      <c r="G87" s="12">
        <v>25</v>
      </c>
      <c r="H87" s="7"/>
      <c r="I87"/>
    </row>
    <row r="88" spans="1:9" hidden="1" x14ac:dyDescent="0.25">
      <c r="A88" s="28" t="s">
        <v>297</v>
      </c>
      <c r="B88" s="161" t="s">
        <v>226</v>
      </c>
      <c r="C88" s="2">
        <v>43003</v>
      </c>
      <c r="D88" s="2">
        <v>43028</v>
      </c>
      <c r="E88" s="161" t="s">
        <v>6</v>
      </c>
      <c r="F88" s="264" t="s">
        <v>41</v>
      </c>
      <c r="G88" s="12">
        <v>25</v>
      </c>
      <c r="H88" s="7"/>
      <c r="I88"/>
    </row>
    <row r="89" spans="1:9" hidden="1" x14ac:dyDescent="0.25">
      <c r="A89" s="28" t="s">
        <v>503</v>
      </c>
      <c r="B89" s="161" t="s">
        <v>241</v>
      </c>
      <c r="C89" s="2">
        <v>43297</v>
      </c>
      <c r="D89" s="2">
        <v>43343</v>
      </c>
      <c r="E89" s="161" t="s">
        <v>6</v>
      </c>
      <c r="F89" s="264" t="s">
        <v>42</v>
      </c>
      <c r="G89" s="12">
        <v>46</v>
      </c>
      <c r="H89" s="7"/>
      <c r="I89"/>
    </row>
    <row r="90" spans="1:9" x14ac:dyDescent="0.25">
      <c r="A90" s="28" t="s">
        <v>407</v>
      </c>
      <c r="B90" s="161" t="s">
        <v>237</v>
      </c>
      <c r="C90" s="2" t="s">
        <v>729</v>
      </c>
      <c r="D90" s="2" t="s">
        <v>728</v>
      </c>
      <c r="E90" s="161" t="s">
        <v>6</v>
      </c>
      <c r="F90" s="264" t="s">
        <v>40</v>
      </c>
      <c r="G90" s="12">
        <v>15</v>
      </c>
      <c r="H90" s="7"/>
      <c r="I90"/>
    </row>
    <row r="91" spans="1:9" hidden="1" x14ac:dyDescent="0.25">
      <c r="A91" s="28" t="s">
        <v>504</v>
      </c>
      <c r="B91" s="161" t="s">
        <v>213</v>
      </c>
      <c r="C91" s="2">
        <v>43276</v>
      </c>
      <c r="D91" s="2">
        <v>43413</v>
      </c>
      <c r="E91" s="161" t="s">
        <v>6</v>
      </c>
      <c r="F91" s="264" t="s">
        <v>40</v>
      </c>
      <c r="G91" s="12">
        <v>137</v>
      </c>
      <c r="H91" s="560"/>
      <c r="I91"/>
    </row>
    <row r="92" spans="1:9" x14ac:dyDescent="0.25">
      <c r="A92" s="28" t="s">
        <v>407</v>
      </c>
      <c r="B92" s="161" t="s">
        <v>237</v>
      </c>
      <c r="C92" s="2" t="s">
        <v>729</v>
      </c>
      <c r="D92" s="2" t="s">
        <v>728</v>
      </c>
      <c r="E92" s="161" t="s">
        <v>6</v>
      </c>
      <c r="F92" s="264" t="s">
        <v>40</v>
      </c>
      <c r="G92" s="12">
        <v>15</v>
      </c>
      <c r="H92" s="7"/>
      <c r="I92"/>
    </row>
    <row r="93" spans="1:9" hidden="1" x14ac:dyDescent="0.25">
      <c r="A93" s="28" t="s">
        <v>505</v>
      </c>
      <c r="B93" s="161" t="s">
        <v>222</v>
      </c>
      <c r="C93" s="2">
        <v>43297</v>
      </c>
      <c r="D93" s="2">
        <v>43306</v>
      </c>
      <c r="E93" s="161" t="s">
        <v>6</v>
      </c>
      <c r="F93" s="264" t="s">
        <v>40</v>
      </c>
      <c r="G93" s="12">
        <v>9</v>
      </c>
      <c r="H93" s="7"/>
      <c r="I93" s="256"/>
    </row>
    <row r="94" spans="1:9" x14ac:dyDescent="0.25">
      <c r="A94" s="28" t="s">
        <v>407</v>
      </c>
      <c r="B94" s="161" t="s">
        <v>237</v>
      </c>
      <c r="C94" s="2" t="s">
        <v>729</v>
      </c>
      <c r="D94" s="2" t="s">
        <v>728</v>
      </c>
      <c r="E94" s="161" t="s">
        <v>6</v>
      </c>
      <c r="F94" s="264" t="s">
        <v>40</v>
      </c>
      <c r="G94" s="12">
        <v>15</v>
      </c>
      <c r="H94" s="560"/>
      <c r="I94"/>
    </row>
    <row r="95" spans="1:9" hidden="1" x14ac:dyDescent="0.25">
      <c r="A95" s="28" t="s">
        <v>320</v>
      </c>
      <c r="B95" s="161" t="s">
        <v>244</v>
      </c>
      <c r="C95" s="2">
        <v>43059</v>
      </c>
      <c r="D95" s="2">
        <v>43196</v>
      </c>
      <c r="E95" s="161" t="s">
        <v>6</v>
      </c>
      <c r="F95" s="264" t="s">
        <v>40</v>
      </c>
      <c r="G95" s="12">
        <v>137</v>
      </c>
      <c r="H95" s="7"/>
      <c r="I95"/>
    </row>
    <row r="96" spans="1:9" hidden="1" x14ac:dyDescent="0.25">
      <c r="A96" s="28" t="s">
        <v>319</v>
      </c>
      <c r="B96" s="161" t="s">
        <v>250</v>
      </c>
      <c r="C96" s="2">
        <v>43025</v>
      </c>
      <c r="D96" s="2">
        <v>43126</v>
      </c>
      <c r="E96" s="161" t="s">
        <v>6</v>
      </c>
      <c r="F96" s="264" t="s">
        <v>40</v>
      </c>
      <c r="G96" s="12">
        <v>101</v>
      </c>
      <c r="H96" s="7"/>
      <c r="I96"/>
    </row>
    <row r="97" spans="1:9" hidden="1" x14ac:dyDescent="0.25">
      <c r="A97" s="28" t="s">
        <v>508</v>
      </c>
      <c r="B97" s="161" t="s">
        <v>253</v>
      </c>
      <c r="C97" s="2">
        <v>43256</v>
      </c>
      <c r="D97" s="2">
        <v>43258</v>
      </c>
      <c r="E97" s="161" t="s">
        <v>6</v>
      </c>
      <c r="F97" s="264" t="s">
        <v>42</v>
      </c>
      <c r="G97" s="12">
        <v>2</v>
      </c>
      <c r="H97" s="7"/>
      <c r="I97"/>
    </row>
    <row r="98" spans="1:9" hidden="1" x14ac:dyDescent="0.25">
      <c r="A98" s="28" t="s">
        <v>489</v>
      </c>
      <c r="B98" s="161" t="s">
        <v>215</v>
      </c>
      <c r="C98" s="2">
        <v>43306</v>
      </c>
      <c r="D98" s="2">
        <v>43369</v>
      </c>
      <c r="E98" s="161" t="s">
        <v>6</v>
      </c>
      <c r="F98" s="264" t="s">
        <v>41</v>
      </c>
      <c r="G98" s="12">
        <v>63</v>
      </c>
      <c r="H98" s="7"/>
      <c r="I98"/>
    </row>
    <row r="99" spans="1:9" hidden="1" x14ac:dyDescent="0.25">
      <c r="A99" s="28" t="s">
        <v>290</v>
      </c>
      <c r="B99" s="161" t="s">
        <v>226</v>
      </c>
      <c r="C99" s="2">
        <v>42926</v>
      </c>
      <c r="D99" s="2">
        <v>43000</v>
      </c>
      <c r="E99" s="161" t="s">
        <v>6</v>
      </c>
      <c r="F99" s="264" t="s">
        <v>40</v>
      </c>
      <c r="G99" s="12">
        <v>74</v>
      </c>
      <c r="H99" s="7"/>
      <c r="I99" s="256"/>
    </row>
    <row r="100" spans="1:9" hidden="1" x14ac:dyDescent="0.25">
      <c r="A100" s="28" t="s">
        <v>506</v>
      </c>
      <c r="B100" s="161" t="s">
        <v>224</v>
      </c>
      <c r="C100" s="2">
        <v>43251</v>
      </c>
      <c r="D100" s="2">
        <v>43273</v>
      </c>
      <c r="E100" s="161" t="s">
        <v>6</v>
      </c>
      <c r="F100" s="264" t="s">
        <v>40</v>
      </c>
      <c r="G100" s="12">
        <v>22</v>
      </c>
      <c r="H100" s="7"/>
      <c r="I100" s="256"/>
    </row>
    <row r="101" spans="1:9" hidden="1" x14ac:dyDescent="0.25">
      <c r="A101" s="28" t="s">
        <v>530</v>
      </c>
      <c r="B101" s="161" t="s">
        <v>242</v>
      </c>
      <c r="C101" s="2">
        <v>43297</v>
      </c>
      <c r="D101" s="2">
        <v>43308</v>
      </c>
      <c r="E101" s="161" t="s">
        <v>6</v>
      </c>
      <c r="F101" s="264" t="s">
        <v>42</v>
      </c>
      <c r="G101" s="12">
        <v>11</v>
      </c>
      <c r="H101" s="7"/>
      <c r="I101"/>
    </row>
    <row r="102" spans="1:9" hidden="1" x14ac:dyDescent="0.25">
      <c r="A102" s="28" t="s">
        <v>534</v>
      </c>
      <c r="B102" s="161" t="s">
        <v>220</v>
      </c>
      <c r="C102" s="2">
        <v>43270</v>
      </c>
      <c r="D102" s="2">
        <v>43271</v>
      </c>
      <c r="E102" s="161" t="s">
        <v>6</v>
      </c>
      <c r="F102" s="264" t="s">
        <v>40</v>
      </c>
      <c r="G102" s="12">
        <v>1</v>
      </c>
      <c r="H102" s="7"/>
      <c r="I102"/>
    </row>
    <row r="103" spans="1:9" hidden="1" x14ac:dyDescent="0.25">
      <c r="A103" s="28" t="s">
        <v>536</v>
      </c>
      <c r="B103" s="161" t="s">
        <v>220</v>
      </c>
      <c r="C103" s="2">
        <v>43272</v>
      </c>
      <c r="D103" s="2">
        <v>43276</v>
      </c>
      <c r="E103" s="161" t="s">
        <v>6</v>
      </c>
      <c r="F103" s="264" t="s">
        <v>40</v>
      </c>
      <c r="G103" s="12">
        <v>4</v>
      </c>
      <c r="H103" s="7"/>
      <c r="I103"/>
    </row>
    <row r="104" spans="1:9" hidden="1" x14ac:dyDescent="0.25">
      <c r="A104" s="28" t="s">
        <v>550</v>
      </c>
      <c r="B104" s="161" t="s">
        <v>220</v>
      </c>
      <c r="C104" s="2">
        <v>43277</v>
      </c>
      <c r="D104" s="2">
        <v>43279</v>
      </c>
      <c r="E104" s="161" t="s">
        <v>6</v>
      </c>
      <c r="F104" s="264" t="s">
        <v>40</v>
      </c>
      <c r="G104" s="12">
        <v>2</v>
      </c>
      <c r="H104" s="7"/>
      <c r="I104"/>
    </row>
    <row r="105" spans="1:9" hidden="1" x14ac:dyDescent="0.25">
      <c r="A105" s="28" t="s">
        <v>522</v>
      </c>
      <c r="B105" s="161" t="s">
        <v>220</v>
      </c>
      <c r="C105" s="2">
        <v>43262</v>
      </c>
      <c r="D105" s="2">
        <v>43265</v>
      </c>
      <c r="E105" s="161" t="s">
        <v>6</v>
      </c>
      <c r="F105" s="264" t="s">
        <v>40</v>
      </c>
      <c r="G105" s="12">
        <v>3</v>
      </c>
      <c r="H105" s="7"/>
      <c r="I105"/>
    </row>
    <row r="106" spans="1:9" hidden="1" x14ac:dyDescent="0.25">
      <c r="A106" s="28" t="s">
        <v>535</v>
      </c>
      <c r="B106" s="161" t="s">
        <v>220</v>
      </c>
      <c r="C106" s="2">
        <v>43271</v>
      </c>
      <c r="D106" s="2">
        <v>43272</v>
      </c>
      <c r="E106" s="161" t="s">
        <v>6</v>
      </c>
      <c r="F106" s="264" t="s">
        <v>40</v>
      </c>
      <c r="G106" s="12">
        <v>1</v>
      </c>
      <c r="H106" s="560"/>
      <c r="I106"/>
    </row>
    <row r="107" spans="1:9" hidden="1" x14ac:dyDescent="0.25">
      <c r="A107" s="28" t="s">
        <v>544</v>
      </c>
      <c r="B107" s="161" t="s">
        <v>220</v>
      </c>
      <c r="C107" s="2">
        <v>43276</v>
      </c>
      <c r="D107" s="2">
        <v>43277</v>
      </c>
      <c r="E107" s="161" t="s">
        <v>6</v>
      </c>
      <c r="F107" s="264" t="s">
        <v>40</v>
      </c>
      <c r="G107" s="12">
        <v>1</v>
      </c>
      <c r="H107" s="7"/>
      <c r="I107"/>
    </row>
    <row r="108" spans="1:9" hidden="1" x14ac:dyDescent="0.25">
      <c r="A108" s="28" t="s">
        <v>545</v>
      </c>
      <c r="B108" s="161" t="s">
        <v>220</v>
      </c>
      <c r="C108" s="2">
        <v>43280</v>
      </c>
      <c r="D108" s="2">
        <v>43283</v>
      </c>
      <c r="E108" s="161" t="s">
        <v>6</v>
      </c>
      <c r="F108" s="264" t="s">
        <v>40</v>
      </c>
      <c r="G108" s="12">
        <v>3</v>
      </c>
      <c r="H108" s="7"/>
      <c r="I108"/>
    </row>
    <row r="109" spans="1:9" hidden="1" x14ac:dyDescent="0.25">
      <c r="A109" s="28" t="s">
        <v>546</v>
      </c>
      <c r="B109" s="161" t="s">
        <v>220</v>
      </c>
      <c r="C109" s="2">
        <v>43287</v>
      </c>
      <c r="D109" s="2">
        <v>43290</v>
      </c>
      <c r="E109" s="161" t="s">
        <v>6</v>
      </c>
      <c r="F109" s="264" t="s">
        <v>40</v>
      </c>
      <c r="G109" s="12">
        <v>3</v>
      </c>
      <c r="H109" s="7"/>
      <c r="I109"/>
    </row>
    <row r="110" spans="1:9" hidden="1" x14ac:dyDescent="0.25">
      <c r="A110" s="28" t="s">
        <v>547</v>
      </c>
      <c r="B110" s="161" t="s">
        <v>220</v>
      </c>
      <c r="C110" s="2">
        <v>43311</v>
      </c>
      <c r="D110" s="2">
        <v>43312</v>
      </c>
      <c r="E110" s="161" t="s">
        <v>6</v>
      </c>
      <c r="F110" s="264" t="s">
        <v>40</v>
      </c>
      <c r="G110" s="12">
        <v>1</v>
      </c>
      <c r="H110" s="7"/>
      <c r="I110"/>
    </row>
    <row r="111" spans="1:9" hidden="1" x14ac:dyDescent="0.25">
      <c r="A111" s="28" t="s">
        <v>548</v>
      </c>
      <c r="B111" s="161" t="s">
        <v>220</v>
      </c>
      <c r="C111" s="2">
        <v>43335</v>
      </c>
      <c r="D111" s="2">
        <v>43336</v>
      </c>
      <c r="E111" s="161" t="s">
        <v>6</v>
      </c>
      <c r="F111" s="264" t="s">
        <v>40</v>
      </c>
      <c r="G111" s="12">
        <v>1</v>
      </c>
      <c r="H111" s="7"/>
      <c r="I111"/>
    </row>
    <row r="112" spans="1:9" hidden="1" x14ac:dyDescent="0.25">
      <c r="A112" s="28" t="s">
        <v>549</v>
      </c>
      <c r="B112" s="161" t="s">
        <v>220</v>
      </c>
      <c r="C112" s="2">
        <v>43368</v>
      </c>
      <c r="D112" s="2">
        <v>43368</v>
      </c>
      <c r="E112" s="161" t="s">
        <v>6</v>
      </c>
      <c r="F112" s="264" t="s">
        <v>40</v>
      </c>
      <c r="G112" s="12">
        <v>0</v>
      </c>
      <c r="H112" s="560"/>
      <c r="I112"/>
    </row>
    <row r="113" spans="1:9" hidden="1" x14ac:dyDescent="0.25">
      <c r="A113" s="28" t="s">
        <v>303</v>
      </c>
      <c r="B113" s="161" t="s">
        <v>223</v>
      </c>
      <c r="C113" s="2">
        <v>43010</v>
      </c>
      <c r="D113" s="2">
        <v>43028</v>
      </c>
      <c r="E113" s="161" t="s">
        <v>6</v>
      </c>
      <c r="F113" s="264" t="s">
        <v>40</v>
      </c>
      <c r="G113" s="12">
        <v>18</v>
      </c>
      <c r="H113" s="7"/>
      <c r="I113"/>
    </row>
    <row r="114" spans="1:9" hidden="1" x14ac:dyDescent="0.25">
      <c r="A114" s="28" t="s">
        <v>566</v>
      </c>
      <c r="B114" s="161" t="s">
        <v>240</v>
      </c>
      <c r="C114" s="2">
        <v>43306</v>
      </c>
      <c r="D114" s="2">
        <v>43315</v>
      </c>
      <c r="E114" s="161" t="s">
        <v>6</v>
      </c>
      <c r="F114" s="264" t="s">
        <v>42</v>
      </c>
      <c r="G114" s="12">
        <v>9</v>
      </c>
      <c r="H114" s="7"/>
      <c r="I114"/>
    </row>
    <row r="115" spans="1:9" hidden="1" x14ac:dyDescent="0.25">
      <c r="A115" s="28" t="s">
        <v>565</v>
      </c>
      <c r="B115" s="161" t="s">
        <v>229</v>
      </c>
      <c r="C115" s="2">
        <v>43390</v>
      </c>
      <c r="D115" s="2">
        <v>43406</v>
      </c>
      <c r="E115" s="161" t="s">
        <v>6</v>
      </c>
      <c r="F115" s="264" t="s">
        <v>40</v>
      </c>
      <c r="G115" s="12">
        <v>16</v>
      </c>
      <c r="H115" s="7"/>
      <c r="I115"/>
    </row>
    <row r="116" spans="1:9" hidden="1" x14ac:dyDescent="0.25">
      <c r="A116" s="28" t="s">
        <v>295</v>
      </c>
      <c r="B116" s="161" t="s">
        <v>229</v>
      </c>
      <c r="C116" s="2">
        <v>43017</v>
      </c>
      <c r="D116" s="2">
        <v>43047</v>
      </c>
      <c r="E116" s="161" t="s">
        <v>6</v>
      </c>
      <c r="F116" s="264" t="s">
        <v>40</v>
      </c>
      <c r="G116" s="12">
        <v>30</v>
      </c>
      <c r="H116" s="7"/>
      <c r="I116" s="256"/>
    </row>
    <row r="117" spans="1:9" hidden="1" x14ac:dyDescent="0.25">
      <c r="A117" s="28" t="s">
        <v>514</v>
      </c>
      <c r="B117" s="161" t="s">
        <v>221</v>
      </c>
      <c r="C117" s="2">
        <v>43249</v>
      </c>
      <c r="D117" s="2">
        <v>43259</v>
      </c>
      <c r="E117" s="161" t="s">
        <v>6</v>
      </c>
      <c r="F117" s="264" t="s">
        <v>40</v>
      </c>
      <c r="G117" s="12">
        <v>10</v>
      </c>
      <c r="H117" s="7"/>
      <c r="I117"/>
    </row>
    <row r="118" spans="1:9" hidden="1" x14ac:dyDescent="0.25">
      <c r="A118" s="28" t="s">
        <v>296</v>
      </c>
      <c r="B118" s="161" t="s">
        <v>225</v>
      </c>
      <c r="C118" s="2">
        <v>43150</v>
      </c>
      <c r="D118" s="2">
        <v>43175</v>
      </c>
      <c r="E118" s="161" t="s">
        <v>6</v>
      </c>
      <c r="F118" s="264" t="s">
        <v>40</v>
      </c>
      <c r="G118" s="12">
        <v>25</v>
      </c>
      <c r="H118" s="7"/>
      <c r="I118"/>
    </row>
    <row r="119" spans="1:9" hidden="1" x14ac:dyDescent="0.25">
      <c r="A119" s="28" t="s">
        <v>513</v>
      </c>
      <c r="B119" s="161" t="s">
        <v>247</v>
      </c>
      <c r="C119" s="2">
        <v>43269</v>
      </c>
      <c r="D119" s="2">
        <v>43280</v>
      </c>
      <c r="E119" s="161" t="s">
        <v>6</v>
      </c>
      <c r="F119" s="264" t="s">
        <v>42</v>
      </c>
      <c r="G119" s="12">
        <v>11</v>
      </c>
      <c r="H119" s="7"/>
      <c r="I119"/>
    </row>
    <row r="120" spans="1:9" hidden="1" x14ac:dyDescent="0.25">
      <c r="A120" s="28" t="s">
        <v>520</v>
      </c>
      <c r="B120" s="161" t="s">
        <v>230</v>
      </c>
      <c r="C120" s="2">
        <v>43402</v>
      </c>
      <c r="D120" s="2">
        <v>43411</v>
      </c>
      <c r="E120" s="161" t="s">
        <v>6</v>
      </c>
      <c r="F120" s="264" t="s">
        <v>40</v>
      </c>
      <c r="G120" s="12">
        <v>9</v>
      </c>
      <c r="H120" s="7"/>
      <c r="I120"/>
    </row>
    <row r="121" spans="1:9" ht="21" hidden="1" customHeight="1" x14ac:dyDescent="0.25">
      <c r="A121" s="28" t="s">
        <v>573</v>
      </c>
      <c r="B121" s="161" t="s">
        <v>215</v>
      </c>
      <c r="C121" s="2">
        <v>43390</v>
      </c>
      <c r="D121" s="2">
        <v>43411</v>
      </c>
      <c r="E121" s="161" t="s">
        <v>6</v>
      </c>
      <c r="F121" s="264" t="s">
        <v>40</v>
      </c>
      <c r="G121" s="12">
        <v>21</v>
      </c>
      <c r="H121" s="7"/>
      <c r="I121"/>
    </row>
    <row r="122" spans="1:9" hidden="1" x14ac:dyDescent="0.25">
      <c r="A122" s="28" t="s">
        <v>515</v>
      </c>
      <c r="B122" s="161" t="s">
        <v>233</v>
      </c>
      <c r="C122" s="2">
        <v>43258</v>
      </c>
      <c r="D122" s="2">
        <v>43258</v>
      </c>
      <c r="E122" s="161" t="s">
        <v>6</v>
      </c>
      <c r="F122" s="264" t="s">
        <v>40</v>
      </c>
      <c r="G122" s="12">
        <v>0</v>
      </c>
      <c r="H122" s="7"/>
      <c r="I122"/>
    </row>
    <row r="123" spans="1:9" hidden="1" x14ac:dyDescent="0.25">
      <c r="A123" s="28" t="s">
        <v>512</v>
      </c>
      <c r="B123" s="161" t="s">
        <v>238</v>
      </c>
      <c r="C123" s="2">
        <v>43348</v>
      </c>
      <c r="D123" s="2">
        <v>43353</v>
      </c>
      <c r="E123" s="161" t="s">
        <v>6</v>
      </c>
      <c r="F123" s="264" t="s">
        <v>42</v>
      </c>
      <c r="G123" s="12">
        <v>5</v>
      </c>
      <c r="H123" s="7"/>
      <c r="I123" s="256"/>
    </row>
    <row r="124" spans="1:9" hidden="1" x14ac:dyDescent="0.25">
      <c r="A124" s="28" t="s">
        <v>517</v>
      </c>
      <c r="B124" s="161" t="s">
        <v>230</v>
      </c>
      <c r="C124" s="2">
        <v>43374</v>
      </c>
      <c r="D124" s="2">
        <v>43399</v>
      </c>
      <c r="E124" s="161" t="s">
        <v>6</v>
      </c>
      <c r="F124" s="264" t="s">
        <v>40</v>
      </c>
      <c r="G124" s="12">
        <v>25</v>
      </c>
      <c r="H124" s="7"/>
      <c r="I124"/>
    </row>
    <row r="125" spans="1:9" x14ac:dyDescent="0.25">
      <c r="A125" s="28" t="s">
        <v>407</v>
      </c>
      <c r="B125" s="161" t="s">
        <v>237</v>
      </c>
      <c r="C125" s="2" t="s">
        <v>729</v>
      </c>
      <c r="D125" s="2" t="s">
        <v>728</v>
      </c>
      <c r="E125" s="161" t="s">
        <v>6</v>
      </c>
      <c r="F125" s="264" t="s">
        <v>40</v>
      </c>
      <c r="G125" s="12">
        <v>15</v>
      </c>
      <c r="H125" s="7"/>
      <c r="I125"/>
    </row>
    <row r="126" spans="1:9" hidden="1" x14ac:dyDescent="0.25">
      <c r="A126" s="28" t="s">
        <v>529</v>
      </c>
      <c r="B126" s="161" t="s">
        <v>222</v>
      </c>
      <c r="C126" s="2">
        <v>43271</v>
      </c>
      <c r="D126" s="2">
        <v>43332</v>
      </c>
      <c r="E126" s="161" t="s">
        <v>6</v>
      </c>
      <c r="F126" s="264" t="s">
        <v>41</v>
      </c>
      <c r="G126" s="12">
        <v>61</v>
      </c>
      <c r="H126" s="560"/>
      <c r="I126"/>
    </row>
    <row r="127" spans="1:9" hidden="1" x14ac:dyDescent="0.25">
      <c r="A127" s="28" t="s">
        <v>533</v>
      </c>
      <c r="B127" s="161" t="s">
        <v>225</v>
      </c>
      <c r="C127" s="2">
        <v>43311</v>
      </c>
      <c r="D127" s="2">
        <v>43329</v>
      </c>
      <c r="E127" s="161" t="s">
        <v>6</v>
      </c>
      <c r="F127" s="264" t="s">
        <v>40</v>
      </c>
      <c r="G127" s="12">
        <v>18</v>
      </c>
      <c r="H127" s="7"/>
      <c r="I127" s="256"/>
    </row>
    <row r="128" spans="1:9" hidden="1" x14ac:dyDescent="0.25">
      <c r="A128" s="28" t="s">
        <v>518</v>
      </c>
      <c r="B128" s="161" t="s">
        <v>250</v>
      </c>
      <c r="C128" s="2">
        <v>43347</v>
      </c>
      <c r="D128" s="2">
        <v>43390</v>
      </c>
      <c r="E128" s="161" t="s">
        <v>6</v>
      </c>
      <c r="F128" s="264" t="s">
        <v>42</v>
      </c>
      <c r="G128" s="12">
        <v>43</v>
      </c>
      <c r="H128" s="7"/>
      <c r="I128"/>
    </row>
    <row r="129" spans="1:9" hidden="1" x14ac:dyDescent="0.25">
      <c r="A129" s="28" t="s">
        <v>521</v>
      </c>
      <c r="B129" s="161" t="s">
        <v>692</v>
      </c>
      <c r="C129" s="2">
        <v>43266</v>
      </c>
      <c r="D129" s="2">
        <v>43273</v>
      </c>
      <c r="E129" s="161" t="s">
        <v>6</v>
      </c>
      <c r="F129" s="264" t="s">
        <v>40</v>
      </c>
      <c r="G129" s="12">
        <v>7</v>
      </c>
      <c r="H129" s="560"/>
      <c r="I129"/>
    </row>
    <row r="130" spans="1:9" hidden="1" x14ac:dyDescent="0.25">
      <c r="A130" s="28" t="s">
        <v>527</v>
      </c>
      <c r="B130" s="161" t="s">
        <v>253</v>
      </c>
      <c r="C130" s="2">
        <v>43262</v>
      </c>
      <c r="D130" s="2">
        <v>43277</v>
      </c>
      <c r="E130" s="161" t="s">
        <v>6</v>
      </c>
      <c r="F130" s="264" t="s">
        <v>42</v>
      </c>
      <c r="G130" s="12">
        <v>15</v>
      </c>
      <c r="H130" s="7"/>
      <c r="I130"/>
    </row>
    <row r="131" spans="1:9" hidden="1" x14ac:dyDescent="0.25">
      <c r="A131" s="28" t="s">
        <v>526</v>
      </c>
      <c r="B131" s="161" t="s">
        <v>253</v>
      </c>
      <c r="C131" s="2">
        <v>43256</v>
      </c>
      <c r="D131" s="2">
        <v>43263</v>
      </c>
      <c r="E131" s="161" t="s">
        <v>6</v>
      </c>
      <c r="F131" s="264" t="s">
        <v>42</v>
      </c>
      <c r="G131" s="12">
        <v>7</v>
      </c>
      <c r="H131" s="7"/>
      <c r="I131"/>
    </row>
    <row r="132" spans="1:9" hidden="1" x14ac:dyDescent="0.25">
      <c r="A132" s="28" t="s">
        <v>291</v>
      </c>
      <c r="B132" s="161" t="s">
        <v>253</v>
      </c>
      <c r="C132" s="2">
        <v>43227</v>
      </c>
      <c r="D132" s="2">
        <v>43231</v>
      </c>
      <c r="E132" s="161" t="s">
        <v>6</v>
      </c>
      <c r="F132" s="264" t="s">
        <v>276</v>
      </c>
      <c r="G132" s="12">
        <v>4</v>
      </c>
      <c r="H132" s="7"/>
      <c r="I132"/>
    </row>
    <row r="133" spans="1:9" hidden="1" x14ac:dyDescent="0.25">
      <c r="A133" s="28" t="s">
        <v>525</v>
      </c>
      <c r="B133" s="161" t="s">
        <v>240</v>
      </c>
      <c r="C133" s="2">
        <v>43257</v>
      </c>
      <c r="D133" s="2">
        <v>43258</v>
      </c>
      <c r="E133" s="161" t="s">
        <v>6</v>
      </c>
      <c r="F133" s="264" t="s">
        <v>42</v>
      </c>
      <c r="G133" s="12">
        <v>1</v>
      </c>
      <c r="H133" s="7"/>
      <c r="I133"/>
    </row>
    <row r="134" spans="1:9" hidden="1" x14ac:dyDescent="0.25">
      <c r="A134" s="28" t="s">
        <v>294</v>
      </c>
      <c r="B134" s="161" t="s">
        <v>250</v>
      </c>
      <c r="C134" s="2">
        <v>42975</v>
      </c>
      <c r="D134" s="2">
        <v>43014</v>
      </c>
      <c r="E134" s="161" t="s">
        <v>6</v>
      </c>
      <c r="F134" s="264" t="s">
        <v>40</v>
      </c>
      <c r="G134" s="12">
        <v>39</v>
      </c>
      <c r="H134" s="7"/>
      <c r="I134" s="256"/>
    </row>
    <row r="135" spans="1:9" hidden="1" x14ac:dyDescent="0.25">
      <c r="A135" s="28" t="s">
        <v>407</v>
      </c>
      <c r="B135" s="161" t="s">
        <v>237</v>
      </c>
      <c r="C135" s="2" t="s">
        <v>729</v>
      </c>
      <c r="D135" s="2" t="s">
        <v>728</v>
      </c>
      <c r="E135" s="161" t="s">
        <v>6</v>
      </c>
      <c r="F135" s="264" t="s">
        <v>40</v>
      </c>
      <c r="G135" s="12">
        <v>15</v>
      </c>
      <c r="H135" s="7"/>
      <c r="I135"/>
    </row>
    <row r="136" spans="1:9" hidden="1" x14ac:dyDescent="0.25">
      <c r="A136" s="28" t="s">
        <v>567</v>
      </c>
      <c r="B136" s="161" t="s">
        <v>250</v>
      </c>
      <c r="C136" s="2">
        <v>43318</v>
      </c>
      <c r="D136" s="2">
        <v>43327</v>
      </c>
      <c r="E136" s="161" t="s">
        <v>6</v>
      </c>
      <c r="F136" s="264" t="s">
        <v>40</v>
      </c>
      <c r="G136" s="12">
        <v>9</v>
      </c>
      <c r="H136" s="7"/>
      <c r="I136" s="256"/>
    </row>
    <row r="137" spans="1:9" x14ac:dyDescent="0.25">
      <c r="A137" s="28" t="s">
        <v>407</v>
      </c>
      <c r="B137" s="161" t="s">
        <v>237</v>
      </c>
      <c r="C137" s="2" t="s">
        <v>729</v>
      </c>
      <c r="D137" s="2" t="s">
        <v>728</v>
      </c>
      <c r="E137" s="161" t="s">
        <v>6</v>
      </c>
      <c r="F137" s="264" t="s">
        <v>40</v>
      </c>
      <c r="G137" s="12">
        <v>15</v>
      </c>
      <c r="H137" s="7"/>
      <c r="I137" s="256"/>
    </row>
    <row r="138" spans="1:9" hidden="1" x14ac:dyDescent="0.25">
      <c r="A138" s="28" t="s">
        <v>302</v>
      </c>
      <c r="B138" s="161" t="s">
        <v>228</v>
      </c>
      <c r="C138" s="2">
        <v>43010</v>
      </c>
      <c r="D138" s="2">
        <v>43028</v>
      </c>
      <c r="E138" s="161" t="s">
        <v>6</v>
      </c>
      <c r="F138" s="264" t="s">
        <v>40</v>
      </c>
      <c r="G138" s="12">
        <v>18</v>
      </c>
      <c r="H138" s="7"/>
      <c r="I138"/>
    </row>
    <row r="139" spans="1:9" hidden="1" x14ac:dyDescent="0.25">
      <c r="A139" s="28" t="s">
        <v>568</v>
      </c>
      <c r="B139" s="161" t="s">
        <v>250</v>
      </c>
      <c r="C139" s="2">
        <v>43318</v>
      </c>
      <c r="D139" s="2">
        <v>43327</v>
      </c>
      <c r="E139" s="161" t="s">
        <v>6</v>
      </c>
      <c r="F139" s="264" t="s">
        <v>40</v>
      </c>
      <c r="G139" s="12">
        <v>9</v>
      </c>
      <c r="H139" s="560"/>
      <c r="I139"/>
    </row>
    <row r="140" spans="1:9" x14ac:dyDescent="0.25">
      <c r="A140" s="28" t="s">
        <v>407</v>
      </c>
      <c r="B140" s="161" t="s">
        <v>237</v>
      </c>
      <c r="C140" s="2" t="s">
        <v>729</v>
      </c>
      <c r="D140" s="2" t="s">
        <v>728</v>
      </c>
      <c r="E140" s="161" t="s">
        <v>6</v>
      </c>
      <c r="F140" s="264" t="s">
        <v>40</v>
      </c>
      <c r="G140" s="12">
        <v>15</v>
      </c>
      <c r="H140" s="7"/>
      <c r="I140"/>
    </row>
    <row r="141" spans="1:9" hidden="1" x14ac:dyDescent="0.25">
      <c r="A141" s="28" t="s">
        <v>305</v>
      </c>
      <c r="B141" s="161" t="s">
        <v>228</v>
      </c>
      <c r="C141" s="2">
        <v>43045</v>
      </c>
      <c r="D141" s="2">
        <v>43070</v>
      </c>
      <c r="E141" s="161" t="s">
        <v>6</v>
      </c>
      <c r="F141" s="264" t="s">
        <v>41</v>
      </c>
      <c r="G141" s="12">
        <v>25</v>
      </c>
      <c r="H141" s="7"/>
      <c r="I141"/>
    </row>
    <row r="142" spans="1:9" hidden="1" x14ac:dyDescent="0.25">
      <c r="A142" s="28" t="s">
        <v>532</v>
      </c>
      <c r="B142" s="161" t="s">
        <v>226</v>
      </c>
      <c r="C142" s="2">
        <v>43339</v>
      </c>
      <c r="D142" s="2">
        <v>43363</v>
      </c>
      <c r="E142" s="161" t="s">
        <v>6</v>
      </c>
      <c r="F142" s="264" t="s">
        <v>40</v>
      </c>
      <c r="G142" s="12">
        <v>24</v>
      </c>
      <c r="H142" s="7"/>
      <c r="I142"/>
    </row>
    <row r="143" spans="1:9" hidden="1" x14ac:dyDescent="0.25">
      <c r="A143" s="28" t="s">
        <v>299</v>
      </c>
      <c r="B143" s="161" t="s">
        <v>225</v>
      </c>
      <c r="C143" s="2">
        <v>43027</v>
      </c>
      <c r="D143" s="2">
        <v>43056</v>
      </c>
      <c r="E143" s="161" t="s">
        <v>6</v>
      </c>
      <c r="F143" s="264" t="s">
        <v>40</v>
      </c>
      <c r="G143" s="12">
        <v>29</v>
      </c>
      <c r="H143" s="7"/>
      <c r="I143"/>
    </row>
    <row r="144" spans="1:9" x14ac:dyDescent="0.25">
      <c r="A144" s="28" t="s">
        <v>407</v>
      </c>
      <c r="B144" s="161" t="s">
        <v>237</v>
      </c>
      <c r="C144" s="2" t="s">
        <v>729</v>
      </c>
      <c r="D144" s="2" t="s">
        <v>728</v>
      </c>
      <c r="E144" s="161" t="s">
        <v>6</v>
      </c>
      <c r="F144" s="264" t="s">
        <v>40</v>
      </c>
      <c r="G144" s="12">
        <v>15</v>
      </c>
      <c r="H144" s="7"/>
      <c r="I144" s="256"/>
    </row>
    <row r="145" spans="1:9" hidden="1" x14ac:dyDescent="0.25">
      <c r="A145" s="28" t="s">
        <v>307</v>
      </c>
      <c r="B145" s="161" t="s">
        <v>234</v>
      </c>
      <c r="C145" s="2">
        <v>43185</v>
      </c>
      <c r="D145" s="2">
        <v>43196</v>
      </c>
      <c r="E145" s="161" t="s">
        <v>6</v>
      </c>
      <c r="F145" s="264" t="s">
        <v>40</v>
      </c>
      <c r="G145" s="12">
        <v>11</v>
      </c>
      <c r="H145" s="7"/>
      <c r="I145"/>
    </row>
    <row r="146" spans="1:9" hidden="1" x14ac:dyDescent="0.25">
      <c r="A146" s="28" t="s">
        <v>543</v>
      </c>
      <c r="B146" s="161" t="s">
        <v>241</v>
      </c>
      <c r="C146" s="2">
        <v>43271</v>
      </c>
      <c r="D146" s="2">
        <v>43280</v>
      </c>
      <c r="E146" s="161" t="s">
        <v>6</v>
      </c>
      <c r="F146" s="264" t="s">
        <v>42</v>
      </c>
      <c r="G146" s="12">
        <v>9</v>
      </c>
      <c r="H146" s="7"/>
      <c r="I146" s="256"/>
    </row>
    <row r="147" spans="1:9" hidden="1" x14ac:dyDescent="0.25">
      <c r="A147" s="28" t="s">
        <v>309</v>
      </c>
      <c r="B147" s="161" t="s">
        <v>228</v>
      </c>
      <c r="C147" s="2">
        <v>43066</v>
      </c>
      <c r="D147" s="2">
        <v>43077</v>
      </c>
      <c r="E147" s="161" t="s">
        <v>6</v>
      </c>
      <c r="F147" s="264" t="s">
        <v>40</v>
      </c>
      <c r="G147" s="12">
        <v>11</v>
      </c>
      <c r="H147" s="7"/>
      <c r="I147" s="256"/>
    </row>
    <row r="148" spans="1:9" hidden="1" x14ac:dyDescent="0.25">
      <c r="A148" s="28" t="s">
        <v>539</v>
      </c>
      <c r="B148" s="161" t="s">
        <v>221</v>
      </c>
      <c r="C148" s="2">
        <v>43307</v>
      </c>
      <c r="D148" s="2">
        <v>43313</v>
      </c>
      <c r="E148" s="161" t="s">
        <v>6</v>
      </c>
      <c r="F148" s="264" t="s">
        <v>40</v>
      </c>
      <c r="G148" s="12">
        <v>6</v>
      </c>
      <c r="H148" s="7"/>
      <c r="I148"/>
    </row>
    <row r="149" spans="1:9" hidden="1" x14ac:dyDescent="0.25">
      <c r="A149" s="28" t="s">
        <v>313</v>
      </c>
      <c r="B149" s="161" t="s">
        <v>226</v>
      </c>
      <c r="C149" s="2">
        <v>43150</v>
      </c>
      <c r="D149" s="2">
        <v>43214</v>
      </c>
      <c r="E149" s="161" t="s">
        <v>6</v>
      </c>
      <c r="F149" s="264" t="s">
        <v>40</v>
      </c>
      <c r="G149" s="12">
        <v>64</v>
      </c>
      <c r="H149" s="7"/>
      <c r="I149"/>
    </row>
    <row r="150" spans="1:9" hidden="1" x14ac:dyDescent="0.25">
      <c r="A150" s="28" t="s">
        <v>540</v>
      </c>
      <c r="B150" s="161" t="s">
        <v>221</v>
      </c>
      <c r="C150" s="2">
        <v>43318</v>
      </c>
      <c r="D150" s="2">
        <v>43322</v>
      </c>
      <c r="E150" s="161" t="s">
        <v>6</v>
      </c>
      <c r="F150" s="264" t="s">
        <v>40</v>
      </c>
      <c r="G150" s="12">
        <v>4</v>
      </c>
      <c r="H150" s="7"/>
      <c r="I150"/>
    </row>
    <row r="151" spans="1:9" hidden="1" x14ac:dyDescent="0.25">
      <c r="A151" s="28" t="s">
        <v>314</v>
      </c>
      <c r="B151" s="161" t="s">
        <v>226</v>
      </c>
      <c r="C151" s="2">
        <v>43244</v>
      </c>
      <c r="D151" s="2">
        <v>43266</v>
      </c>
      <c r="E151" s="161" t="s">
        <v>6</v>
      </c>
      <c r="F151" s="264" t="s">
        <v>40</v>
      </c>
      <c r="G151" s="12">
        <v>22</v>
      </c>
      <c r="H151" s="7"/>
      <c r="I151" s="256"/>
    </row>
    <row r="152" spans="1:9" hidden="1" x14ac:dyDescent="0.25">
      <c r="A152" s="28" t="s">
        <v>541</v>
      </c>
      <c r="B152" s="161" t="s">
        <v>221</v>
      </c>
      <c r="C152" s="2">
        <v>43297</v>
      </c>
      <c r="D152" s="2">
        <v>43308</v>
      </c>
      <c r="E152" s="161" t="s">
        <v>6</v>
      </c>
      <c r="F152" s="264" t="s">
        <v>40</v>
      </c>
      <c r="G152" s="12">
        <v>11</v>
      </c>
      <c r="H152" s="7"/>
      <c r="I152"/>
    </row>
    <row r="153" spans="1:9" hidden="1" x14ac:dyDescent="0.25">
      <c r="A153" s="28" t="s">
        <v>315</v>
      </c>
      <c r="B153" s="161" t="s">
        <v>226</v>
      </c>
      <c r="C153" s="2">
        <v>43115</v>
      </c>
      <c r="D153" s="2">
        <v>43147</v>
      </c>
      <c r="E153" s="161" t="s">
        <v>6</v>
      </c>
      <c r="F153" s="264" t="s">
        <v>40</v>
      </c>
      <c r="G153" s="12">
        <v>32</v>
      </c>
      <c r="H153" s="7"/>
      <c r="I153"/>
    </row>
    <row r="154" spans="1:9" hidden="1" x14ac:dyDescent="0.25">
      <c r="A154" s="28" t="s">
        <v>542</v>
      </c>
      <c r="B154" s="161" t="s">
        <v>254</v>
      </c>
      <c r="C154" s="2">
        <v>43277</v>
      </c>
      <c r="D154" s="2">
        <v>43305</v>
      </c>
      <c r="E154" s="161" t="s">
        <v>6</v>
      </c>
      <c r="F154" s="264" t="s">
        <v>42</v>
      </c>
      <c r="G154" s="12">
        <v>28</v>
      </c>
      <c r="H154" s="7"/>
      <c r="I154" s="256"/>
    </row>
    <row r="155" spans="1:9" hidden="1" x14ac:dyDescent="0.25">
      <c r="A155" s="28" t="s">
        <v>316</v>
      </c>
      <c r="B155" s="161" t="s">
        <v>223</v>
      </c>
      <c r="C155" s="2">
        <v>43339</v>
      </c>
      <c r="D155" s="2">
        <v>43385</v>
      </c>
      <c r="E155" s="161" t="s">
        <v>6</v>
      </c>
      <c r="F155" s="264" t="s">
        <v>40</v>
      </c>
      <c r="G155" s="12">
        <v>46</v>
      </c>
      <c r="H155" s="7"/>
      <c r="I155"/>
    </row>
    <row r="156" spans="1:9" x14ac:dyDescent="0.25">
      <c r="A156" s="28" t="s">
        <v>407</v>
      </c>
      <c r="B156" s="161" t="s">
        <v>237</v>
      </c>
      <c r="C156" s="2" t="s">
        <v>729</v>
      </c>
      <c r="D156" s="2" t="s">
        <v>728</v>
      </c>
      <c r="E156" s="161" t="s">
        <v>6</v>
      </c>
      <c r="F156" s="264" t="s">
        <v>40</v>
      </c>
      <c r="G156" s="12">
        <v>15</v>
      </c>
      <c r="H156" s="7"/>
      <c r="I156" s="256"/>
    </row>
    <row r="157" spans="1:9" hidden="1" x14ac:dyDescent="0.25">
      <c r="A157" s="28" t="s">
        <v>317</v>
      </c>
      <c r="B157" s="161" t="s">
        <v>230</v>
      </c>
      <c r="C157" s="2">
        <v>43311</v>
      </c>
      <c r="D157" s="2">
        <v>43355</v>
      </c>
      <c r="E157" s="161" t="s">
        <v>6</v>
      </c>
      <c r="F157" s="264" t="s">
        <v>40</v>
      </c>
      <c r="G157" s="12">
        <v>44</v>
      </c>
      <c r="H157" s="560"/>
      <c r="I157"/>
    </row>
    <row r="158" spans="1:9" hidden="1" x14ac:dyDescent="0.25">
      <c r="A158" s="28" t="s">
        <v>407</v>
      </c>
      <c r="B158" s="161" t="s">
        <v>237</v>
      </c>
      <c r="C158" s="2" t="s">
        <v>729</v>
      </c>
      <c r="D158" s="2" t="s">
        <v>728</v>
      </c>
      <c r="E158" s="161" t="s">
        <v>6</v>
      </c>
      <c r="F158" s="264" t="s">
        <v>40</v>
      </c>
      <c r="G158" s="12">
        <v>15</v>
      </c>
      <c r="H158" s="560"/>
      <c r="I158"/>
    </row>
    <row r="159" spans="1:9" hidden="1" x14ac:dyDescent="0.25">
      <c r="A159" s="28" t="s">
        <v>552</v>
      </c>
      <c r="B159" s="161" t="s">
        <v>254</v>
      </c>
      <c r="C159" s="2">
        <v>43283</v>
      </c>
      <c r="D159" s="2">
        <v>43305</v>
      </c>
      <c r="E159" s="161" t="s">
        <v>6</v>
      </c>
      <c r="F159" s="264" t="s">
        <v>276</v>
      </c>
      <c r="G159" s="12">
        <v>22</v>
      </c>
      <c r="H159" s="7"/>
      <c r="I159" s="256"/>
    </row>
    <row r="160" spans="1:9" hidden="1" x14ac:dyDescent="0.25">
      <c r="A160" s="28" t="s">
        <v>310</v>
      </c>
      <c r="B160" s="161" t="s">
        <v>234</v>
      </c>
      <c r="C160" s="2">
        <v>43017</v>
      </c>
      <c r="D160" s="2">
        <v>43021</v>
      </c>
      <c r="E160" s="161" t="s">
        <v>6</v>
      </c>
      <c r="F160" s="264" t="s">
        <v>40</v>
      </c>
      <c r="G160" s="12">
        <v>4</v>
      </c>
      <c r="H160" s="7"/>
      <c r="I160"/>
    </row>
    <row r="161" spans="1:9" hidden="1" x14ac:dyDescent="0.25">
      <c r="A161" s="28" t="s">
        <v>553</v>
      </c>
      <c r="B161" s="161" t="s">
        <v>225</v>
      </c>
      <c r="C161" s="2">
        <v>43278</v>
      </c>
      <c r="D161" s="2">
        <v>43287</v>
      </c>
      <c r="E161" s="161" t="s">
        <v>6</v>
      </c>
      <c r="F161" s="264" t="s">
        <v>40</v>
      </c>
      <c r="G161" s="12">
        <v>9</v>
      </c>
      <c r="H161" s="7"/>
      <c r="I161"/>
    </row>
    <row r="162" spans="1:9" hidden="1" x14ac:dyDescent="0.25">
      <c r="A162" s="28" t="s">
        <v>323</v>
      </c>
      <c r="B162" s="161" t="s">
        <v>241</v>
      </c>
      <c r="C162" s="2">
        <v>43031</v>
      </c>
      <c r="D162" s="2">
        <v>43033</v>
      </c>
      <c r="E162" s="161" t="s">
        <v>6</v>
      </c>
      <c r="F162" s="264" t="s">
        <v>42</v>
      </c>
      <c r="G162" s="12">
        <v>2</v>
      </c>
      <c r="H162" s="560"/>
      <c r="I162"/>
    </row>
    <row r="163" spans="1:9" hidden="1" x14ac:dyDescent="0.25">
      <c r="A163" s="28" t="s">
        <v>554</v>
      </c>
      <c r="B163" s="161" t="s">
        <v>692</v>
      </c>
      <c r="C163" s="2">
        <v>43283</v>
      </c>
      <c r="D163" s="2">
        <v>43312</v>
      </c>
      <c r="E163" s="161" t="s">
        <v>6</v>
      </c>
      <c r="F163" s="264" t="s">
        <v>40</v>
      </c>
      <c r="G163" s="12">
        <v>29</v>
      </c>
      <c r="H163" s="7"/>
      <c r="I163" s="256"/>
    </row>
    <row r="164" spans="1:9" hidden="1" x14ac:dyDescent="0.25">
      <c r="A164" s="28" t="s">
        <v>325</v>
      </c>
      <c r="B164" s="161" t="s">
        <v>228</v>
      </c>
      <c r="C164" s="2">
        <v>43066</v>
      </c>
      <c r="D164" s="2">
        <v>43231</v>
      </c>
      <c r="E164" s="161" t="s">
        <v>6</v>
      </c>
      <c r="F164" s="264" t="s">
        <v>41</v>
      </c>
      <c r="G164" s="12">
        <v>165</v>
      </c>
      <c r="H164" s="7"/>
      <c r="I164"/>
    </row>
    <row r="165" spans="1:9" hidden="1" x14ac:dyDescent="0.25">
      <c r="A165" s="28" t="s">
        <v>564</v>
      </c>
      <c r="B165" s="161" t="s">
        <v>229</v>
      </c>
      <c r="C165" s="2">
        <v>43347</v>
      </c>
      <c r="D165" s="2">
        <v>43368</v>
      </c>
      <c r="E165" s="161" t="s">
        <v>6</v>
      </c>
      <c r="F165" s="264" t="s">
        <v>40</v>
      </c>
      <c r="G165" s="12">
        <v>21</v>
      </c>
      <c r="H165" s="7"/>
      <c r="I165"/>
    </row>
    <row r="166" spans="1:9" hidden="1" x14ac:dyDescent="0.25">
      <c r="A166" s="28" t="s">
        <v>556</v>
      </c>
      <c r="B166" s="161" t="s">
        <v>225</v>
      </c>
      <c r="C166" s="2">
        <v>43404</v>
      </c>
      <c r="D166" s="2">
        <v>43434</v>
      </c>
      <c r="E166" s="161" t="s">
        <v>6</v>
      </c>
      <c r="F166" s="264" t="s">
        <v>40</v>
      </c>
      <c r="G166" s="12">
        <v>30</v>
      </c>
      <c r="H166" s="7"/>
      <c r="I166"/>
    </row>
    <row r="167" spans="1:9" hidden="1" x14ac:dyDescent="0.25">
      <c r="A167" s="28" t="s">
        <v>324</v>
      </c>
      <c r="B167" s="161" t="s">
        <v>226</v>
      </c>
      <c r="C167" s="2">
        <v>43041</v>
      </c>
      <c r="D167" s="2">
        <v>43049</v>
      </c>
      <c r="E167" s="161" t="s">
        <v>6</v>
      </c>
      <c r="F167" s="264" t="s">
        <v>40</v>
      </c>
      <c r="G167" s="12">
        <v>8</v>
      </c>
      <c r="H167" s="7"/>
      <c r="I167" s="256"/>
    </row>
    <row r="168" spans="1:9" hidden="1" x14ac:dyDescent="0.25">
      <c r="A168" s="28" t="s">
        <v>557</v>
      </c>
      <c r="B168" s="161" t="s">
        <v>220</v>
      </c>
      <c r="C168" s="2">
        <v>43327</v>
      </c>
      <c r="D168" s="2">
        <v>43328</v>
      </c>
      <c r="E168" s="161" t="s">
        <v>6</v>
      </c>
      <c r="F168" s="264" t="s">
        <v>40</v>
      </c>
      <c r="G168" s="12">
        <v>1</v>
      </c>
      <c r="H168" s="7"/>
      <c r="I168"/>
    </row>
    <row r="169" spans="1:9" hidden="1" x14ac:dyDescent="0.25">
      <c r="A169" s="28" t="s">
        <v>334</v>
      </c>
      <c r="B169" s="161" t="s">
        <v>694</v>
      </c>
      <c r="C169" s="2">
        <v>43047</v>
      </c>
      <c r="D169" s="2">
        <v>43115</v>
      </c>
      <c r="E169" s="161" t="s">
        <v>6</v>
      </c>
      <c r="F169" s="264" t="s">
        <v>40</v>
      </c>
      <c r="G169" s="12">
        <v>68</v>
      </c>
      <c r="H169" s="560"/>
      <c r="I169"/>
    </row>
    <row r="170" spans="1:9" hidden="1" x14ac:dyDescent="0.25">
      <c r="A170" s="28" t="s">
        <v>558</v>
      </c>
      <c r="B170" s="161" t="s">
        <v>220</v>
      </c>
      <c r="C170" s="2">
        <v>43306</v>
      </c>
      <c r="D170" s="2">
        <v>43307</v>
      </c>
      <c r="E170" s="161" t="s">
        <v>6</v>
      </c>
      <c r="F170" s="264" t="s">
        <v>40</v>
      </c>
      <c r="G170" s="12">
        <v>1</v>
      </c>
      <c r="H170" s="7"/>
      <c r="I170"/>
    </row>
    <row r="171" spans="1:9" hidden="1" x14ac:dyDescent="0.25">
      <c r="A171" s="28" t="s">
        <v>348</v>
      </c>
      <c r="B171" s="161" t="s">
        <v>223</v>
      </c>
      <c r="C171" s="2">
        <v>43206</v>
      </c>
      <c r="D171" s="2">
        <v>43230</v>
      </c>
      <c r="E171" s="161" t="s">
        <v>6</v>
      </c>
      <c r="F171" s="264" t="s">
        <v>40</v>
      </c>
      <c r="G171" s="12">
        <v>24</v>
      </c>
      <c r="H171" s="7"/>
      <c r="I171"/>
    </row>
    <row r="172" spans="1:9" hidden="1" x14ac:dyDescent="0.25">
      <c r="A172" s="28" t="s">
        <v>560</v>
      </c>
      <c r="B172" s="161" t="s">
        <v>253</v>
      </c>
      <c r="C172" s="2">
        <v>43291</v>
      </c>
      <c r="D172" s="2">
        <v>43347</v>
      </c>
      <c r="E172" s="161" t="s">
        <v>6</v>
      </c>
      <c r="F172" s="264" t="s">
        <v>42</v>
      </c>
      <c r="G172" s="12">
        <v>56</v>
      </c>
      <c r="H172" s="7"/>
      <c r="I172" s="256"/>
    </row>
    <row r="173" spans="1:9" hidden="1" x14ac:dyDescent="0.25">
      <c r="A173" s="28" t="s">
        <v>327</v>
      </c>
      <c r="B173" s="161" t="s">
        <v>226</v>
      </c>
      <c r="C173" s="2">
        <v>43033</v>
      </c>
      <c r="D173" s="2">
        <v>43035</v>
      </c>
      <c r="E173" s="161" t="s">
        <v>6</v>
      </c>
      <c r="F173" s="264" t="s">
        <v>40</v>
      </c>
      <c r="G173" s="12">
        <v>2</v>
      </c>
      <c r="H173" s="7"/>
      <c r="I173"/>
    </row>
    <row r="174" spans="1:9" hidden="1" x14ac:dyDescent="0.25">
      <c r="A174" s="28" t="s">
        <v>561</v>
      </c>
      <c r="B174" s="161" t="s">
        <v>220</v>
      </c>
      <c r="C174" s="2">
        <v>43297</v>
      </c>
      <c r="D174" s="2">
        <v>43298</v>
      </c>
      <c r="E174" s="161" t="s">
        <v>6</v>
      </c>
      <c r="F174" s="264" t="s">
        <v>40</v>
      </c>
      <c r="G174" s="12">
        <v>1</v>
      </c>
      <c r="H174" s="7"/>
      <c r="I174"/>
    </row>
    <row r="175" spans="1:9" x14ac:dyDescent="0.25">
      <c r="A175" s="28" t="s">
        <v>407</v>
      </c>
      <c r="B175" s="161" t="s">
        <v>237</v>
      </c>
      <c r="C175" s="2" t="s">
        <v>729</v>
      </c>
      <c r="D175" s="2" t="s">
        <v>728</v>
      </c>
      <c r="E175" s="161" t="s">
        <v>6</v>
      </c>
      <c r="F175" s="264" t="s">
        <v>40</v>
      </c>
      <c r="G175" s="12">
        <v>15</v>
      </c>
      <c r="H175" s="7"/>
      <c r="I175"/>
    </row>
    <row r="176" spans="1:9" hidden="1" x14ac:dyDescent="0.25">
      <c r="A176" s="28" t="s">
        <v>562</v>
      </c>
      <c r="B176" s="161" t="s">
        <v>220</v>
      </c>
      <c r="C176" s="2">
        <v>43299</v>
      </c>
      <c r="D176" s="2">
        <v>43301</v>
      </c>
      <c r="E176" s="161" t="s">
        <v>6</v>
      </c>
      <c r="F176" s="264" t="s">
        <v>40</v>
      </c>
      <c r="G176" s="12">
        <v>2</v>
      </c>
      <c r="H176" s="7"/>
      <c r="I176"/>
    </row>
    <row r="177" spans="1:9" hidden="1" x14ac:dyDescent="0.25">
      <c r="A177" s="28" t="s">
        <v>563</v>
      </c>
      <c r="B177" s="161" t="s">
        <v>253</v>
      </c>
      <c r="C177" s="2">
        <v>43292</v>
      </c>
      <c r="D177" s="2">
        <v>43378</v>
      </c>
      <c r="E177" s="161" t="s">
        <v>6</v>
      </c>
      <c r="F177" s="264" t="s">
        <v>42</v>
      </c>
      <c r="G177" s="12">
        <v>86</v>
      </c>
      <c r="H177" s="7"/>
      <c r="I177" s="256"/>
    </row>
    <row r="178" spans="1:9" hidden="1" x14ac:dyDescent="0.25">
      <c r="A178" s="28" t="s">
        <v>203</v>
      </c>
      <c r="B178" s="161" t="s">
        <v>222</v>
      </c>
      <c r="C178" s="2">
        <v>42968</v>
      </c>
      <c r="D178" s="2">
        <v>43082</v>
      </c>
      <c r="E178" s="161" t="s">
        <v>6</v>
      </c>
      <c r="F178" s="264" t="s">
        <v>40</v>
      </c>
      <c r="G178" s="12">
        <v>114</v>
      </c>
      <c r="H178" s="7"/>
      <c r="I178"/>
    </row>
    <row r="179" spans="1:9" x14ac:dyDescent="0.25">
      <c r="A179" s="28" t="s">
        <v>407</v>
      </c>
      <c r="B179" s="161" t="s">
        <v>237</v>
      </c>
      <c r="C179" s="2" t="s">
        <v>729</v>
      </c>
      <c r="D179" s="2" t="s">
        <v>728</v>
      </c>
      <c r="E179" s="161" t="s">
        <v>6</v>
      </c>
      <c r="F179" s="264" t="s">
        <v>40</v>
      </c>
      <c r="G179" s="12">
        <v>15</v>
      </c>
      <c r="H179" s="7"/>
      <c r="I179"/>
    </row>
    <row r="180" spans="1:9" hidden="1" x14ac:dyDescent="0.25">
      <c r="A180" s="28" t="s">
        <v>204</v>
      </c>
      <c r="B180" s="161" t="s">
        <v>222</v>
      </c>
      <c r="C180" s="2">
        <v>43003</v>
      </c>
      <c r="D180" s="2">
        <v>43147</v>
      </c>
      <c r="E180" s="161" t="s">
        <v>6</v>
      </c>
      <c r="F180" s="264" t="s">
        <v>40</v>
      </c>
      <c r="G180" s="12">
        <v>144</v>
      </c>
      <c r="H180" s="7"/>
      <c r="I180" s="256"/>
    </row>
    <row r="181" spans="1:9" hidden="1" x14ac:dyDescent="0.25">
      <c r="A181" s="28" t="s">
        <v>445</v>
      </c>
      <c r="B181" s="161" t="s">
        <v>234</v>
      </c>
      <c r="C181" s="2">
        <v>43213</v>
      </c>
      <c r="D181" s="2">
        <v>43259</v>
      </c>
      <c r="E181" s="161" t="s">
        <v>6</v>
      </c>
      <c r="F181" s="264" t="s">
        <v>41</v>
      </c>
      <c r="G181" s="12">
        <v>46</v>
      </c>
      <c r="H181" s="7"/>
      <c r="I181"/>
    </row>
    <row r="182" spans="1:9" x14ac:dyDescent="0.25">
      <c r="A182" s="28" t="s">
        <v>407</v>
      </c>
      <c r="B182" s="161" t="s">
        <v>237</v>
      </c>
      <c r="C182" s="2" t="s">
        <v>729</v>
      </c>
      <c r="D182" s="2" t="s">
        <v>728</v>
      </c>
      <c r="E182" s="161" t="s">
        <v>6</v>
      </c>
      <c r="F182" s="264" t="s">
        <v>40</v>
      </c>
      <c r="G182" s="12">
        <v>15</v>
      </c>
      <c r="H182" s="7"/>
      <c r="I182"/>
    </row>
    <row r="183" spans="1:9" hidden="1" x14ac:dyDescent="0.25">
      <c r="A183" s="28" t="s">
        <v>442</v>
      </c>
      <c r="B183" s="161" t="s">
        <v>221</v>
      </c>
      <c r="C183" s="2">
        <v>43160</v>
      </c>
      <c r="D183" s="2">
        <v>43189</v>
      </c>
      <c r="E183" s="161" t="s">
        <v>6</v>
      </c>
      <c r="F183" s="264" t="s">
        <v>40</v>
      </c>
      <c r="G183" s="12">
        <v>29</v>
      </c>
      <c r="H183" s="7"/>
      <c r="I183"/>
    </row>
    <row r="184" spans="1:9" hidden="1" x14ac:dyDescent="0.25">
      <c r="A184" s="28" t="s">
        <v>407</v>
      </c>
      <c r="B184" s="161" t="s">
        <v>237</v>
      </c>
      <c r="C184" s="2" t="s">
        <v>729</v>
      </c>
      <c r="D184" s="2" t="s">
        <v>728</v>
      </c>
      <c r="E184" s="161" t="s">
        <v>6</v>
      </c>
      <c r="F184" s="264" t="s">
        <v>40</v>
      </c>
      <c r="G184" s="12">
        <v>15</v>
      </c>
      <c r="H184" s="7"/>
      <c r="I184"/>
    </row>
    <row r="185" spans="1:9" hidden="1" x14ac:dyDescent="0.25">
      <c r="A185" s="28" t="s">
        <v>425</v>
      </c>
      <c r="B185" s="161" t="s">
        <v>234</v>
      </c>
      <c r="C185" s="2">
        <v>43122</v>
      </c>
      <c r="D185" s="2">
        <v>43147</v>
      </c>
      <c r="E185" s="161" t="s">
        <v>6</v>
      </c>
      <c r="F185" s="264" t="s">
        <v>40</v>
      </c>
      <c r="G185" s="12">
        <v>25</v>
      </c>
      <c r="H185" s="7"/>
      <c r="I185" s="256"/>
    </row>
    <row r="186" spans="1:9" hidden="1" x14ac:dyDescent="0.25">
      <c r="A186" s="28" t="s">
        <v>576</v>
      </c>
      <c r="B186" s="161" t="s">
        <v>221</v>
      </c>
      <c r="C186" s="2">
        <v>43339</v>
      </c>
      <c r="D186" s="2">
        <v>43420</v>
      </c>
      <c r="E186" s="161" t="s">
        <v>6</v>
      </c>
      <c r="F186" s="264" t="s">
        <v>41</v>
      </c>
      <c r="G186" s="12">
        <v>81</v>
      </c>
      <c r="H186" s="7"/>
      <c r="I186" s="256"/>
    </row>
    <row r="187" spans="1:9" hidden="1" x14ac:dyDescent="0.25">
      <c r="A187" s="28" t="s">
        <v>443</v>
      </c>
      <c r="B187" s="161" t="s">
        <v>221</v>
      </c>
      <c r="C187" s="2">
        <v>43192</v>
      </c>
      <c r="D187" s="2">
        <v>43217</v>
      </c>
      <c r="E187" s="161" t="s">
        <v>6</v>
      </c>
      <c r="F187" s="264" t="s">
        <v>40</v>
      </c>
      <c r="G187" s="12">
        <v>25</v>
      </c>
      <c r="H187" s="560"/>
      <c r="I187"/>
    </row>
    <row r="188" spans="1:9" x14ac:dyDescent="0.25">
      <c r="A188" s="28" t="s">
        <v>407</v>
      </c>
      <c r="B188" s="161" t="s">
        <v>237</v>
      </c>
      <c r="C188" s="2" t="s">
        <v>729</v>
      </c>
      <c r="D188" s="2" t="s">
        <v>728</v>
      </c>
      <c r="E188" s="161" t="s">
        <v>6</v>
      </c>
      <c r="F188" s="264" t="s">
        <v>40</v>
      </c>
      <c r="G188" s="12">
        <v>15</v>
      </c>
      <c r="H188" s="7"/>
      <c r="I188" s="256"/>
    </row>
    <row r="189" spans="1:9" hidden="1" x14ac:dyDescent="0.25">
      <c r="A189" s="28" t="s">
        <v>626</v>
      </c>
      <c r="B189" s="161" t="s">
        <v>692</v>
      </c>
      <c r="C189" s="2">
        <v>43374</v>
      </c>
      <c r="D189" s="2">
        <v>43394</v>
      </c>
      <c r="E189" s="161" t="s">
        <v>6</v>
      </c>
      <c r="F189" s="264" t="s">
        <v>40</v>
      </c>
      <c r="G189" s="12">
        <v>20</v>
      </c>
      <c r="H189" s="7"/>
      <c r="I189" s="256"/>
    </row>
    <row r="190" spans="1:9" hidden="1" x14ac:dyDescent="0.25">
      <c r="A190" s="28" t="s">
        <v>579</v>
      </c>
      <c r="B190" s="161" t="s">
        <v>220</v>
      </c>
      <c r="C190" s="2">
        <v>43307</v>
      </c>
      <c r="D190" s="2">
        <v>43308</v>
      </c>
      <c r="E190" s="161" t="s">
        <v>6</v>
      </c>
      <c r="F190" s="264" t="s">
        <v>40</v>
      </c>
      <c r="G190" s="12">
        <v>1</v>
      </c>
      <c r="H190" s="7"/>
      <c r="I190"/>
    </row>
    <row r="191" spans="1:9" hidden="1" x14ac:dyDescent="0.25">
      <c r="A191" s="28" t="s">
        <v>591</v>
      </c>
      <c r="B191" s="161" t="s">
        <v>692</v>
      </c>
      <c r="C191" s="2">
        <v>43313</v>
      </c>
      <c r="D191" s="2">
        <v>43370</v>
      </c>
      <c r="E191" s="161" t="s">
        <v>6</v>
      </c>
      <c r="F191" s="264" t="s">
        <v>40</v>
      </c>
      <c r="G191" s="12">
        <v>57</v>
      </c>
      <c r="H191" s="7"/>
      <c r="I191"/>
    </row>
    <row r="192" spans="1:9" x14ac:dyDescent="0.25">
      <c r="A192" s="28" t="s">
        <v>407</v>
      </c>
      <c r="B192" s="161" t="s">
        <v>237</v>
      </c>
      <c r="C192" s="2" t="s">
        <v>729</v>
      </c>
      <c r="D192" s="2" t="s">
        <v>728</v>
      </c>
      <c r="E192" s="161" t="s">
        <v>6</v>
      </c>
      <c r="F192" s="264" t="s">
        <v>40</v>
      </c>
      <c r="G192" s="12">
        <v>15</v>
      </c>
      <c r="H192" s="7"/>
      <c r="I192"/>
    </row>
    <row r="193" spans="1:9" hidden="1" x14ac:dyDescent="0.25">
      <c r="A193" s="28" t="s">
        <v>578</v>
      </c>
      <c r="B193" s="161" t="s">
        <v>254</v>
      </c>
      <c r="C193" s="2">
        <v>43306</v>
      </c>
      <c r="D193" s="2">
        <v>43378</v>
      </c>
      <c r="E193" s="161" t="s">
        <v>6</v>
      </c>
      <c r="F193" s="264" t="s">
        <v>42</v>
      </c>
      <c r="G193" s="12">
        <v>72</v>
      </c>
      <c r="H193" s="7"/>
      <c r="I193"/>
    </row>
    <row r="194" spans="1:9" hidden="1" x14ac:dyDescent="0.25">
      <c r="A194" s="28" t="s">
        <v>341</v>
      </c>
      <c r="B194" s="161" t="s">
        <v>242</v>
      </c>
      <c r="C194" s="2">
        <v>43047</v>
      </c>
      <c r="D194" s="2">
        <v>43091</v>
      </c>
      <c r="E194" s="161" t="s">
        <v>6</v>
      </c>
      <c r="F194" s="264" t="s">
        <v>42</v>
      </c>
      <c r="G194" s="12">
        <v>44</v>
      </c>
      <c r="H194" s="7"/>
      <c r="I194" s="256"/>
    </row>
    <row r="195" spans="1:9" x14ac:dyDescent="0.25">
      <c r="A195" s="28" t="s">
        <v>407</v>
      </c>
      <c r="B195" s="161" t="s">
        <v>237</v>
      </c>
      <c r="C195" s="2" t="s">
        <v>729</v>
      </c>
      <c r="D195" s="2" t="s">
        <v>728</v>
      </c>
      <c r="E195" s="161" t="s">
        <v>6</v>
      </c>
      <c r="F195" s="264" t="s">
        <v>40</v>
      </c>
      <c r="G195" s="12">
        <v>15</v>
      </c>
      <c r="H195" s="560"/>
      <c r="I195"/>
    </row>
    <row r="196" spans="1:9" hidden="1" x14ac:dyDescent="0.25">
      <c r="A196" s="28" t="s">
        <v>339</v>
      </c>
      <c r="B196" s="161" t="s">
        <v>255</v>
      </c>
      <c r="C196" s="2">
        <v>43045</v>
      </c>
      <c r="D196" s="2">
        <v>43105</v>
      </c>
      <c r="E196" s="161" t="s">
        <v>6</v>
      </c>
      <c r="F196" s="264" t="s">
        <v>276</v>
      </c>
      <c r="G196" s="12">
        <v>60</v>
      </c>
      <c r="H196" s="7"/>
      <c r="I196" s="256"/>
    </row>
    <row r="197" spans="1:9" hidden="1" x14ac:dyDescent="0.25">
      <c r="A197" s="28" t="s">
        <v>580</v>
      </c>
      <c r="B197" s="161" t="s">
        <v>241</v>
      </c>
      <c r="C197" s="2">
        <v>43318</v>
      </c>
      <c r="D197" s="2">
        <v>43371</v>
      </c>
      <c r="E197" s="161" t="s">
        <v>6</v>
      </c>
      <c r="F197" s="264" t="s">
        <v>42</v>
      </c>
      <c r="G197" s="12">
        <v>53</v>
      </c>
      <c r="H197" s="7"/>
      <c r="I197"/>
    </row>
    <row r="198" spans="1:9" hidden="1" x14ac:dyDescent="0.25">
      <c r="A198" s="28" t="s">
        <v>340</v>
      </c>
      <c r="B198" s="161" t="s">
        <v>255</v>
      </c>
      <c r="C198" s="2">
        <v>43129</v>
      </c>
      <c r="D198" s="2">
        <v>43140</v>
      </c>
      <c r="E198" s="161" t="s">
        <v>6</v>
      </c>
      <c r="F198" s="264" t="s">
        <v>276</v>
      </c>
      <c r="G198" s="12">
        <v>11</v>
      </c>
      <c r="H198" s="560"/>
      <c r="I198"/>
    </row>
    <row r="199" spans="1:9" hidden="1" x14ac:dyDescent="0.25">
      <c r="A199" s="28" t="s">
        <v>589</v>
      </c>
      <c r="B199" s="161" t="s">
        <v>692</v>
      </c>
      <c r="C199" s="2">
        <v>43334</v>
      </c>
      <c r="D199" s="2">
        <v>43371</v>
      </c>
      <c r="E199" s="161" t="s">
        <v>6</v>
      </c>
      <c r="F199" s="264" t="s">
        <v>40</v>
      </c>
      <c r="G199" s="12">
        <v>37</v>
      </c>
      <c r="H199" s="560"/>
      <c r="I199"/>
    </row>
    <row r="200" spans="1:9" hidden="1" x14ac:dyDescent="0.25">
      <c r="A200" s="28" t="s">
        <v>336</v>
      </c>
      <c r="B200" s="161" t="s">
        <v>234</v>
      </c>
      <c r="C200" s="2">
        <v>43052</v>
      </c>
      <c r="D200" s="2">
        <v>43056</v>
      </c>
      <c r="E200" s="161" t="s">
        <v>6</v>
      </c>
      <c r="F200" s="264" t="s">
        <v>41</v>
      </c>
      <c r="G200" s="12">
        <v>4</v>
      </c>
      <c r="H200" s="7"/>
      <c r="I200" s="256"/>
    </row>
    <row r="201" spans="1:9" hidden="1" x14ac:dyDescent="0.25">
      <c r="A201" s="28" t="s">
        <v>595</v>
      </c>
      <c r="B201" s="161" t="s">
        <v>220</v>
      </c>
      <c r="C201" s="2">
        <v>43343</v>
      </c>
      <c r="D201" s="2">
        <v>43347</v>
      </c>
      <c r="E201" s="161" t="s">
        <v>6</v>
      </c>
      <c r="F201" s="264" t="s">
        <v>40</v>
      </c>
      <c r="G201" s="12">
        <v>4</v>
      </c>
      <c r="H201" s="7"/>
      <c r="I201"/>
    </row>
    <row r="202" spans="1:9" hidden="1" x14ac:dyDescent="0.25">
      <c r="A202" s="28" t="s">
        <v>351</v>
      </c>
      <c r="B202" s="161" t="s">
        <v>244</v>
      </c>
      <c r="C202" s="2">
        <v>43074</v>
      </c>
      <c r="D202" s="2">
        <v>43091</v>
      </c>
      <c r="E202" s="161" t="s">
        <v>6</v>
      </c>
      <c r="F202" s="264" t="s">
        <v>40</v>
      </c>
      <c r="G202" s="12">
        <v>17</v>
      </c>
      <c r="H202" s="7"/>
      <c r="I202"/>
    </row>
    <row r="203" spans="1:9" hidden="1" x14ac:dyDescent="0.25">
      <c r="A203" s="28" t="s">
        <v>597</v>
      </c>
      <c r="B203" s="161" t="s">
        <v>220</v>
      </c>
      <c r="C203" s="2">
        <v>43348</v>
      </c>
      <c r="D203" s="2">
        <v>43349</v>
      </c>
      <c r="E203" s="161" t="s">
        <v>6</v>
      </c>
      <c r="F203" s="264" t="s">
        <v>40</v>
      </c>
      <c r="G203" s="12">
        <v>1</v>
      </c>
      <c r="H203" s="7"/>
      <c r="I203"/>
    </row>
    <row r="204" spans="1:9" hidden="1" x14ac:dyDescent="0.25">
      <c r="A204" s="28" t="s">
        <v>337</v>
      </c>
      <c r="B204" s="161" t="s">
        <v>229</v>
      </c>
      <c r="C204" s="2">
        <v>43073</v>
      </c>
      <c r="D204" s="2">
        <v>43091</v>
      </c>
      <c r="E204" s="161" t="s">
        <v>6</v>
      </c>
      <c r="F204" s="264" t="s">
        <v>40</v>
      </c>
      <c r="G204" s="12">
        <v>18</v>
      </c>
      <c r="H204" s="560"/>
      <c r="I204"/>
    </row>
    <row r="205" spans="1:9" x14ac:dyDescent="0.25">
      <c r="A205" s="28" t="s">
        <v>407</v>
      </c>
      <c r="B205" s="161" t="s">
        <v>237</v>
      </c>
      <c r="C205" s="2" t="s">
        <v>729</v>
      </c>
      <c r="D205" s="2" t="s">
        <v>728</v>
      </c>
      <c r="E205" s="161" t="s">
        <v>6</v>
      </c>
      <c r="F205" s="264" t="s">
        <v>40</v>
      </c>
      <c r="G205" s="12">
        <v>15</v>
      </c>
      <c r="H205" s="560"/>
      <c r="I205"/>
    </row>
    <row r="206" spans="1:9" hidden="1" x14ac:dyDescent="0.25">
      <c r="A206" s="28" t="s">
        <v>293</v>
      </c>
      <c r="B206" s="161" t="s">
        <v>239</v>
      </c>
      <c r="C206" s="2">
        <v>42954</v>
      </c>
      <c r="D206" s="2">
        <v>43021</v>
      </c>
      <c r="E206" s="161" t="s">
        <v>6</v>
      </c>
      <c r="F206" s="264" t="s">
        <v>41</v>
      </c>
      <c r="G206" s="12">
        <v>67</v>
      </c>
      <c r="H206" s="560"/>
      <c r="I206"/>
    </row>
    <row r="207" spans="1:9" hidden="1" x14ac:dyDescent="0.25">
      <c r="A207" s="28" t="s">
        <v>352</v>
      </c>
      <c r="B207" s="161" t="s">
        <v>246</v>
      </c>
      <c r="C207" s="2">
        <v>43157</v>
      </c>
      <c r="D207" s="2">
        <v>43175</v>
      </c>
      <c r="E207" s="161" t="s">
        <v>6</v>
      </c>
      <c r="F207" s="264" t="s">
        <v>40</v>
      </c>
      <c r="G207" s="12">
        <v>18</v>
      </c>
      <c r="H207" s="7"/>
      <c r="I207"/>
    </row>
    <row r="208" spans="1:9" x14ac:dyDescent="0.25">
      <c r="A208" s="28" t="s">
        <v>407</v>
      </c>
      <c r="B208" s="161" t="s">
        <v>237</v>
      </c>
      <c r="C208" s="2" t="s">
        <v>729</v>
      </c>
      <c r="D208" s="2" t="s">
        <v>728</v>
      </c>
      <c r="E208" s="161" t="s">
        <v>6</v>
      </c>
      <c r="F208" s="264" t="s">
        <v>40</v>
      </c>
      <c r="G208" s="12">
        <v>15</v>
      </c>
      <c r="H208" s="560"/>
      <c r="I208"/>
    </row>
    <row r="209" spans="1:9" hidden="1" x14ac:dyDescent="0.25">
      <c r="A209" s="28" t="s">
        <v>460</v>
      </c>
      <c r="B209" s="161" t="s">
        <v>225</v>
      </c>
      <c r="C209" s="2">
        <v>43236</v>
      </c>
      <c r="D209" s="2">
        <v>43245</v>
      </c>
      <c r="E209" s="161" t="s">
        <v>6</v>
      </c>
      <c r="F209" s="264" t="s">
        <v>40</v>
      </c>
      <c r="G209" s="12">
        <v>9</v>
      </c>
      <c r="H209" s="560"/>
      <c r="I209"/>
    </row>
    <row r="210" spans="1:9" hidden="1" x14ac:dyDescent="0.25">
      <c r="A210" s="28" t="s">
        <v>461</v>
      </c>
      <c r="B210" s="161" t="s">
        <v>226</v>
      </c>
      <c r="C210" s="2">
        <v>43276</v>
      </c>
      <c r="D210" s="2">
        <v>43311</v>
      </c>
      <c r="E210" s="161" t="s">
        <v>6</v>
      </c>
      <c r="F210" s="264" t="s">
        <v>40</v>
      </c>
      <c r="G210" s="12">
        <v>35</v>
      </c>
      <c r="H210" s="7"/>
      <c r="I210"/>
    </row>
    <row r="211" spans="1:9" hidden="1" x14ac:dyDescent="0.25">
      <c r="A211" s="28" t="s">
        <v>590</v>
      </c>
      <c r="B211" s="161" t="s">
        <v>237</v>
      </c>
      <c r="C211" s="2">
        <v>43332</v>
      </c>
      <c r="D211" s="2">
        <v>43343</v>
      </c>
      <c r="E211" s="161" t="s">
        <v>6</v>
      </c>
      <c r="F211" s="264" t="s">
        <v>41</v>
      </c>
      <c r="G211" s="12">
        <v>11</v>
      </c>
      <c r="H211" s="7"/>
      <c r="I211"/>
    </row>
    <row r="212" spans="1:9" hidden="1" x14ac:dyDescent="0.25">
      <c r="A212" s="28" t="s">
        <v>574</v>
      </c>
      <c r="B212" s="161" t="s">
        <v>226</v>
      </c>
      <c r="C212" s="2">
        <v>43311</v>
      </c>
      <c r="D212" s="2">
        <v>43313</v>
      </c>
      <c r="E212" s="161" t="s">
        <v>6</v>
      </c>
      <c r="F212" s="264" t="s">
        <v>40</v>
      </c>
      <c r="G212" s="12">
        <v>2</v>
      </c>
      <c r="H212" s="7"/>
      <c r="I212"/>
    </row>
    <row r="213" spans="1:9" hidden="1" x14ac:dyDescent="0.25">
      <c r="A213" s="28" t="s">
        <v>598</v>
      </c>
      <c r="B213" s="161" t="s">
        <v>220</v>
      </c>
      <c r="C213" s="2">
        <v>43349</v>
      </c>
      <c r="D213" s="2">
        <v>43354</v>
      </c>
      <c r="E213" s="161" t="s">
        <v>6</v>
      </c>
      <c r="F213" s="264" t="s">
        <v>40</v>
      </c>
      <c r="G213" s="12">
        <v>5</v>
      </c>
      <c r="H213" s="560"/>
      <c r="I213"/>
    </row>
    <row r="214" spans="1:9" hidden="1" x14ac:dyDescent="0.25">
      <c r="A214" s="28" t="s">
        <v>410</v>
      </c>
      <c r="B214" s="161" t="s">
        <v>236</v>
      </c>
      <c r="C214" s="2">
        <v>43108</v>
      </c>
      <c r="D214" s="2">
        <v>43112</v>
      </c>
      <c r="E214" s="161" t="s">
        <v>6</v>
      </c>
      <c r="F214" s="264" t="s">
        <v>40</v>
      </c>
      <c r="G214" s="12">
        <v>4</v>
      </c>
      <c r="H214" s="7"/>
      <c r="I214"/>
    </row>
    <row r="215" spans="1:9" hidden="1" x14ac:dyDescent="0.25">
      <c r="A215" s="28" t="s">
        <v>582</v>
      </c>
      <c r="B215" s="161" t="s">
        <v>220</v>
      </c>
      <c r="C215" s="2">
        <v>43320</v>
      </c>
      <c r="D215" s="2">
        <v>43321</v>
      </c>
      <c r="E215" s="161" t="s">
        <v>6</v>
      </c>
      <c r="F215" s="264" t="s">
        <v>40</v>
      </c>
      <c r="G215" s="12">
        <v>1</v>
      </c>
      <c r="H215" s="7"/>
      <c r="I215"/>
    </row>
    <row r="216" spans="1:9" hidden="1" x14ac:dyDescent="0.25">
      <c r="A216" s="28" t="s">
        <v>523</v>
      </c>
      <c r="B216" s="161" t="s">
        <v>225</v>
      </c>
      <c r="C216" s="2">
        <v>43256</v>
      </c>
      <c r="D216" s="2">
        <v>43263</v>
      </c>
      <c r="E216" s="161" t="s">
        <v>6</v>
      </c>
      <c r="F216" s="264" t="s">
        <v>40</v>
      </c>
      <c r="G216" s="12">
        <v>7</v>
      </c>
      <c r="H216" s="7"/>
      <c r="I216"/>
    </row>
    <row r="217" spans="1:9" hidden="1" x14ac:dyDescent="0.25">
      <c r="A217" s="28" t="s">
        <v>583</v>
      </c>
      <c r="B217" s="161" t="s">
        <v>220</v>
      </c>
      <c r="C217" s="2">
        <v>43321</v>
      </c>
      <c r="D217" s="2">
        <v>43322</v>
      </c>
      <c r="E217" s="161" t="s">
        <v>6</v>
      </c>
      <c r="F217" s="264" t="s">
        <v>40</v>
      </c>
      <c r="G217" s="12">
        <v>1</v>
      </c>
      <c r="H217" s="7"/>
      <c r="I217"/>
    </row>
    <row r="218" spans="1:9" hidden="1" x14ac:dyDescent="0.25">
      <c r="A218" s="28" t="s">
        <v>588</v>
      </c>
      <c r="B218" s="161" t="s">
        <v>226</v>
      </c>
      <c r="C218" s="2">
        <v>43320</v>
      </c>
      <c r="D218" s="2">
        <v>43332</v>
      </c>
      <c r="E218" s="161" t="s">
        <v>6</v>
      </c>
      <c r="F218" s="264" t="s">
        <v>40</v>
      </c>
      <c r="G218" s="12">
        <v>12</v>
      </c>
      <c r="H218" s="7"/>
      <c r="I218" s="256"/>
    </row>
    <row r="219" spans="1:9" hidden="1" x14ac:dyDescent="0.25">
      <c r="A219" s="28" t="s">
        <v>584</v>
      </c>
      <c r="B219" s="161" t="s">
        <v>220</v>
      </c>
      <c r="C219" s="2">
        <v>43318</v>
      </c>
      <c r="D219" s="2">
        <v>43319</v>
      </c>
      <c r="E219" s="161" t="s">
        <v>6</v>
      </c>
      <c r="F219" s="264" t="s">
        <v>40</v>
      </c>
      <c r="G219" s="12">
        <v>1</v>
      </c>
      <c r="H219" s="7"/>
      <c r="I219"/>
    </row>
    <row r="220" spans="1:9" hidden="1" x14ac:dyDescent="0.25">
      <c r="A220" s="28" t="s">
        <v>585</v>
      </c>
      <c r="B220" s="161" t="s">
        <v>220</v>
      </c>
      <c r="C220" s="2">
        <v>43319</v>
      </c>
      <c r="D220" s="2">
        <v>43320</v>
      </c>
      <c r="E220" s="161" t="s">
        <v>6</v>
      </c>
      <c r="F220" s="264" t="s">
        <v>40</v>
      </c>
      <c r="G220" s="12">
        <v>1</v>
      </c>
      <c r="H220" s="7"/>
      <c r="I220"/>
    </row>
    <row r="221" spans="1:9" hidden="1" x14ac:dyDescent="0.25">
      <c r="A221" s="28" t="s">
        <v>430</v>
      </c>
      <c r="B221" s="161" t="s">
        <v>229</v>
      </c>
      <c r="C221" s="2">
        <v>43220</v>
      </c>
      <c r="D221" s="2">
        <v>43287</v>
      </c>
      <c r="E221" s="161" t="s">
        <v>6</v>
      </c>
      <c r="F221" s="264" t="s">
        <v>40</v>
      </c>
      <c r="G221" s="12">
        <v>67</v>
      </c>
      <c r="H221" s="560"/>
      <c r="I221"/>
    </row>
    <row r="222" spans="1:9" hidden="1" x14ac:dyDescent="0.25">
      <c r="A222" s="28" t="s">
        <v>586</v>
      </c>
      <c r="B222" s="161" t="s">
        <v>220</v>
      </c>
      <c r="C222" s="2">
        <v>43318</v>
      </c>
      <c r="D222" s="2">
        <v>43319</v>
      </c>
      <c r="E222" s="161" t="s">
        <v>6</v>
      </c>
      <c r="F222" s="264" t="s">
        <v>40</v>
      </c>
      <c r="G222" s="12">
        <v>1</v>
      </c>
      <c r="H222" s="560"/>
      <c r="I222"/>
    </row>
    <row r="223" spans="1:9" hidden="1" x14ac:dyDescent="0.25">
      <c r="A223" s="28" t="s">
        <v>343</v>
      </c>
      <c r="B223" s="161" t="s">
        <v>240</v>
      </c>
      <c r="C223" s="2">
        <v>43054</v>
      </c>
      <c r="D223" s="2">
        <v>43075</v>
      </c>
      <c r="E223" s="161" t="s">
        <v>6</v>
      </c>
      <c r="F223" s="264" t="s">
        <v>42</v>
      </c>
      <c r="G223" s="12">
        <v>21</v>
      </c>
      <c r="H223" s="7"/>
      <c r="I223" s="256"/>
    </row>
    <row r="224" spans="1:9" hidden="1" x14ac:dyDescent="0.25">
      <c r="A224" s="28" t="s">
        <v>587</v>
      </c>
      <c r="B224" s="161" t="s">
        <v>220</v>
      </c>
      <c r="C224" s="2">
        <v>43319</v>
      </c>
      <c r="D224" s="2">
        <v>43320</v>
      </c>
      <c r="E224" s="161" t="s">
        <v>6</v>
      </c>
      <c r="F224" s="264" t="s">
        <v>40</v>
      </c>
      <c r="G224" s="12">
        <v>1</v>
      </c>
      <c r="H224" s="7"/>
      <c r="I224" s="256"/>
    </row>
    <row r="225" spans="1:9" x14ac:dyDescent="0.25">
      <c r="A225" s="28" t="s">
        <v>407</v>
      </c>
      <c r="B225" s="161" t="s">
        <v>237</v>
      </c>
      <c r="C225" s="2" t="s">
        <v>729</v>
      </c>
      <c r="D225" s="2" t="s">
        <v>728</v>
      </c>
      <c r="E225" s="161" t="s">
        <v>6</v>
      </c>
      <c r="F225" s="264" t="s">
        <v>40</v>
      </c>
      <c r="G225" s="12">
        <v>15</v>
      </c>
      <c r="H225" s="7"/>
      <c r="I225"/>
    </row>
    <row r="226" spans="1:9" hidden="1" x14ac:dyDescent="0.25">
      <c r="A226" s="28" t="s">
        <v>593</v>
      </c>
      <c r="B226" s="161" t="s">
        <v>240</v>
      </c>
      <c r="C226" s="2">
        <v>43325</v>
      </c>
      <c r="D226" s="2">
        <v>43329</v>
      </c>
      <c r="E226" s="161" t="s">
        <v>6</v>
      </c>
      <c r="F226" s="264" t="s">
        <v>42</v>
      </c>
      <c r="G226" s="12">
        <v>4</v>
      </c>
      <c r="H226" s="7"/>
      <c r="I226" s="256"/>
    </row>
    <row r="227" spans="1:9" hidden="1" x14ac:dyDescent="0.25">
      <c r="A227" s="28" t="s">
        <v>345</v>
      </c>
      <c r="B227" s="161" t="s">
        <v>240</v>
      </c>
      <c r="C227" s="2">
        <v>43067</v>
      </c>
      <c r="D227" s="2">
        <v>43133</v>
      </c>
      <c r="E227" s="161" t="s">
        <v>6</v>
      </c>
      <c r="F227" s="264" t="s">
        <v>42</v>
      </c>
      <c r="G227" s="12">
        <v>66</v>
      </c>
      <c r="H227" s="560"/>
      <c r="I227"/>
    </row>
    <row r="228" spans="1:9" hidden="1" x14ac:dyDescent="0.25">
      <c r="A228" s="28" t="s">
        <v>592</v>
      </c>
      <c r="B228" s="161" t="s">
        <v>255</v>
      </c>
      <c r="C228" s="2">
        <v>43325</v>
      </c>
      <c r="D228" s="2">
        <v>43327</v>
      </c>
      <c r="E228" s="161" t="s">
        <v>6</v>
      </c>
      <c r="F228" s="264" t="s">
        <v>42</v>
      </c>
      <c r="G228" s="12">
        <v>2</v>
      </c>
      <c r="H228" s="560"/>
      <c r="I228"/>
    </row>
    <row r="229" spans="1:9" hidden="1" x14ac:dyDescent="0.25">
      <c r="A229" s="28" t="s">
        <v>342</v>
      </c>
      <c r="B229" s="161" t="s">
        <v>225</v>
      </c>
      <c r="C229" s="2">
        <v>43059</v>
      </c>
      <c r="D229" s="2">
        <v>43105</v>
      </c>
      <c r="E229" s="161" t="s">
        <v>6</v>
      </c>
      <c r="F229" s="264" t="s">
        <v>40</v>
      </c>
      <c r="G229" s="12">
        <v>46</v>
      </c>
      <c r="H229" s="7"/>
      <c r="I229" s="256"/>
    </row>
    <row r="230" spans="1:9" hidden="1" x14ac:dyDescent="0.25">
      <c r="A230" s="28" t="s">
        <v>602</v>
      </c>
      <c r="B230" s="161" t="s">
        <v>222</v>
      </c>
      <c r="C230" s="2">
        <v>43361</v>
      </c>
      <c r="D230" s="2">
        <v>43382</v>
      </c>
      <c r="E230" s="161" t="s">
        <v>6</v>
      </c>
      <c r="F230" s="264" t="s">
        <v>40</v>
      </c>
      <c r="G230" s="12">
        <v>21</v>
      </c>
      <c r="H230" s="7"/>
      <c r="I230"/>
    </row>
    <row r="231" spans="1:9" hidden="1" x14ac:dyDescent="0.25">
      <c r="A231" s="28" t="s">
        <v>346</v>
      </c>
      <c r="B231" s="161" t="s">
        <v>243</v>
      </c>
      <c r="C231" s="2">
        <v>43343</v>
      </c>
      <c r="D231" s="2">
        <v>43378</v>
      </c>
      <c r="E231" s="161" t="s">
        <v>6</v>
      </c>
      <c r="F231" s="264" t="s">
        <v>42</v>
      </c>
      <c r="G231" s="12">
        <v>35</v>
      </c>
      <c r="H231" s="7"/>
      <c r="I231"/>
    </row>
    <row r="232" spans="1:9" hidden="1" x14ac:dyDescent="0.25">
      <c r="A232" s="28" t="s">
        <v>596</v>
      </c>
      <c r="B232" s="161" t="s">
        <v>220</v>
      </c>
      <c r="C232" s="2">
        <v>43340</v>
      </c>
      <c r="D232" s="2">
        <v>43341</v>
      </c>
      <c r="E232" s="161" t="s">
        <v>6</v>
      </c>
      <c r="F232" s="264" t="s">
        <v>40</v>
      </c>
      <c r="G232" s="12">
        <v>1</v>
      </c>
      <c r="H232" s="7"/>
      <c r="I232"/>
    </row>
    <row r="233" spans="1:9" x14ac:dyDescent="0.25">
      <c r="A233" s="28" t="s">
        <v>407</v>
      </c>
      <c r="B233" s="161" t="s">
        <v>237</v>
      </c>
      <c r="C233" s="2" t="s">
        <v>729</v>
      </c>
      <c r="D233" s="2" t="s">
        <v>728</v>
      </c>
      <c r="E233" s="161" t="s">
        <v>6</v>
      </c>
      <c r="F233" s="264" t="s">
        <v>40</v>
      </c>
      <c r="G233" s="12">
        <v>15</v>
      </c>
      <c r="H233" s="7"/>
      <c r="I233" s="256"/>
    </row>
    <row r="234" spans="1:9" x14ac:dyDescent="0.25">
      <c r="A234" s="28" t="s">
        <v>408</v>
      </c>
      <c r="B234" s="161" t="s">
        <v>250</v>
      </c>
      <c r="C234" s="2" t="s">
        <v>731</v>
      </c>
      <c r="D234" s="2" t="s">
        <v>732</v>
      </c>
      <c r="E234" s="161" t="s">
        <v>6</v>
      </c>
      <c r="F234" s="264" t="s">
        <v>40</v>
      </c>
      <c r="G234" s="12">
        <v>14</v>
      </c>
      <c r="H234" s="7"/>
      <c r="I234"/>
    </row>
    <row r="235" spans="1:9" hidden="1" x14ac:dyDescent="0.25">
      <c r="A235" s="28" t="s">
        <v>603</v>
      </c>
      <c r="B235" s="161" t="s">
        <v>222</v>
      </c>
      <c r="C235" s="2">
        <v>43390</v>
      </c>
      <c r="D235" s="2">
        <v>43395</v>
      </c>
      <c r="E235" s="161" t="s">
        <v>6</v>
      </c>
      <c r="F235" s="264" t="s">
        <v>40</v>
      </c>
      <c r="G235" s="12">
        <v>5</v>
      </c>
      <c r="H235" s="7"/>
      <c r="I235"/>
    </row>
    <row r="236" spans="1:9" hidden="1" x14ac:dyDescent="0.25">
      <c r="A236" s="28" t="s">
        <v>604</v>
      </c>
      <c r="B236" s="161" t="s">
        <v>225</v>
      </c>
      <c r="C236" s="2">
        <v>43353</v>
      </c>
      <c r="D236" s="2">
        <v>43371</v>
      </c>
      <c r="E236" s="161" t="s">
        <v>6</v>
      </c>
      <c r="F236" s="264" t="s">
        <v>40</v>
      </c>
      <c r="G236" s="12">
        <v>18</v>
      </c>
      <c r="H236" s="7"/>
      <c r="I236"/>
    </row>
    <row r="237" spans="1:9" hidden="1" x14ac:dyDescent="0.25">
      <c r="A237" s="28" t="s">
        <v>605</v>
      </c>
      <c r="B237" s="161" t="s">
        <v>220</v>
      </c>
      <c r="C237" s="2">
        <v>43369</v>
      </c>
      <c r="D237" s="2">
        <v>43370</v>
      </c>
      <c r="E237" s="161" t="s">
        <v>6</v>
      </c>
      <c r="F237" s="264" t="s">
        <v>40</v>
      </c>
      <c r="G237" s="12">
        <v>1</v>
      </c>
      <c r="H237" s="7"/>
      <c r="I237"/>
    </row>
    <row r="238" spans="1:9" hidden="1" x14ac:dyDescent="0.25">
      <c r="A238" s="28" t="s">
        <v>607</v>
      </c>
      <c r="B238" s="161" t="s">
        <v>706</v>
      </c>
      <c r="C238" s="2">
        <v>43374</v>
      </c>
      <c r="D238" s="2">
        <v>43410</v>
      </c>
      <c r="E238" s="161" t="s">
        <v>6</v>
      </c>
      <c r="F238" s="264" t="s">
        <v>40</v>
      </c>
      <c r="G238" s="12">
        <v>36</v>
      </c>
      <c r="H238" s="7"/>
      <c r="I238"/>
    </row>
    <row r="239" spans="1:9" x14ac:dyDescent="0.25">
      <c r="A239" s="28" t="s">
        <v>407</v>
      </c>
      <c r="B239" s="161" t="s">
        <v>237</v>
      </c>
      <c r="C239" s="2" t="s">
        <v>729</v>
      </c>
      <c r="D239" s="2" t="s">
        <v>728</v>
      </c>
      <c r="E239" s="161" t="s">
        <v>6</v>
      </c>
      <c r="F239" s="264" t="s">
        <v>40</v>
      </c>
      <c r="G239" s="12">
        <v>15</v>
      </c>
      <c r="H239" s="560"/>
      <c r="I239"/>
    </row>
    <row r="240" spans="1:9" hidden="1" x14ac:dyDescent="0.25">
      <c r="A240" s="28" t="s">
        <v>608</v>
      </c>
      <c r="B240" s="161" t="s">
        <v>225</v>
      </c>
      <c r="C240" s="2">
        <v>43376</v>
      </c>
      <c r="D240" s="2">
        <v>43397</v>
      </c>
      <c r="E240" s="161" t="s">
        <v>6</v>
      </c>
      <c r="F240" s="264" t="s">
        <v>40</v>
      </c>
      <c r="G240" s="12">
        <v>21</v>
      </c>
      <c r="H240" s="7"/>
      <c r="I240"/>
    </row>
    <row r="241" spans="1:9" x14ac:dyDescent="0.25">
      <c r="A241" s="28" t="s">
        <v>407</v>
      </c>
      <c r="B241" s="161" t="s">
        <v>237</v>
      </c>
      <c r="C241" s="2" t="s">
        <v>729</v>
      </c>
      <c r="D241" s="2" t="s">
        <v>728</v>
      </c>
      <c r="E241" s="161" t="s">
        <v>6</v>
      </c>
      <c r="F241" s="264" t="s">
        <v>40</v>
      </c>
      <c r="G241" s="12">
        <v>15</v>
      </c>
      <c r="H241" s="7"/>
      <c r="I241"/>
    </row>
    <row r="242" spans="1:9" x14ac:dyDescent="0.25">
      <c r="A242" s="28" t="s">
        <v>408</v>
      </c>
      <c r="B242" s="161" t="s">
        <v>250</v>
      </c>
      <c r="C242" s="2" t="s">
        <v>731</v>
      </c>
      <c r="D242" s="2" t="s">
        <v>732</v>
      </c>
      <c r="E242" s="161" t="s">
        <v>6</v>
      </c>
      <c r="F242" s="264" t="s">
        <v>40</v>
      </c>
      <c r="G242" s="12">
        <v>14</v>
      </c>
      <c r="H242" s="7"/>
      <c r="I242" s="256"/>
    </row>
    <row r="243" spans="1:9" x14ac:dyDescent="0.25">
      <c r="A243" s="28" t="s">
        <v>409</v>
      </c>
      <c r="B243" s="161" t="s">
        <v>229</v>
      </c>
      <c r="C243" s="2" t="s">
        <v>734</v>
      </c>
      <c r="D243" s="2" t="s">
        <v>733</v>
      </c>
      <c r="E243" s="161" t="s">
        <v>6</v>
      </c>
      <c r="F243" s="264" t="s">
        <v>40</v>
      </c>
      <c r="G243" s="12">
        <v>25</v>
      </c>
      <c r="H243" s="7"/>
      <c r="I243"/>
    </row>
    <row r="244" spans="1:9" x14ac:dyDescent="0.25">
      <c r="A244" s="28" t="s">
        <v>413</v>
      </c>
      <c r="B244" s="161" t="s">
        <v>240</v>
      </c>
      <c r="C244" s="2" t="s">
        <v>736</v>
      </c>
      <c r="D244" s="2" t="s">
        <v>735</v>
      </c>
      <c r="E244" s="161" t="s">
        <v>6</v>
      </c>
      <c r="F244" s="264" t="s">
        <v>42</v>
      </c>
      <c r="G244" s="12">
        <v>4</v>
      </c>
      <c r="H244" s="7"/>
      <c r="I244"/>
    </row>
    <row r="245" spans="1:9" x14ac:dyDescent="0.25">
      <c r="A245" s="28" t="s">
        <v>432</v>
      </c>
      <c r="B245" s="161" t="s">
        <v>254</v>
      </c>
      <c r="C245" s="2" t="s">
        <v>737</v>
      </c>
      <c r="D245" s="2" t="s">
        <v>738</v>
      </c>
      <c r="E245" s="161" t="s">
        <v>6</v>
      </c>
      <c r="F245" s="264" t="s">
        <v>42</v>
      </c>
      <c r="G245" s="12">
        <v>29</v>
      </c>
      <c r="H245" s="7"/>
      <c r="I245"/>
    </row>
    <row r="246" spans="1:9" hidden="1" x14ac:dyDescent="0.25">
      <c r="A246" s="28" t="s">
        <v>628</v>
      </c>
      <c r="B246" s="161" t="s">
        <v>240</v>
      </c>
      <c r="C246" s="2">
        <v>43388</v>
      </c>
      <c r="D246" s="2">
        <v>43396</v>
      </c>
      <c r="E246" s="161" t="s">
        <v>6</v>
      </c>
      <c r="F246" s="264" t="s">
        <v>42</v>
      </c>
      <c r="G246" s="12">
        <v>8</v>
      </c>
      <c r="H246" s="7"/>
      <c r="I246"/>
    </row>
    <row r="247" spans="1:9" hidden="1" x14ac:dyDescent="0.25">
      <c r="A247" s="28" t="s">
        <v>355</v>
      </c>
      <c r="B247" s="161" t="s">
        <v>243</v>
      </c>
      <c r="C247" s="2">
        <v>43369</v>
      </c>
      <c r="D247" s="2">
        <v>43378</v>
      </c>
      <c r="E247" s="161" t="s">
        <v>6</v>
      </c>
      <c r="F247" s="264" t="s">
        <v>42</v>
      </c>
      <c r="G247" s="12">
        <v>9</v>
      </c>
      <c r="H247" s="7"/>
      <c r="I247"/>
    </row>
    <row r="248" spans="1:9" x14ac:dyDescent="0.25">
      <c r="A248" s="28" t="s">
        <v>407</v>
      </c>
      <c r="B248" s="161" t="s">
        <v>237</v>
      </c>
      <c r="C248" s="2" t="s">
        <v>729</v>
      </c>
      <c r="D248" s="2" t="s">
        <v>728</v>
      </c>
      <c r="E248" s="161" t="s">
        <v>6</v>
      </c>
      <c r="F248" s="264" t="s">
        <v>40</v>
      </c>
      <c r="G248" s="12">
        <v>15</v>
      </c>
      <c r="H248" s="7"/>
      <c r="I248"/>
    </row>
    <row r="249" spans="1:9" x14ac:dyDescent="0.25">
      <c r="A249" s="28" t="s">
        <v>408</v>
      </c>
      <c r="B249" s="161" t="s">
        <v>250</v>
      </c>
      <c r="C249" s="2" t="s">
        <v>731</v>
      </c>
      <c r="D249" s="2" t="s">
        <v>732</v>
      </c>
      <c r="E249" s="161" t="s">
        <v>6</v>
      </c>
      <c r="F249" s="264" t="s">
        <v>40</v>
      </c>
      <c r="G249" s="12">
        <v>14</v>
      </c>
      <c r="H249" s="7"/>
      <c r="I249"/>
    </row>
    <row r="250" spans="1:9" hidden="1" x14ac:dyDescent="0.25">
      <c r="A250" s="28" t="s">
        <v>610</v>
      </c>
      <c r="B250" s="161" t="s">
        <v>241</v>
      </c>
      <c r="C250" s="2">
        <v>43367</v>
      </c>
      <c r="D250" s="2">
        <v>43392</v>
      </c>
      <c r="E250" s="161" t="s">
        <v>6</v>
      </c>
      <c r="F250" s="264" t="s">
        <v>42</v>
      </c>
      <c r="G250" s="12">
        <v>25</v>
      </c>
      <c r="H250" s="7"/>
      <c r="I250"/>
    </row>
    <row r="251" spans="1:9" x14ac:dyDescent="0.25">
      <c r="A251" s="28" t="s">
        <v>407</v>
      </c>
      <c r="B251" s="161" t="s">
        <v>237</v>
      </c>
      <c r="C251" s="2" t="s">
        <v>729</v>
      </c>
      <c r="D251" s="2" t="s">
        <v>728</v>
      </c>
      <c r="E251" s="161" t="s">
        <v>6</v>
      </c>
      <c r="F251" s="264" t="s">
        <v>40</v>
      </c>
      <c r="G251" s="12">
        <v>15</v>
      </c>
      <c r="H251" s="7"/>
      <c r="I251"/>
    </row>
    <row r="252" spans="1:9" x14ac:dyDescent="0.25">
      <c r="A252" s="28" t="s">
        <v>408</v>
      </c>
      <c r="B252" s="161" t="s">
        <v>250</v>
      </c>
      <c r="C252" s="2" t="s">
        <v>731</v>
      </c>
      <c r="D252" s="2" t="s">
        <v>732</v>
      </c>
      <c r="E252" s="161" t="s">
        <v>6</v>
      </c>
      <c r="F252" s="264" t="s">
        <v>40</v>
      </c>
      <c r="G252" s="12">
        <v>14</v>
      </c>
      <c r="H252" s="7"/>
      <c r="I252"/>
    </row>
    <row r="253" spans="1:9" x14ac:dyDescent="0.25">
      <c r="A253" s="28" t="s">
        <v>409</v>
      </c>
      <c r="B253" s="161" t="s">
        <v>229</v>
      </c>
      <c r="C253" s="2" t="s">
        <v>734</v>
      </c>
      <c r="D253" s="2" t="s">
        <v>733</v>
      </c>
      <c r="E253" s="161" t="s">
        <v>6</v>
      </c>
      <c r="F253" s="264" t="s">
        <v>40</v>
      </c>
      <c r="G253" s="12">
        <v>25</v>
      </c>
      <c r="H253" s="7"/>
      <c r="I253"/>
    </row>
    <row r="254" spans="1:9" x14ac:dyDescent="0.25">
      <c r="A254" s="28" t="s">
        <v>413</v>
      </c>
      <c r="B254" s="161" t="s">
        <v>240</v>
      </c>
      <c r="C254" s="2" t="s">
        <v>736</v>
      </c>
      <c r="D254" s="2" t="s">
        <v>735</v>
      </c>
      <c r="E254" s="161" t="s">
        <v>6</v>
      </c>
      <c r="F254" s="264" t="s">
        <v>42</v>
      </c>
      <c r="G254" s="12">
        <v>4</v>
      </c>
      <c r="H254" s="560"/>
      <c r="I254"/>
    </row>
    <row r="255" spans="1:9" x14ac:dyDescent="0.25">
      <c r="A255" s="28" t="s">
        <v>432</v>
      </c>
      <c r="B255" s="161" t="s">
        <v>254</v>
      </c>
      <c r="C255" s="2" t="s">
        <v>737</v>
      </c>
      <c r="D255" s="2" t="s">
        <v>738</v>
      </c>
      <c r="E255" s="161" t="s">
        <v>6</v>
      </c>
      <c r="F255" s="264" t="s">
        <v>42</v>
      </c>
      <c r="G255" s="12">
        <v>29</v>
      </c>
      <c r="H255" s="7"/>
      <c r="I255"/>
    </row>
    <row r="256" spans="1:9" x14ac:dyDescent="0.25">
      <c r="A256" s="28" t="s">
        <v>414</v>
      </c>
      <c r="B256" s="161" t="s">
        <v>250</v>
      </c>
      <c r="C256" s="2" t="s">
        <v>740</v>
      </c>
      <c r="D256" s="2" t="s">
        <v>739</v>
      </c>
      <c r="E256" s="161" t="s">
        <v>6</v>
      </c>
      <c r="F256" s="264" t="s">
        <v>40</v>
      </c>
      <c r="G256" s="12">
        <v>81</v>
      </c>
      <c r="H256" s="7"/>
      <c r="I256" s="256"/>
    </row>
    <row r="257" spans="1:9" x14ac:dyDescent="0.25">
      <c r="A257" s="28" t="s">
        <v>468</v>
      </c>
      <c r="B257" s="161" t="s">
        <v>228</v>
      </c>
      <c r="C257" s="2" t="s">
        <v>742</v>
      </c>
      <c r="D257" s="2" t="s">
        <v>741</v>
      </c>
      <c r="E257" s="161" t="s">
        <v>6</v>
      </c>
      <c r="F257" s="264" t="s">
        <v>40</v>
      </c>
      <c r="G257" s="12">
        <v>38</v>
      </c>
      <c r="H257" s="560"/>
      <c r="I257"/>
    </row>
    <row r="258" spans="1:9" hidden="1" x14ac:dyDescent="0.25">
      <c r="A258" s="28" t="s">
        <v>615</v>
      </c>
      <c r="B258" s="161" t="s">
        <v>241</v>
      </c>
      <c r="C258" s="2">
        <v>43367</v>
      </c>
      <c r="D258" s="2">
        <v>43385</v>
      </c>
      <c r="E258" s="161" t="s">
        <v>6</v>
      </c>
      <c r="F258" s="264" t="s">
        <v>42</v>
      </c>
      <c r="G258" s="12">
        <v>18</v>
      </c>
      <c r="H258" s="7"/>
      <c r="I258"/>
    </row>
    <row r="259" spans="1:9" x14ac:dyDescent="0.25">
      <c r="A259" s="28" t="s">
        <v>615</v>
      </c>
      <c r="B259" s="161" t="s">
        <v>241</v>
      </c>
      <c r="C259" s="2" t="s">
        <v>714</v>
      </c>
      <c r="D259" s="2" t="s">
        <v>715</v>
      </c>
      <c r="E259" s="161" t="s">
        <v>6</v>
      </c>
      <c r="F259" s="264" t="s">
        <v>42</v>
      </c>
      <c r="G259" s="12">
        <v>18</v>
      </c>
      <c r="H259" s="7"/>
      <c r="I259"/>
    </row>
    <row r="260" spans="1:9" hidden="1" x14ac:dyDescent="0.25">
      <c r="A260" s="28" t="s">
        <v>616</v>
      </c>
      <c r="B260" s="161" t="s">
        <v>220</v>
      </c>
      <c r="C260" s="2">
        <v>43374</v>
      </c>
      <c r="D260" s="2">
        <v>43374</v>
      </c>
      <c r="E260" s="161" t="s">
        <v>6</v>
      </c>
      <c r="F260" s="264" t="s">
        <v>40</v>
      </c>
      <c r="G260" s="12">
        <v>0</v>
      </c>
      <c r="H260" s="7"/>
      <c r="I260"/>
    </row>
    <row r="261" spans="1:9" x14ac:dyDescent="0.25">
      <c r="A261" s="28" t="s">
        <v>615</v>
      </c>
      <c r="B261" s="161" t="s">
        <v>241</v>
      </c>
      <c r="C261" s="2" t="s">
        <v>714</v>
      </c>
      <c r="D261" s="2" t="s">
        <v>715</v>
      </c>
      <c r="E261" s="161" t="s">
        <v>6</v>
      </c>
      <c r="F261" s="264" t="s">
        <v>42</v>
      </c>
      <c r="G261" s="12">
        <v>18</v>
      </c>
      <c r="H261" s="7"/>
      <c r="I261"/>
    </row>
    <row r="262" spans="1:9" hidden="1" x14ac:dyDescent="0.25">
      <c r="A262" s="28" t="s">
        <v>617</v>
      </c>
      <c r="B262" s="161" t="s">
        <v>220</v>
      </c>
      <c r="C262" s="2">
        <v>43374</v>
      </c>
      <c r="D262" s="2">
        <v>43374</v>
      </c>
      <c r="E262" s="161" t="s">
        <v>6</v>
      </c>
      <c r="F262" s="264" t="s">
        <v>40</v>
      </c>
      <c r="G262" s="12">
        <v>0</v>
      </c>
      <c r="H262" s="560"/>
      <c r="I262" s="256"/>
    </row>
    <row r="263" spans="1:9" x14ac:dyDescent="0.25">
      <c r="A263" s="28" t="s">
        <v>615</v>
      </c>
      <c r="B263" s="161" t="s">
        <v>241</v>
      </c>
      <c r="C263" s="2" t="s">
        <v>714</v>
      </c>
      <c r="D263" s="2" t="s">
        <v>715</v>
      </c>
      <c r="E263" s="161" t="s">
        <v>6</v>
      </c>
      <c r="F263" s="264" t="s">
        <v>42</v>
      </c>
      <c r="G263" s="12">
        <v>18</v>
      </c>
      <c r="H263" s="7"/>
      <c r="I263"/>
    </row>
    <row r="264" spans="1:9" hidden="1" x14ac:dyDescent="0.25">
      <c r="A264" s="28" t="s">
        <v>618</v>
      </c>
      <c r="B264" s="161" t="s">
        <v>220</v>
      </c>
      <c r="C264" s="2">
        <v>43374</v>
      </c>
      <c r="D264" s="2">
        <v>43374</v>
      </c>
      <c r="E264" s="161" t="s">
        <v>6</v>
      </c>
      <c r="F264" s="264" t="s">
        <v>40</v>
      </c>
      <c r="G264" s="12">
        <v>0</v>
      </c>
      <c r="H264" s="7"/>
      <c r="I264"/>
    </row>
    <row r="265" spans="1:9" hidden="1" x14ac:dyDescent="0.25">
      <c r="A265" s="28" t="s">
        <v>387</v>
      </c>
      <c r="B265" s="161" t="s">
        <v>240</v>
      </c>
      <c r="C265" s="2">
        <v>43171</v>
      </c>
      <c r="D265" s="2">
        <v>43185</v>
      </c>
      <c r="E265" s="161" t="s">
        <v>6</v>
      </c>
      <c r="F265" s="264" t="s">
        <v>42</v>
      </c>
      <c r="G265" s="12">
        <v>14</v>
      </c>
      <c r="H265" s="7"/>
      <c r="I265" s="256"/>
    </row>
    <row r="266" spans="1:9" x14ac:dyDescent="0.25">
      <c r="A266" s="28" t="s">
        <v>615</v>
      </c>
      <c r="B266" s="161" t="s">
        <v>241</v>
      </c>
      <c r="C266" s="2" t="s">
        <v>714</v>
      </c>
      <c r="D266" s="2" t="s">
        <v>715</v>
      </c>
      <c r="E266" s="161" t="s">
        <v>6</v>
      </c>
      <c r="F266" s="264" t="s">
        <v>42</v>
      </c>
      <c r="G266" s="12">
        <v>18</v>
      </c>
      <c r="H266" s="7"/>
      <c r="I266" s="256"/>
    </row>
    <row r="267" spans="1:9" hidden="1" x14ac:dyDescent="0.25">
      <c r="A267" s="28" t="s">
        <v>619</v>
      </c>
      <c r="B267" s="161" t="s">
        <v>220</v>
      </c>
      <c r="C267" s="2">
        <v>43376</v>
      </c>
      <c r="D267" s="2">
        <v>43377</v>
      </c>
      <c r="E267" s="161" t="s">
        <v>6</v>
      </c>
      <c r="F267" s="264" t="s">
        <v>40</v>
      </c>
      <c r="G267" s="12">
        <v>1</v>
      </c>
      <c r="H267" s="7"/>
      <c r="I267"/>
    </row>
    <row r="268" spans="1:9" x14ac:dyDescent="0.25">
      <c r="A268" s="28" t="s">
        <v>615</v>
      </c>
      <c r="B268" s="161" t="s">
        <v>241</v>
      </c>
      <c r="C268" s="2" t="s">
        <v>714</v>
      </c>
      <c r="D268" s="2" t="s">
        <v>715</v>
      </c>
      <c r="E268" s="161" t="s">
        <v>6</v>
      </c>
      <c r="F268" s="264" t="s">
        <v>42</v>
      </c>
      <c r="G268" s="12">
        <v>18</v>
      </c>
      <c r="H268" s="7"/>
      <c r="I268"/>
    </row>
    <row r="269" spans="1:9" hidden="1" x14ac:dyDescent="0.25">
      <c r="A269" s="28" t="s">
        <v>620</v>
      </c>
      <c r="B269" s="161" t="s">
        <v>220</v>
      </c>
      <c r="C269" s="2">
        <v>43375</v>
      </c>
      <c r="D269" s="2">
        <v>43376</v>
      </c>
      <c r="E269" s="161" t="s">
        <v>6</v>
      </c>
      <c r="F269" s="264" t="s">
        <v>40</v>
      </c>
      <c r="G269" s="12">
        <v>1</v>
      </c>
      <c r="H269" s="7"/>
      <c r="I269"/>
    </row>
    <row r="270" spans="1:9" x14ac:dyDescent="0.25">
      <c r="A270" s="28" t="s">
        <v>615</v>
      </c>
      <c r="B270" s="161" t="s">
        <v>241</v>
      </c>
      <c r="C270" s="2" t="s">
        <v>714</v>
      </c>
      <c r="D270" s="2" t="s">
        <v>715</v>
      </c>
      <c r="E270" s="161" t="s">
        <v>6</v>
      </c>
      <c r="F270" s="264" t="s">
        <v>42</v>
      </c>
      <c r="G270" s="12">
        <v>18</v>
      </c>
      <c r="H270" s="7"/>
      <c r="I270"/>
    </row>
    <row r="271" spans="1:9" ht="26.25" x14ac:dyDescent="0.25">
      <c r="A271" s="28" t="s">
        <v>360</v>
      </c>
      <c r="B271" s="161" t="s">
        <v>243</v>
      </c>
      <c r="C271" s="2" t="s">
        <v>744</v>
      </c>
      <c r="D271" s="2" t="s">
        <v>745</v>
      </c>
      <c r="E271" s="161" t="s">
        <v>74</v>
      </c>
      <c r="F271" s="264" t="s">
        <v>42</v>
      </c>
      <c r="G271" s="12">
        <v>61</v>
      </c>
      <c r="H271" s="7"/>
      <c r="I271"/>
    </row>
    <row r="272" spans="1:9" x14ac:dyDescent="0.25">
      <c r="A272" s="28" t="s">
        <v>616</v>
      </c>
      <c r="B272" s="161" t="s">
        <v>220</v>
      </c>
      <c r="C272" s="2" t="s">
        <v>743</v>
      </c>
      <c r="D272" s="2" t="s">
        <v>743</v>
      </c>
      <c r="E272" s="161" t="s">
        <v>6</v>
      </c>
      <c r="F272" s="264" t="s">
        <v>40</v>
      </c>
      <c r="G272" s="12">
        <v>0</v>
      </c>
      <c r="H272" s="560"/>
      <c r="I272"/>
    </row>
    <row r="273" spans="1:9" hidden="1" x14ac:dyDescent="0.25">
      <c r="A273" s="28" t="s">
        <v>391</v>
      </c>
      <c r="B273" s="161" t="s">
        <v>242</v>
      </c>
      <c r="C273" s="2">
        <v>43206</v>
      </c>
      <c r="D273" s="2">
        <v>43258</v>
      </c>
      <c r="E273" s="161" t="s">
        <v>6</v>
      </c>
      <c r="F273" s="264" t="s">
        <v>42</v>
      </c>
      <c r="G273" s="12">
        <v>52</v>
      </c>
      <c r="H273" s="7"/>
      <c r="I273" s="256"/>
    </row>
    <row r="274" spans="1:9" x14ac:dyDescent="0.25">
      <c r="A274" s="28" t="s">
        <v>615</v>
      </c>
      <c r="B274" s="161" t="s">
        <v>241</v>
      </c>
      <c r="C274" s="2" t="s">
        <v>714</v>
      </c>
      <c r="D274" s="2" t="s">
        <v>715</v>
      </c>
      <c r="E274" s="161" t="s">
        <v>6</v>
      </c>
      <c r="F274" s="264" t="s">
        <v>42</v>
      </c>
      <c r="G274" s="12">
        <v>18</v>
      </c>
      <c r="H274" s="7"/>
      <c r="I274"/>
    </row>
    <row r="275" spans="1:9" hidden="1" x14ac:dyDescent="0.25">
      <c r="A275" s="28" t="s">
        <v>392</v>
      </c>
      <c r="B275" s="161" t="s">
        <v>242</v>
      </c>
      <c r="C275" s="2">
        <v>43108</v>
      </c>
      <c r="D275" s="2">
        <v>43161</v>
      </c>
      <c r="E275" s="161" t="s">
        <v>6</v>
      </c>
      <c r="F275" s="264" t="s">
        <v>42</v>
      </c>
      <c r="G275" s="12">
        <v>53</v>
      </c>
      <c r="H275" s="7"/>
      <c r="I275"/>
    </row>
    <row r="276" spans="1:9" x14ac:dyDescent="0.25">
      <c r="A276" s="28" t="s">
        <v>615</v>
      </c>
      <c r="B276" s="161" t="s">
        <v>241</v>
      </c>
      <c r="C276" s="2" t="s">
        <v>714</v>
      </c>
      <c r="D276" s="2" t="s">
        <v>715</v>
      </c>
      <c r="E276" s="161" t="s">
        <v>6</v>
      </c>
      <c r="F276" s="264" t="s">
        <v>42</v>
      </c>
      <c r="G276" s="12">
        <v>18</v>
      </c>
      <c r="H276" s="7"/>
      <c r="I276"/>
    </row>
    <row r="277" spans="1:9" ht="26.25" x14ac:dyDescent="0.25">
      <c r="A277" s="28" t="s">
        <v>360</v>
      </c>
      <c r="B277" s="161" t="s">
        <v>243</v>
      </c>
      <c r="C277" s="2" t="s">
        <v>744</v>
      </c>
      <c r="D277" s="2" t="s">
        <v>745</v>
      </c>
      <c r="E277" s="161" t="s">
        <v>74</v>
      </c>
      <c r="F277" s="264" t="s">
        <v>42</v>
      </c>
      <c r="G277" s="12">
        <v>61</v>
      </c>
      <c r="H277" s="7"/>
      <c r="I277"/>
    </row>
    <row r="278" spans="1:9" x14ac:dyDescent="0.25">
      <c r="A278" s="28" t="s">
        <v>616</v>
      </c>
      <c r="B278" s="161" t="s">
        <v>220</v>
      </c>
      <c r="C278" s="2" t="s">
        <v>743</v>
      </c>
      <c r="D278" s="2" t="s">
        <v>743</v>
      </c>
      <c r="E278" s="161" t="s">
        <v>6</v>
      </c>
      <c r="F278" s="264" t="s">
        <v>40</v>
      </c>
      <c r="G278" s="12">
        <v>0</v>
      </c>
      <c r="H278" s="560"/>
      <c r="I278"/>
    </row>
    <row r="279" spans="1:9" hidden="1" x14ac:dyDescent="0.25">
      <c r="A279" s="28" t="s">
        <v>625</v>
      </c>
      <c r="B279" s="161" t="s">
        <v>226</v>
      </c>
      <c r="C279" s="2">
        <v>43395</v>
      </c>
      <c r="D279" s="2">
        <v>43434</v>
      </c>
      <c r="E279" s="161" t="s">
        <v>6</v>
      </c>
      <c r="F279" s="264" t="s">
        <v>40</v>
      </c>
      <c r="G279" s="12">
        <v>39</v>
      </c>
      <c r="H279" s="7"/>
      <c r="I279"/>
    </row>
    <row r="280" spans="1:9" x14ac:dyDescent="0.25">
      <c r="A280" s="28" t="s">
        <v>615</v>
      </c>
      <c r="B280" s="161" t="s">
        <v>241</v>
      </c>
      <c r="C280" s="2" t="s">
        <v>714</v>
      </c>
      <c r="D280" s="2" t="s">
        <v>715</v>
      </c>
      <c r="E280" s="161" t="s">
        <v>6</v>
      </c>
      <c r="F280" s="264" t="s">
        <v>42</v>
      </c>
      <c r="G280" s="12">
        <v>18</v>
      </c>
      <c r="H280" s="560"/>
      <c r="I280"/>
    </row>
    <row r="281" spans="1:9" ht="26.25" x14ac:dyDescent="0.25">
      <c r="A281" s="28" t="s">
        <v>360</v>
      </c>
      <c r="B281" s="161" t="s">
        <v>243</v>
      </c>
      <c r="C281" s="2" t="s">
        <v>744</v>
      </c>
      <c r="D281" s="2" t="s">
        <v>745</v>
      </c>
      <c r="E281" s="161" t="s">
        <v>74</v>
      </c>
      <c r="F281" s="264" t="s">
        <v>42</v>
      </c>
      <c r="G281" s="12">
        <v>61</v>
      </c>
      <c r="H281" s="7"/>
      <c r="I281"/>
    </row>
    <row r="282" spans="1:9" hidden="1" x14ac:dyDescent="0.25">
      <c r="A282" s="28" t="s">
        <v>363</v>
      </c>
      <c r="B282" s="161" t="s">
        <v>241</v>
      </c>
      <c r="C282" s="2">
        <v>43108</v>
      </c>
      <c r="D282" s="2">
        <v>43196</v>
      </c>
      <c r="E282" s="161" t="s">
        <v>6</v>
      </c>
      <c r="F282" s="264" t="s">
        <v>42</v>
      </c>
      <c r="G282" s="12">
        <v>88</v>
      </c>
      <c r="H282" s="7"/>
      <c r="I282"/>
    </row>
    <row r="283" spans="1:9" x14ac:dyDescent="0.25">
      <c r="A283" s="28" t="s">
        <v>615</v>
      </c>
      <c r="B283" s="161" t="s">
        <v>241</v>
      </c>
      <c r="C283" s="2" t="s">
        <v>714</v>
      </c>
      <c r="D283" s="2" t="s">
        <v>715</v>
      </c>
      <c r="E283" s="161" t="s">
        <v>6</v>
      </c>
      <c r="F283" s="264" t="s">
        <v>42</v>
      </c>
      <c r="G283" s="12">
        <v>18</v>
      </c>
      <c r="H283" s="7"/>
      <c r="I283" s="256"/>
    </row>
    <row r="284" spans="1:9" hidden="1" x14ac:dyDescent="0.25">
      <c r="A284" s="28" t="s">
        <v>364</v>
      </c>
      <c r="B284" s="161" t="s">
        <v>240</v>
      </c>
      <c r="C284" s="2">
        <v>43185</v>
      </c>
      <c r="D284" s="2">
        <v>43195</v>
      </c>
      <c r="E284" s="161" t="s">
        <v>6</v>
      </c>
      <c r="F284" s="264" t="s">
        <v>42</v>
      </c>
      <c r="G284" s="12">
        <v>10</v>
      </c>
      <c r="H284" s="7"/>
      <c r="I284"/>
    </row>
    <row r="285" spans="1:9" hidden="1" x14ac:dyDescent="0.25">
      <c r="A285" s="28" t="s">
        <v>627</v>
      </c>
      <c r="B285" s="161" t="s">
        <v>226</v>
      </c>
      <c r="C285" s="2">
        <v>43376</v>
      </c>
      <c r="D285" s="2">
        <v>43378</v>
      </c>
      <c r="E285" s="161" t="s">
        <v>6</v>
      </c>
      <c r="F285" s="264" t="s">
        <v>41</v>
      </c>
      <c r="G285" s="12">
        <v>2</v>
      </c>
      <c r="H285" s="7"/>
      <c r="I285"/>
    </row>
    <row r="286" spans="1:9" x14ac:dyDescent="0.25">
      <c r="A286" s="28" t="s">
        <v>615</v>
      </c>
      <c r="B286" s="161" t="s">
        <v>241</v>
      </c>
      <c r="C286" s="2" t="s">
        <v>714</v>
      </c>
      <c r="D286" s="2" t="s">
        <v>715</v>
      </c>
      <c r="E286" s="161" t="s">
        <v>6</v>
      </c>
      <c r="F286" s="264" t="s">
        <v>42</v>
      </c>
      <c r="G286" s="12">
        <v>18</v>
      </c>
      <c r="H286" s="7"/>
      <c r="I286"/>
    </row>
    <row r="287" spans="1:9" ht="26.25" x14ac:dyDescent="0.25">
      <c r="A287" s="28" t="s">
        <v>360</v>
      </c>
      <c r="B287" s="161" t="s">
        <v>243</v>
      </c>
      <c r="C287" s="2" t="s">
        <v>744</v>
      </c>
      <c r="D287" s="2" t="s">
        <v>745</v>
      </c>
      <c r="E287" s="161" t="s">
        <v>74</v>
      </c>
      <c r="F287" s="264" t="s">
        <v>42</v>
      </c>
      <c r="G287" s="12">
        <v>61</v>
      </c>
      <c r="H287" s="7"/>
      <c r="I287"/>
    </row>
    <row r="288" spans="1:9" hidden="1" x14ac:dyDescent="0.25">
      <c r="A288" s="28" t="s">
        <v>695</v>
      </c>
      <c r="B288" s="161" t="s">
        <v>243</v>
      </c>
      <c r="C288" s="2">
        <v>43389</v>
      </c>
      <c r="D288" s="2">
        <v>43396</v>
      </c>
      <c r="E288" s="161" t="s">
        <v>6</v>
      </c>
      <c r="F288" s="264" t="s">
        <v>42</v>
      </c>
      <c r="G288" s="12">
        <v>7</v>
      </c>
      <c r="H288" s="7"/>
      <c r="I288"/>
    </row>
    <row r="289" spans="1:9" x14ac:dyDescent="0.25">
      <c r="A289" s="28" t="s">
        <v>615</v>
      </c>
      <c r="B289" s="161" t="s">
        <v>241</v>
      </c>
      <c r="C289" s="2" t="s">
        <v>714</v>
      </c>
      <c r="D289" s="2" t="s">
        <v>715</v>
      </c>
      <c r="E289" s="161" t="s">
        <v>6</v>
      </c>
      <c r="F289" s="264" t="s">
        <v>42</v>
      </c>
      <c r="G289" s="12">
        <v>18</v>
      </c>
      <c r="H289" s="7"/>
      <c r="I289"/>
    </row>
    <row r="290" spans="1:9" ht="26.25" x14ac:dyDescent="0.25">
      <c r="A290" s="28" t="s">
        <v>360</v>
      </c>
      <c r="B290" s="161" t="s">
        <v>243</v>
      </c>
      <c r="C290" s="2" t="s">
        <v>744</v>
      </c>
      <c r="D290" s="2" t="s">
        <v>745</v>
      </c>
      <c r="E290" s="161" t="s">
        <v>74</v>
      </c>
      <c r="F290" s="264" t="s">
        <v>42</v>
      </c>
      <c r="G290" s="12">
        <v>61</v>
      </c>
      <c r="H290" s="7"/>
      <c r="I290"/>
    </row>
    <row r="291" spans="1:9" x14ac:dyDescent="0.25">
      <c r="A291" s="28" t="s">
        <v>616</v>
      </c>
      <c r="B291" s="161" t="s">
        <v>220</v>
      </c>
      <c r="C291" s="2" t="s">
        <v>743</v>
      </c>
      <c r="D291" s="2" t="s">
        <v>743</v>
      </c>
      <c r="E291" s="161" t="s">
        <v>6</v>
      </c>
      <c r="F291" s="264" t="s">
        <v>40</v>
      </c>
      <c r="G291" s="12">
        <v>0</v>
      </c>
      <c r="H291" s="7"/>
      <c r="I291"/>
    </row>
    <row r="292" spans="1:9" ht="26.25" x14ac:dyDescent="0.25">
      <c r="A292" s="28" t="s">
        <v>361</v>
      </c>
      <c r="B292" s="161" t="s">
        <v>243</v>
      </c>
      <c r="C292" s="2" t="s">
        <v>744</v>
      </c>
      <c r="D292" s="2" t="s">
        <v>745</v>
      </c>
      <c r="E292" s="161" t="s">
        <v>74</v>
      </c>
      <c r="F292" s="264" t="s">
        <v>42</v>
      </c>
      <c r="G292" s="12">
        <v>61</v>
      </c>
      <c r="H292" s="560"/>
      <c r="I292"/>
    </row>
    <row r="293" spans="1:9" x14ac:dyDescent="0.25">
      <c r="A293" s="28" t="s">
        <v>617</v>
      </c>
      <c r="B293" s="161" t="s">
        <v>220</v>
      </c>
      <c r="C293" s="2" t="s">
        <v>743</v>
      </c>
      <c r="D293" s="2" t="s">
        <v>743</v>
      </c>
      <c r="E293" s="161" t="s">
        <v>6</v>
      </c>
      <c r="F293" s="264" t="s">
        <v>40</v>
      </c>
      <c r="G293" s="12">
        <v>0</v>
      </c>
      <c r="H293" s="560"/>
      <c r="I293"/>
    </row>
    <row r="294" spans="1:9" ht="26.25" x14ac:dyDescent="0.25">
      <c r="A294" s="28" t="s">
        <v>386</v>
      </c>
      <c r="B294" s="161" t="s">
        <v>243</v>
      </c>
      <c r="C294" s="2" t="s">
        <v>744</v>
      </c>
      <c r="D294" s="2" t="s">
        <v>745</v>
      </c>
      <c r="E294" s="161" t="s">
        <v>74</v>
      </c>
      <c r="F294" s="264" t="s">
        <v>42</v>
      </c>
      <c r="G294" s="12">
        <v>61</v>
      </c>
      <c r="H294" s="7"/>
      <c r="I294"/>
    </row>
    <row r="295" spans="1:9" x14ac:dyDescent="0.25">
      <c r="A295" s="28" t="s">
        <v>618</v>
      </c>
      <c r="B295" s="161" t="s">
        <v>220</v>
      </c>
      <c r="C295" s="2" t="s">
        <v>743</v>
      </c>
      <c r="D295" s="2" t="s">
        <v>743</v>
      </c>
      <c r="E295" s="161" t="s">
        <v>6</v>
      </c>
      <c r="F295" s="264" t="s">
        <v>40</v>
      </c>
      <c r="G295" s="12">
        <v>0</v>
      </c>
      <c r="H295" s="560"/>
      <c r="I295"/>
    </row>
    <row r="296" spans="1:9" hidden="1" x14ac:dyDescent="0.25">
      <c r="A296" s="28" t="s">
        <v>696</v>
      </c>
      <c r="B296" s="161" t="s">
        <v>241</v>
      </c>
      <c r="C296" s="2">
        <v>43395</v>
      </c>
      <c r="D296" s="2">
        <v>43406</v>
      </c>
      <c r="E296" s="161" t="s">
        <v>6</v>
      </c>
      <c r="F296" s="264" t="s">
        <v>42</v>
      </c>
      <c r="G296" s="12">
        <v>11</v>
      </c>
      <c r="H296" s="7"/>
      <c r="I296"/>
    </row>
    <row r="297" spans="1:9" x14ac:dyDescent="0.25">
      <c r="A297" s="28" t="s">
        <v>615</v>
      </c>
      <c r="B297" s="161" t="s">
        <v>241</v>
      </c>
      <c r="C297" s="2" t="s">
        <v>714</v>
      </c>
      <c r="D297" s="2" t="s">
        <v>715</v>
      </c>
      <c r="E297" s="161" t="s">
        <v>6</v>
      </c>
      <c r="F297" s="264" t="s">
        <v>42</v>
      </c>
      <c r="G297" s="12">
        <v>18</v>
      </c>
      <c r="H297" s="7"/>
      <c r="I297"/>
    </row>
    <row r="298" spans="1:9" ht="26.25" x14ac:dyDescent="0.25">
      <c r="A298" s="28" t="s">
        <v>360</v>
      </c>
      <c r="B298" s="161" t="s">
        <v>243</v>
      </c>
      <c r="C298" s="2" t="s">
        <v>744</v>
      </c>
      <c r="D298" s="2" t="s">
        <v>745</v>
      </c>
      <c r="E298" s="161" t="s">
        <v>74</v>
      </c>
      <c r="F298" s="264" t="s">
        <v>42</v>
      </c>
      <c r="G298" s="12">
        <v>61</v>
      </c>
      <c r="H298" s="7"/>
      <c r="I298"/>
    </row>
    <row r="299" spans="1:9" x14ac:dyDescent="0.25">
      <c r="A299" s="28" t="s">
        <v>616</v>
      </c>
      <c r="B299" s="161" t="s">
        <v>220</v>
      </c>
      <c r="C299" s="2" t="s">
        <v>743</v>
      </c>
      <c r="D299" s="2" t="s">
        <v>743</v>
      </c>
      <c r="E299" s="161" t="s">
        <v>6</v>
      </c>
      <c r="F299" s="264" t="s">
        <v>40</v>
      </c>
      <c r="G299" s="12">
        <v>0</v>
      </c>
      <c r="H299" s="7"/>
      <c r="I299"/>
    </row>
    <row r="300" spans="1:9" hidden="1" x14ac:dyDescent="0.25">
      <c r="A300" s="28" t="s">
        <v>697</v>
      </c>
      <c r="B300" s="161" t="s">
        <v>692</v>
      </c>
      <c r="C300" s="2">
        <v>43403</v>
      </c>
      <c r="D300" s="2">
        <v>43404</v>
      </c>
      <c r="E300" s="161" t="s">
        <v>6</v>
      </c>
      <c r="F300" s="264" t="s">
        <v>40</v>
      </c>
      <c r="G300" s="12">
        <v>1</v>
      </c>
      <c r="H300" s="560"/>
      <c r="I300"/>
    </row>
    <row r="301" spans="1:9" x14ac:dyDescent="0.25">
      <c r="A301" s="28" t="s">
        <v>615</v>
      </c>
      <c r="B301" s="161" t="s">
        <v>241</v>
      </c>
      <c r="C301" s="2" t="s">
        <v>714</v>
      </c>
      <c r="D301" s="2" t="s">
        <v>715</v>
      </c>
      <c r="E301" s="161" t="s">
        <v>6</v>
      </c>
      <c r="F301" s="264" t="s">
        <v>42</v>
      </c>
      <c r="G301" s="12">
        <v>18</v>
      </c>
      <c r="H301" s="7"/>
      <c r="I301"/>
    </row>
    <row r="302" spans="1:9" ht="26.25" x14ac:dyDescent="0.25">
      <c r="A302" s="28" t="s">
        <v>360</v>
      </c>
      <c r="B302" s="161" t="s">
        <v>243</v>
      </c>
      <c r="C302" s="2" t="s">
        <v>744</v>
      </c>
      <c r="D302" s="2" t="s">
        <v>745</v>
      </c>
      <c r="E302" s="161" t="s">
        <v>74</v>
      </c>
      <c r="F302" s="264" t="s">
        <v>42</v>
      </c>
      <c r="G302" s="12">
        <v>61</v>
      </c>
      <c r="H302" s="7"/>
      <c r="I302"/>
    </row>
    <row r="303" spans="1:9" x14ac:dyDescent="0.25">
      <c r="A303" s="28" t="s">
        <v>616</v>
      </c>
      <c r="B303" s="161" t="s">
        <v>220</v>
      </c>
      <c r="C303" s="2" t="s">
        <v>743</v>
      </c>
      <c r="D303" s="2" t="s">
        <v>743</v>
      </c>
      <c r="E303" s="161" t="s">
        <v>6</v>
      </c>
      <c r="F303" s="264" t="s">
        <v>40</v>
      </c>
      <c r="G303" s="12">
        <v>0</v>
      </c>
      <c r="H303" s="7"/>
      <c r="I303" s="256"/>
    </row>
    <row r="304" spans="1:9" hidden="1" x14ac:dyDescent="0.25">
      <c r="A304" s="28" t="s">
        <v>698</v>
      </c>
      <c r="B304" s="161" t="s">
        <v>222</v>
      </c>
      <c r="C304" s="2">
        <v>43410</v>
      </c>
      <c r="D304" s="2">
        <v>43412</v>
      </c>
      <c r="E304" s="161" t="s">
        <v>6</v>
      </c>
      <c r="F304" s="264" t="s">
        <v>40</v>
      </c>
      <c r="G304" s="12">
        <v>2</v>
      </c>
      <c r="H304" s="7"/>
      <c r="I304"/>
    </row>
    <row r="305" spans="1:9" x14ac:dyDescent="0.25">
      <c r="A305" s="28" t="s">
        <v>615</v>
      </c>
      <c r="B305" s="161" t="s">
        <v>241</v>
      </c>
      <c r="C305" s="2" t="s">
        <v>714</v>
      </c>
      <c r="D305" s="2" t="s">
        <v>715</v>
      </c>
      <c r="E305" s="161" t="s">
        <v>6</v>
      </c>
      <c r="F305" s="264" t="s">
        <v>42</v>
      </c>
      <c r="G305" s="12">
        <v>18</v>
      </c>
      <c r="H305" s="7"/>
      <c r="I305"/>
    </row>
    <row r="306" spans="1:9" ht="26.25" x14ac:dyDescent="0.25">
      <c r="A306" s="28" t="s">
        <v>360</v>
      </c>
      <c r="B306" s="161" t="s">
        <v>243</v>
      </c>
      <c r="C306" s="2" t="s">
        <v>744</v>
      </c>
      <c r="D306" s="2" t="s">
        <v>745</v>
      </c>
      <c r="E306" s="161" t="s">
        <v>74</v>
      </c>
      <c r="F306" s="264" t="s">
        <v>42</v>
      </c>
      <c r="G306" s="12">
        <v>61</v>
      </c>
      <c r="H306" s="7"/>
      <c r="I306"/>
    </row>
    <row r="307" spans="1:9" x14ac:dyDescent="0.25">
      <c r="A307" s="28" t="s">
        <v>616</v>
      </c>
      <c r="B307" s="161" t="s">
        <v>220</v>
      </c>
      <c r="C307" s="2" t="s">
        <v>743</v>
      </c>
      <c r="D307" s="2" t="s">
        <v>743</v>
      </c>
      <c r="E307" s="161" t="s">
        <v>6</v>
      </c>
      <c r="F307" s="264" t="s">
        <v>40</v>
      </c>
      <c r="G307" s="12">
        <v>0</v>
      </c>
      <c r="H307" s="7"/>
      <c r="I307" s="256"/>
    </row>
    <row r="308" spans="1:9" hidden="1" x14ac:dyDescent="0.25">
      <c r="A308" s="28" t="s">
        <v>397</v>
      </c>
      <c r="B308" s="161" t="s">
        <v>238</v>
      </c>
      <c r="C308" s="2">
        <v>43074</v>
      </c>
      <c r="D308" s="2">
        <v>43076</v>
      </c>
      <c r="E308" s="161" t="s">
        <v>6</v>
      </c>
      <c r="F308" s="264" t="s">
        <v>41</v>
      </c>
      <c r="G308" s="12">
        <v>2</v>
      </c>
      <c r="H308" s="7"/>
      <c r="I308"/>
    </row>
    <row r="309" spans="1:9" x14ac:dyDescent="0.25">
      <c r="A309" s="28" t="s">
        <v>615</v>
      </c>
      <c r="B309" s="161" t="s">
        <v>241</v>
      </c>
      <c r="C309" s="2" t="s">
        <v>714</v>
      </c>
      <c r="D309" s="2" t="s">
        <v>715</v>
      </c>
      <c r="E309" s="161" t="s">
        <v>6</v>
      </c>
      <c r="F309" s="264" t="s">
        <v>42</v>
      </c>
      <c r="G309" s="12">
        <v>18</v>
      </c>
      <c r="H309" s="7"/>
      <c r="I309" s="256"/>
    </row>
    <row r="310" spans="1:9" hidden="1" x14ac:dyDescent="0.25">
      <c r="A310" s="28" t="s">
        <v>378</v>
      </c>
      <c r="B310" s="161" t="s">
        <v>239</v>
      </c>
      <c r="C310" s="2">
        <v>43298</v>
      </c>
      <c r="D310" s="2">
        <v>43315</v>
      </c>
      <c r="E310" s="161" t="s">
        <v>6</v>
      </c>
      <c r="F310" s="264" t="s">
        <v>42</v>
      </c>
      <c r="G310" s="12">
        <v>17</v>
      </c>
      <c r="H310" s="7"/>
      <c r="I310"/>
    </row>
    <row r="311" spans="1:9" hidden="1" x14ac:dyDescent="0.25">
      <c r="A311" s="28" t="s">
        <v>379</v>
      </c>
      <c r="B311" s="161" t="s">
        <v>239</v>
      </c>
      <c r="C311" s="2">
        <v>43396</v>
      </c>
      <c r="D311" s="2">
        <v>43413</v>
      </c>
      <c r="E311" s="161" t="s">
        <v>6</v>
      </c>
      <c r="F311" s="264" t="s">
        <v>42</v>
      </c>
      <c r="G311" s="12">
        <v>17</v>
      </c>
      <c r="H311" s="7"/>
      <c r="I311"/>
    </row>
    <row r="312" spans="1:9" x14ac:dyDescent="0.25">
      <c r="A312" s="28" t="s">
        <v>615</v>
      </c>
      <c r="B312" s="161" t="s">
        <v>241</v>
      </c>
      <c r="C312" s="2" t="s">
        <v>714</v>
      </c>
      <c r="D312" s="2" t="s">
        <v>715</v>
      </c>
      <c r="E312" s="161" t="s">
        <v>6</v>
      </c>
      <c r="F312" s="264" t="s">
        <v>42</v>
      </c>
      <c r="G312" s="12">
        <v>18</v>
      </c>
      <c r="H312" s="7"/>
      <c r="I312" s="256"/>
    </row>
    <row r="313" spans="1:9" ht="26.25" x14ac:dyDescent="0.25">
      <c r="A313" s="28" t="s">
        <v>360</v>
      </c>
      <c r="B313" s="161" t="s">
        <v>243</v>
      </c>
      <c r="C313" s="2" t="s">
        <v>744</v>
      </c>
      <c r="D313" s="2" t="s">
        <v>745</v>
      </c>
      <c r="E313" s="161" t="s">
        <v>74</v>
      </c>
      <c r="F313" s="264" t="s">
        <v>42</v>
      </c>
      <c r="G313" s="12">
        <v>61</v>
      </c>
      <c r="H313" s="560"/>
      <c r="I313"/>
    </row>
    <row r="314" spans="1:9" x14ac:dyDescent="0.25">
      <c r="A314" s="28" t="s">
        <v>616</v>
      </c>
      <c r="B314" s="161" t="s">
        <v>220</v>
      </c>
      <c r="C314" s="2" t="s">
        <v>743</v>
      </c>
      <c r="D314" s="2" t="s">
        <v>743</v>
      </c>
      <c r="E314" s="161" t="s">
        <v>6</v>
      </c>
      <c r="F314" s="264" t="s">
        <v>40</v>
      </c>
      <c r="G314" s="12">
        <v>0</v>
      </c>
      <c r="H314" s="7"/>
      <c r="I314"/>
    </row>
    <row r="315" spans="1:9" ht="26.25" x14ac:dyDescent="0.25">
      <c r="A315" s="28" t="s">
        <v>361</v>
      </c>
      <c r="B315" s="161" t="s">
        <v>243</v>
      </c>
      <c r="C315" s="2" t="s">
        <v>744</v>
      </c>
      <c r="D315" s="2" t="s">
        <v>745</v>
      </c>
      <c r="E315" s="161" t="s">
        <v>74</v>
      </c>
      <c r="F315" s="264" t="s">
        <v>42</v>
      </c>
      <c r="G315" s="12">
        <v>61</v>
      </c>
      <c r="H315" s="7"/>
      <c r="I315"/>
    </row>
    <row r="316" spans="1:9" hidden="1" x14ac:dyDescent="0.25">
      <c r="A316" s="28" t="s">
        <v>384</v>
      </c>
      <c r="B316" s="161" t="s">
        <v>239</v>
      </c>
      <c r="C316" s="2">
        <v>43318</v>
      </c>
      <c r="D316" s="2">
        <v>43327</v>
      </c>
      <c r="E316" s="161" t="s">
        <v>6</v>
      </c>
      <c r="F316" s="264" t="s">
        <v>42</v>
      </c>
      <c r="G316" s="12">
        <v>9</v>
      </c>
      <c r="H316" s="7"/>
      <c r="I316" s="256"/>
    </row>
    <row r="317" spans="1:9" hidden="1" x14ac:dyDescent="0.25">
      <c r="A317" s="28" t="s">
        <v>385</v>
      </c>
      <c r="B317" s="161" t="s">
        <v>239</v>
      </c>
      <c r="C317" s="2">
        <v>43262</v>
      </c>
      <c r="D317" s="2">
        <v>43280</v>
      </c>
      <c r="E317" s="161" t="s">
        <v>6</v>
      </c>
      <c r="F317" s="264" t="s">
        <v>42</v>
      </c>
      <c r="G317" s="12">
        <v>18</v>
      </c>
      <c r="H317" s="7"/>
      <c r="I317"/>
    </row>
    <row r="318" spans="1:9" hidden="1" x14ac:dyDescent="0.25">
      <c r="A318" s="28" t="s">
        <v>404</v>
      </c>
      <c r="B318" s="161" t="s">
        <v>245</v>
      </c>
      <c r="C318" s="2">
        <v>43090</v>
      </c>
      <c r="D318" s="2">
        <v>43126</v>
      </c>
      <c r="E318" s="161" t="s">
        <v>6</v>
      </c>
      <c r="F318" s="264" t="s">
        <v>41</v>
      </c>
      <c r="G318" s="12">
        <v>36</v>
      </c>
      <c r="H318" s="560"/>
      <c r="I318"/>
    </row>
    <row r="319" spans="1:9" hidden="1" x14ac:dyDescent="0.25">
      <c r="A319" s="28" t="s">
        <v>398</v>
      </c>
      <c r="B319" s="161" t="s">
        <v>223</v>
      </c>
      <c r="C319" s="2">
        <v>43081</v>
      </c>
      <c r="D319" s="2">
        <v>43084</v>
      </c>
      <c r="E319" s="161" t="s">
        <v>6</v>
      </c>
      <c r="F319" s="264" t="s">
        <v>40</v>
      </c>
      <c r="G319" s="12">
        <v>3</v>
      </c>
      <c r="H319" s="560"/>
      <c r="I319" s="256"/>
    </row>
    <row r="320" spans="1:9" hidden="1" x14ac:dyDescent="0.25">
      <c r="A320" s="28" t="s">
        <v>615</v>
      </c>
      <c r="B320" s="161" t="s">
        <v>241</v>
      </c>
      <c r="C320" s="2" t="s">
        <v>714</v>
      </c>
      <c r="D320" s="2" t="s">
        <v>715</v>
      </c>
      <c r="E320" s="161" t="s">
        <v>6</v>
      </c>
      <c r="F320" s="264" t="s">
        <v>42</v>
      </c>
      <c r="G320" s="12">
        <v>18</v>
      </c>
      <c r="H320" s="7"/>
      <c r="I320"/>
    </row>
    <row r="321" spans="1:9" hidden="1" x14ac:dyDescent="0.25">
      <c r="A321" s="28" t="s">
        <v>411</v>
      </c>
      <c r="B321" s="161" t="s">
        <v>255</v>
      </c>
      <c r="C321" s="2">
        <v>43080</v>
      </c>
      <c r="D321" s="2">
        <v>43131</v>
      </c>
      <c r="E321" s="161" t="s">
        <v>6</v>
      </c>
      <c r="F321" s="264" t="s">
        <v>276</v>
      </c>
      <c r="G321" s="12">
        <v>51</v>
      </c>
      <c r="H321" s="7"/>
      <c r="I321" s="256"/>
    </row>
    <row r="322" spans="1:9" hidden="1" x14ac:dyDescent="0.25">
      <c r="A322" s="28" t="s">
        <v>399</v>
      </c>
      <c r="B322" s="161" t="s">
        <v>243</v>
      </c>
      <c r="C322" s="2">
        <v>43171</v>
      </c>
      <c r="D322" s="2">
        <v>43175</v>
      </c>
      <c r="E322" s="161" t="s">
        <v>6</v>
      </c>
      <c r="F322" s="264" t="s">
        <v>42</v>
      </c>
      <c r="G322" s="12">
        <v>4</v>
      </c>
      <c r="H322" s="7"/>
      <c r="I322" s="256"/>
    </row>
    <row r="323" spans="1:9" x14ac:dyDescent="0.25">
      <c r="A323" s="28" t="s">
        <v>615</v>
      </c>
      <c r="B323" s="161" t="s">
        <v>241</v>
      </c>
      <c r="C323" s="2" t="s">
        <v>714</v>
      </c>
      <c r="D323" s="2" t="s">
        <v>715</v>
      </c>
      <c r="E323" s="161" t="s">
        <v>6</v>
      </c>
      <c r="F323" s="264" t="s">
        <v>42</v>
      </c>
      <c r="G323" s="12">
        <v>18</v>
      </c>
      <c r="H323" s="7"/>
      <c r="I323"/>
    </row>
    <row r="324" spans="1:9" hidden="1" x14ac:dyDescent="0.25">
      <c r="A324" s="28" t="s">
        <v>431</v>
      </c>
      <c r="B324" s="161" t="s">
        <v>224</v>
      </c>
      <c r="C324" s="2">
        <v>43227</v>
      </c>
      <c r="D324" s="2">
        <v>43250</v>
      </c>
      <c r="E324" s="161" t="s">
        <v>6</v>
      </c>
      <c r="F324" s="264" t="s">
        <v>40</v>
      </c>
      <c r="G324" s="12">
        <v>23</v>
      </c>
      <c r="H324" s="7"/>
      <c r="I324" s="256"/>
    </row>
    <row r="325" spans="1:9" hidden="1" x14ac:dyDescent="0.25">
      <c r="A325" s="28" t="s">
        <v>405</v>
      </c>
      <c r="B325" s="161" t="s">
        <v>694</v>
      </c>
      <c r="C325" s="2">
        <v>43089</v>
      </c>
      <c r="D325" s="2">
        <v>43137</v>
      </c>
      <c r="E325" s="161" t="s">
        <v>6</v>
      </c>
      <c r="F325" s="264" t="s">
        <v>40</v>
      </c>
      <c r="G325" s="12">
        <v>48</v>
      </c>
      <c r="H325" s="7"/>
      <c r="I325" s="256"/>
    </row>
    <row r="326" spans="1:9" hidden="1" x14ac:dyDescent="0.25">
      <c r="A326" s="28" t="s">
        <v>402</v>
      </c>
      <c r="B326" s="161" t="s">
        <v>234</v>
      </c>
      <c r="C326" s="2">
        <v>43131</v>
      </c>
      <c r="D326" s="2">
        <v>43147</v>
      </c>
      <c r="E326" s="161" t="s">
        <v>6</v>
      </c>
      <c r="F326" s="264" t="s">
        <v>41</v>
      </c>
      <c r="G326" s="12">
        <v>16</v>
      </c>
      <c r="H326" s="7"/>
      <c r="I326"/>
    </row>
    <row r="327" spans="1:9" hidden="1" x14ac:dyDescent="0.25">
      <c r="A327" s="28" t="s">
        <v>259</v>
      </c>
      <c r="B327" s="161" t="s">
        <v>254</v>
      </c>
      <c r="C327" s="2">
        <v>42829</v>
      </c>
      <c r="D327" s="2">
        <v>42830</v>
      </c>
      <c r="E327" s="161" t="s">
        <v>6</v>
      </c>
      <c r="F327" s="264" t="s">
        <v>42</v>
      </c>
      <c r="G327" s="12">
        <v>1</v>
      </c>
      <c r="H327" s="7"/>
      <c r="I327"/>
    </row>
    <row r="328" spans="1:9" hidden="1" x14ac:dyDescent="0.25">
      <c r="A328" s="28" t="s">
        <v>329</v>
      </c>
      <c r="B328" s="161" t="s">
        <v>213</v>
      </c>
      <c r="C328" s="2">
        <v>43039</v>
      </c>
      <c r="D328" s="2">
        <v>43040</v>
      </c>
      <c r="E328" s="161" t="s">
        <v>6</v>
      </c>
      <c r="F328" s="264" t="s">
        <v>40</v>
      </c>
      <c r="G328" s="12">
        <v>1</v>
      </c>
      <c r="H328" s="7"/>
      <c r="I328"/>
    </row>
    <row r="329" spans="1:9" x14ac:dyDescent="0.25">
      <c r="A329" s="28" t="s">
        <v>615</v>
      </c>
      <c r="B329" s="161" t="s">
        <v>241</v>
      </c>
      <c r="C329" s="2" t="s">
        <v>714</v>
      </c>
      <c r="D329" s="2" t="s">
        <v>715</v>
      </c>
      <c r="E329" s="161" t="s">
        <v>6</v>
      </c>
      <c r="F329" s="264" t="s">
        <v>42</v>
      </c>
      <c r="G329" s="12">
        <v>18</v>
      </c>
      <c r="H329" s="7"/>
      <c r="I329"/>
    </row>
    <row r="330" spans="1:9" ht="26.25" x14ac:dyDescent="0.25">
      <c r="A330" s="28" t="s">
        <v>360</v>
      </c>
      <c r="B330" s="161" t="s">
        <v>243</v>
      </c>
      <c r="C330" s="2" t="s">
        <v>744</v>
      </c>
      <c r="D330" s="2" t="s">
        <v>745</v>
      </c>
      <c r="E330" s="161" t="s">
        <v>74</v>
      </c>
      <c r="F330" s="264" t="s">
        <v>42</v>
      </c>
      <c r="G330" s="12">
        <v>61</v>
      </c>
      <c r="H330" s="7"/>
      <c r="I330"/>
    </row>
    <row r="331" spans="1:9" x14ac:dyDescent="0.25">
      <c r="A331" s="28" t="s">
        <v>616</v>
      </c>
      <c r="B331" s="161" t="s">
        <v>220</v>
      </c>
      <c r="C331" s="2" t="s">
        <v>743</v>
      </c>
      <c r="D331" s="2" t="s">
        <v>743</v>
      </c>
      <c r="E331" s="161" t="s">
        <v>6</v>
      </c>
      <c r="F331" s="264" t="s">
        <v>40</v>
      </c>
      <c r="G331" s="12">
        <v>0</v>
      </c>
      <c r="H331" s="7"/>
      <c r="I331"/>
    </row>
    <row r="332" spans="1:9" ht="26.25" x14ac:dyDescent="0.25">
      <c r="A332" s="28" t="s">
        <v>361</v>
      </c>
      <c r="B332" s="161" t="s">
        <v>243</v>
      </c>
      <c r="C332" s="2" t="s">
        <v>744</v>
      </c>
      <c r="D332" s="2" t="s">
        <v>745</v>
      </c>
      <c r="E332" s="161" t="s">
        <v>74</v>
      </c>
      <c r="F332" s="264" t="s">
        <v>42</v>
      </c>
      <c r="G332" s="12">
        <v>61</v>
      </c>
      <c r="H332" s="7"/>
      <c r="I332" s="256"/>
    </row>
    <row r="333" spans="1:9" x14ac:dyDescent="0.25">
      <c r="A333" s="28" t="s">
        <v>617</v>
      </c>
      <c r="B333" s="161" t="s">
        <v>220</v>
      </c>
      <c r="C333" s="2" t="s">
        <v>743</v>
      </c>
      <c r="D333" s="2" t="s">
        <v>743</v>
      </c>
      <c r="E333" s="161" t="s">
        <v>6</v>
      </c>
      <c r="F333" s="264" t="s">
        <v>40</v>
      </c>
      <c r="G333" s="12">
        <v>0</v>
      </c>
      <c r="H333" s="7"/>
      <c r="I333"/>
    </row>
    <row r="334" spans="1:9" hidden="1" x14ac:dyDescent="0.25">
      <c r="A334" s="28" t="s">
        <v>615</v>
      </c>
      <c r="B334" s="161" t="s">
        <v>241</v>
      </c>
      <c r="C334" s="2" t="s">
        <v>714</v>
      </c>
      <c r="D334" s="2" t="s">
        <v>715</v>
      </c>
      <c r="E334" s="161" t="s">
        <v>6</v>
      </c>
      <c r="F334" s="264" t="s">
        <v>42</v>
      </c>
      <c r="G334" s="12">
        <v>18</v>
      </c>
      <c r="H334" s="7"/>
      <c r="I334"/>
    </row>
    <row r="335" spans="1:9" x14ac:dyDescent="0.25">
      <c r="A335" s="28" t="s">
        <v>615</v>
      </c>
      <c r="B335" s="161" t="s">
        <v>241</v>
      </c>
      <c r="C335" s="2" t="s">
        <v>714</v>
      </c>
      <c r="D335" s="2" t="s">
        <v>715</v>
      </c>
      <c r="E335" s="161" t="s">
        <v>6</v>
      </c>
      <c r="F335" s="264" t="s">
        <v>42</v>
      </c>
      <c r="G335" s="12">
        <v>18</v>
      </c>
      <c r="H335" s="7"/>
      <c r="I335"/>
    </row>
    <row r="336" spans="1:9" ht="26.25" x14ac:dyDescent="0.25">
      <c r="A336" s="28" t="s">
        <v>360</v>
      </c>
      <c r="B336" s="161" t="s">
        <v>243</v>
      </c>
      <c r="C336" s="2" t="s">
        <v>744</v>
      </c>
      <c r="D336" s="2" t="s">
        <v>745</v>
      </c>
      <c r="E336" s="161" t="s">
        <v>74</v>
      </c>
      <c r="F336" s="264" t="s">
        <v>42</v>
      </c>
      <c r="G336" s="12">
        <v>61</v>
      </c>
      <c r="H336" s="7"/>
      <c r="I336"/>
    </row>
    <row r="337" spans="1:9" x14ac:dyDescent="0.25">
      <c r="A337" s="28"/>
      <c r="B337" s="161"/>
      <c r="C337" s="2"/>
      <c r="D337" s="2"/>
      <c r="E337" s="161"/>
      <c r="F337" s="264"/>
      <c r="G337" s="12">
        <v>11</v>
      </c>
      <c r="H337" s="7"/>
      <c r="I337"/>
    </row>
    <row r="338" spans="1:9" x14ac:dyDescent="0.25">
      <c r="A338" s="28"/>
      <c r="B338" s="161"/>
      <c r="C338" s="2"/>
      <c r="D338" s="2"/>
      <c r="E338" s="161"/>
      <c r="F338" s="264"/>
      <c r="G338" s="12">
        <v>11</v>
      </c>
      <c r="H338">
        <v>0</v>
      </c>
      <c r="I338"/>
    </row>
    <row r="339" spans="1:9" x14ac:dyDescent="0.25">
      <c r="A339" s="28"/>
      <c r="B339" s="161"/>
      <c r="C339" s="2"/>
      <c r="D339" s="2"/>
      <c r="E339" s="161"/>
      <c r="F339" s="264"/>
      <c r="G339" s="12">
        <v>11</v>
      </c>
      <c r="H339"/>
      <c r="I339"/>
    </row>
    <row r="340" spans="1:9" x14ac:dyDescent="0.25">
      <c r="A340" s="28"/>
      <c r="B340" s="161"/>
      <c r="C340" s="2"/>
      <c r="D340" s="2"/>
      <c r="E340" s="161"/>
      <c r="F340" s="264"/>
      <c r="G340" s="12">
        <v>9</v>
      </c>
      <c r="H340"/>
      <c r="I340"/>
    </row>
    <row r="341" spans="1:9" x14ac:dyDescent="0.25">
      <c r="A341" s="28"/>
      <c r="B341" s="161"/>
      <c r="C341" s="2"/>
      <c r="D341" s="2"/>
      <c r="E341" s="161"/>
      <c r="F341" s="264"/>
      <c r="G341" s="12">
        <v>18</v>
      </c>
      <c r="H341"/>
      <c r="I341"/>
    </row>
    <row r="342" spans="1:9" x14ac:dyDescent="0.25">
      <c r="A342" s="28"/>
      <c r="B342" s="161"/>
      <c r="C342" s="2"/>
      <c r="D342" s="2"/>
      <c r="E342" s="161"/>
      <c r="F342" s="264"/>
      <c r="G342" s="12">
        <v>36</v>
      </c>
      <c r="H342"/>
      <c r="I342"/>
    </row>
    <row r="343" spans="1:9" x14ac:dyDescent="0.25">
      <c r="A343" s="28"/>
      <c r="B343" s="161"/>
      <c r="C343" s="2"/>
      <c r="D343" s="2"/>
      <c r="E343" s="161"/>
      <c r="F343" s="264"/>
      <c r="G343" s="12">
        <v>3</v>
      </c>
      <c r="H343"/>
      <c r="I343"/>
    </row>
    <row r="344" spans="1:9" x14ac:dyDescent="0.25">
      <c r="A344" s="28"/>
      <c r="B344" s="161"/>
      <c r="C344" s="2"/>
      <c r="D344" s="2"/>
      <c r="E344" s="161"/>
      <c r="F344" s="264"/>
      <c r="G344" s="12">
        <v>32</v>
      </c>
      <c r="H344"/>
      <c r="I344"/>
    </row>
    <row r="345" spans="1:9" x14ac:dyDescent="0.25">
      <c r="A345" s="28"/>
      <c r="B345" s="161"/>
      <c r="C345" s="2"/>
      <c r="D345" s="2"/>
      <c r="E345" s="161"/>
      <c r="F345" s="264"/>
      <c r="G345" s="12">
        <v>51</v>
      </c>
      <c r="H345"/>
      <c r="I345"/>
    </row>
    <row r="346" spans="1:9" x14ac:dyDescent="0.25">
      <c r="A346" s="28"/>
      <c r="B346" s="161"/>
      <c r="C346" s="2"/>
      <c r="D346" s="2"/>
      <c r="E346" s="161"/>
      <c r="F346" s="264"/>
      <c r="G346" s="12">
        <v>4</v>
      </c>
      <c r="H346"/>
      <c r="I346"/>
    </row>
    <row r="347" spans="1:9" x14ac:dyDescent="0.25">
      <c r="A347" s="28"/>
      <c r="B347" s="161"/>
      <c r="C347" s="2"/>
      <c r="D347" s="2"/>
      <c r="E347" s="161"/>
      <c r="F347" s="264"/>
      <c r="G347" s="12">
        <v>30</v>
      </c>
      <c r="H347"/>
      <c r="I347"/>
    </row>
    <row r="348" spans="1:9" x14ac:dyDescent="0.25">
      <c r="A348" s="28"/>
      <c r="B348" s="161"/>
      <c r="C348" s="2"/>
      <c r="D348" s="2"/>
      <c r="E348" s="161"/>
      <c r="F348" s="264"/>
      <c r="G348" s="12">
        <v>23</v>
      </c>
      <c r="H348"/>
      <c r="I348">
        <v>0</v>
      </c>
    </row>
    <row r="349" spans="1:9" x14ac:dyDescent="0.25">
      <c r="A349" s="28"/>
      <c r="B349" s="161"/>
      <c r="C349" s="2"/>
      <c r="D349" s="2"/>
      <c r="E349" s="161"/>
      <c r="F349" s="264"/>
      <c r="G349" s="12">
        <v>48</v>
      </c>
      <c r="H349"/>
      <c r="I349"/>
    </row>
    <row r="350" spans="1:9" x14ac:dyDescent="0.25">
      <c r="A350" s="28"/>
      <c r="B350" s="161"/>
      <c r="C350" s="2"/>
      <c r="D350" s="2"/>
      <c r="E350" s="161"/>
      <c r="F350" s="264"/>
      <c r="G350" s="12">
        <v>16</v>
      </c>
      <c r="H350"/>
      <c r="I350"/>
    </row>
    <row r="351" spans="1:9" x14ac:dyDescent="0.25">
      <c r="A351" s="28"/>
      <c r="B351" s="161"/>
      <c r="C351" s="2"/>
      <c r="D351" s="2"/>
      <c r="E351" s="161"/>
      <c r="F351" s="264"/>
      <c r="G351" s="12">
        <v>1</v>
      </c>
      <c r="H351"/>
      <c r="I351"/>
    </row>
    <row r="352" spans="1:9" x14ac:dyDescent="0.25">
      <c r="A352" s="28"/>
      <c r="B352" s="161"/>
      <c r="C352" s="2"/>
      <c r="D352" s="2"/>
      <c r="E352" s="161"/>
      <c r="F352" s="264"/>
      <c r="G352" s="12">
        <v>1</v>
      </c>
      <c r="H352"/>
      <c r="I352"/>
    </row>
    <row r="353" spans="1:9" x14ac:dyDescent="0.25">
      <c r="A353" s="28"/>
      <c r="B353" s="161"/>
      <c r="C353" s="2"/>
      <c r="D353" s="2"/>
      <c r="E353" s="161"/>
      <c r="F353" s="264"/>
      <c r="G353" s="12">
        <v>1</v>
      </c>
      <c r="H353"/>
      <c r="I353"/>
    </row>
    <row r="354" spans="1:9" x14ac:dyDescent="0.25">
      <c r="A354" s="28"/>
      <c r="B354" s="161"/>
      <c r="C354" s="2"/>
      <c r="D354" s="2"/>
      <c r="E354" s="161"/>
      <c r="F354" s="264"/>
      <c r="G354" s="12">
        <v>4</v>
      </c>
      <c r="H354"/>
      <c r="I354"/>
    </row>
    <row r="355" spans="1:9" x14ac:dyDescent="0.25">
      <c r="A355" s="28"/>
      <c r="B355" s="161"/>
      <c r="C355" s="2"/>
      <c r="D355" s="2"/>
      <c r="E355" s="161"/>
      <c r="F355" s="264"/>
      <c r="G355" s="12">
        <v>8</v>
      </c>
      <c r="H355"/>
      <c r="I355"/>
    </row>
    <row r="356" spans="1:9" x14ac:dyDescent="0.25">
      <c r="A356" s="28"/>
      <c r="B356" s="161"/>
      <c r="C356" s="2"/>
      <c r="D356" s="2"/>
      <c r="E356" s="161"/>
      <c r="F356" s="264"/>
      <c r="G356" s="12">
        <v>30</v>
      </c>
      <c r="H356"/>
      <c r="I356"/>
    </row>
    <row r="357" spans="1:9" x14ac:dyDescent="0.25">
      <c r="A357" s="28"/>
      <c r="B357" s="161"/>
      <c r="C357" s="2"/>
      <c r="D357" s="2"/>
      <c r="E357" s="161"/>
      <c r="F357" s="264"/>
      <c r="G357" s="12">
        <v>48</v>
      </c>
      <c r="H357"/>
      <c r="I357"/>
    </row>
    <row r="358" spans="1:9" x14ac:dyDescent="0.25">
      <c r="A358" s="28"/>
      <c r="B358" s="161"/>
      <c r="C358" s="2"/>
      <c r="D358" s="2"/>
      <c r="E358" s="161"/>
      <c r="F358" s="264"/>
      <c r="G358" s="12">
        <v>7</v>
      </c>
      <c r="H358"/>
      <c r="I358"/>
    </row>
    <row r="359" spans="1:9" x14ac:dyDescent="0.25">
      <c r="A359" s="28"/>
      <c r="B359" s="161"/>
      <c r="C359" s="2"/>
      <c r="D359" s="2"/>
      <c r="E359" s="161"/>
      <c r="F359" s="264"/>
      <c r="G359" s="12">
        <v>14</v>
      </c>
      <c r="H359"/>
      <c r="I359"/>
    </row>
    <row r="360" spans="1:9" x14ac:dyDescent="0.25">
      <c r="A360" s="138"/>
      <c r="B360" s="546"/>
      <c r="C360" s="141"/>
      <c r="D360" s="141"/>
      <c r="E360" s="546"/>
      <c r="F360" s="548"/>
      <c r="G360" s="12">
        <v>13</v>
      </c>
      <c r="H360"/>
      <c r="I360"/>
    </row>
  </sheetData>
  <autoFilter ref="A1:I360" xr:uid="{00000000-0009-0000-0000-000012000000}">
    <filterColumn colId="4">
      <filters blank="1">
        <filter val="Awaiting Approval"/>
        <filter val="Current"/>
        <filter val="NYS"/>
        <filter val="On Standby"/>
        <filter val="Pending"/>
      </filters>
    </filterColumn>
    <sortState ref="A21:I334">
      <sortCondition ref="C1:C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9" customWidth="1"/>
    <col min="4" max="4" width="12.140625" style="59" customWidth="1"/>
    <col min="5" max="5" width="13.7109375" style="1" customWidth="1"/>
    <col min="6" max="6" width="25.5703125" style="1" customWidth="1"/>
    <col min="7" max="7" width="13.7109375" style="59" customWidth="1"/>
    <col min="8" max="8" width="12.7109375" style="1" customWidth="1"/>
    <col min="9" max="12" width="9.140625" style="1"/>
  </cols>
  <sheetData>
    <row r="1" spans="1:12" s="254" customFormat="1" ht="37.5" x14ac:dyDescent="0.3">
      <c r="A1" s="257" t="s">
        <v>130</v>
      </c>
      <c r="B1" s="257" t="s">
        <v>196</v>
      </c>
      <c r="C1" s="257" t="s">
        <v>197</v>
      </c>
      <c r="D1" s="257" t="s">
        <v>198</v>
      </c>
      <c r="E1" s="257" t="s">
        <v>201</v>
      </c>
      <c r="F1" s="257" t="s">
        <v>199</v>
      </c>
      <c r="G1" s="257" t="s">
        <v>200</v>
      </c>
      <c r="H1" s="257" t="s">
        <v>202</v>
      </c>
      <c r="I1" s="255"/>
      <c r="J1" s="255"/>
      <c r="K1" s="255"/>
      <c r="L1" s="255"/>
    </row>
    <row r="2" spans="1:12" x14ac:dyDescent="0.25">
      <c r="A2" s="5"/>
      <c r="B2" s="5"/>
      <c r="C2" s="50"/>
      <c r="D2" s="50"/>
      <c r="E2" s="5"/>
      <c r="F2" s="5"/>
      <c r="G2" s="50"/>
      <c r="H2" s="5"/>
    </row>
    <row r="3" spans="1:12" x14ac:dyDescent="0.25">
      <c r="A3" s="5"/>
      <c r="B3" s="5"/>
      <c r="C3" s="50"/>
      <c r="D3" s="50"/>
      <c r="E3" s="5"/>
      <c r="F3" s="5"/>
      <c r="G3" s="50"/>
      <c r="H3" s="5"/>
    </row>
    <row r="4" spans="1:12" x14ac:dyDescent="0.25">
      <c r="A4" s="5"/>
      <c r="B4" s="5"/>
      <c r="C4" s="50"/>
      <c r="D4" s="50"/>
      <c r="E4" s="5"/>
      <c r="F4" s="5"/>
      <c r="G4" s="50"/>
      <c r="H4" s="5"/>
    </row>
    <row r="5" spans="1:12" x14ac:dyDescent="0.25">
      <c r="A5" s="5"/>
      <c r="B5" s="5"/>
      <c r="C5" s="50"/>
      <c r="D5" s="50"/>
      <c r="E5" s="5"/>
      <c r="F5" s="5"/>
      <c r="G5" s="50"/>
      <c r="H5" s="5"/>
    </row>
    <row r="6" spans="1:12" x14ac:dyDescent="0.25">
      <c r="A6" s="5"/>
      <c r="B6" s="5"/>
      <c r="C6" s="50"/>
      <c r="D6" s="50"/>
      <c r="E6" s="5"/>
      <c r="F6" s="5"/>
      <c r="G6" s="50"/>
      <c r="H6" s="5"/>
    </row>
    <row r="7" spans="1:12" x14ac:dyDescent="0.25">
      <c r="A7" s="5"/>
      <c r="B7" s="5"/>
      <c r="C7" s="50"/>
      <c r="D7" s="50"/>
      <c r="E7" s="5"/>
      <c r="F7" s="5"/>
      <c r="G7" s="50"/>
      <c r="H7" s="5"/>
    </row>
    <row r="8" spans="1:12" x14ac:dyDescent="0.25">
      <c r="A8" s="5"/>
      <c r="B8" s="5"/>
      <c r="C8" s="50"/>
      <c r="D8" s="50"/>
      <c r="E8" s="5"/>
      <c r="F8" s="5"/>
      <c r="G8" s="50"/>
      <c r="H8" s="5"/>
    </row>
    <row r="9" spans="1:12" x14ac:dyDescent="0.25">
      <c r="A9" s="5"/>
      <c r="B9" s="5"/>
      <c r="C9" s="50"/>
      <c r="D9" s="50"/>
      <c r="E9" s="5"/>
      <c r="F9" s="5"/>
      <c r="G9" s="50"/>
      <c r="H9" s="5"/>
    </row>
    <row r="10" spans="1:12" x14ac:dyDescent="0.25">
      <c r="A10" s="5"/>
      <c r="B10" s="5"/>
      <c r="C10" s="50"/>
      <c r="D10" s="50"/>
      <c r="E10" s="5"/>
      <c r="F10" s="5"/>
      <c r="G10" s="50"/>
      <c r="H10" s="5"/>
    </row>
    <row r="11" spans="1:12" x14ac:dyDescent="0.25">
      <c r="A11" s="5"/>
      <c r="B11" s="5"/>
      <c r="C11" s="50"/>
      <c r="D11" s="50"/>
      <c r="E11" s="5"/>
      <c r="F11" s="5"/>
      <c r="G11" s="50"/>
      <c r="H11" s="5"/>
    </row>
    <row r="12" spans="1:12" x14ac:dyDescent="0.25">
      <c r="A12" s="5"/>
      <c r="B12" s="5"/>
      <c r="C12" s="50"/>
      <c r="D12" s="50"/>
      <c r="E12" s="5"/>
      <c r="F12" s="5"/>
      <c r="G12" s="50"/>
      <c r="H12" s="5"/>
    </row>
    <row r="13" spans="1:12" x14ac:dyDescent="0.25">
      <c r="A13" s="5"/>
      <c r="B13" s="5"/>
      <c r="C13" s="50"/>
      <c r="D13" s="50"/>
      <c r="E13" s="5"/>
      <c r="F13" s="5"/>
      <c r="G13" s="50"/>
      <c r="H13" s="5"/>
    </row>
    <row r="14" spans="1:12" x14ac:dyDescent="0.25">
      <c r="A14" s="5"/>
      <c r="B14" s="5"/>
      <c r="C14" s="50"/>
      <c r="D14" s="50"/>
      <c r="E14" s="5"/>
      <c r="F14" s="5"/>
      <c r="G14" s="50"/>
      <c r="H14" s="5"/>
    </row>
    <row r="15" spans="1:12" x14ac:dyDescent="0.25">
      <c r="A15" s="5"/>
      <c r="B15" s="5"/>
      <c r="C15" s="50"/>
      <c r="D15" s="50"/>
      <c r="E15" s="5"/>
      <c r="F15" s="5"/>
      <c r="G15" s="50"/>
      <c r="H15" s="5"/>
    </row>
    <row r="16" spans="1:12" x14ac:dyDescent="0.25">
      <c r="A16" s="5"/>
      <c r="B16" s="5"/>
      <c r="C16" s="50"/>
      <c r="D16" s="50"/>
      <c r="E16" s="5"/>
      <c r="F16" s="5"/>
      <c r="G16" s="50"/>
      <c r="H16" s="5"/>
    </row>
    <row r="17" spans="1:8" x14ac:dyDescent="0.25">
      <c r="A17" s="5"/>
      <c r="B17" s="5"/>
      <c r="C17" s="50"/>
      <c r="D17" s="50"/>
      <c r="E17" s="5"/>
      <c r="F17" s="5"/>
      <c r="G17" s="50"/>
      <c r="H17" s="5"/>
    </row>
    <row r="18" spans="1:8" x14ac:dyDescent="0.25">
      <c r="A18" s="5"/>
      <c r="B18" s="5"/>
      <c r="C18" s="50"/>
      <c r="D18" s="50"/>
      <c r="E18" s="5"/>
      <c r="F18" s="5"/>
      <c r="G18" s="50"/>
      <c r="H18" s="5"/>
    </row>
    <row r="19" spans="1:8" x14ac:dyDescent="0.25">
      <c r="A19" s="5"/>
      <c r="B19" s="5"/>
      <c r="C19" s="50"/>
      <c r="D19" s="50"/>
      <c r="E19" s="5"/>
      <c r="F19" s="5"/>
      <c r="G19" s="50"/>
      <c r="H19" s="5"/>
    </row>
    <row r="20" spans="1:8" x14ac:dyDescent="0.25">
      <c r="A20" s="5"/>
      <c r="B20" s="5"/>
      <c r="C20" s="50"/>
      <c r="D20" s="50"/>
      <c r="E20" s="5"/>
      <c r="F20" s="5"/>
      <c r="G20" s="50"/>
      <c r="H20" s="5"/>
    </row>
    <row r="21" spans="1:8" x14ac:dyDescent="0.25">
      <c r="A21" s="5"/>
      <c r="B21" s="5"/>
      <c r="C21" s="50"/>
      <c r="D21" s="50"/>
      <c r="E21" s="5"/>
      <c r="F21" s="5"/>
      <c r="G21" s="50"/>
      <c r="H21" s="5"/>
    </row>
    <row r="22" spans="1:8" x14ac:dyDescent="0.25">
      <c r="A22" s="5"/>
      <c r="B22" s="5"/>
      <c r="C22" s="50"/>
      <c r="D22" s="50"/>
      <c r="E22" s="5"/>
      <c r="F22" s="5"/>
      <c r="G22" s="50"/>
      <c r="H22" s="5"/>
    </row>
    <row r="23" spans="1:8" x14ac:dyDescent="0.25">
      <c r="A23" s="5"/>
      <c r="B23" s="5"/>
      <c r="C23" s="50"/>
      <c r="D23" s="50"/>
      <c r="E23" s="5"/>
      <c r="F23" s="5"/>
      <c r="G23" s="50"/>
      <c r="H23" s="5"/>
    </row>
    <row r="24" spans="1:8" x14ac:dyDescent="0.25">
      <c r="A24" s="5"/>
      <c r="B24" s="5"/>
      <c r="C24" s="50"/>
      <c r="D24" s="50"/>
      <c r="E24" s="5"/>
      <c r="F24" s="5"/>
      <c r="G24" s="50"/>
      <c r="H24" s="5"/>
    </row>
    <row r="25" spans="1:8" x14ac:dyDescent="0.25">
      <c r="A25" s="5"/>
      <c r="B25" s="5"/>
      <c r="C25" s="50"/>
      <c r="D25" s="50"/>
      <c r="E25" s="5"/>
      <c r="F25" s="5"/>
      <c r="G25" s="50"/>
      <c r="H25" s="5"/>
    </row>
    <row r="26" spans="1:8" x14ac:dyDescent="0.25">
      <c r="A26" s="5"/>
      <c r="B26" s="5"/>
      <c r="C26" s="50"/>
      <c r="D26" s="50"/>
      <c r="E26" s="5"/>
      <c r="F26" s="5"/>
      <c r="G26" s="50"/>
      <c r="H26" s="5"/>
    </row>
    <row r="27" spans="1:8" x14ac:dyDescent="0.25">
      <c r="A27" s="5"/>
      <c r="B27" s="5"/>
      <c r="C27" s="50"/>
      <c r="D27" s="50"/>
      <c r="E27" s="5"/>
      <c r="F27" s="5"/>
      <c r="G27" s="50"/>
      <c r="H27" s="5"/>
    </row>
    <row r="28" spans="1:8" x14ac:dyDescent="0.25">
      <c r="A28" s="5"/>
      <c r="B28" s="5"/>
      <c r="C28" s="50"/>
      <c r="D28" s="50"/>
      <c r="E28" s="5"/>
      <c r="F28" s="5"/>
      <c r="G28" s="50"/>
      <c r="H28" s="5"/>
    </row>
    <row r="29" spans="1:8" x14ac:dyDescent="0.25">
      <c r="A29" s="5"/>
      <c r="B29" s="5"/>
      <c r="C29" s="50"/>
      <c r="D29" s="50"/>
      <c r="E29" s="5"/>
      <c r="F29" s="5"/>
      <c r="G29" s="50"/>
      <c r="H29" s="5"/>
    </row>
    <row r="30" spans="1:8" x14ac:dyDescent="0.25">
      <c r="A30" s="5"/>
      <c r="B30" s="5"/>
      <c r="C30" s="50"/>
      <c r="D30" s="50"/>
      <c r="E30" s="5"/>
      <c r="F30" s="5"/>
      <c r="G30" s="50"/>
      <c r="H30" s="5"/>
    </row>
    <row r="31" spans="1:8" x14ac:dyDescent="0.25">
      <c r="A31" s="5"/>
      <c r="B31" s="5"/>
      <c r="C31" s="50"/>
      <c r="D31" s="50"/>
      <c r="E31" s="5"/>
      <c r="F31" s="5"/>
      <c r="G31" s="50"/>
      <c r="H31" s="5"/>
    </row>
    <row r="32" spans="1:8" x14ac:dyDescent="0.25">
      <c r="A32" s="5"/>
      <c r="B32" s="5"/>
      <c r="C32" s="50"/>
      <c r="D32" s="50"/>
      <c r="E32" s="5"/>
      <c r="F32" s="5"/>
      <c r="G32" s="50"/>
      <c r="H32" s="5"/>
    </row>
    <row r="33" spans="1:8" x14ac:dyDescent="0.25">
      <c r="A33" s="5"/>
      <c r="B33" s="5"/>
      <c r="C33" s="50"/>
      <c r="D33" s="50"/>
      <c r="E33" s="5"/>
      <c r="F33" s="5"/>
      <c r="G33" s="50"/>
      <c r="H33" s="5"/>
    </row>
    <row r="34" spans="1:8" x14ac:dyDescent="0.25">
      <c r="A34" s="5"/>
      <c r="B34" s="5"/>
      <c r="C34" s="50"/>
      <c r="D34" s="50"/>
      <c r="E34" s="5"/>
      <c r="F34" s="5"/>
      <c r="G34" s="50"/>
      <c r="H34" s="5"/>
    </row>
    <row r="35" spans="1:8" x14ac:dyDescent="0.25">
      <c r="A35" s="5"/>
      <c r="B35" s="5"/>
      <c r="C35" s="50"/>
      <c r="D35" s="50"/>
      <c r="E35" s="5"/>
      <c r="F35" s="5"/>
      <c r="G35" s="50"/>
      <c r="H35" s="5"/>
    </row>
    <row r="36" spans="1:8" x14ac:dyDescent="0.25">
      <c r="A36" s="5"/>
      <c r="B36" s="5"/>
      <c r="C36" s="50"/>
      <c r="D36" s="50"/>
      <c r="E36" s="5"/>
      <c r="F36" s="5"/>
      <c r="G36" s="50"/>
      <c r="H36" s="5"/>
    </row>
    <row r="37" spans="1:8" x14ac:dyDescent="0.25">
      <c r="A37" s="5"/>
      <c r="B37" s="5"/>
      <c r="C37" s="50"/>
      <c r="D37" s="50"/>
      <c r="E37" s="5"/>
      <c r="F37" s="5"/>
      <c r="G37" s="50"/>
      <c r="H37" s="5"/>
    </row>
    <row r="38" spans="1:8" x14ac:dyDescent="0.25">
      <c r="A38" s="5"/>
      <c r="B38" s="5"/>
      <c r="C38" s="50"/>
      <c r="D38" s="50"/>
      <c r="E38" s="5"/>
      <c r="F38" s="5"/>
      <c r="G38" s="50"/>
      <c r="H38" s="5"/>
    </row>
    <row r="39" spans="1:8" x14ac:dyDescent="0.25">
      <c r="A39" s="5"/>
      <c r="B39" s="5"/>
      <c r="C39" s="50"/>
      <c r="D39" s="50"/>
      <c r="E39" s="5"/>
      <c r="F39" s="5"/>
      <c r="G39" s="50"/>
      <c r="H39" s="5"/>
    </row>
    <row r="40" spans="1:8" x14ac:dyDescent="0.25">
      <c r="A40" s="5"/>
      <c r="B40" s="5"/>
      <c r="C40" s="50"/>
      <c r="D40" s="50"/>
      <c r="E40" s="5"/>
      <c r="F40" s="5"/>
      <c r="G40" s="50"/>
      <c r="H40" s="5"/>
    </row>
    <row r="41" spans="1:8" x14ac:dyDescent="0.25">
      <c r="A41" s="5"/>
      <c r="B41" s="5"/>
      <c r="C41" s="50"/>
      <c r="D41" s="50"/>
      <c r="E41" s="5"/>
      <c r="F41" s="5"/>
      <c r="G41" s="50"/>
      <c r="H41" s="5"/>
    </row>
    <row r="42" spans="1:8" x14ac:dyDescent="0.25">
      <c r="A42" s="5"/>
      <c r="B42" s="5"/>
      <c r="C42" s="50"/>
      <c r="D42" s="50"/>
      <c r="E42" s="5"/>
      <c r="F42" s="5"/>
      <c r="G42" s="50"/>
      <c r="H42" s="5"/>
    </row>
    <row r="43" spans="1:8" x14ac:dyDescent="0.25">
      <c r="A43" s="5"/>
      <c r="B43" s="5"/>
      <c r="C43" s="50"/>
      <c r="D43" s="50"/>
      <c r="E43" s="5"/>
      <c r="F43" s="5"/>
      <c r="G43" s="50"/>
      <c r="H43" s="5"/>
    </row>
    <row r="44" spans="1:8" x14ac:dyDescent="0.25">
      <c r="A44" s="5"/>
      <c r="B44" s="5"/>
      <c r="C44" s="50"/>
      <c r="D44" s="50"/>
      <c r="E44" s="5"/>
      <c r="F44" s="5"/>
      <c r="G44" s="50"/>
      <c r="H44" s="5"/>
    </row>
    <row r="45" spans="1:8" x14ac:dyDescent="0.25">
      <c r="A45" s="5"/>
      <c r="B45" s="5"/>
      <c r="C45" s="50"/>
      <c r="D45" s="50"/>
      <c r="E45" s="5"/>
      <c r="F45" s="5"/>
      <c r="G45" s="50"/>
      <c r="H45" s="5"/>
    </row>
    <row r="46" spans="1:8" x14ac:dyDescent="0.25">
      <c r="A46" s="5"/>
      <c r="B46" s="5"/>
      <c r="C46" s="50"/>
      <c r="D46" s="50"/>
      <c r="E46" s="5"/>
      <c r="F46" s="5"/>
      <c r="G46" s="50"/>
      <c r="H46" s="5"/>
    </row>
    <row r="47" spans="1:8" x14ac:dyDescent="0.25">
      <c r="A47" s="5"/>
      <c r="B47" s="5"/>
      <c r="C47" s="50"/>
      <c r="D47" s="50"/>
      <c r="E47" s="5"/>
      <c r="F47" s="5"/>
      <c r="G47" s="50"/>
      <c r="H47" s="5"/>
    </row>
    <row r="48" spans="1:8" x14ac:dyDescent="0.25">
      <c r="A48" s="5"/>
      <c r="B48" s="5"/>
      <c r="C48" s="50"/>
      <c r="D48" s="50"/>
      <c r="E48" s="5"/>
      <c r="F48" s="5"/>
      <c r="G48" s="50"/>
      <c r="H48" s="5"/>
    </row>
    <row r="49" spans="1:8" x14ac:dyDescent="0.25">
      <c r="A49" s="5"/>
      <c r="B49" s="5"/>
      <c r="C49" s="50"/>
      <c r="D49" s="50"/>
      <c r="E49" s="5"/>
      <c r="F49" s="5"/>
      <c r="G49" s="50"/>
      <c r="H49" s="5"/>
    </row>
    <row r="50" spans="1:8" x14ac:dyDescent="0.25">
      <c r="A50" s="5"/>
      <c r="B50" s="5"/>
      <c r="C50" s="50"/>
      <c r="D50" s="50"/>
      <c r="E50" s="5"/>
      <c r="F50" s="5"/>
      <c r="G50" s="50"/>
      <c r="H50" s="5"/>
    </row>
    <row r="51" spans="1:8" x14ac:dyDescent="0.25">
      <c r="A51" s="5"/>
      <c r="B51" s="5"/>
      <c r="C51" s="50"/>
      <c r="D51" s="50"/>
      <c r="E51" s="5"/>
      <c r="F51" s="5"/>
      <c r="G51" s="50"/>
      <c r="H51" s="5"/>
    </row>
    <row r="52" spans="1:8" x14ac:dyDescent="0.25">
      <c r="A52" s="5"/>
      <c r="B52" s="5"/>
      <c r="C52" s="50"/>
      <c r="D52" s="50"/>
      <c r="E52" s="5"/>
      <c r="F52" s="5"/>
      <c r="G52" s="50"/>
      <c r="H52" s="5"/>
    </row>
    <row r="53" spans="1:8" x14ac:dyDescent="0.25">
      <c r="A53" s="5"/>
      <c r="B53" s="5"/>
      <c r="C53" s="50"/>
      <c r="D53" s="50"/>
      <c r="E53" s="5"/>
      <c r="F53" s="5"/>
      <c r="G53" s="50"/>
      <c r="H53" s="5"/>
    </row>
    <row r="54" spans="1:8" x14ac:dyDescent="0.25">
      <c r="A54" s="5"/>
      <c r="B54" s="5"/>
      <c r="C54" s="50"/>
      <c r="D54" s="50"/>
      <c r="E54" s="5"/>
      <c r="F54" s="5"/>
      <c r="G54" s="50"/>
      <c r="H54" s="5"/>
    </row>
    <row r="55" spans="1:8" x14ac:dyDescent="0.25">
      <c r="A55" s="5"/>
      <c r="B55" s="5"/>
      <c r="C55" s="50"/>
      <c r="D55" s="50"/>
      <c r="E55" s="5"/>
      <c r="F55" s="5"/>
      <c r="G55" s="50"/>
      <c r="H55" s="5"/>
    </row>
    <row r="56" spans="1:8" x14ac:dyDescent="0.25">
      <c r="A56" s="5"/>
      <c r="B56" s="5"/>
      <c r="C56" s="50"/>
      <c r="D56" s="50"/>
      <c r="E56" s="5"/>
      <c r="F56" s="5"/>
      <c r="G56" s="50"/>
      <c r="H56" s="5"/>
    </row>
    <row r="57" spans="1:8" x14ac:dyDescent="0.25">
      <c r="A57" s="5"/>
      <c r="B57" s="5"/>
      <c r="C57" s="50"/>
      <c r="D57" s="50"/>
      <c r="E57" s="5"/>
      <c r="F57" s="5"/>
      <c r="G57" s="50"/>
      <c r="H57" s="5"/>
    </row>
    <row r="58" spans="1:8" x14ac:dyDescent="0.25">
      <c r="A58" s="5"/>
      <c r="B58" s="5"/>
      <c r="C58" s="50"/>
      <c r="D58" s="50"/>
      <c r="E58" s="5"/>
      <c r="F58" s="5"/>
      <c r="G58" s="50"/>
      <c r="H58" s="5"/>
    </row>
    <row r="59" spans="1:8" x14ac:dyDescent="0.25">
      <c r="A59" s="5"/>
      <c r="B59" s="5"/>
      <c r="C59" s="50"/>
      <c r="D59" s="50"/>
      <c r="E59" s="5"/>
      <c r="F59" s="5"/>
      <c r="G59" s="50"/>
      <c r="H59" s="5"/>
    </row>
    <row r="60" spans="1:8" x14ac:dyDescent="0.25">
      <c r="A60" s="5"/>
      <c r="B60" s="5"/>
      <c r="C60" s="50"/>
      <c r="D60" s="50"/>
      <c r="E60" s="5"/>
      <c r="F60" s="5"/>
      <c r="G60" s="50"/>
      <c r="H60" s="5"/>
    </row>
    <row r="61" spans="1:8" x14ac:dyDescent="0.25">
      <c r="A61" s="5"/>
      <c r="B61" s="5"/>
      <c r="C61" s="50"/>
      <c r="D61" s="50"/>
      <c r="E61" s="5"/>
      <c r="F61" s="5"/>
      <c r="G61" s="50"/>
      <c r="H61" s="5"/>
    </row>
    <row r="62" spans="1:8" x14ac:dyDescent="0.25">
      <c r="A62" s="5"/>
      <c r="B62" s="5"/>
      <c r="C62" s="50"/>
      <c r="D62" s="50"/>
      <c r="E62" s="5"/>
      <c r="F62" s="5"/>
      <c r="G62" s="50"/>
      <c r="H62" s="5"/>
    </row>
    <row r="63" spans="1:8" x14ac:dyDescent="0.25">
      <c r="A63" s="5"/>
      <c r="B63" s="5"/>
      <c r="C63" s="50"/>
      <c r="D63" s="50"/>
      <c r="E63" s="5"/>
      <c r="F63" s="5"/>
      <c r="G63" s="50"/>
      <c r="H63" s="5"/>
    </row>
    <row r="64" spans="1:8" x14ac:dyDescent="0.25">
      <c r="A64" s="5"/>
      <c r="B64" s="5"/>
      <c r="C64" s="50"/>
      <c r="D64" s="50"/>
      <c r="E64" s="5"/>
      <c r="F64" s="5"/>
      <c r="G64" s="50"/>
      <c r="H64" s="5"/>
    </row>
    <row r="65" spans="1:8" x14ac:dyDescent="0.25">
      <c r="A65" s="5"/>
      <c r="B65" s="5"/>
      <c r="C65" s="50"/>
      <c r="D65" s="50"/>
      <c r="E65" s="5"/>
      <c r="F65" s="5"/>
      <c r="G65" s="50"/>
      <c r="H65" s="5"/>
    </row>
    <row r="66" spans="1:8" x14ac:dyDescent="0.25">
      <c r="A66" s="5"/>
      <c r="B66" s="5"/>
      <c r="C66" s="50"/>
      <c r="D66" s="50"/>
      <c r="E66" s="5"/>
      <c r="F66" s="5"/>
      <c r="G66" s="50"/>
      <c r="H66" s="5"/>
    </row>
    <row r="67" spans="1:8" x14ac:dyDescent="0.25">
      <c r="A67" s="5"/>
      <c r="B67" s="5"/>
      <c r="C67" s="50"/>
      <c r="D67" s="50"/>
      <c r="E67" s="5"/>
      <c r="F67" s="5"/>
      <c r="G67" s="50"/>
      <c r="H67" s="5"/>
    </row>
    <row r="68" spans="1:8" x14ac:dyDescent="0.25">
      <c r="A68" s="5"/>
      <c r="B68" s="5"/>
      <c r="C68" s="50"/>
      <c r="D68" s="50"/>
      <c r="E68" s="5"/>
      <c r="F68" s="5"/>
      <c r="G68" s="50"/>
      <c r="H68" s="5"/>
    </row>
    <row r="69" spans="1:8" x14ac:dyDescent="0.25">
      <c r="A69" s="5"/>
      <c r="B69" s="5"/>
      <c r="C69" s="50"/>
      <c r="D69" s="50"/>
      <c r="E69" s="5"/>
      <c r="F69" s="5"/>
      <c r="G69" s="50"/>
      <c r="H69" s="5"/>
    </row>
    <row r="70" spans="1:8" x14ac:dyDescent="0.25">
      <c r="A70" s="5"/>
      <c r="B70" s="5"/>
      <c r="C70" s="50"/>
      <c r="D70" s="50"/>
      <c r="E70" s="5"/>
      <c r="F70" s="5"/>
      <c r="G70" s="50"/>
      <c r="H70" s="5"/>
    </row>
    <row r="71" spans="1:8" x14ac:dyDescent="0.25">
      <c r="A71" s="5"/>
      <c r="B71" s="5"/>
      <c r="C71" s="50"/>
      <c r="D71" s="50"/>
      <c r="E71" s="5"/>
      <c r="F71" s="5"/>
      <c r="G71" s="50"/>
      <c r="H71" s="5"/>
    </row>
    <row r="72" spans="1:8" x14ac:dyDescent="0.25">
      <c r="A72" s="5"/>
      <c r="B72" s="5"/>
      <c r="C72" s="50"/>
      <c r="D72" s="50"/>
      <c r="E72" s="5"/>
      <c r="F72" s="5"/>
      <c r="G72" s="50"/>
      <c r="H72" s="5"/>
    </row>
    <row r="73" spans="1:8" x14ac:dyDescent="0.25">
      <c r="A73" s="5"/>
      <c r="B73" s="5"/>
      <c r="C73" s="50"/>
      <c r="D73" s="50"/>
      <c r="E73" s="5"/>
      <c r="F73" s="5"/>
      <c r="G73" s="50"/>
      <c r="H73" s="5"/>
    </row>
    <row r="74" spans="1:8" x14ac:dyDescent="0.25">
      <c r="A74" s="5"/>
      <c r="B74" s="5"/>
      <c r="C74" s="50"/>
      <c r="D74" s="50"/>
      <c r="E74" s="5"/>
      <c r="F74" s="5"/>
      <c r="G74" s="50"/>
      <c r="H74" s="5"/>
    </row>
    <row r="75" spans="1:8" x14ac:dyDescent="0.25">
      <c r="A75" s="5"/>
      <c r="B75" s="5"/>
      <c r="C75" s="50"/>
      <c r="D75" s="50"/>
      <c r="E75" s="5"/>
      <c r="F75" s="5"/>
      <c r="G75" s="50"/>
      <c r="H75" s="5"/>
    </row>
    <row r="76" spans="1:8" x14ac:dyDescent="0.25">
      <c r="A76" s="5"/>
      <c r="B76" s="5"/>
      <c r="C76" s="50"/>
      <c r="D76" s="50"/>
      <c r="E76" s="5"/>
      <c r="F76" s="5"/>
      <c r="G76" s="50"/>
      <c r="H76" s="5"/>
    </row>
    <row r="77" spans="1:8" x14ac:dyDescent="0.25">
      <c r="A77" s="5"/>
      <c r="B77" s="5"/>
      <c r="C77" s="50"/>
      <c r="D77" s="50"/>
      <c r="E77" s="5"/>
      <c r="F77" s="5"/>
      <c r="G77" s="50"/>
      <c r="H77" s="5"/>
    </row>
    <row r="78" spans="1:8" x14ac:dyDescent="0.25">
      <c r="A78" s="5"/>
      <c r="B78" s="5"/>
      <c r="C78" s="50"/>
      <c r="D78" s="50"/>
      <c r="E78" s="5"/>
      <c r="F78" s="5"/>
      <c r="G78" s="50"/>
      <c r="H78" s="5"/>
    </row>
    <row r="79" spans="1:8" x14ac:dyDescent="0.25">
      <c r="A79" s="5"/>
      <c r="B79" s="5"/>
      <c r="C79" s="50"/>
      <c r="D79" s="50"/>
      <c r="E79" s="5"/>
      <c r="F79" s="5"/>
      <c r="G79" s="50"/>
      <c r="H79" s="5"/>
    </row>
    <row r="80" spans="1:8" x14ac:dyDescent="0.25">
      <c r="A80" s="5"/>
      <c r="B80" s="5"/>
      <c r="C80" s="50"/>
      <c r="D80" s="50"/>
      <c r="E80" s="5"/>
      <c r="F80" s="5"/>
      <c r="G80" s="50"/>
      <c r="H80" s="5"/>
    </row>
    <row r="81" spans="1:8" x14ac:dyDescent="0.25">
      <c r="A81" s="5"/>
      <c r="B81" s="5"/>
      <c r="C81" s="50"/>
      <c r="D81" s="50"/>
      <c r="E81" s="5"/>
      <c r="F81" s="5"/>
      <c r="G81" s="50"/>
      <c r="H81" s="5"/>
    </row>
    <row r="82" spans="1:8" x14ac:dyDescent="0.25">
      <c r="A82" s="5"/>
      <c r="B82" s="5"/>
      <c r="C82" s="50"/>
      <c r="D82" s="50"/>
      <c r="E82" s="5"/>
      <c r="F82" s="5"/>
      <c r="G82" s="50"/>
      <c r="H82" s="5"/>
    </row>
    <row r="83" spans="1:8" x14ac:dyDescent="0.25">
      <c r="A83" s="5"/>
      <c r="B83" s="5"/>
      <c r="C83" s="50"/>
      <c r="D83" s="50"/>
      <c r="E83" s="5"/>
      <c r="F83" s="5"/>
      <c r="G83" s="50"/>
      <c r="H83" s="5"/>
    </row>
    <row r="84" spans="1:8" x14ac:dyDescent="0.25">
      <c r="A84" s="5"/>
      <c r="B84" s="5"/>
      <c r="C84" s="50"/>
      <c r="D84" s="50"/>
      <c r="E84" s="5"/>
      <c r="F84" s="5"/>
      <c r="G84" s="50"/>
      <c r="H84" s="5"/>
    </row>
    <row r="85" spans="1:8" x14ac:dyDescent="0.25">
      <c r="A85" s="5"/>
      <c r="B85" s="5"/>
      <c r="C85" s="50"/>
      <c r="D85" s="50"/>
      <c r="E85" s="5"/>
      <c r="F85" s="5"/>
      <c r="G85" s="50"/>
      <c r="H85" s="5"/>
    </row>
    <row r="86" spans="1:8" x14ac:dyDescent="0.25">
      <c r="A86" s="5"/>
      <c r="B86" s="5"/>
      <c r="C86" s="50"/>
      <c r="D86" s="50"/>
      <c r="E86" s="5"/>
      <c r="F86" s="5"/>
      <c r="G86" s="50"/>
      <c r="H86" s="5"/>
    </row>
    <row r="87" spans="1:8" x14ac:dyDescent="0.25">
      <c r="A87" s="5"/>
      <c r="B87" s="5"/>
      <c r="C87" s="50"/>
      <c r="D87" s="50"/>
      <c r="E87" s="5"/>
      <c r="F87" s="5"/>
      <c r="G87" s="50"/>
      <c r="H87" s="5"/>
    </row>
    <row r="88" spans="1:8" x14ac:dyDescent="0.25">
      <c r="A88" s="5"/>
      <c r="B88" s="5"/>
      <c r="C88" s="50"/>
      <c r="D88" s="50"/>
      <c r="E88" s="5"/>
      <c r="F88" s="5"/>
      <c r="G88" s="50"/>
      <c r="H88" s="5"/>
    </row>
    <row r="89" spans="1:8" x14ac:dyDescent="0.25">
      <c r="A89" s="5"/>
      <c r="B89" s="5"/>
      <c r="C89" s="50"/>
      <c r="D89" s="50"/>
      <c r="E89" s="5"/>
      <c r="F89" s="5"/>
      <c r="G89" s="50"/>
      <c r="H89" s="5"/>
    </row>
    <row r="90" spans="1:8" x14ac:dyDescent="0.25">
      <c r="A90" s="5"/>
      <c r="B90" s="5"/>
      <c r="C90" s="50"/>
      <c r="D90" s="50"/>
      <c r="E90" s="5"/>
      <c r="F90" s="5"/>
      <c r="G90" s="50"/>
      <c r="H90" s="5"/>
    </row>
    <row r="91" spans="1:8" x14ac:dyDescent="0.25">
      <c r="A91" s="5"/>
      <c r="B91" s="5"/>
      <c r="C91" s="50"/>
      <c r="D91" s="50"/>
      <c r="E91" s="5"/>
      <c r="F91" s="5"/>
      <c r="G91" s="50"/>
      <c r="H91" s="5"/>
    </row>
    <row r="92" spans="1:8" x14ac:dyDescent="0.25">
      <c r="A92" s="5"/>
      <c r="B92" s="5"/>
      <c r="C92" s="50"/>
      <c r="D92" s="50"/>
      <c r="E92" s="5"/>
      <c r="F92" s="5"/>
      <c r="G92" s="50"/>
      <c r="H92" s="5"/>
    </row>
    <row r="93" spans="1:8" x14ac:dyDescent="0.25">
      <c r="A93" s="5"/>
      <c r="B93" s="5"/>
      <c r="C93" s="50"/>
      <c r="D93" s="50"/>
      <c r="E93" s="5"/>
      <c r="F93" s="5"/>
      <c r="G93" s="50"/>
      <c r="H93" s="5"/>
    </row>
    <row r="94" spans="1:8" x14ac:dyDescent="0.25">
      <c r="A94" s="5"/>
      <c r="B94" s="5"/>
      <c r="C94" s="50"/>
      <c r="D94" s="50"/>
      <c r="E94" s="5"/>
      <c r="F94" s="5"/>
      <c r="G94" s="50"/>
      <c r="H94" s="5"/>
    </row>
    <row r="95" spans="1:8" x14ac:dyDescent="0.25">
      <c r="A95" s="5"/>
      <c r="B95" s="5"/>
      <c r="C95" s="50"/>
      <c r="D95" s="50"/>
      <c r="E95" s="5"/>
      <c r="F95" s="5"/>
      <c r="G95" s="50"/>
      <c r="H95" s="5"/>
    </row>
    <row r="96" spans="1:8" x14ac:dyDescent="0.25">
      <c r="A96" s="5"/>
      <c r="B96" s="5"/>
      <c r="C96" s="50"/>
      <c r="D96" s="50"/>
      <c r="E96" s="5"/>
      <c r="F96" s="5"/>
      <c r="G96" s="50"/>
      <c r="H96" s="5"/>
    </row>
    <row r="97" spans="1:8" x14ac:dyDescent="0.25">
      <c r="A97" s="5"/>
      <c r="B97" s="5"/>
      <c r="C97" s="50"/>
      <c r="D97" s="50"/>
      <c r="E97" s="5"/>
      <c r="F97" s="5"/>
      <c r="G97" s="50"/>
      <c r="H97" s="5"/>
    </row>
    <row r="98" spans="1:8" x14ac:dyDescent="0.25">
      <c r="A98" s="5"/>
      <c r="B98" s="5"/>
      <c r="C98" s="50"/>
      <c r="D98" s="50"/>
      <c r="E98" s="5"/>
      <c r="F98" s="5"/>
      <c r="G98" s="50"/>
      <c r="H98" s="5"/>
    </row>
    <row r="99" spans="1:8" x14ac:dyDescent="0.25">
      <c r="A99" s="5"/>
      <c r="B99" s="5"/>
      <c r="C99" s="50"/>
      <c r="D99" s="50"/>
      <c r="E99" s="5"/>
      <c r="F99" s="5"/>
      <c r="G99" s="50"/>
      <c r="H99" s="5"/>
    </row>
    <row r="100" spans="1:8" x14ac:dyDescent="0.25">
      <c r="A100" s="5"/>
      <c r="B100" s="5"/>
      <c r="C100" s="50"/>
      <c r="D100" s="50"/>
      <c r="E100" s="5"/>
      <c r="F100" s="5"/>
      <c r="G100" s="50"/>
      <c r="H100" s="5"/>
    </row>
    <row r="101" spans="1:8" x14ac:dyDescent="0.25">
      <c r="A101" s="5"/>
      <c r="B101" s="5"/>
      <c r="C101" s="50"/>
      <c r="D101" s="50"/>
      <c r="E101" s="5"/>
      <c r="F101" s="5"/>
      <c r="G101" s="50"/>
      <c r="H101" s="5"/>
    </row>
    <row r="102" spans="1:8" x14ac:dyDescent="0.25">
      <c r="A102" s="5"/>
      <c r="B102" s="5"/>
      <c r="C102" s="50"/>
      <c r="D102" s="50"/>
      <c r="E102" s="5"/>
      <c r="F102" s="5"/>
      <c r="G102" s="50"/>
      <c r="H102" s="5"/>
    </row>
    <row r="103" spans="1:8" x14ac:dyDescent="0.25">
      <c r="A103" s="5"/>
      <c r="B103" s="5"/>
      <c r="C103" s="50"/>
      <c r="D103" s="50"/>
      <c r="E103" s="5"/>
      <c r="F103" s="5"/>
      <c r="G103" s="50"/>
      <c r="H103" s="5"/>
    </row>
    <row r="104" spans="1:8" x14ac:dyDescent="0.25">
      <c r="A104" s="5"/>
      <c r="B104" s="5"/>
      <c r="C104" s="50"/>
      <c r="D104" s="50"/>
      <c r="E104" s="5"/>
      <c r="F104" s="5"/>
      <c r="G104" s="50"/>
      <c r="H104" s="5"/>
    </row>
    <row r="105" spans="1:8" x14ac:dyDescent="0.25">
      <c r="A105" s="5"/>
      <c r="B105" s="5"/>
      <c r="C105" s="50"/>
      <c r="D105" s="50"/>
      <c r="E105" s="5"/>
      <c r="F105" s="5"/>
      <c r="G105" s="50"/>
      <c r="H105" s="5"/>
    </row>
    <row r="106" spans="1:8" x14ac:dyDescent="0.25">
      <c r="A106" s="5"/>
      <c r="B106" s="5"/>
      <c r="C106" s="50"/>
      <c r="D106" s="50"/>
      <c r="E106" s="5"/>
      <c r="F106" s="5"/>
      <c r="G106" s="50"/>
      <c r="H106" s="5"/>
    </row>
    <row r="107" spans="1:8" x14ac:dyDescent="0.25">
      <c r="A107" s="5"/>
      <c r="B107" s="5"/>
      <c r="C107" s="50"/>
      <c r="D107" s="50"/>
      <c r="E107" s="5"/>
      <c r="F107" s="5"/>
      <c r="G107" s="50"/>
      <c r="H107" s="5"/>
    </row>
    <row r="108" spans="1:8" x14ac:dyDescent="0.25">
      <c r="A108" s="5"/>
      <c r="B108" s="5"/>
      <c r="C108" s="50"/>
      <c r="D108" s="50"/>
      <c r="E108" s="5"/>
      <c r="F108" s="5"/>
      <c r="G108" s="50"/>
      <c r="H108" s="5"/>
    </row>
    <row r="109" spans="1:8" x14ac:dyDescent="0.25">
      <c r="A109" s="5"/>
      <c r="B109" s="5"/>
      <c r="C109" s="50"/>
      <c r="D109" s="50"/>
      <c r="E109" s="5"/>
      <c r="F109" s="5"/>
      <c r="G109" s="50"/>
      <c r="H109" s="5"/>
    </row>
    <row r="110" spans="1:8" x14ac:dyDescent="0.25">
      <c r="A110" s="5"/>
      <c r="B110" s="5"/>
      <c r="C110" s="50"/>
      <c r="D110" s="50"/>
      <c r="E110" s="5"/>
      <c r="F110" s="5"/>
      <c r="G110" s="50"/>
      <c r="H110" s="5"/>
    </row>
    <row r="111" spans="1:8" x14ac:dyDescent="0.25">
      <c r="A111" s="5"/>
      <c r="B111" s="5"/>
      <c r="C111" s="50"/>
      <c r="D111" s="50"/>
      <c r="E111" s="5"/>
      <c r="F111" s="5"/>
      <c r="G111" s="50"/>
      <c r="H111" s="5"/>
    </row>
    <row r="112" spans="1:8" x14ac:dyDescent="0.25">
      <c r="A112" s="5"/>
      <c r="B112" s="5"/>
      <c r="C112" s="50"/>
      <c r="D112" s="50"/>
      <c r="E112" s="5"/>
      <c r="F112" s="5"/>
      <c r="G112" s="50"/>
      <c r="H112" s="5"/>
    </row>
    <row r="113" spans="1:8" x14ac:dyDescent="0.25">
      <c r="A113" s="5"/>
      <c r="B113" s="5"/>
      <c r="C113" s="50"/>
      <c r="D113" s="50"/>
      <c r="E113" s="5"/>
      <c r="F113" s="5"/>
      <c r="G113" s="50"/>
      <c r="H113" s="5"/>
    </row>
    <row r="114" spans="1:8" x14ac:dyDescent="0.25">
      <c r="A114" s="5"/>
      <c r="B114" s="5"/>
      <c r="C114" s="50"/>
      <c r="D114" s="50"/>
      <c r="E114" s="5"/>
      <c r="F114" s="5"/>
      <c r="G114" s="50"/>
      <c r="H114" s="5"/>
    </row>
    <row r="115" spans="1:8" x14ac:dyDescent="0.25">
      <c r="A115" s="5"/>
      <c r="B115" s="5"/>
      <c r="C115" s="50"/>
      <c r="D115" s="50"/>
      <c r="E115" s="5"/>
      <c r="F115" s="5"/>
      <c r="G115" s="50"/>
      <c r="H115" s="5"/>
    </row>
    <row r="116" spans="1:8" x14ac:dyDescent="0.25">
      <c r="A116" s="5"/>
      <c r="B116" s="5"/>
      <c r="C116" s="50"/>
      <c r="D116" s="50"/>
      <c r="E116" s="5"/>
      <c r="F116" s="5"/>
      <c r="G116" s="50"/>
      <c r="H116" s="5"/>
    </row>
    <row r="117" spans="1:8" x14ac:dyDescent="0.25">
      <c r="A117" s="5"/>
      <c r="B117" s="5"/>
      <c r="C117" s="50"/>
      <c r="D117" s="50"/>
      <c r="E117" s="5"/>
      <c r="F117" s="5"/>
      <c r="G117" s="50"/>
      <c r="H117" s="5"/>
    </row>
    <row r="118" spans="1:8" x14ac:dyDescent="0.25">
      <c r="A118" s="5"/>
      <c r="B118" s="5"/>
      <c r="C118" s="50"/>
      <c r="D118" s="50"/>
      <c r="E118" s="5"/>
      <c r="F118" s="5"/>
      <c r="G118" s="50"/>
      <c r="H118" s="5"/>
    </row>
    <row r="119" spans="1:8" x14ac:dyDescent="0.25">
      <c r="A119" s="5"/>
      <c r="B119" s="5"/>
      <c r="C119" s="50"/>
      <c r="D119" s="50"/>
      <c r="E119" s="5"/>
      <c r="F119" s="5"/>
      <c r="G119" s="50"/>
      <c r="H119" s="5"/>
    </row>
    <row r="120" spans="1:8" x14ac:dyDescent="0.25">
      <c r="A120" s="5"/>
      <c r="B120" s="5"/>
      <c r="C120" s="50"/>
      <c r="D120" s="50"/>
      <c r="E120" s="5"/>
      <c r="F120" s="5"/>
      <c r="G120" s="50"/>
      <c r="H120" s="5"/>
    </row>
    <row r="121" spans="1:8" x14ac:dyDescent="0.25">
      <c r="A121" s="5"/>
      <c r="B121" s="5"/>
      <c r="C121" s="50"/>
      <c r="D121" s="50"/>
      <c r="E121" s="5"/>
      <c r="F121" s="5"/>
      <c r="G121" s="50"/>
      <c r="H121" s="5"/>
    </row>
    <row r="122" spans="1:8" x14ac:dyDescent="0.25">
      <c r="A122" s="5"/>
      <c r="B122" s="5"/>
      <c r="C122" s="50"/>
      <c r="D122" s="50"/>
      <c r="E122" s="5"/>
      <c r="F122" s="5"/>
      <c r="G122" s="50"/>
      <c r="H122" s="5"/>
    </row>
    <row r="123" spans="1:8" x14ac:dyDescent="0.25">
      <c r="A123" s="5"/>
      <c r="B123" s="5"/>
      <c r="C123" s="50"/>
      <c r="D123" s="50"/>
      <c r="E123" s="5"/>
      <c r="F123" s="5"/>
      <c r="G123" s="50"/>
      <c r="H123" s="5"/>
    </row>
    <row r="124" spans="1:8" x14ac:dyDescent="0.25">
      <c r="A124" s="5"/>
      <c r="B124" s="5"/>
      <c r="C124" s="50"/>
      <c r="D124" s="50"/>
      <c r="E124" s="5"/>
      <c r="F124" s="5"/>
      <c r="G124" s="50"/>
      <c r="H124" s="5"/>
    </row>
    <row r="125" spans="1:8" x14ac:dyDescent="0.25">
      <c r="A125" s="5"/>
      <c r="B125" s="5"/>
      <c r="C125" s="50"/>
      <c r="D125" s="50"/>
      <c r="E125" s="5"/>
      <c r="F125" s="5"/>
      <c r="G125" s="50"/>
      <c r="H125" s="5"/>
    </row>
    <row r="126" spans="1:8" x14ac:dyDescent="0.25">
      <c r="A126" s="5"/>
      <c r="B126" s="5"/>
      <c r="C126" s="50"/>
      <c r="D126" s="50"/>
      <c r="E126" s="5"/>
      <c r="F126" s="5"/>
      <c r="G126" s="50"/>
      <c r="H126" s="5"/>
    </row>
    <row r="127" spans="1:8" x14ac:dyDescent="0.25">
      <c r="A127" s="5"/>
      <c r="B127" s="5"/>
      <c r="C127" s="50"/>
      <c r="D127" s="50"/>
      <c r="E127" s="5"/>
      <c r="F127" s="5"/>
      <c r="G127" s="50"/>
      <c r="H127" s="5"/>
    </row>
    <row r="128" spans="1:8" x14ac:dyDescent="0.25">
      <c r="A128" s="5"/>
      <c r="B128" s="5"/>
      <c r="C128" s="50"/>
      <c r="D128" s="50"/>
      <c r="E128" s="5"/>
      <c r="F128" s="5"/>
      <c r="G128" s="50"/>
      <c r="H128" s="5"/>
    </row>
    <row r="129" spans="1:8" x14ac:dyDescent="0.25">
      <c r="A129" s="5"/>
      <c r="B129" s="5"/>
      <c r="C129" s="50"/>
      <c r="D129" s="50"/>
      <c r="E129" s="5"/>
      <c r="F129" s="5"/>
      <c r="G129" s="50"/>
      <c r="H129" s="5"/>
    </row>
    <row r="130" spans="1:8" x14ac:dyDescent="0.25">
      <c r="A130" s="5"/>
      <c r="B130" s="5"/>
      <c r="C130" s="50"/>
      <c r="D130" s="50"/>
      <c r="E130" s="5"/>
      <c r="F130" s="5"/>
      <c r="G130" s="50"/>
      <c r="H130" s="5"/>
    </row>
    <row r="131" spans="1:8" x14ac:dyDescent="0.25">
      <c r="A131" s="5"/>
      <c r="B131" s="5"/>
      <c r="C131" s="50"/>
      <c r="D131" s="50"/>
      <c r="E131" s="5"/>
      <c r="F131" s="5"/>
      <c r="G131" s="50"/>
      <c r="H131" s="5"/>
    </row>
    <row r="132" spans="1:8" x14ac:dyDescent="0.25">
      <c r="A132" s="5"/>
      <c r="B132" s="5"/>
      <c r="C132" s="50"/>
      <c r="D132" s="50"/>
      <c r="E132" s="5"/>
      <c r="F132" s="5"/>
      <c r="G132" s="50"/>
      <c r="H132" s="5"/>
    </row>
    <row r="133" spans="1:8" x14ac:dyDescent="0.25">
      <c r="A133" s="5"/>
      <c r="B133" s="5"/>
      <c r="C133" s="50"/>
      <c r="D133" s="50"/>
      <c r="E133" s="5"/>
      <c r="F133" s="5"/>
      <c r="G133" s="50"/>
      <c r="H133" s="5"/>
    </row>
    <row r="134" spans="1:8" x14ac:dyDescent="0.25">
      <c r="A134" s="5"/>
      <c r="B134" s="5"/>
      <c r="C134" s="50"/>
      <c r="D134" s="50"/>
      <c r="E134" s="5"/>
      <c r="F134" s="5"/>
      <c r="G134" s="50"/>
      <c r="H134" s="5"/>
    </row>
    <row r="135" spans="1:8" x14ac:dyDescent="0.25">
      <c r="A135" s="5"/>
      <c r="B135" s="5"/>
      <c r="C135" s="50"/>
      <c r="D135" s="50"/>
      <c r="E135" s="5"/>
      <c r="F135" s="5"/>
      <c r="G135" s="50"/>
      <c r="H135" s="5"/>
    </row>
    <row r="136" spans="1:8" x14ac:dyDescent="0.25">
      <c r="A136" s="5"/>
      <c r="B136" s="5"/>
      <c r="C136" s="50"/>
      <c r="D136" s="50"/>
      <c r="E136" s="5"/>
      <c r="F136" s="5"/>
      <c r="G136" s="50"/>
      <c r="H136" s="5"/>
    </row>
    <row r="137" spans="1:8" x14ac:dyDescent="0.25">
      <c r="A137" s="5"/>
      <c r="B137" s="5"/>
      <c r="C137" s="50"/>
      <c r="D137" s="50"/>
      <c r="E137" s="5"/>
      <c r="F137" s="5"/>
      <c r="G137" s="50"/>
      <c r="H137" s="5"/>
    </row>
    <row r="138" spans="1:8" x14ac:dyDescent="0.25">
      <c r="A138" s="5"/>
      <c r="B138" s="5"/>
      <c r="C138" s="50"/>
      <c r="D138" s="50"/>
      <c r="E138" s="5"/>
      <c r="F138" s="5"/>
      <c r="G138" s="50"/>
      <c r="H138" s="5"/>
    </row>
    <row r="139" spans="1:8" x14ac:dyDescent="0.25">
      <c r="A139" s="5"/>
      <c r="B139" s="5"/>
      <c r="C139" s="50"/>
      <c r="D139" s="50"/>
      <c r="E139" s="5"/>
      <c r="F139" s="5"/>
      <c r="G139" s="50"/>
      <c r="H139" s="5"/>
    </row>
    <row r="140" spans="1:8" x14ac:dyDescent="0.25">
      <c r="A140" s="5"/>
      <c r="B140" s="5"/>
      <c r="C140" s="50"/>
      <c r="D140" s="50"/>
      <c r="E140" s="5"/>
      <c r="F140" s="5"/>
      <c r="G140" s="50"/>
      <c r="H140" s="5"/>
    </row>
    <row r="141" spans="1:8" x14ac:dyDescent="0.25">
      <c r="A141" s="5"/>
      <c r="B141" s="5"/>
      <c r="C141" s="50"/>
      <c r="D141" s="50"/>
      <c r="E141" s="5"/>
      <c r="F141" s="5"/>
      <c r="G141" s="50"/>
      <c r="H141" s="5"/>
    </row>
    <row r="142" spans="1:8" x14ac:dyDescent="0.25">
      <c r="A142" s="5"/>
      <c r="B142" s="5"/>
      <c r="C142" s="50"/>
      <c r="D142" s="50"/>
      <c r="E142" s="5"/>
      <c r="F142" s="5"/>
      <c r="G142" s="50"/>
      <c r="H142" s="5"/>
    </row>
    <row r="143" spans="1:8" x14ac:dyDescent="0.25">
      <c r="A143" s="5"/>
      <c r="B143" s="5"/>
      <c r="C143" s="50"/>
      <c r="D143" s="50"/>
      <c r="E143" s="5"/>
      <c r="F143" s="5"/>
      <c r="G143" s="50"/>
      <c r="H143" s="5"/>
    </row>
    <row r="144" spans="1:8" x14ac:dyDescent="0.25">
      <c r="A144" s="5"/>
      <c r="B144" s="5"/>
      <c r="C144" s="50"/>
      <c r="D144" s="50"/>
      <c r="E144" s="5"/>
      <c r="F144" s="5"/>
      <c r="G144" s="50"/>
      <c r="H144" s="5"/>
    </row>
    <row r="145" spans="1:8" x14ac:dyDescent="0.25">
      <c r="A145" s="5"/>
      <c r="B145" s="5"/>
      <c r="C145" s="50"/>
      <c r="D145" s="50"/>
      <c r="E145" s="5"/>
      <c r="F145" s="5"/>
      <c r="G145" s="50"/>
      <c r="H145" s="5"/>
    </row>
    <row r="146" spans="1:8" x14ac:dyDescent="0.25">
      <c r="A146" s="5"/>
      <c r="B146" s="5"/>
      <c r="C146" s="50"/>
      <c r="D146" s="50"/>
      <c r="E146" s="5"/>
      <c r="F146" s="5"/>
      <c r="G146" s="50"/>
      <c r="H146" s="5"/>
    </row>
    <row r="147" spans="1:8" x14ac:dyDescent="0.25">
      <c r="A147" s="5"/>
      <c r="B147" s="5"/>
      <c r="C147" s="50"/>
      <c r="D147" s="50"/>
      <c r="E147" s="5"/>
      <c r="F147" s="5"/>
      <c r="G147" s="50"/>
      <c r="H147" s="5"/>
    </row>
    <row r="148" spans="1:8" x14ac:dyDescent="0.25">
      <c r="A148" s="5"/>
      <c r="B148" s="5"/>
      <c r="C148" s="50"/>
      <c r="D148" s="50"/>
      <c r="E148" s="5"/>
      <c r="F148" s="5"/>
      <c r="G148" s="50"/>
      <c r="H148" s="5"/>
    </row>
    <row r="149" spans="1:8" x14ac:dyDescent="0.25">
      <c r="A149" s="5"/>
      <c r="B149" s="5"/>
      <c r="C149" s="50"/>
      <c r="D149" s="50"/>
      <c r="E149" s="5"/>
      <c r="F149" s="5"/>
      <c r="G149" s="50"/>
      <c r="H149" s="5"/>
    </row>
    <row r="150" spans="1:8" x14ac:dyDescent="0.25">
      <c r="A150" s="5"/>
      <c r="B150" s="5"/>
      <c r="C150" s="50"/>
      <c r="D150" s="50"/>
      <c r="E150" s="5"/>
      <c r="F150" s="5"/>
      <c r="G150" s="50"/>
      <c r="H150" s="5"/>
    </row>
    <row r="151" spans="1:8" x14ac:dyDescent="0.25">
      <c r="A151" s="5"/>
      <c r="B151" s="5"/>
      <c r="C151" s="50"/>
      <c r="D151" s="50"/>
      <c r="E151" s="5"/>
      <c r="F151" s="5"/>
      <c r="G151" s="50"/>
      <c r="H151" s="5"/>
    </row>
    <row r="152" spans="1:8" x14ac:dyDescent="0.25">
      <c r="A152" s="5"/>
      <c r="B152" s="5"/>
      <c r="C152" s="50"/>
      <c r="D152" s="50"/>
      <c r="E152" s="5"/>
      <c r="F152" s="5"/>
      <c r="G152" s="50"/>
      <c r="H152" s="5"/>
    </row>
    <row r="153" spans="1:8" x14ac:dyDescent="0.25">
      <c r="A153" s="5"/>
      <c r="B153" s="5"/>
      <c r="C153" s="50"/>
      <c r="D153" s="50"/>
      <c r="E153" s="5"/>
      <c r="F153" s="5"/>
      <c r="G153" s="50"/>
      <c r="H153" s="5"/>
    </row>
    <row r="154" spans="1:8" x14ac:dyDescent="0.25">
      <c r="A154" s="5"/>
      <c r="B154" s="5"/>
      <c r="C154" s="50"/>
      <c r="D154" s="50"/>
      <c r="E154" s="5"/>
      <c r="F154" s="5"/>
      <c r="G154" s="50"/>
      <c r="H154" s="5"/>
    </row>
    <row r="155" spans="1:8" x14ac:dyDescent="0.25">
      <c r="A155" s="5"/>
      <c r="B155" s="5"/>
      <c r="C155" s="50"/>
      <c r="D155" s="50"/>
      <c r="E155" s="5"/>
      <c r="F155" s="5"/>
      <c r="G155" s="50"/>
      <c r="H155" s="5"/>
    </row>
    <row r="156" spans="1:8" x14ac:dyDescent="0.25">
      <c r="A156" s="5"/>
      <c r="B156" s="5"/>
      <c r="C156" s="50"/>
      <c r="D156" s="50"/>
      <c r="E156" s="5"/>
      <c r="F156" s="5"/>
      <c r="G156" s="50"/>
      <c r="H156" s="5"/>
    </row>
    <row r="157" spans="1:8" x14ac:dyDescent="0.25">
      <c r="A157" s="5"/>
      <c r="B157" s="5"/>
      <c r="C157" s="50"/>
      <c r="D157" s="50"/>
      <c r="E157" s="5"/>
      <c r="F157" s="5"/>
      <c r="G157" s="50"/>
      <c r="H157" s="5"/>
    </row>
    <row r="158" spans="1:8" x14ac:dyDescent="0.25">
      <c r="A158" s="5"/>
      <c r="B158" s="5"/>
      <c r="C158" s="50"/>
      <c r="D158" s="50"/>
      <c r="E158" s="5"/>
      <c r="F158" s="5"/>
      <c r="G158" s="50"/>
      <c r="H158" s="5"/>
    </row>
    <row r="159" spans="1:8" x14ac:dyDescent="0.25">
      <c r="A159" s="5"/>
      <c r="B159" s="5"/>
      <c r="C159" s="50"/>
      <c r="D159" s="50"/>
      <c r="E159" s="5"/>
      <c r="F159" s="5"/>
      <c r="G159" s="50"/>
      <c r="H159" s="5"/>
    </row>
    <row r="160" spans="1:8" x14ac:dyDescent="0.25">
      <c r="A160" s="5"/>
      <c r="B160" s="5"/>
      <c r="C160" s="50"/>
      <c r="D160" s="50"/>
      <c r="E160" s="5"/>
      <c r="F160" s="5"/>
      <c r="G160" s="50"/>
      <c r="H160" s="5"/>
    </row>
    <row r="161" spans="1:8" x14ac:dyDescent="0.25">
      <c r="A161" s="5"/>
      <c r="B161" s="5"/>
      <c r="C161" s="50"/>
      <c r="D161" s="50"/>
      <c r="E161" s="5"/>
      <c r="F161" s="5"/>
      <c r="G161" s="50"/>
      <c r="H161" s="5"/>
    </row>
    <row r="162" spans="1:8" x14ac:dyDescent="0.25">
      <c r="A162" s="5"/>
      <c r="B162" s="5"/>
      <c r="C162" s="50"/>
      <c r="D162" s="50"/>
      <c r="E162" s="5"/>
      <c r="F162" s="5"/>
      <c r="G162" s="50"/>
      <c r="H162" s="5"/>
    </row>
    <row r="163" spans="1:8" x14ac:dyDescent="0.25">
      <c r="A163" s="5"/>
      <c r="B163" s="5"/>
      <c r="C163" s="50"/>
      <c r="D163" s="50"/>
      <c r="E163" s="5"/>
      <c r="F163" s="5"/>
      <c r="G163" s="50"/>
      <c r="H163" s="5"/>
    </row>
    <row r="164" spans="1:8" x14ac:dyDescent="0.25">
      <c r="A164" s="5"/>
      <c r="B164" s="5"/>
      <c r="C164" s="50"/>
      <c r="D164" s="50"/>
      <c r="E164" s="5"/>
      <c r="F164" s="5"/>
      <c r="G164" s="50"/>
      <c r="H164" s="5"/>
    </row>
    <row r="165" spans="1:8" x14ac:dyDescent="0.25">
      <c r="A165" s="5"/>
      <c r="B165" s="5"/>
      <c r="C165" s="50"/>
      <c r="D165" s="50"/>
      <c r="E165" s="5"/>
      <c r="F165" s="5"/>
      <c r="G165" s="50"/>
      <c r="H165" s="5"/>
    </row>
    <row r="166" spans="1:8" x14ac:dyDescent="0.25">
      <c r="A166" s="5"/>
      <c r="B166" s="5"/>
      <c r="C166" s="50"/>
      <c r="D166" s="50"/>
      <c r="E166" s="5"/>
      <c r="F166" s="5"/>
      <c r="G166" s="50"/>
      <c r="H166" s="5"/>
    </row>
    <row r="167" spans="1:8" x14ac:dyDescent="0.25">
      <c r="A167" s="5"/>
      <c r="B167" s="5"/>
      <c r="C167" s="50"/>
      <c r="D167" s="50"/>
      <c r="E167" s="5"/>
      <c r="F167" s="5"/>
      <c r="G167" s="50"/>
      <c r="H167" s="5"/>
    </row>
    <row r="168" spans="1:8" x14ac:dyDescent="0.25">
      <c r="A168" s="5"/>
      <c r="B168" s="5"/>
      <c r="C168" s="50"/>
      <c r="D168" s="50"/>
      <c r="E168" s="5"/>
      <c r="F168" s="5"/>
      <c r="G168" s="50"/>
      <c r="H168" s="5"/>
    </row>
    <row r="169" spans="1:8" x14ac:dyDescent="0.25">
      <c r="A169" s="5"/>
      <c r="B169" s="5"/>
      <c r="C169" s="50"/>
      <c r="D169" s="50"/>
      <c r="E169" s="5"/>
      <c r="F169" s="5"/>
      <c r="G169" s="50"/>
      <c r="H169" s="5"/>
    </row>
    <row r="170" spans="1:8" x14ac:dyDescent="0.25">
      <c r="A170" s="5"/>
      <c r="B170" s="5"/>
      <c r="C170" s="50"/>
      <c r="D170" s="50"/>
      <c r="E170" s="5"/>
      <c r="F170" s="5"/>
      <c r="G170" s="50"/>
      <c r="H170" s="5"/>
    </row>
    <row r="171" spans="1:8" x14ac:dyDescent="0.25">
      <c r="A171" s="5"/>
      <c r="B171" s="5"/>
      <c r="C171" s="50"/>
      <c r="D171" s="50"/>
      <c r="E171" s="5"/>
      <c r="F171" s="5"/>
      <c r="G171" s="50"/>
      <c r="H171" s="5"/>
    </row>
    <row r="172" spans="1:8" x14ac:dyDescent="0.25">
      <c r="A172" s="5"/>
      <c r="B172" s="5"/>
      <c r="C172" s="50"/>
      <c r="D172" s="50"/>
      <c r="E172" s="5"/>
      <c r="F172" s="5"/>
      <c r="G172" s="50"/>
      <c r="H172" s="5"/>
    </row>
    <row r="173" spans="1:8" x14ac:dyDescent="0.25">
      <c r="A173" s="5"/>
      <c r="B173" s="5"/>
      <c r="C173" s="50"/>
      <c r="D173" s="50"/>
      <c r="E173" s="5"/>
      <c r="F173" s="5"/>
      <c r="G173" s="50"/>
      <c r="H173" s="5"/>
    </row>
    <row r="174" spans="1:8" x14ac:dyDescent="0.25">
      <c r="A174" s="5"/>
      <c r="B174" s="5"/>
      <c r="C174" s="50"/>
      <c r="D174" s="50"/>
      <c r="E174" s="5"/>
      <c r="F174" s="5"/>
      <c r="G174" s="50"/>
      <c r="H174" s="5"/>
    </row>
    <row r="175" spans="1:8" x14ac:dyDescent="0.25">
      <c r="A175" s="5"/>
      <c r="B175" s="5"/>
      <c r="C175" s="50"/>
      <c r="D175" s="50"/>
      <c r="E175" s="5"/>
      <c r="F175" s="5"/>
      <c r="G175" s="50"/>
      <c r="H175" s="5"/>
    </row>
    <row r="176" spans="1:8" x14ac:dyDescent="0.25">
      <c r="A176" s="5"/>
      <c r="B176" s="5"/>
      <c r="C176" s="50"/>
      <c r="D176" s="50"/>
      <c r="E176" s="5"/>
      <c r="F176" s="5"/>
      <c r="G176" s="50"/>
      <c r="H176" s="5"/>
    </row>
    <row r="177" spans="1:8" x14ac:dyDescent="0.25">
      <c r="A177" s="5"/>
      <c r="B177" s="5"/>
      <c r="C177" s="50"/>
      <c r="D177" s="50"/>
      <c r="E177" s="5"/>
      <c r="F177" s="50"/>
      <c r="G177" s="50"/>
      <c r="H177" s="5"/>
    </row>
    <row r="178" spans="1:8" x14ac:dyDescent="0.25">
      <c r="A178" s="5"/>
      <c r="B178" s="5"/>
      <c r="C178" s="50"/>
      <c r="D178" s="50"/>
      <c r="E178" s="5"/>
      <c r="F178" s="5"/>
      <c r="G178" s="50"/>
      <c r="H178" s="5"/>
    </row>
    <row r="179" spans="1:8" x14ac:dyDescent="0.25">
      <c r="A179" s="5"/>
      <c r="B179" s="5"/>
      <c r="C179" s="50"/>
      <c r="D179" s="50"/>
      <c r="E179" s="5"/>
      <c r="F179" s="5"/>
      <c r="G179" s="50"/>
      <c r="H179" s="5"/>
    </row>
    <row r="180" spans="1:8" x14ac:dyDescent="0.25">
      <c r="A180" s="5"/>
      <c r="B180" s="5"/>
      <c r="C180" s="50"/>
      <c r="D180" s="50"/>
      <c r="E180" s="5"/>
      <c r="F180" s="5"/>
      <c r="G180" s="50"/>
      <c r="H180" s="5"/>
    </row>
    <row r="181" spans="1:8" x14ac:dyDescent="0.25">
      <c r="A181" s="5"/>
      <c r="B181" s="5"/>
      <c r="C181" s="50"/>
      <c r="D181" s="50"/>
      <c r="E181" s="5"/>
      <c r="F181" s="5"/>
      <c r="G181" s="50"/>
      <c r="H181" s="5"/>
    </row>
    <row r="182" spans="1:8" x14ac:dyDescent="0.25">
      <c r="A182" s="5"/>
      <c r="B182" s="5"/>
      <c r="C182" s="50"/>
      <c r="D182" s="50"/>
      <c r="E182" s="5"/>
      <c r="F182" s="5"/>
      <c r="G182" s="50"/>
      <c r="H182" s="5"/>
    </row>
    <row r="183" spans="1:8" x14ac:dyDescent="0.25">
      <c r="A183" s="5"/>
      <c r="B183" s="5"/>
      <c r="C183" s="50"/>
      <c r="D183" s="50"/>
      <c r="E183" s="5"/>
      <c r="F183" s="5"/>
      <c r="G183" s="50"/>
      <c r="H183" s="5"/>
    </row>
    <row r="184" spans="1:8" x14ac:dyDescent="0.25">
      <c r="A184" s="5"/>
      <c r="B184" s="5"/>
      <c r="C184" s="50"/>
      <c r="D184" s="50"/>
      <c r="E184" s="5"/>
      <c r="F184" s="5"/>
      <c r="G184" s="50"/>
      <c r="H184" s="5"/>
    </row>
    <row r="185" spans="1:8" x14ac:dyDescent="0.25">
      <c r="A185" s="5"/>
      <c r="B185" s="5"/>
      <c r="C185" s="50"/>
      <c r="D185" s="50"/>
      <c r="E185" s="5"/>
      <c r="F185" s="5"/>
      <c r="G185" s="50"/>
      <c r="H185" s="5"/>
    </row>
    <row r="186" spans="1:8" x14ac:dyDescent="0.25">
      <c r="A186" s="5"/>
      <c r="B186" s="5"/>
      <c r="C186" s="50"/>
      <c r="D186" s="50"/>
      <c r="E186" s="5"/>
      <c r="F186" s="5"/>
      <c r="G186" s="50"/>
      <c r="H186" s="5"/>
    </row>
    <row r="187" spans="1:8" x14ac:dyDescent="0.25">
      <c r="A187" s="5"/>
      <c r="B187" s="5"/>
      <c r="C187" s="50"/>
      <c r="D187" s="50"/>
      <c r="E187" s="5"/>
      <c r="F187" s="5"/>
      <c r="G187" s="50"/>
      <c r="H187" s="5"/>
    </row>
    <row r="188" spans="1:8" x14ac:dyDescent="0.25">
      <c r="A188" s="5"/>
      <c r="B188" s="5"/>
      <c r="C188" s="50"/>
      <c r="D188" s="50"/>
      <c r="E188" s="5"/>
      <c r="F188" s="5"/>
      <c r="G188" s="50"/>
      <c r="H188" s="5"/>
    </row>
    <row r="189" spans="1:8" x14ac:dyDescent="0.25">
      <c r="A189" s="5"/>
      <c r="B189" s="5"/>
      <c r="C189" s="50"/>
      <c r="D189" s="50"/>
      <c r="E189" s="5"/>
      <c r="F189" s="5"/>
      <c r="G189" s="50"/>
      <c r="H189" s="5"/>
    </row>
    <row r="190" spans="1:8" x14ac:dyDescent="0.25">
      <c r="A190" s="5"/>
      <c r="B190" s="5"/>
      <c r="C190" s="50"/>
      <c r="D190" s="50"/>
      <c r="E190" s="5"/>
      <c r="F190" s="5"/>
      <c r="G190" s="50"/>
      <c r="H190" s="5"/>
    </row>
    <row r="191" spans="1:8" x14ac:dyDescent="0.25">
      <c r="A191" s="5"/>
      <c r="B191" s="5"/>
      <c r="C191" s="50"/>
      <c r="D191" s="50"/>
      <c r="E191" s="5"/>
      <c r="F191" s="5"/>
      <c r="G191" s="50"/>
      <c r="H191" s="5"/>
    </row>
    <row r="192" spans="1:8" x14ac:dyDescent="0.25">
      <c r="A192" s="5"/>
      <c r="B192" s="5"/>
      <c r="C192" s="50"/>
      <c r="D192" s="50"/>
      <c r="E192" s="5"/>
      <c r="F192" s="5"/>
      <c r="G192" s="50"/>
      <c r="H192" s="5"/>
    </row>
    <row r="193" spans="1:8" x14ac:dyDescent="0.25">
      <c r="A193" s="5"/>
      <c r="B193" s="5"/>
      <c r="C193" s="50"/>
      <c r="D193" s="50"/>
      <c r="E193" s="5"/>
      <c r="F193" s="5"/>
      <c r="G193" s="50"/>
      <c r="H193" s="5"/>
    </row>
    <row r="194" spans="1:8" x14ac:dyDescent="0.25">
      <c r="A194" s="5"/>
      <c r="B194" s="5"/>
      <c r="C194" s="50"/>
      <c r="D194" s="50"/>
      <c r="E194" s="5"/>
      <c r="F194" s="5"/>
      <c r="G194" s="50"/>
      <c r="H194" s="5"/>
    </row>
    <row r="195" spans="1:8" x14ac:dyDescent="0.25">
      <c r="A195" s="5"/>
      <c r="B195" s="5"/>
      <c r="C195" s="50"/>
      <c r="D195" s="50"/>
      <c r="E195" s="5"/>
      <c r="F195" s="5"/>
      <c r="G195" s="50"/>
      <c r="H195" s="5"/>
    </row>
    <row r="196" spans="1:8" x14ac:dyDescent="0.25">
      <c r="A196" s="5"/>
      <c r="B196" s="5"/>
      <c r="C196" s="50"/>
      <c r="D196" s="50"/>
      <c r="E196" s="5"/>
      <c r="F196" s="5"/>
      <c r="G196" s="50"/>
      <c r="H196" s="5"/>
    </row>
    <row r="197" spans="1:8" x14ac:dyDescent="0.25">
      <c r="A197" s="5"/>
      <c r="B197" s="5"/>
      <c r="C197" s="50"/>
      <c r="D197" s="50"/>
      <c r="E197" s="5"/>
      <c r="F197" s="5"/>
      <c r="G197" s="50"/>
      <c r="H197" s="5"/>
    </row>
    <row r="198" spans="1:8" x14ac:dyDescent="0.25">
      <c r="A198" s="5"/>
      <c r="B198" s="5"/>
      <c r="C198" s="50"/>
      <c r="D198" s="50"/>
      <c r="E198" s="5"/>
      <c r="F198" s="5"/>
      <c r="G198" s="50"/>
      <c r="H198" s="5"/>
    </row>
    <row r="199" spans="1:8" x14ac:dyDescent="0.25">
      <c r="A199" s="5"/>
      <c r="B199" s="5"/>
      <c r="C199" s="50"/>
      <c r="D199" s="50"/>
      <c r="E199" s="5"/>
      <c r="F199" s="5"/>
      <c r="G199" s="50"/>
      <c r="H199" s="5"/>
    </row>
    <row r="200" spans="1:8" x14ac:dyDescent="0.25">
      <c r="A200" s="5"/>
      <c r="B200" s="5"/>
      <c r="C200" s="50"/>
      <c r="D200" s="50"/>
      <c r="E200" s="5"/>
      <c r="F200" s="5"/>
      <c r="G200" s="50"/>
      <c r="H200" s="5"/>
    </row>
    <row r="201" spans="1:8" x14ac:dyDescent="0.25">
      <c r="A201" s="8"/>
      <c r="B201" s="8"/>
      <c r="C201" s="267"/>
      <c r="D201" s="267"/>
      <c r="E201" s="8"/>
      <c r="F201" s="8"/>
      <c r="G201" s="267"/>
      <c r="H201" s="8"/>
    </row>
    <row r="202" spans="1:8" x14ac:dyDescent="0.25">
      <c r="A202" s="8"/>
      <c r="B202" s="8"/>
      <c r="C202" s="267"/>
      <c r="D202" s="267"/>
      <c r="E202" s="8"/>
      <c r="F202" s="8"/>
      <c r="G202" s="267"/>
      <c r="H202" s="8"/>
    </row>
    <row r="203" spans="1:8" x14ac:dyDescent="0.25">
      <c r="A203" s="8"/>
      <c r="B203" s="8"/>
      <c r="C203" s="267"/>
      <c r="D203" s="267"/>
      <c r="E203" s="8"/>
      <c r="F203" s="8"/>
      <c r="G203" s="267"/>
      <c r="H203" s="8"/>
    </row>
    <row r="204" spans="1:8" x14ac:dyDescent="0.25">
      <c r="A204" s="8"/>
      <c r="B204" s="8"/>
      <c r="C204" s="267"/>
      <c r="D204" s="267"/>
      <c r="E204" s="8"/>
      <c r="F204" s="8"/>
      <c r="G204" s="267"/>
      <c r="H204" s="8"/>
    </row>
    <row r="205" spans="1:8" x14ac:dyDescent="0.25">
      <c r="A205" s="8"/>
      <c r="B205" s="8"/>
      <c r="C205" s="267"/>
      <c r="D205" s="267"/>
      <c r="E205" s="8"/>
      <c r="F205" s="8"/>
      <c r="G205" s="267"/>
      <c r="H205" s="8"/>
    </row>
    <row r="206" spans="1:8" x14ac:dyDescent="0.25">
      <c r="A206" s="8"/>
      <c r="B206" s="8"/>
      <c r="C206" s="267"/>
      <c r="D206" s="267"/>
      <c r="E206" s="8"/>
      <c r="F206" s="8"/>
      <c r="G206" s="267"/>
      <c r="H206" s="8"/>
    </row>
    <row r="207" spans="1:8" x14ac:dyDescent="0.25">
      <c r="A207" s="8"/>
      <c r="B207" s="8"/>
      <c r="C207" s="267"/>
      <c r="D207" s="267"/>
      <c r="E207" s="8"/>
      <c r="F207" s="8"/>
      <c r="G207" s="267"/>
      <c r="H207" s="8"/>
    </row>
    <row r="208" spans="1:8" x14ac:dyDescent="0.25">
      <c r="A208" s="8"/>
      <c r="B208" s="8"/>
      <c r="C208" s="267"/>
      <c r="D208" s="267"/>
      <c r="E208" s="8"/>
      <c r="F208" s="8"/>
      <c r="G208" s="267"/>
      <c r="H208" s="8"/>
    </row>
    <row r="209" spans="1:8" x14ac:dyDescent="0.25">
      <c r="A209" s="8"/>
      <c r="B209" s="8"/>
      <c r="C209" s="267"/>
      <c r="D209" s="267"/>
      <c r="E209" s="8"/>
      <c r="F209" s="8"/>
      <c r="G209" s="267"/>
      <c r="H209" s="8"/>
    </row>
    <row r="210" spans="1:8" x14ac:dyDescent="0.25">
      <c r="A210" s="8"/>
      <c r="B210" s="8"/>
      <c r="C210" s="267"/>
      <c r="D210" s="267"/>
      <c r="E210" s="8"/>
      <c r="F210" s="8"/>
      <c r="G210" s="267"/>
      <c r="H210" s="8"/>
    </row>
    <row r="211" spans="1:8" x14ac:dyDescent="0.25">
      <c r="A211" s="8"/>
      <c r="B211" s="8"/>
      <c r="C211" s="267"/>
      <c r="D211" s="267"/>
      <c r="E211" s="8"/>
      <c r="F211" s="8"/>
      <c r="G211" s="267"/>
      <c r="H211" s="8"/>
    </row>
    <row r="248" spans="1:8" x14ac:dyDescent="0.25">
      <c r="A248" s="8"/>
      <c r="B248" s="8"/>
      <c r="C248" s="267"/>
      <c r="D248" s="267"/>
      <c r="E248" s="8"/>
      <c r="F248" s="8"/>
      <c r="G248" s="267"/>
      <c r="H248" s="8"/>
    </row>
    <row r="249" spans="1:8" x14ac:dyDescent="0.25">
      <c r="A249" s="8"/>
      <c r="B249" s="8"/>
      <c r="C249" s="267"/>
      <c r="D249" s="267"/>
      <c r="E249" s="8"/>
      <c r="F249" s="8"/>
      <c r="G249" s="267"/>
      <c r="H249" s="8"/>
    </row>
    <row r="250" spans="1:8" x14ac:dyDescent="0.25">
      <c r="A250" s="8"/>
      <c r="B250" s="8"/>
      <c r="C250" s="267"/>
      <c r="D250" s="267"/>
      <c r="E250" s="8"/>
      <c r="F250" s="8"/>
      <c r="G250" s="267"/>
      <c r="H250" s="8"/>
    </row>
    <row r="251" spans="1:8" x14ac:dyDescent="0.25">
      <c r="A251" s="8"/>
      <c r="B251" s="8"/>
      <c r="C251" s="267"/>
      <c r="D251" s="267"/>
      <c r="E251" s="8"/>
      <c r="F251" s="8"/>
      <c r="G251" s="267"/>
      <c r="H251" s="8"/>
    </row>
    <row r="252" spans="1:8" x14ac:dyDescent="0.25">
      <c r="A252" s="8"/>
      <c r="B252" s="8"/>
      <c r="C252" s="267"/>
      <c r="D252" s="267"/>
      <c r="E252" s="8"/>
      <c r="F252" s="8"/>
      <c r="G252" s="267"/>
      <c r="H252" s="8"/>
    </row>
    <row r="253" spans="1:8" x14ac:dyDescent="0.25">
      <c r="A253" s="8"/>
      <c r="B253" s="8"/>
      <c r="C253" s="267"/>
      <c r="D253" s="267"/>
      <c r="E253" s="8"/>
      <c r="F253" s="8"/>
      <c r="G253" s="267"/>
      <c r="H253" s="8"/>
    </row>
    <row r="254" spans="1:8" x14ac:dyDescent="0.25">
      <c r="A254" s="8"/>
      <c r="B254" s="8"/>
      <c r="C254" s="267"/>
      <c r="D254" s="267"/>
      <c r="E254" s="8"/>
      <c r="F254" s="8"/>
      <c r="G254" s="267"/>
      <c r="H254" s="8"/>
    </row>
    <row r="255" spans="1:8" x14ac:dyDescent="0.25">
      <c r="A255" s="8"/>
      <c r="B255" s="8"/>
      <c r="C255" s="267"/>
      <c r="D255" s="267"/>
      <c r="E255" s="8"/>
      <c r="F255" s="8"/>
      <c r="G255" s="267"/>
      <c r="H255" s="8"/>
    </row>
    <row r="256" spans="1:8" x14ac:dyDescent="0.25">
      <c r="A256" s="8"/>
      <c r="B256" s="8"/>
      <c r="C256" s="267"/>
      <c r="D256" s="267"/>
      <c r="E256" s="8"/>
      <c r="F256" s="8"/>
      <c r="G256" s="267"/>
      <c r="H256" s="8"/>
    </row>
    <row r="257" spans="1:8" x14ac:dyDescent="0.25">
      <c r="A257" s="8"/>
      <c r="B257" s="8"/>
      <c r="C257" s="267"/>
      <c r="D257" s="267"/>
      <c r="E257" s="8"/>
      <c r="F257" s="8"/>
      <c r="G257" s="267"/>
      <c r="H257" s="8"/>
    </row>
    <row r="258" spans="1:8" x14ac:dyDescent="0.25">
      <c r="A258" s="8"/>
      <c r="B258" s="8"/>
      <c r="C258" s="267"/>
      <c r="D258" s="267"/>
      <c r="E258" s="8"/>
      <c r="F258" s="8"/>
      <c r="G258" s="267"/>
      <c r="H258" s="8"/>
    </row>
    <row r="259" spans="1:8" x14ac:dyDescent="0.25">
      <c r="A259" s="8"/>
      <c r="B259" s="8"/>
      <c r="C259" s="267"/>
      <c r="D259" s="267"/>
      <c r="E259" s="8"/>
      <c r="F259" s="8"/>
      <c r="G259" s="267"/>
      <c r="H259" s="8"/>
    </row>
    <row r="260" spans="1:8" x14ac:dyDescent="0.25">
      <c r="A260" s="8"/>
      <c r="B260" s="8"/>
      <c r="C260" s="267"/>
      <c r="D260" s="267"/>
      <c r="E260" s="8"/>
      <c r="F260" s="8"/>
      <c r="G260" s="267"/>
      <c r="H260" s="8"/>
    </row>
    <row r="261" spans="1:8" x14ac:dyDescent="0.25">
      <c r="A261" s="8"/>
      <c r="B261" s="8"/>
      <c r="C261" s="267"/>
      <c r="D261" s="267"/>
      <c r="E261" s="8"/>
      <c r="F261" s="8"/>
      <c r="G261" s="267"/>
      <c r="H261" s="8"/>
    </row>
    <row r="262" spans="1:8" x14ac:dyDescent="0.25">
      <c r="A262" s="8"/>
      <c r="B262" s="8"/>
      <c r="C262" s="267"/>
      <c r="D262" s="267"/>
      <c r="E262" s="8"/>
      <c r="F262" s="8"/>
      <c r="G262" s="267"/>
      <c r="H262" s="8"/>
    </row>
    <row r="263" spans="1:8" x14ac:dyDescent="0.25">
      <c r="A263" s="8"/>
      <c r="B263" s="8"/>
      <c r="C263" s="267"/>
      <c r="D263" s="267"/>
      <c r="E263" s="8"/>
      <c r="F263" s="8"/>
      <c r="G263" s="267"/>
      <c r="H263" s="8"/>
    </row>
    <row r="342" spans="1:8" x14ac:dyDescent="0.25">
      <c r="A342" s="8"/>
      <c r="B342" s="8"/>
      <c r="C342" s="267"/>
      <c r="D342" s="267"/>
      <c r="E342" s="8"/>
      <c r="F342" s="8"/>
      <c r="G342" s="267"/>
      <c r="H342" s="8"/>
    </row>
    <row r="343" spans="1:8" x14ac:dyDescent="0.25">
      <c r="A343" s="8"/>
      <c r="B343" s="8"/>
      <c r="C343" s="267"/>
      <c r="D343" s="267"/>
      <c r="E343" s="8"/>
      <c r="F343" s="8"/>
      <c r="G343" s="267"/>
      <c r="H343" s="8"/>
    </row>
    <row r="344" spans="1:8" x14ac:dyDescent="0.25">
      <c r="A344" s="140"/>
      <c r="B344" s="8"/>
      <c r="C344" s="267"/>
      <c r="D344" s="267"/>
      <c r="E344" s="8"/>
      <c r="F344" s="8"/>
      <c r="G344" s="267"/>
      <c r="H344" s="8"/>
    </row>
    <row r="345" spans="1:8" x14ac:dyDescent="0.25">
      <c r="A345" s="8"/>
      <c r="B345" s="8"/>
      <c r="C345" s="267"/>
      <c r="D345" s="267"/>
      <c r="E345" s="8"/>
      <c r="F345" s="8"/>
      <c r="G345" s="267"/>
      <c r="H345" s="8"/>
    </row>
    <row r="346" spans="1:8" x14ac:dyDescent="0.25">
      <c r="A346" s="8"/>
      <c r="B346" s="8"/>
      <c r="C346" s="267"/>
      <c r="D346" s="267"/>
      <c r="E346" s="8"/>
      <c r="F346" s="8"/>
      <c r="G346" s="267"/>
      <c r="H346" s="8"/>
    </row>
    <row r="347" spans="1:8" x14ac:dyDescent="0.25">
      <c r="A347" s="8"/>
      <c r="B347" s="8"/>
      <c r="C347" s="267"/>
      <c r="D347" s="267"/>
      <c r="E347" s="8"/>
      <c r="F347" s="8"/>
      <c r="G347" s="267"/>
      <c r="H347" s="8"/>
    </row>
    <row r="348" spans="1:8" x14ac:dyDescent="0.25">
      <c r="A348" s="8"/>
      <c r="B348" s="8"/>
      <c r="C348" s="267"/>
      <c r="D348" s="267"/>
      <c r="E348" s="8"/>
      <c r="F348" s="8"/>
      <c r="G348" s="267"/>
      <c r="H348" s="8"/>
    </row>
    <row r="349" spans="1:8" x14ac:dyDescent="0.25">
      <c r="A349" s="8"/>
      <c r="B349" s="8"/>
      <c r="C349" s="267"/>
      <c r="D349" s="267"/>
      <c r="E349" s="8"/>
      <c r="F349" s="8"/>
      <c r="G349" s="267"/>
      <c r="H349" s="8"/>
    </row>
    <row r="350" spans="1:8" x14ac:dyDescent="0.25">
      <c r="A350" s="8"/>
      <c r="B350" s="8"/>
      <c r="C350" s="267"/>
      <c r="D350" s="267"/>
      <c r="E350" s="8"/>
      <c r="F350" s="8"/>
      <c r="G350" s="267"/>
      <c r="H350" s="8"/>
    </row>
    <row r="351" spans="1:8" x14ac:dyDescent="0.25">
      <c r="A351" s="8"/>
      <c r="B351" s="8"/>
      <c r="C351" s="267"/>
      <c r="D351" s="267"/>
      <c r="E351" s="8"/>
      <c r="F351" s="8"/>
      <c r="G351" s="267"/>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6" t="s">
        <v>37</v>
      </c>
      <c r="G1" s="37"/>
      <c r="H1" s="40"/>
      <c r="I1" s="41" t="s">
        <v>64</v>
      </c>
    </row>
    <row r="2" spans="1:9" ht="15.75" hidden="1" thickBot="1" x14ac:dyDescent="0.3">
      <c r="A2" s="138" t="s">
        <v>407</v>
      </c>
      <c r="B2" s="25" t="s">
        <v>195</v>
      </c>
      <c r="C2" s="6">
        <v>43160</v>
      </c>
      <c r="D2" s="6">
        <v>43175</v>
      </c>
      <c r="E2" s="6" t="s">
        <v>6</v>
      </c>
      <c r="F2" s="12">
        <v>15</v>
      </c>
      <c r="G2" s="9"/>
      <c r="H2" s="51"/>
      <c r="I2" s="42"/>
    </row>
    <row r="3" spans="1:9" hidden="1" x14ac:dyDescent="0.25">
      <c r="A3" s="28" t="s">
        <v>408</v>
      </c>
      <c r="B3" s="25" t="s">
        <v>195</v>
      </c>
      <c r="C3" s="6">
        <v>43159</v>
      </c>
      <c r="D3" s="6">
        <v>43173</v>
      </c>
      <c r="E3" s="6" t="s">
        <v>6</v>
      </c>
      <c r="F3" s="12">
        <v>14</v>
      </c>
      <c r="G3" s="246"/>
      <c r="H3" s="250"/>
    </row>
    <row r="4" spans="1:9" hidden="1" x14ac:dyDescent="0.25">
      <c r="A4" s="28" t="s">
        <v>409</v>
      </c>
      <c r="B4" s="25" t="s">
        <v>185</v>
      </c>
      <c r="C4" s="6">
        <v>43108</v>
      </c>
      <c r="D4" s="6">
        <v>43133</v>
      </c>
      <c r="E4" s="6" t="s">
        <v>6</v>
      </c>
      <c r="F4" s="12">
        <v>25</v>
      </c>
      <c r="G4" s="5"/>
      <c r="H4" s="15"/>
    </row>
    <row r="5" spans="1:9" hidden="1" x14ac:dyDescent="0.25">
      <c r="A5" s="28" t="s">
        <v>413</v>
      </c>
      <c r="B5" s="25" t="s">
        <v>191</v>
      </c>
      <c r="C5" s="6">
        <v>43157</v>
      </c>
      <c r="D5" s="6">
        <v>43161</v>
      </c>
      <c r="E5" s="6" t="s">
        <v>6</v>
      </c>
      <c r="F5" s="12">
        <v>4</v>
      </c>
      <c r="G5" s="5"/>
      <c r="H5" s="15"/>
    </row>
    <row r="6" spans="1:9" hidden="1" x14ac:dyDescent="0.25">
      <c r="A6" s="28" t="s">
        <v>432</v>
      </c>
      <c r="B6" s="25" t="s">
        <v>150</v>
      </c>
      <c r="C6" s="6">
        <v>43136</v>
      </c>
      <c r="D6" s="6">
        <v>43165</v>
      </c>
      <c r="E6" s="6" t="s">
        <v>6</v>
      </c>
      <c r="F6" s="12">
        <v>29</v>
      </c>
      <c r="G6" s="246"/>
      <c r="H6" s="250"/>
    </row>
    <row r="7" spans="1:9" hidden="1" x14ac:dyDescent="0.25">
      <c r="A7" s="28" t="s">
        <v>414</v>
      </c>
      <c r="B7" s="25" t="s">
        <v>98</v>
      </c>
      <c r="C7" s="6">
        <v>43171</v>
      </c>
      <c r="D7" s="6">
        <v>43252</v>
      </c>
      <c r="E7" s="6" t="s">
        <v>6</v>
      </c>
      <c r="F7" s="12">
        <v>81</v>
      </c>
      <c r="G7" s="5"/>
      <c r="H7" s="15"/>
    </row>
    <row r="8" spans="1:9" hidden="1" x14ac:dyDescent="0.25">
      <c r="A8" s="28" t="s">
        <v>468</v>
      </c>
      <c r="B8" s="25" t="s">
        <v>98</v>
      </c>
      <c r="C8" s="6">
        <v>43262</v>
      </c>
      <c r="D8" s="6">
        <v>43300</v>
      </c>
      <c r="E8" s="6" t="s">
        <v>6</v>
      </c>
      <c r="F8" s="12">
        <v>38</v>
      </c>
      <c r="G8" s="5"/>
      <c r="H8" s="15"/>
    </row>
    <row r="9" spans="1:9" hidden="1" x14ac:dyDescent="0.25">
      <c r="A9" s="28" t="s">
        <v>416</v>
      </c>
      <c r="B9" s="25" t="s">
        <v>16</v>
      </c>
      <c r="C9" s="6">
        <v>43313</v>
      </c>
      <c r="D9" s="6">
        <v>43343</v>
      </c>
      <c r="E9" s="6" t="s">
        <v>6</v>
      </c>
      <c r="F9" s="12">
        <v>30</v>
      </c>
      <c r="G9" s="5"/>
      <c r="H9" s="15"/>
    </row>
    <row r="10" spans="1:9" x14ac:dyDescent="0.25">
      <c r="A10" s="28" t="s">
        <v>415</v>
      </c>
      <c r="B10" s="25" t="s">
        <v>16</v>
      </c>
      <c r="C10" s="6">
        <v>43381</v>
      </c>
      <c r="D10" s="6">
        <v>43420</v>
      </c>
      <c r="E10" s="6" t="s">
        <v>23</v>
      </c>
      <c r="F10" s="12">
        <v>39</v>
      </c>
      <c r="G10" s="5"/>
      <c r="H10" s="15"/>
    </row>
    <row r="11" spans="1:9" hidden="1" x14ac:dyDescent="0.25">
      <c r="A11" s="28" t="s">
        <v>417</v>
      </c>
      <c r="B11" s="25" t="s">
        <v>16</v>
      </c>
      <c r="C11" s="6">
        <v>43269</v>
      </c>
      <c r="D11" s="6">
        <v>43325</v>
      </c>
      <c r="E11" s="6" t="s">
        <v>6</v>
      </c>
      <c r="F11" s="12">
        <v>56</v>
      </c>
      <c r="G11" s="5"/>
      <c r="H11" s="15"/>
    </row>
    <row r="12" spans="1:9" hidden="1" x14ac:dyDescent="0.25">
      <c r="A12" s="138" t="s">
        <v>418</v>
      </c>
      <c r="B12" s="25" t="s">
        <v>16</v>
      </c>
      <c r="C12" s="6">
        <v>43223</v>
      </c>
      <c r="D12" s="6">
        <v>43238</v>
      </c>
      <c r="E12" s="6" t="s">
        <v>6</v>
      </c>
      <c r="F12" s="12">
        <v>15</v>
      </c>
      <c r="G12" s="5"/>
      <c r="H12" s="15"/>
    </row>
    <row r="13" spans="1:9" x14ac:dyDescent="0.25">
      <c r="A13" s="28" t="s">
        <v>419</v>
      </c>
      <c r="B13" s="25" t="s">
        <v>16</v>
      </c>
      <c r="C13" s="6">
        <v>43511</v>
      </c>
      <c r="D13" s="6">
        <v>43570</v>
      </c>
      <c r="E13" s="6" t="s">
        <v>21</v>
      </c>
      <c r="F13" s="12">
        <v>59</v>
      </c>
      <c r="G13" s="5"/>
      <c r="H13" s="15"/>
    </row>
    <row r="14" spans="1:9" x14ac:dyDescent="0.25">
      <c r="A14" s="28" t="s">
        <v>420</v>
      </c>
      <c r="B14" s="25" t="s">
        <v>16</v>
      </c>
      <c r="C14" s="6">
        <v>43570</v>
      </c>
      <c r="D14" s="6">
        <v>43631</v>
      </c>
      <c r="E14" s="6" t="s">
        <v>21</v>
      </c>
      <c r="F14" s="12">
        <v>61</v>
      </c>
      <c r="G14" s="5"/>
      <c r="H14" s="15"/>
    </row>
    <row r="15" spans="1:9" x14ac:dyDescent="0.25">
      <c r="A15" s="28" t="s">
        <v>421</v>
      </c>
      <c r="B15" s="25" t="s">
        <v>16</v>
      </c>
      <c r="C15" s="6">
        <v>43409</v>
      </c>
      <c r="D15" s="6">
        <v>43420</v>
      </c>
      <c r="E15" s="6" t="s">
        <v>23</v>
      </c>
      <c r="F15" s="12">
        <v>11</v>
      </c>
      <c r="G15" s="5"/>
      <c r="H15" s="15"/>
    </row>
    <row r="16" spans="1:9" hidden="1" x14ac:dyDescent="0.25">
      <c r="A16" s="28" t="s">
        <v>422</v>
      </c>
      <c r="B16" s="25" t="s">
        <v>16</v>
      </c>
      <c r="C16" s="6">
        <v>43202</v>
      </c>
      <c r="D16" s="6">
        <v>43224</v>
      </c>
      <c r="E16" s="6" t="s">
        <v>6</v>
      </c>
      <c r="F16" s="12">
        <v>22</v>
      </c>
      <c r="G16" s="5"/>
      <c r="H16" s="15"/>
    </row>
    <row r="17" spans="1:8" ht="25.5" x14ac:dyDescent="0.25">
      <c r="A17" s="28" t="s">
        <v>423</v>
      </c>
      <c r="B17" s="25" t="s">
        <v>16</v>
      </c>
      <c r="C17" s="6">
        <v>43936</v>
      </c>
      <c r="D17" s="6">
        <v>43997</v>
      </c>
      <c r="E17" s="6" t="s">
        <v>74</v>
      </c>
      <c r="F17" s="12">
        <v>61</v>
      </c>
      <c r="G17" s="239"/>
      <c r="H17" s="240"/>
    </row>
    <row r="18" spans="1:8" hidden="1" x14ac:dyDescent="0.25">
      <c r="A18" s="28" t="s">
        <v>428</v>
      </c>
      <c r="B18" s="25" t="s">
        <v>191</v>
      </c>
      <c r="C18" s="6">
        <v>43164</v>
      </c>
      <c r="D18" s="6">
        <v>43168</v>
      </c>
      <c r="E18" s="6" t="s">
        <v>6</v>
      </c>
      <c r="F18" s="238">
        <v>4</v>
      </c>
      <c r="G18" s="245"/>
      <c r="H18" s="244"/>
    </row>
    <row r="19" spans="1:8" hidden="1" x14ac:dyDescent="0.25">
      <c r="A19" s="28" t="s">
        <v>427</v>
      </c>
      <c r="B19" s="25" t="s">
        <v>426</v>
      </c>
      <c r="C19" s="6">
        <v>43123</v>
      </c>
      <c r="D19" s="6">
        <v>43189</v>
      </c>
      <c r="E19" s="6" t="s">
        <v>6</v>
      </c>
      <c r="F19" s="238">
        <v>66</v>
      </c>
      <c r="G19" s="247"/>
      <c r="H19" s="251"/>
    </row>
    <row r="20" spans="1:8" hidden="1" x14ac:dyDescent="0.25">
      <c r="A20" s="28" t="s">
        <v>510</v>
      </c>
      <c r="B20" s="25" t="s">
        <v>308</v>
      </c>
      <c r="C20" s="6">
        <v>43374</v>
      </c>
      <c r="D20" s="6">
        <v>43385</v>
      </c>
      <c r="E20" s="6" t="s">
        <v>6</v>
      </c>
      <c r="F20" s="12">
        <v>11</v>
      </c>
      <c r="G20" s="9"/>
      <c r="H20" s="241"/>
    </row>
    <row r="21" spans="1:8" hidden="1" x14ac:dyDescent="0.25">
      <c r="A21" s="28" t="s">
        <v>451</v>
      </c>
      <c r="B21" s="25" t="s">
        <v>99</v>
      </c>
      <c r="C21" s="6">
        <v>43171</v>
      </c>
      <c r="D21" s="6">
        <v>43208</v>
      </c>
      <c r="E21" s="6" t="s">
        <v>6</v>
      </c>
      <c r="F21" s="12">
        <v>37</v>
      </c>
      <c r="G21" s="5"/>
      <c r="H21" s="15"/>
    </row>
    <row r="22" spans="1:8" hidden="1" x14ac:dyDescent="0.25">
      <c r="A22" s="28" t="s">
        <v>206</v>
      </c>
      <c r="B22" s="25" t="s">
        <v>101</v>
      </c>
      <c r="C22" s="6">
        <v>43014</v>
      </c>
      <c r="D22" s="6">
        <v>43042</v>
      </c>
      <c r="E22" s="6" t="s">
        <v>6</v>
      </c>
      <c r="F22" s="12">
        <v>28</v>
      </c>
      <c r="G22" s="246"/>
      <c r="H22" s="250"/>
    </row>
    <row r="23" spans="1:8" hidden="1" x14ac:dyDescent="0.25">
      <c r="A23" s="28" t="s">
        <v>429</v>
      </c>
      <c r="B23" s="25" t="s">
        <v>65</v>
      </c>
      <c r="C23" s="6">
        <v>43122</v>
      </c>
      <c r="D23" s="6">
        <v>43205</v>
      </c>
      <c r="E23" s="6" t="s">
        <v>6</v>
      </c>
      <c r="F23" s="12">
        <v>83</v>
      </c>
      <c r="G23" s="5"/>
      <c r="H23" s="15"/>
    </row>
    <row r="24" spans="1:8" hidden="1" x14ac:dyDescent="0.25">
      <c r="A24" s="28" t="s">
        <v>449</v>
      </c>
      <c r="B24" s="25" t="s">
        <v>195</v>
      </c>
      <c r="C24" s="6">
        <v>43336</v>
      </c>
      <c r="D24" s="6">
        <v>43339</v>
      </c>
      <c r="E24" s="6" t="s">
        <v>6</v>
      </c>
      <c r="F24" s="12">
        <v>3</v>
      </c>
      <c r="G24" s="5"/>
      <c r="H24" s="15"/>
    </row>
    <row r="25" spans="1:8" hidden="1" x14ac:dyDescent="0.25">
      <c r="A25" s="28" t="s">
        <v>538</v>
      </c>
      <c r="B25" s="25" t="s">
        <v>537</v>
      </c>
      <c r="C25" s="6">
        <v>43335</v>
      </c>
      <c r="D25" s="6">
        <v>43340</v>
      </c>
      <c r="E25" s="6" t="s">
        <v>6</v>
      </c>
      <c r="F25" s="12">
        <v>5</v>
      </c>
      <c r="G25" s="246"/>
      <c r="H25" s="250"/>
    </row>
    <row r="26" spans="1:8" hidden="1" x14ac:dyDescent="0.25">
      <c r="A26" s="28" t="s">
        <v>447</v>
      </c>
      <c r="B26" s="25" t="s">
        <v>326</v>
      </c>
      <c r="C26" s="6">
        <v>43255</v>
      </c>
      <c r="D26" s="6">
        <v>43259</v>
      </c>
      <c r="E26" s="6" t="s">
        <v>6</v>
      </c>
      <c r="F26" s="12">
        <v>4</v>
      </c>
      <c r="G26" s="5"/>
      <c r="H26" s="15"/>
    </row>
    <row r="27" spans="1:8" hidden="1" x14ac:dyDescent="0.25">
      <c r="A27" s="28" t="s">
        <v>205</v>
      </c>
      <c r="B27" s="25" t="s">
        <v>150</v>
      </c>
      <c r="C27" s="6">
        <v>42776</v>
      </c>
      <c r="D27" s="6">
        <v>43098</v>
      </c>
      <c r="E27" s="6" t="s">
        <v>6</v>
      </c>
      <c r="F27" s="12">
        <v>322</v>
      </c>
      <c r="G27" s="5"/>
      <c r="H27" s="15"/>
    </row>
    <row r="28" spans="1:8" hidden="1" x14ac:dyDescent="0.25">
      <c r="A28" s="28" t="s">
        <v>437</v>
      </c>
      <c r="B28" s="25" t="s">
        <v>326</v>
      </c>
      <c r="C28" s="6">
        <v>43136</v>
      </c>
      <c r="D28" s="6">
        <v>43252</v>
      </c>
      <c r="E28" s="6" t="s">
        <v>6</v>
      </c>
      <c r="F28" s="12">
        <v>116</v>
      </c>
      <c r="G28" s="5"/>
      <c r="H28" s="15"/>
    </row>
    <row r="29" spans="1:8" hidden="1" x14ac:dyDescent="0.25">
      <c r="A29" s="28" t="s">
        <v>438</v>
      </c>
      <c r="B29" s="25" t="s">
        <v>153</v>
      </c>
      <c r="C29" s="6">
        <v>43143</v>
      </c>
      <c r="D29" s="6">
        <v>43161</v>
      </c>
      <c r="E29" s="6" t="s">
        <v>6</v>
      </c>
      <c r="F29" s="12">
        <v>18</v>
      </c>
      <c r="G29" s="5"/>
      <c r="H29" s="15"/>
    </row>
    <row r="30" spans="1:8" hidden="1" x14ac:dyDescent="0.25">
      <c r="A30" s="28" t="s">
        <v>448</v>
      </c>
      <c r="B30" s="25" t="s">
        <v>326</v>
      </c>
      <c r="C30" s="6">
        <v>43264</v>
      </c>
      <c r="D30" s="6">
        <v>43269</v>
      </c>
      <c r="E30" s="6" t="s">
        <v>6</v>
      </c>
      <c r="F30" s="12">
        <v>5</v>
      </c>
      <c r="G30" s="5"/>
      <c r="H30" s="15"/>
    </row>
    <row r="31" spans="1:8" hidden="1" x14ac:dyDescent="0.25">
      <c r="A31" s="28" t="s">
        <v>207</v>
      </c>
      <c r="B31" s="25" t="s">
        <v>166</v>
      </c>
      <c r="C31" s="6">
        <v>42870</v>
      </c>
      <c r="D31" s="6">
        <v>42881</v>
      </c>
      <c r="E31" s="6" t="s">
        <v>6</v>
      </c>
      <c r="F31" s="12">
        <v>11</v>
      </c>
      <c r="G31" s="5"/>
      <c r="H31" s="15"/>
    </row>
    <row r="32" spans="1:8" hidden="1" x14ac:dyDescent="0.25">
      <c r="A32" s="28" t="s">
        <v>444</v>
      </c>
      <c r="B32" s="25" t="s">
        <v>300</v>
      </c>
      <c r="C32" s="6">
        <v>43241</v>
      </c>
      <c r="D32" s="6">
        <v>43252</v>
      </c>
      <c r="E32" s="6" t="s">
        <v>6</v>
      </c>
      <c r="F32" s="12">
        <v>11</v>
      </c>
      <c r="G32" s="5"/>
      <c r="H32" s="15"/>
    </row>
    <row r="33" spans="1:8" x14ac:dyDescent="0.25">
      <c r="A33" s="32" t="s">
        <v>500</v>
      </c>
      <c r="B33" s="25" t="s">
        <v>98</v>
      </c>
      <c r="C33" s="6">
        <v>43430</v>
      </c>
      <c r="D33" s="6">
        <v>43455</v>
      </c>
      <c r="E33" s="6" t="s">
        <v>66</v>
      </c>
      <c r="F33" s="12">
        <v>25</v>
      </c>
      <c r="G33" s="5"/>
      <c r="H33" s="15"/>
    </row>
    <row r="34" spans="1:8" x14ac:dyDescent="0.25">
      <c r="A34" s="32" t="s">
        <v>509</v>
      </c>
      <c r="B34" s="25" t="s">
        <v>98</v>
      </c>
      <c r="C34" s="6">
        <v>43367</v>
      </c>
      <c r="D34" s="6">
        <v>43434</v>
      </c>
      <c r="E34" s="6" t="s">
        <v>23</v>
      </c>
      <c r="F34" s="12">
        <v>67</v>
      </c>
      <c r="G34" s="239"/>
      <c r="H34" s="240"/>
    </row>
    <row r="35" spans="1:8" x14ac:dyDescent="0.25">
      <c r="A35" s="32" t="s">
        <v>450</v>
      </c>
      <c r="B35" s="25" t="s">
        <v>16</v>
      </c>
      <c r="C35" s="6">
        <v>43449</v>
      </c>
      <c r="D35" s="6">
        <v>43511</v>
      </c>
      <c r="E35" s="6" t="s">
        <v>21</v>
      </c>
      <c r="F35" s="238">
        <v>62</v>
      </c>
      <c r="G35" s="247"/>
      <c r="H35" s="251"/>
    </row>
    <row r="36" spans="1:8" x14ac:dyDescent="0.25">
      <c r="A36" s="28" t="s">
        <v>488</v>
      </c>
      <c r="B36" s="25" t="s">
        <v>487</v>
      </c>
      <c r="C36" s="6">
        <v>43405</v>
      </c>
      <c r="D36" s="6">
        <v>43416</v>
      </c>
      <c r="E36" s="6" t="s">
        <v>23</v>
      </c>
      <c r="F36" s="12">
        <v>11</v>
      </c>
      <c r="G36" s="9"/>
      <c r="H36" s="241"/>
    </row>
    <row r="37" spans="1:8" hidden="1" x14ac:dyDescent="0.25">
      <c r="A37" s="28" t="s">
        <v>208</v>
      </c>
      <c r="B37" s="25" t="s">
        <v>98</v>
      </c>
      <c r="C37" s="6">
        <v>43017</v>
      </c>
      <c r="D37" s="6">
        <v>43083</v>
      </c>
      <c r="E37" s="6" t="s">
        <v>6</v>
      </c>
      <c r="F37" s="12">
        <v>66</v>
      </c>
      <c r="G37" s="5"/>
      <c r="H37" s="15"/>
    </row>
    <row r="38" spans="1:8" hidden="1" x14ac:dyDescent="0.25">
      <c r="A38" s="28" t="s">
        <v>453</v>
      </c>
      <c r="B38" s="25" t="s">
        <v>153</v>
      </c>
      <c r="C38" s="6">
        <v>43297</v>
      </c>
      <c r="D38" s="6">
        <v>43333</v>
      </c>
      <c r="E38" s="6" t="s">
        <v>6</v>
      </c>
      <c r="F38" s="12">
        <v>36</v>
      </c>
      <c r="G38" s="5"/>
      <c r="H38" s="15"/>
    </row>
    <row r="39" spans="1:8" hidden="1" x14ac:dyDescent="0.25">
      <c r="A39" s="28" t="s">
        <v>455</v>
      </c>
      <c r="B39" s="25" t="s">
        <v>16</v>
      </c>
      <c r="C39" s="6">
        <v>43161</v>
      </c>
      <c r="D39" s="6">
        <v>43196</v>
      </c>
      <c r="E39" s="6" t="s">
        <v>6</v>
      </c>
      <c r="F39" s="12">
        <v>35</v>
      </c>
      <c r="G39" s="5"/>
      <c r="H39" s="15"/>
    </row>
    <row r="40" spans="1:8" hidden="1" x14ac:dyDescent="0.25">
      <c r="A40" s="138" t="s">
        <v>457</v>
      </c>
      <c r="B40" s="25" t="s">
        <v>326</v>
      </c>
      <c r="C40" s="6">
        <v>43185</v>
      </c>
      <c r="D40" s="6">
        <v>43265</v>
      </c>
      <c r="E40" s="6" t="s">
        <v>6</v>
      </c>
      <c r="F40" s="12">
        <v>80</v>
      </c>
      <c r="G40" s="5"/>
      <c r="H40" s="15"/>
    </row>
    <row r="41" spans="1:8" hidden="1" x14ac:dyDescent="0.25">
      <c r="A41" s="28" t="s">
        <v>456</v>
      </c>
      <c r="B41" s="25" t="s">
        <v>16</v>
      </c>
      <c r="C41" s="6">
        <v>43199</v>
      </c>
      <c r="D41" s="6">
        <v>43236</v>
      </c>
      <c r="E41" s="6" t="s">
        <v>6</v>
      </c>
      <c r="F41" s="12">
        <v>37</v>
      </c>
      <c r="G41" s="5"/>
      <c r="H41" s="15"/>
    </row>
    <row r="42" spans="1:8" hidden="1" x14ac:dyDescent="0.25">
      <c r="A42" s="28" t="s">
        <v>458</v>
      </c>
      <c r="B42" s="25" t="s">
        <v>8</v>
      </c>
      <c r="C42" s="6">
        <v>43251</v>
      </c>
      <c r="D42" s="6">
        <v>43361</v>
      </c>
      <c r="E42" s="6" t="s">
        <v>6</v>
      </c>
      <c r="F42" s="12">
        <v>110</v>
      </c>
      <c r="G42" s="5"/>
      <c r="H42" s="15"/>
    </row>
    <row r="43" spans="1:8" hidden="1" x14ac:dyDescent="0.25">
      <c r="A43" s="28" t="s">
        <v>494</v>
      </c>
      <c r="B43" s="25" t="s">
        <v>16</v>
      </c>
      <c r="C43" s="6">
        <v>43290</v>
      </c>
      <c r="D43" s="6">
        <v>43299</v>
      </c>
      <c r="E43" s="6" t="s">
        <v>6</v>
      </c>
      <c r="F43" s="12">
        <v>9</v>
      </c>
      <c r="G43" s="5"/>
      <c r="H43" s="15"/>
    </row>
    <row r="44" spans="1:8" hidden="1" x14ac:dyDescent="0.25">
      <c r="A44" s="28" t="s">
        <v>464</v>
      </c>
      <c r="B44" s="25" t="s">
        <v>153</v>
      </c>
      <c r="C44" s="6">
        <v>43213</v>
      </c>
      <c r="D44" s="6">
        <v>43224</v>
      </c>
      <c r="E44" s="6" t="s">
        <v>6</v>
      </c>
      <c r="F44" s="12">
        <v>11</v>
      </c>
      <c r="G44" s="5"/>
      <c r="H44" s="15"/>
    </row>
    <row r="45" spans="1:8" hidden="1" x14ac:dyDescent="0.25">
      <c r="A45" s="28" t="s">
        <v>462</v>
      </c>
      <c r="B45" s="25" t="s">
        <v>99</v>
      </c>
      <c r="C45" s="6">
        <v>43180</v>
      </c>
      <c r="D45" s="6">
        <v>43185</v>
      </c>
      <c r="E45" s="6" t="s">
        <v>6</v>
      </c>
      <c r="F45" s="12">
        <v>5</v>
      </c>
      <c r="G45" s="5"/>
      <c r="H45" s="15"/>
    </row>
    <row r="46" spans="1:8" hidden="1" x14ac:dyDescent="0.25">
      <c r="A46" s="28" t="s">
        <v>463</v>
      </c>
      <c r="B46" s="25" t="s">
        <v>164</v>
      </c>
      <c r="C46" s="6">
        <v>43182</v>
      </c>
      <c r="D46" s="6">
        <v>43194</v>
      </c>
      <c r="E46" s="6" t="s">
        <v>6</v>
      </c>
      <c r="F46" s="12">
        <v>12</v>
      </c>
      <c r="G46" s="5"/>
      <c r="H46" s="15"/>
    </row>
    <row r="47" spans="1:8" hidden="1" x14ac:dyDescent="0.25">
      <c r="A47" s="28" t="s">
        <v>466</v>
      </c>
      <c r="B47" s="25" t="s">
        <v>16</v>
      </c>
      <c r="C47" s="6">
        <v>43185</v>
      </c>
      <c r="D47" s="6">
        <v>43189</v>
      </c>
      <c r="E47" s="6" t="s">
        <v>6</v>
      </c>
      <c r="F47" s="12">
        <v>4</v>
      </c>
      <c r="G47" s="5"/>
      <c r="H47" s="15"/>
    </row>
    <row r="48" spans="1:8" hidden="1" x14ac:dyDescent="0.25">
      <c r="A48" s="28" t="s">
        <v>467</v>
      </c>
      <c r="B48" s="25" t="s">
        <v>99</v>
      </c>
      <c r="C48" s="6">
        <v>43192</v>
      </c>
      <c r="D48" s="6">
        <v>43203</v>
      </c>
      <c r="E48" s="6" t="s">
        <v>6</v>
      </c>
      <c r="F48" s="12">
        <v>11</v>
      </c>
      <c r="G48" s="239"/>
      <c r="H48" s="240"/>
    </row>
    <row r="49" spans="1:8" hidden="1" x14ac:dyDescent="0.25">
      <c r="A49" s="28" t="s">
        <v>469</v>
      </c>
      <c r="B49" s="25" t="s">
        <v>326</v>
      </c>
      <c r="C49" s="6">
        <v>43194</v>
      </c>
      <c r="D49" s="6">
        <v>43208</v>
      </c>
      <c r="E49" s="6" t="s">
        <v>6</v>
      </c>
      <c r="F49" s="238">
        <v>14</v>
      </c>
      <c r="G49" s="247"/>
      <c r="H49" s="251"/>
    </row>
    <row r="50" spans="1:8" x14ac:dyDescent="0.25">
      <c r="A50" s="28" t="s">
        <v>501</v>
      </c>
      <c r="B50" s="25" t="s">
        <v>300</v>
      </c>
      <c r="C50" s="6">
        <v>43348</v>
      </c>
      <c r="D50" s="6">
        <v>43514</v>
      </c>
      <c r="E50" s="6" t="s">
        <v>23</v>
      </c>
      <c r="F50" s="12">
        <v>166</v>
      </c>
      <c r="G50" s="249"/>
      <c r="H50" s="253"/>
    </row>
    <row r="51" spans="1:8" hidden="1" x14ac:dyDescent="0.25">
      <c r="A51" s="31" t="s">
        <v>471</v>
      </c>
      <c r="B51" s="25" t="s">
        <v>167</v>
      </c>
      <c r="C51" s="6">
        <v>43208</v>
      </c>
      <c r="D51" s="6">
        <v>43238</v>
      </c>
      <c r="E51" s="6" t="s">
        <v>6</v>
      </c>
      <c r="F51" s="12">
        <v>30</v>
      </c>
      <c r="G51" s="5"/>
      <c r="H51" s="15"/>
    </row>
    <row r="52" spans="1:8" hidden="1" x14ac:dyDescent="0.25">
      <c r="A52" s="28" t="s">
        <v>298</v>
      </c>
      <c r="B52" s="25" t="s">
        <v>306</v>
      </c>
      <c r="C52" s="6">
        <v>43069</v>
      </c>
      <c r="D52" s="6">
        <v>43112</v>
      </c>
      <c r="E52" s="6" t="s">
        <v>6</v>
      </c>
      <c r="F52" s="12">
        <v>43</v>
      </c>
      <c r="G52" s="5"/>
      <c r="H52" s="15"/>
    </row>
    <row r="53" spans="1:8" hidden="1" x14ac:dyDescent="0.25">
      <c r="A53" s="28" t="s">
        <v>516</v>
      </c>
      <c r="B53" s="25" t="s">
        <v>665</v>
      </c>
      <c r="C53" s="6">
        <v>43332</v>
      </c>
      <c r="D53" s="6">
        <v>43385</v>
      </c>
      <c r="E53" s="6" t="s">
        <v>6</v>
      </c>
      <c r="F53" s="12">
        <v>53</v>
      </c>
      <c r="G53" s="5"/>
      <c r="H53" s="15"/>
    </row>
    <row r="54" spans="1:8" ht="25.5" x14ac:dyDescent="0.25">
      <c r="A54" s="28" t="s">
        <v>473</v>
      </c>
      <c r="B54" s="25" t="s">
        <v>16</v>
      </c>
      <c r="C54" s="6">
        <v>43360</v>
      </c>
      <c r="D54" s="6">
        <v>43371</v>
      </c>
      <c r="E54" s="6" t="s">
        <v>74</v>
      </c>
      <c r="F54" s="12">
        <v>11</v>
      </c>
      <c r="G54" s="5"/>
      <c r="H54" s="15"/>
    </row>
    <row r="55" spans="1:8" ht="25.5" x14ac:dyDescent="0.25">
      <c r="A55" s="138" t="s">
        <v>474</v>
      </c>
      <c r="B55" s="25" t="s">
        <v>16</v>
      </c>
      <c r="C55" s="6">
        <v>43388</v>
      </c>
      <c r="D55" s="6">
        <v>43399</v>
      </c>
      <c r="E55" s="6" t="s">
        <v>74</v>
      </c>
      <c r="F55" s="12">
        <v>11</v>
      </c>
      <c r="G55" s="5"/>
      <c r="H55" s="15"/>
    </row>
    <row r="56" spans="1:8" ht="25.5" x14ac:dyDescent="0.25">
      <c r="A56" s="28" t="s">
        <v>475</v>
      </c>
      <c r="B56" s="25" t="s">
        <v>16</v>
      </c>
      <c r="C56" s="6">
        <v>43402</v>
      </c>
      <c r="D56" s="6">
        <v>43413</v>
      </c>
      <c r="E56" s="6" t="s">
        <v>74</v>
      </c>
      <c r="F56" s="12">
        <v>11</v>
      </c>
      <c r="G56" s="5"/>
      <c r="H56" s="15"/>
    </row>
    <row r="57" spans="1:8" hidden="1" x14ac:dyDescent="0.25">
      <c r="A57" s="28" t="s">
        <v>282</v>
      </c>
      <c r="B57" s="25" t="s">
        <v>16</v>
      </c>
      <c r="C57" s="6">
        <v>42838</v>
      </c>
      <c r="D57" s="6">
        <v>43100</v>
      </c>
      <c r="E57" s="6" t="s">
        <v>6</v>
      </c>
      <c r="F57" s="12">
        <v>262</v>
      </c>
      <c r="G57" s="5"/>
      <c r="H57" s="15"/>
    </row>
    <row r="58" spans="1:8" ht="25.5" x14ac:dyDescent="0.25">
      <c r="A58" s="138" t="s">
        <v>476</v>
      </c>
      <c r="B58" s="25" t="s">
        <v>16</v>
      </c>
      <c r="C58" s="6">
        <v>43465</v>
      </c>
      <c r="D58" s="6">
        <v>43476</v>
      </c>
      <c r="E58" s="6" t="s">
        <v>74</v>
      </c>
      <c r="F58" s="12">
        <v>11</v>
      </c>
      <c r="G58" s="5"/>
      <c r="H58" s="15"/>
    </row>
    <row r="59" spans="1:8" hidden="1" x14ac:dyDescent="0.25">
      <c r="A59" s="28" t="s">
        <v>286</v>
      </c>
      <c r="B59" s="25" t="s">
        <v>99</v>
      </c>
      <c r="C59" s="6">
        <v>42850</v>
      </c>
      <c r="D59" s="6">
        <v>42874</v>
      </c>
      <c r="E59" s="6" t="s">
        <v>6</v>
      </c>
      <c r="F59" s="12">
        <v>24</v>
      </c>
      <c r="G59" s="5"/>
      <c r="H59" s="15"/>
    </row>
    <row r="60" spans="1:8" ht="25.5" x14ac:dyDescent="0.25">
      <c r="A60" s="28" t="s">
        <v>477</v>
      </c>
      <c r="B60" s="25" t="s">
        <v>16</v>
      </c>
      <c r="C60" s="6">
        <v>43830</v>
      </c>
      <c r="D60" s="6">
        <v>43841</v>
      </c>
      <c r="E60" s="6" t="s">
        <v>74</v>
      </c>
      <c r="F60" s="12">
        <v>11</v>
      </c>
      <c r="G60" s="5"/>
      <c r="H60" s="15"/>
    </row>
    <row r="61" spans="1:8" ht="25.5" x14ac:dyDescent="0.25">
      <c r="A61" s="28" t="s">
        <v>478</v>
      </c>
      <c r="B61" s="25" t="s">
        <v>16</v>
      </c>
      <c r="C61" s="6">
        <v>43479</v>
      </c>
      <c r="D61" s="6">
        <v>43490</v>
      </c>
      <c r="E61" s="6" t="s">
        <v>74</v>
      </c>
      <c r="F61" s="12">
        <v>11</v>
      </c>
      <c r="G61" s="5"/>
      <c r="H61" s="15"/>
    </row>
    <row r="62" spans="1:8" hidden="1" x14ac:dyDescent="0.25">
      <c r="A62" s="28" t="s">
        <v>479</v>
      </c>
      <c r="B62" s="25" t="s">
        <v>16</v>
      </c>
      <c r="C62" s="6">
        <v>43332</v>
      </c>
      <c r="D62" s="6">
        <v>43363</v>
      </c>
      <c r="E62" s="6" t="s">
        <v>6</v>
      </c>
      <c r="F62" s="12">
        <v>31</v>
      </c>
      <c r="G62" s="246"/>
      <c r="H62" s="250"/>
    </row>
    <row r="63" spans="1:8" ht="25.5" x14ac:dyDescent="0.25">
      <c r="A63" s="28" t="s">
        <v>480</v>
      </c>
      <c r="B63" s="25" t="s">
        <v>16</v>
      </c>
      <c r="C63" s="6">
        <v>43346</v>
      </c>
      <c r="D63" s="6">
        <v>43357</v>
      </c>
      <c r="E63" s="6" t="s">
        <v>74</v>
      </c>
      <c r="F63" s="12">
        <v>11</v>
      </c>
      <c r="G63" s="5"/>
      <c r="H63" s="15"/>
    </row>
    <row r="64" spans="1:8" hidden="1" x14ac:dyDescent="0.25">
      <c r="A64" s="28" t="s">
        <v>338</v>
      </c>
      <c r="B64" s="25" t="s">
        <v>137</v>
      </c>
      <c r="C64" s="6">
        <v>43059</v>
      </c>
      <c r="D64" s="6">
        <v>43147</v>
      </c>
      <c r="E64" s="6" t="s">
        <v>6</v>
      </c>
      <c r="F64" s="12">
        <v>88</v>
      </c>
      <c r="G64" s="5"/>
      <c r="H64" s="15"/>
    </row>
    <row r="65" spans="1:8" hidden="1" x14ac:dyDescent="0.25">
      <c r="A65" s="138" t="s">
        <v>481</v>
      </c>
      <c r="B65" s="25" t="s">
        <v>16</v>
      </c>
      <c r="C65" s="6">
        <v>43283</v>
      </c>
      <c r="D65" s="6">
        <v>43308</v>
      </c>
      <c r="E65" s="6" t="s">
        <v>6</v>
      </c>
      <c r="F65" s="12">
        <v>25</v>
      </c>
      <c r="G65" s="5"/>
      <c r="H65" s="15"/>
    </row>
    <row r="66" spans="1:8" ht="25.5" x14ac:dyDescent="0.25">
      <c r="A66" s="28" t="s">
        <v>482</v>
      </c>
      <c r="B66" s="25" t="s">
        <v>16</v>
      </c>
      <c r="C66" s="6">
        <v>43419</v>
      </c>
      <c r="D66" s="6">
        <v>43449</v>
      </c>
      <c r="E66" s="6" t="s">
        <v>74</v>
      </c>
      <c r="F66" s="12">
        <v>30</v>
      </c>
      <c r="G66" s="5"/>
      <c r="H66" s="15"/>
    </row>
    <row r="67" spans="1:8" ht="25.5" x14ac:dyDescent="0.25">
      <c r="A67" s="138" t="s">
        <v>483</v>
      </c>
      <c r="B67" s="25" t="s">
        <v>16</v>
      </c>
      <c r="C67" s="6">
        <v>43905</v>
      </c>
      <c r="D67" s="6">
        <v>43936</v>
      </c>
      <c r="E67" s="6" t="s">
        <v>74</v>
      </c>
      <c r="F67" s="12">
        <v>31</v>
      </c>
      <c r="G67" s="5"/>
      <c r="H67" s="15"/>
    </row>
    <row r="68" spans="1:8" x14ac:dyDescent="0.25">
      <c r="A68" s="28" t="s">
        <v>484</v>
      </c>
      <c r="B68" s="25" t="s">
        <v>16</v>
      </c>
      <c r="C68" s="6">
        <v>43571</v>
      </c>
      <c r="D68" s="6">
        <v>43603</v>
      </c>
      <c r="E68" s="6" t="s">
        <v>21</v>
      </c>
      <c r="F68" s="12">
        <v>32</v>
      </c>
      <c r="G68" s="5"/>
      <c r="H68" s="15"/>
    </row>
    <row r="69" spans="1:8" hidden="1" x14ac:dyDescent="0.25">
      <c r="A69" s="138" t="s">
        <v>285</v>
      </c>
      <c r="B69" s="25" t="s">
        <v>92</v>
      </c>
      <c r="C69" s="6">
        <v>42891</v>
      </c>
      <c r="D69" s="6">
        <v>43042</v>
      </c>
      <c r="E69" s="6" t="s">
        <v>6</v>
      </c>
      <c r="F69" s="12">
        <v>151</v>
      </c>
      <c r="G69" s="5"/>
      <c r="H69" s="15"/>
    </row>
    <row r="70" spans="1:8" hidden="1" x14ac:dyDescent="0.25">
      <c r="A70" s="138" t="s">
        <v>470</v>
      </c>
      <c r="B70" s="25" t="s">
        <v>318</v>
      </c>
      <c r="C70" s="6">
        <v>43199</v>
      </c>
      <c r="D70" s="6">
        <v>43203</v>
      </c>
      <c r="E70" s="6" t="s">
        <v>6</v>
      </c>
      <c r="F70" s="12">
        <v>4</v>
      </c>
      <c r="G70" s="5"/>
      <c r="H70" s="15"/>
    </row>
    <row r="71" spans="1:8" hidden="1" x14ac:dyDescent="0.25">
      <c r="A71" s="138" t="s">
        <v>283</v>
      </c>
      <c r="B71" s="25" t="s">
        <v>16</v>
      </c>
      <c r="C71" s="6">
        <v>42877</v>
      </c>
      <c r="D71" s="6">
        <v>42881</v>
      </c>
      <c r="E71" s="6" t="s">
        <v>6</v>
      </c>
      <c r="F71" s="12">
        <v>4</v>
      </c>
      <c r="G71" s="5"/>
      <c r="H71" s="15"/>
    </row>
    <row r="72" spans="1:8" hidden="1" x14ac:dyDescent="0.25">
      <c r="A72" s="28" t="s">
        <v>490</v>
      </c>
      <c r="B72" s="25" t="s">
        <v>80</v>
      </c>
      <c r="C72" s="6">
        <v>43241</v>
      </c>
      <c r="D72" s="6">
        <v>43259</v>
      </c>
      <c r="E72" s="6" t="s">
        <v>6</v>
      </c>
      <c r="F72" s="12">
        <v>18</v>
      </c>
      <c r="G72" s="248"/>
      <c r="H72" s="252"/>
    </row>
    <row r="73" spans="1:8" hidden="1" x14ac:dyDescent="0.25">
      <c r="A73" s="28" t="s">
        <v>472</v>
      </c>
      <c r="B73" s="25" t="s">
        <v>16</v>
      </c>
      <c r="C73" s="6">
        <v>43199</v>
      </c>
      <c r="D73" s="6">
        <v>43208</v>
      </c>
      <c r="E73" s="6" t="s">
        <v>6</v>
      </c>
      <c r="F73" s="238">
        <v>9</v>
      </c>
      <c r="G73" s="247"/>
      <c r="H73" s="251"/>
    </row>
    <row r="74" spans="1:8" hidden="1" x14ac:dyDescent="0.25">
      <c r="A74" s="28" t="s">
        <v>331</v>
      </c>
      <c r="B74" s="25" t="s">
        <v>153</v>
      </c>
      <c r="C74" s="6">
        <v>43045</v>
      </c>
      <c r="D74" s="6">
        <v>43077</v>
      </c>
      <c r="E74" s="6" t="s">
        <v>6</v>
      </c>
      <c r="F74" s="12">
        <v>32</v>
      </c>
      <c r="G74" s="9"/>
      <c r="H74" s="241"/>
    </row>
    <row r="75" spans="1:8" hidden="1" x14ac:dyDescent="0.25">
      <c r="A75" s="138" t="s">
        <v>499</v>
      </c>
      <c r="B75" s="25" t="s">
        <v>170</v>
      </c>
      <c r="C75" s="6">
        <v>43244</v>
      </c>
      <c r="D75" s="6">
        <v>43251</v>
      </c>
      <c r="E75" s="6" t="s">
        <v>6</v>
      </c>
      <c r="F75" s="12">
        <v>7</v>
      </c>
      <c r="G75" s="5"/>
      <c r="H75" s="15"/>
    </row>
    <row r="76" spans="1:8" hidden="1" x14ac:dyDescent="0.25">
      <c r="A76" s="138" t="s">
        <v>491</v>
      </c>
      <c r="B76" s="25" t="s">
        <v>8</v>
      </c>
      <c r="C76" s="6">
        <v>43241</v>
      </c>
      <c r="D76" s="6">
        <v>43258</v>
      </c>
      <c r="E76" s="6" t="s">
        <v>6</v>
      </c>
      <c r="F76" s="12">
        <v>17</v>
      </c>
      <c r="G76" s="5"/>
      <c r="H76" s="15"/>
    </row>
    <row r="77" spans="1:8" x14ac:dyDescent="0.25">
      <c r="A77" s="28" t="s">
        <v>492</v>
      </c>
      <c r="B77" s="25" t="s">
        <v>8</v>
      </c>
      <c r="C77" s="6">
        <v>43411</v>
      </c>
      <c r="D77" s="6">
        <v>43427</v>
      </c>
      <c r="E77" s="6" t="s">
        <v>23</v>
      </c>
      <c r="F77" s="12">
        <v>16</v>
      </c>
      <c r="G77" s="5"/>
      <c r="H77" s="15"/>
    </row>
    <row r="78" spans="1:8" hidden="1" x14ac:dyDescent="0.25">
      <c r="A78" s="28" t="s">
        <v>287</v>
      </c>
      <c r="B78" s="25" t="s">
        <v>666</v>
      </c>
      <c r="C78" s="6">
        <v>43416</v>
      </c>
      <c r="D78" s="6">
        <v>43441</v>
      </c>
      <c r="E78" s="6" t="s">
        <v>6</v>
      </c>
      <c r="F78" s="12">
        <v>25</v>
      </c>
      <c r="G78" s="5"/>
      <c r="H78" s="15"/>
    </row>
    <row r="79" spans="1:8" ht="25.5" x14ac:dyDescent="0.25">
      <c r="A79" s="28" t="s">
        <v>493</v>
      </c>
      <c r="B79" s="25" t="s">
        <v>8</v>
      </c>
      <c r="C79" s="6">
        <v>43444</v>
      </c>
      <c r="D79" s="6">
        <v>43476</v>
      </c>
      <c r="E79" s="6" t="s">
        <v>74</v>
      </c>
      <c r="F79" s="12">
        <v>32</v>
      </c>
      <c r="G79" s="246"/>
      <c r="H79" s="250"/>
    </row>
    <row r="80" spans="1:8" hidden="1" x14ac:dyDescent="0.25">
      <c r="A80" s="28" t="s">
        <v>486</v>
      </c>
      <c r="B80" s="25" t="s">
        <v>485</v>
      </c>
      <c r="C80" s="6">
        <v>43206</v>
      </c>
      <c r="D80" s="6">
        <v>43217</v>
      </c>
      <c r="E80" s="6" t="s">
        <v>6</v>
      </c>
      <c r="F80" s="12">
        <v>11</v>
      </c>
      <c r="G80" s="246"/>
      <c r="H80" s="250"/>
    </row>
    <row r="81" spans="1:8" hidden="1" x14ac:dyDescent="0.25">
      <c r="A81" s="28" t="s">
        <v>288</v>
      </c>
      <c r="B81" s="25" t="s">
        <v>192</v>
      </c>
      <c r="C81" s="6">
        <v>43003</v>
      </c>
      <c r="D81" s="6">
        <v>43014</v>
      </c>
      <c r="E81" s="6" t="s">
        <v>6</v>
      </c>
      <c r="F81" s="12">
        <v>11</v>
      </c>
      <c r="G81" s="5"/>
      <c r="H81" s="15"/>
    </row>
    <row r="82" spans="1:8" hidden="1" x14ac:dyDescent="0.25">
      <c r="A82" s="28" t="s">
        <v>497</v>
      </c>
      <c r="B82" s="25" t="s">
        <v>99</v>
      </c>
      <c r="C82" s="6">
        <v>43207</v>
      </c>
      <c r="D82" s="6">
        <v>43266</v>
      </c>
      <c r="E82" s="6" t="s">
        <v>6</v>
      </c>
      <c r="F82" s="12">
        <v>59</v>
      </c>
      <c r="G82" s="246"/>
      <c r="H82" s="250"/>
    </row>
    <row r="83" spans="1:8" hidden="1" x14ac:dyDescent="0.25">
      <c r="A83" s="28" t="s">
        <v>322</v>
      </c>
      <c r="B83" s="25" t="s">
        <v>321</v>
      </c>
      <c r="C83" s="6">
        <v>43019</v>
      </c>
      <c r="D83" s="6">
        <v>43039</v>
      </c>
      <c r="E83" s="6" t="s">
        <v>6</v>
      </c>
      <c r="F83" s="12">
        <v>20</v>
      </c>
      <c r="G83" s="5"/>
      <c r="H83" s="15"/>
    </row>
    <row r="84" spans="1:8" hidden="1" x14ac:dyDescent="0.25">
      <c r="A84" s="28" t="s">
        <v>495</v>
      </c>
      <c r="B84" s="25" t="s">
        <v>16</v>
      </c>
      <c r="C84" s="6">
        <v>43332</v>
      </c>
      <c r="D84" s="6">
        <v>43363</v>
      </c>
      <c r="E84" s="6" t="s">
        <v>6</v>
      </c>
      <c r="F84" s="12">
        <v>31</v>
      </c>
      <c r="G84" s="5"/>
      <c r="H84" s="15"/>
    </row>
    <row r="85" spans="1:8" hidden="1" x14ac:dyDescent="0.25">
      <c r="A85" s="28" t="s">
        <v>284</v>
      </c>
      <c r="B85" s="25" t="s">
        <v>16</v>
      </c>
      <c r="C85" s="6">
        <v>42877</v>
      </c>
      <c r="D85" s="6">
        <v>43100</v>
      </c>
      <c r="E85" s="6" t="s">
        <v>6</v>
      </c>
      <c r="F85" s="12">
        <v>223</v>
      </c>
      <c r="G85" s="246"/>
      <c r="H85" s="250"/>
    </row>
    <row r="86" spans="1:8" hidden="1" x14ac:dyDescent="0.25">
      <c r="A86" s="28" t="s">
        <v>498</v>
      </c>
      <c r="B86" s="25" t="s">
        <v>191</v>
      </c>
      <c r="C86" s="6">
        <v>43234</v>
      </c>
      <c r="D86" s="6">
        <v>43243</v>
      </c>
      <c r="E86" s="6" t="s">
        <v>6</v>
      </c>
      <c r="F86" s="12">
        <v>9</v>
      </c>
      <c r="G86" s="246"/>
      <c r="H86" s="250"/>
    </row>
    <row r="87" spans="1:8" hidden="1" x14ac:dyDescent="0.25">
      <c r="A87" s="28" t="s">
        <v>496</v>
      </c>
      <c r="B87" s="25" t="s">
        <v>98</v>
      </c>
      <c r="C87" s="6">
        <v>43213</v>
      </c>
      <c r="D87" s="6">
        <v>43238</v>
      </c>
      <c r="E87" s="6" t="s">
        <v>6</v>
      </c>
      <c r="F87" s="12">
        <v>25</v>
      </c>
      <c r="G87" s="5"/>
      <c r="H87" s="15"/>
    </row>
    <row r="88" spans="1:8" hidden="1" x14ac:dyDescent="0.25">
      <c r="A88" s="28" t="s">
        <v>297</v>
      </c>
      <c r="B88" s="25" t="s">
        <v>300</v>
      </c>
      <c r="C88" s="6">
        <v>43003</v>
      </c>
      <c r="D88" s="6">
        <v>43028</v>
      </c>
      <c r="E88" s="6" t="s">
        <v>6</v>
      </c>
      <c r="F88" s="12">
        <v>25</v>
      </c>
      <c r="G88" s="5"/>
      <c r="H88" s="15"/>
    </row>
    <row r="89" spans="1:8" hidden="1" x14ac:dyDescent="0.25">
      <c r="A89" s="138" t="s">
        <v>503</v>
      </c>
      <c r="B89" s="25" t="s">
        <v>667</v>
      </c>
      <c r="C89" s="6">
        <v>43297</v>
      </c>
      <c r="D89" s="6">
        <v>43343</v>
      </c>
      <c r="E89" s="6" t="s">
        <v>6</v>
      </c>
      <c r="F89" s="12">
        <v>46</v>
      </c>
      <c r="G89" s="246"/>
      <c r="H89" s="250"/>
    </row>
    <row r="90" spans="1:8" x14ac:dyDescent="0.25">
      <c r="A90" s="138" t="s">
        <v>502</v>
      </c>
      <c r="B90" s="25" t="s">
        <v>326</v>
      </c>
      <c r="C90" s="6">
        <v>43404</v>
      </c>
      <c r="D90" s="6">
        <v>43420</v>
      </c>
      <c r="E90" s="6" t="s">
        <v>23</v>
      </c>
      <c r="F90" s="12">
        <v>16</v>
      </c>
      <c r="G90" s="5"/>
      <c r="H90" s="15"/>
    </row>
    <row r="91" spans="1:8" hidden="1" x14ac:dyDescent="0.25">
      <c r="A91" s="28" t="s">
        <v>504</v>
      </c>
      <c r="B91" s="25" t="s">
        <v>177</v>
      </c>
      <c r="C91" s="6">
        <v>43276</v>
      </c>
      <c r="D91" s="6">
        <v>43413</v>
      </c>
      <c r="E91" s="6" t="s">
        <v>6</v>
      </c>
      <c r="F91" s="12">
        <v>137</v>
      </c>
      <c r="G91" s="246"/>
      <c r="H91" s="250"/>
    </row>
    <row r="92" spans="1:8" x14ac:dyDescent="0.25">
      <c r="A92" s="138" t="s">
        <v>594</v>
      </c>
      <c r="B92" s="25" t="s">
        <v>61</v>
      </c>
      <c r="C92" s="6">
        <v>43417</v>
      </c>
      <c r="D92" s="6">
        <v>43525</v>
      </c>
      <c r="E92" s="6" t="s">
        <v>23</v>
      </c>
      <c r="F92" s="12">
        <v>108</v>
      </c>
      <c r="G92" s="5"/>
      <c r="H92" s="15"/>
    </row>
    <row r="93" spans="1:8" hidden="1" x14ac:dyDescent="0.25">
      <c r="A93" s="28" t="s">
        <v>505</v>
      </c>
      <c r="B93" s="25" t="s">
        <v>308</v>
      </c>
      <c r="C93" s="6">
        <v>43297</v>
      </c>
      <c r="D93" s="6">
        <v>43306</v>
      </c>
      <c r="E93" s="6" t="s">
        <v>6</v>
      </c>
      <c r="F93" s="12">
        <v>9</v>
      </c>
      <c r="G93" s="5"/>
      <c r="H93" s="15"/>
    </row>
    <row r="94" spans="1:8" x14ac:dyDescent="0.25">
      <c r="A94" s="28" t="s">
        <v>682</v>
      </c>
      <c r="B94" s="25" t="s">
        <v>61</v>
      </c>
      <c r="C94" s="6">
        <v>43416</v>
      </c>
      <c r="D94" s="6">
        <v>43525</v>
      </c>
      <c r="E94" s="6" t="s">
        <v>23</v>
      </c>
      <c r="F94" s="12">
        <v>109</v>
      </c>
      <c r="G94" s="5"/>
      <c r="H94" s="15"/>
    </row>
    <row r="95" spans="1:8" hidden="1" x14ac:dyDescent="0.25">
      <c r="A95" s="138" t="s">
        <v>320</v>
      </c>
      <c r="B95" s="25" t="s">
        <v>318</v>
      </c>
      <c r="C95" s="6">
        <v>43059</v>
      </c>
      <c r="D95" s="6">
        <v>43196</v>
      </c>
      <c r="E95" s="6" t="s">
        <v>6</v>
      </c>
      <c r="F95" s="12">
        <v>137</v>
      </c>
      <c r="G95" s="5"/>
      <c r="H95" s="15"/>
    </row>
    <row r="96" spans="1:8" hidden="1" x14ac:dyDescent="0.25">
      <c r="A96" s="28" t="s">
        <v>319</v>
      </c>
      <c r="B96" s="25" t="s">
        <v>318</v>
      </c>
      <c r="C96" s="6">
        <v>43025</v>
      </c>
      <c r="D96" s="6">
        <v>43126</v>
      </c>
      <c r="E96" s="6" t="s">
        <v>6</v>
      </c>
      <c r="F96" s="12">
        <v>101</v>
      </c>
      <c r="G96" s="5"/>
      <c r="H96" s="15"/>
    </row>
    <row r="97" spans="1:8" hidden="1" x14ac:dyDescent="0.25">
      <c r="A97" s="138" t="s">
        <v>508</v>
      </c>
      <c r="B97" s="25" t="s">
        <v>99</v>
      </c>
      <c r="C97" s="6">
        <v>43256</v>
      </c>
      <c r="D97" s="6">
        <v>43258</v>
      </c>
      <c r="E97" s="6" t="s">
        <v>6</v>
      </c>
      <c r="F97" s="12">
        <v>2</v>
      </c>
      <c r="G97" s="5"/>
      <c r="H97" s="15"/>
    </row>
    <row r="98" spans="1:8" x14ac:dyDescent="0.25">
      <c r="A98" s="28" t="s">
        <v>289</v>
      </c>
      <c r="B98" s="25" t="s">
        <v>70</v>
      </c>
      <c r="C98" s="6">
        <v>43434</v>
      </c>
      <c r="D98" s="6">
        <v>43476</v>
      </c>
      <c r="E98" s="6" t="s">
        <v>66</v>
      </c>
      <c r="F98" s="12">
        <v>172</v>
      </c>
      <c r="G98" s="5"/>
      <c r="H98" s="15"/>
    </row>
    <row r="99" spans="1:8" hidden="1" x14ac:dyDescent="0.25">
      <c r="A99" s="28" t="s">
        <v>290</v>
      </c>
      <c r="B99" s="25" t="s">
        <v>195</v>
      </c>
      <c r="C99" s="6">
        <v>42926</v>
      </c>
      <c r="D99" s="6">
        <v>43000</v>
      </c>
      <c r="E99" s="6" t="s">
        <v>6</v>
      </c>
      <c r="F99" s="12">
        <v>74</v>
      </c>
      <c r="G99" s="5"/>
      <c r="H99" s="15"/>
    </row>
    <row r="100" spans="1:8" hidden="1" x14ac:dyDescent="0.25">
      <c r="A100" s="28" t="s">
        <v>506</v>
      </c>
      <c r="B100" s="25" t="s">
        <v>153</v>
      </c>
      <c r="C100" s="6">
        <v>43251</v>
      </c>
      <c r="D100" s="6">
        <v>43273</v>
      </c>
      <c r="E100" s="6" t="s">
        <v>6</v>
      </c>
      <c r="F100" s="12">
        <v>22</v>
      </c>
      <c r="G100" s="5"/>
      <c r="H100" s="15"/>
    </row>
    <row r="101" spans="1:8" hidden="1" x14ac:dyDescent="0.25">
      <c r="A101" s="28" t="s">
        <v>530</v>
      </c>
      <c r="B101" s="25" t="s">
        <v>87</v>
      </c>
      <c r="C101" s="6">
        <v>43297</v>
      </c>
      <c r="D101" s="6">
        <v>43308</v>
      </c>
      <c r="E101" s="6" t="s">
        <v>6</v>
      </c>
      <c r="F101" s="12">
        <v>11</v>
      </c>
      <c r="G101" s="5"/>
      <c r="H101" s="15"/>
    </row>
    <row r="102" spans="1:8" hidden="1" x14ac:dyDescent="0.25">
      <c r="A102" s="28" t="s">
        <v>534</v>
      </c>
      <c r="B102" s="25" t="s">
        <v>326</v>
      </c>
      <c r="C102" s="6">
        <v>43270</v>
      </c>
      <c r="D102" s="6">
        <v>43271</v>
      </c>
      <c r="E102" s="6" t="s">
        <v>6</v>
      </c>
      <c r="F102" s="12">
        <v>1</v>
      </c>
      <c r="G102" s="5"/>
      <c r="H102" s="15"/>
    </row>
    <row r="103" spans="1:8" hidden="1" x14ac:dyDescent="0.25">
      <c r="A103" s="138" t="s">
        <v>536</v>
      </c>
      <c r="B103" s="25" t="s">
        <v>326</v>
      </c>
      <c r="C103" s="6">
        <v>43272</v>
      </c>
      <c r="D103" s="6">
        <v>43276</v>
      </c>
      <c r="E103" s="6" t="s">
        <v>6</v>
      </c>
      <c r="F103" s="12">
        <v>4</v>
      </c>
      <c r="G103" s="5"/>
      <c r="H103" s="15"/>
    </row>
    <row r="104" spans="1:8" hidden="1" x14ac:dyDescent="0.25">
      <c r="A104" s="138" t="s">
        <v>550</v>
      </c>
      <c r="B104" s="25" t="s">
        <v>326</v>
      </c>
      <c r="C104" s="6">
        <v>43277</v>
      </c>
      <c r="D104" s="6">
        <v>43279</v>
      </c>
      <c r="E104" s="6" t="s">
        <v>6</v>
      </c>
      <c r="F104" s="12">
        <v>2</v>
      </c>
      <c r="G104" s="5"/>
      <c r="H104" s="15"/>
    </row>
    <row r="105" spans="1:8" hidden="1" x14ac:dyDescent="0.25">
      <c r="A105" s="138" t="s">
        <v>522</v>
      </c>
      <c r="B105" s="25" t="s">
        <v>326</v>
      </c>
      <c r="C105" s="6">
        <v>43262</v>
      </c>
      <c r="D105" s="6">
        <v>43265</v>
      </c>
      <c r="E105" s="6" t="s">
        <v>6</v>
      </c>
      <c r="F105" s="12">
        <v>3</v>
      </c>
      <c r="G105" s="5"/>
      <c r="H105" s="15"/>
    </row>
    <row r="106" spans="1:8" hidden="1" x14ac:dyDescent="0.25">
      <c r="A106" s="28" t="s">
        <v>535</v>
      </c>
      <c r="B106" s="25" t="s">
        <v>326</v>
      </c>
      <c r="C106" s="6">
        <v>43271</v>
      </c>
      <c r="D106" s="6">
        <v>43272</v>
      </c>
      <c r="E106" s="6" t="s">
        <v>6</v>
      </c>
      <c r="F106" s="12">
        <v>1</v>
      </c>
      <c r="G106" s="5"/>
      <c r="H106" s="15"/>
    </row>
    <row r="107" spans="1:8" hidden="1" x14ac:dyDescent="0.25">
      <c r="A107" s="28" t="s">
        <v>544</v>
      </c>
      <c r="B107" s="25" t="s">
        <v>326</v>
      </c>
      <c r="C107" s="6">
        <v>43276</v>
      </c>
      <c r="D107" s="6">
        <v>43277</v>
      </c>
      <c r="E107" s="6" t="s">
        <v>6</v>
      </c>
      <c r="F107" s="12">
        <v>1</v>
      </c>
      <c r="G107" s="5"/>
      <c r="H107" s="15"/>
    </row>
    <row r="108" spans="1:8" hidden="1" x14ac:dyDescent="0.25">
      <c r="A108" s="28" t="s">
        <v>545</v>
      </c>
      <c r="B108" s="25" t="s">
        <v>326</v>
      </c>
      <c r="C108" s="6">
        <v>43280</v>
      </c>
      <c r="D108" s="6">
        <v>43283</v>
      </c>
      <c r="E108" s="6" t="s">
        <v>6</v>
      </c>
      <c r="F108" s="12">
        <v>3</v>
      </c>
      <c r="G108" s="5"/>
      <c r="H108" s="15"/>
    </row>
    <row r="109" spans="1:8" hidden="1" x14ac:dyDescent="0.25">
      <c r="A109" s="138" t="s">
        <v>546</v>
      </c>
      <c r="B109" s="25" t="s">
        <v>326</v>
      </c>
      <c r="C109" s="6">
        <v>43287</v>
      </c>
      <c r="D109" s="6">
        <v>43290</v>
      </c>
      <c r="E109" s="6" t="s">
        <v>6</v>
      </c>
      <c r="F109" s="12">
        <v>3</v>
      </c>
      <c r="G109" s="5"/>
      <c r="H109" s="15"/>
    </row>
    <row r="110" spans="1:8" hidden="1" x14ac:dyDescent="0.25">
      <c r="A110" s="28" t="s">
        <v>547</v>
      </c>
      <c r="B110" s="25" t="s">
        <v>326</v>
      </c>
      <c r="C110" s="6">
        <v>43311</v>
      </c>
      <c r="D110" s="6">
        <v>43312</v>
      </c>
      <c r="E110" s="6" t="s">
        <v>6</v>
      </c>
      <c r="F110" s="12">
        <v>1</v>
      </c>
      <c r="G110" s="5"/>
      <c r="H110" s="15"/>
    </row>
    <row r="111" spans="1:8" hidden="1" x14ac:dyDescent="0.25">
      <c r="A111" s="28" t="s">
        <v>548</v>
      </c>
      <c r="B111" s="25" t="s">
        <v>326</v>
      </c>
      <c r="C111" s="6">
        <v>43335</v>
      </c>
      <c r="D111" s="6">
        <v>43336</v>
      </c>
      <c r="E111" s="6" t="s">
        <v>6</v>
      </c>
      <c r="F111" s="12">
        <v>1</v>
      </c>
      <c r="G111" s="246"/>
      <c r="H111" s="250"/>
    </row>
    <row r="112" spans="1:8" hidden="1" x14ac:dyDescent="0.25">
      <c r="A112" s="138" t="s">
        <v>549</v>
      </c>
      <c r="B112" s="25" t="s">
        <v>326</v>
      </c>
      <c r="C112" s="6">
        <v>43368</v>
      </c>
      <c r="D112" s="6">
        <v>43368</v>
      </c>
      <c r="E112" s="6" t="s">
        <v>6</v>
      </c>
      <c r="F112" s="12">
        <v>0</v>
      </c>
      <c r="G112" s="5"/>
      <c r="H112" s="15"/>
    </row>
    <row r="113" spans="1:21" hidden="1" x14ac:dyDescent="0.25">
      <c r="A113" s="138" t="s">
        <v>303</v>
      </c>
      <c r="B113" s="25" t="s">
        <v>98</v>
      </c>
      <c r="C113" s="6">
        <v>43010</v>
      </c>
      <c r="D113" s="6">
        <v>43028</v>
      </c>
      <c r="E113" s="6" t="s">
        <v>6</v>
      </c>
      <c r="F113" s="12">
        <v>18</v>
      </c>
      <c r="G113" s="5"/>
      <c r="H113" s="15"/>
      <c r="T113" s="23"/>
      <c r="U113" s="23"/>
    </row>
    <row r="114" spans="1:21" hidden="1" x14ac:dyDescent="0.25">
      <c r="A114" s="138" t="s">
        <v>566</v>
      </c>
      <c r="B114" s="25" t="s">
        <v>524</v>
      </c>
      <c r="C114" s="6">
        <v>43306</v>
      </c>
      <c r="D114" s="6">
        <v>43315</v>
      </c>
      <c r="E114" s="6" t="s">
        <v>6</v>
      </c>
      <c r="F114" s="12">
        <v>9</v>
      </c>
      <c r="G114" s="5"/>
      <c r="H114" s="15"/>
    </row>
    <row r="115" spans="1:21" hidden="1" x14ac:dyDescent="0.25">
      <c r="A115" s="138" t="s">
        <v>565</v>
      </c>
      <c r="B115" s="25" t="s">
        <v>308</v>
      </c>
      <c r="C115" s="6">
        <v>43390</v>
      </c>
      <c r="D115" s="6">
        <v>43406</v>
      </c>
      <c r="E115" s="6" t="s">
        <v>6</v>
      </c>
      <c r="F115" s="12">
        <v>16</v>
      </c>
      <c r="G115" s="246"/>
      <c r="H115" s="250"/>
    </row>
    <row r="116" spans="1:21" hidden="1" x14ac:dyDescent="0.25">
      <c r="A116" s="138" t="s">
        <v>295</v>
      </c>
      <c r="B116" s="25" t="s">
        <v>185</v>
      </c>
      <c r="C116" s="6">
        <v>43017</v>
      </c>
      <c r="D116" s="6">
        <v>43047</v>
      </c>
      <c r="E116" s="6" t="s">
        <v>6</v>
      </c>
      <c r="F116" s="12">
        <v>30</v>
      </c>
      <c r="G116" s="5"/>
      <c r="H116" s="15"/>
    </row>
    <row r="117" spans="1:21" hidden="1" x14ac:dyDescent="0.25">
      <c r="A117" s="28" t="s">
        <v>514</v>
      </c>
      <c r="B117" s="25" t="s">
        <v>441</v>
      </c>
      <c r="C117" s="6">
        <v>43249</v>
      </c>
      <c r="D117" s="6">
        <v>43259</v>
      </c>
      <c r="E117" s="6" t="s">
        <v>6</v>
      </c>
      <c r="F117" s="12">
        <v>10</v>
      </c>
      <c r="G117" s="246"/>
      <c r="H117" s="250"/>
    </row>
    <row r="118" spans="1:21" hidden="1" x14ac:dyDescent="0.25">
      <c r="A118" s="28" t="s">
        <v>296</v>
      </c>
      <c r="B118" s="25" t="s">
        <v>185</v>
      </c>
      <c r="C118" s="6">
        <v>43150</v>
      </c>
      <c r="D118" s="6">
        <v>43175</v>
      </c>
      <c r="E118" s="6" t="s">
        <v>6</v>
      </c>
      <c r="F118" s="12">
        <v>25</v>
      </c>
      <c r="G118" s="239"/>
      <c r="H118" s="240"/>
    </row>
    <row r="119" spans="1:21" hidden="1" x14ac:dyDescent="0.25">
      <c r="A119" s="28" t="s">
        <v>513</v>
      </c>
      <c r="B119" s="25" t="s">
        <v>185</v>
      </c>
      <c r="C119" s="6">
        <v>43269</v>
      </c>
      <c r="D119" s="6">
        <v>43280</v>
      </c>
      <c r="E119" s="6" t="s">
        <v>6</v>
      </c>
      <c r="F119" s="238">
        <v>11</v>
      </c>
      <c r="G119" s="247"/>
      <c r="H119" s="251"/>
    </row>
    <row r="120" spans="1:21" hidden="1" x14ac:dyDescent="0.25">
      <c r="A120" s="28" t="s">
        <v>520</v>
      </c>
      <c r="B120" s="25" t="s">
        <v>668</v>
      </c>
      <c r="C120" s="6">
        <v>43402</v>
      </c>
      <c r="D120" s="6">
        <v>43411</v>
      </c>
      <c r="E120" s="6" t="s">
        <v>6</v>
      </c>
      <c r="F120" s="238">
        <v>9</v>
      </c>
      <c r="G120" s="247"/>
      <c r="H120" s="251"/>
    </row>
    <row r="121" spans="1:21" hidden="1" x14ac:dyDescent="0.25">
      <c r="A121" s="28" t="s">
        <v>489</v>
      </c>
      <c r="B121" s="25" t="s">
        <v>99</v>
      </c>
      <c r="C121" s="6">
        <v>43306</v>
      </c>
      <c r="D121" s="6">
        <v>43369</v>
      </c>
      <c r="E121" s="6" t="s">
        <v>6</v>
      </c>
      <c r="F121" s="12">
        <v>63</v>
      </c>
      <c r="G121" s="9"/>
      <c r="H121" s="241"/>
    </row>
    <row r="122" spans="1:21" hidden="1" x14ac:dyDescent="0.25">
      <c r="A122" s="28" t="s">
        <v>515</v>
      </c>
      <c r="B122" s="25" t="s">
        <v>335</v>
      </c>
      <c r="C122" s="6">
        <v>43258</v>
      </c>
      <c r="D122" s="6">
        <v>43258</v>
      </c>
      <c r="E122" s="6" t="s">
        <v>6</v>
      </c>
      <c r="F122" s="12">
        <v>0</v>
      </c>
      <c r="G122" s="5"/>
      <c r="H122" s="15"/>
    </row>
    <row r="123" spans="1:21" hidden="1" x14ac:dyDescent="0.25">
      <c r="A123" s="28" t="s">
        <v>512</v>
      </c>
      <c r="B123" s="25" t="s">
        <v>16</v>
      </c>
      <c r="C123" s="6">
        <v>43348</v>
      </c>
      <c r="D123" s="6">
        <v>43353</v>
      </c>
      <c r="E123" s="6" t="s">
        <v>6</v>
      </c>
      <c r="F123" s="12">
        <v>5</v>
      </c>
      <c r="G123" s="246"/>
      <c r="H123" s="250"/>
    </row>
    <row r="124" spans="1:21" hidden="1" x14ac:dyDescent="0.25">
      <c r="A124" s="28" t="s">
        <v>517</v>
      </c>
      <c r="B124" s="25" t="s">
        <v>668</v>
      </c>
      <c r="C124" s="6">
        <v>43374</v>
      </c>
      <c r="D124" s="6">
        <v>43399</v>
      </c>
      <c r="E124" s="6" t="s">
        <v>6</v>
      </c>
      <c r="F124" s="12">
        <v>25</v>
      </c>
      <c r="G124" s="5"/>
      <c r="H124" s="15"/>
    </row>
    <row r="125" spans="1:21" x14ac:dyDescent="0.25">
      <c r="A125" s="28" t="s">
        <v>519</v>
      </c>
      <c r="B125" s="25" t="s">
        <v>669</v>
      </c>
      <c r="C125" s="6">
        <v>43044</v>
      </c>
      <c r="D125" s="6">
        <v>43427</v>
      </c>
      <c r="E125" s="6" t="s">
        <v>23</v>
      </c>
      <c r="F125" s="12">
        <v>383</v>
      </c>
      <c r="G125" s="5"/>
      <c r="H125" s="15"/>
    </row>
    <row r="126" spans="1:21" hidden="1" x14ac:dyDescent="0.25">
      <c r="A126" s="28" t="s">
        <v>529</v>
      </c>
      <c r="B126" s="25" t="s">
        <v>528</v>
      </c>
      <c r="C126" s="6">
        <v>43271</v>
      </c>
      <c r="D126" s="6">
        <v>43332</v>
      </c>
      <c r="E126" s="6" t="s">
        <v>6</v>
      </c>
      <c r="F126" s="12">
        <v>61</v>
      </c>
      <c r="G126" s="5"/>
      <c r="H126" s="15"/>
    </row>
    <row r="127" spans="1:21" hidden="1" x14ac:dyDescent="0.25">
      <c r="A127" s="28" t="s">
        <v>533</v>
      </c>
      <c r="B127" s="25" t="s">
        <v>80</v>
      </c>
      <c r="C127" s="6">
        <v>43311</v>
      </c>
      <c r="D127" s="6">
        <v>43329</v>
      </c>
      <c r="E127" s="6" t="s">
        <v>6</v>
      </c>
      <c r="F127" s="12">
        <v>18</v>
      </c>
      <c r="G127" s="5"/>
      <c r="H127" s="15"/>
    </row>
    <row r="128" spans="1:21" hidden="1" x14ac:dyDescent="0.25">
      <c r="A128" s="28" t="s">
        <v>518</v>
      </c>
      <c r="B128" s="25" t="s">
        <v>669</v>
      </c>
      <c r="C128" s="6">
        <v>43347</v>
      </c>
      <c r="D128" s="6">
        <v>43390</v>
      </c>
      <c r="E128" s="6" t="s">
        <v>6</v>
      </c>
      <c r="F128" s="12">
        <v>43</v>
      </c>
      <c r="G128" s="239"/>
      <c r="H128" s="240"/>
    </row>
    <row r="129" spans="1:8" hidden="1" x14ac:dyDescent="0.25">
      <c r="A129" s="28" t="s">
        <v>521</v>
      </c>
      <c r="B129" s="25" t="s">
        <v>485</v>
      </c>
      <c r="C129" s="6">
        <v>43266</v>
      </c>
      <c r="D129" s="6">
        <v>43273</v>
      </c>
      <c r="E129" s="6" t="s">
        <v>6</v>
      </c>
      <c r="F129" s="238">
        <v>7</v>
      </c>
      <c r="G129" s="247"/>
      <c r="H129" s="251"/>
    </row>
    <row r="130" spans="1:8" hidden="1" x14ac:dyDescent="0.25">
      <c r="A130" s="28" t="s">
        <v>527</v>
      </c>
      <c r="B130" s="25" t="s">
        <v>99</v>
      </c>
      <c r="C130" s="6">
        <v>43262</v>
      </c>
      <c r="D130" s="6">
        <v>43277</v>
      </c>
      <c r="E130" s="6" t="s">
        <v>6</v>
      </c>
      <c r="F130" s="12">
        <v>15</v>
      </c>
      <c r="G130" s="561"/>
      <c r="H130" s="562"/>
    </row>
    <row r="131" spans="1:8" hidden="1" x14ac:dyDescent="0.25">
      <c r="A131" s="28" t="s">
        <v>526</v>
      </c>
      <c r="B131" s="25" t="s">
        <v>99</v>
      </c>
      <c r="C131" s="6">
        <v>43256</v>
      </c>
      <c r="D131" s="6">
        <v>43263</v>
      </c>
      <c r="E131" s="6" t="s">
        <v>6</v>
      </c>
      <c r="F131" s="238">
        <v>7</v>
      </c>
      <c r="G131" s="247"/>
      <c r="H131" s="251"/>
    </row>
    <row r="132" spans="1:8" hidden="1" x14ac:dyDescent="0.25">
      <c r="A132" s="28" t="s">
        <v>291</v>
      </c>
      <c r="B132" s="25" t="s">
        <v>99</v>
      </c>
      <c r="C132" s="6">
        <v>43227</v>
      </c>
      <c r="D132" s="6">
        <v>43231</v>
      </c>
      <c r="E132" s="6" t="s">
        <v>6</v>
      </c>
      <c r="F132" s="12">
        <v>4</v>
      </c>
      <c r="G132" s="242"/>
      <c r="H132" s="243"/>
    </row>
    <row r="133" spans="1:8" hidden="1" x14ac:dyDescent="0.25">
      <c r="A133" s="28" t="s">
        <v>525</v>
      </c>
      <c r="B133" s="25" t="s">
        <v>524</v>
      </c>
      <c r="C133" s="6">
        <v>43257</v>
      </c>
      <c r="D133" s="6">
        <v>43258</v>
      </c>
      <c r="E133" s="6" t="s">
        <v>6</v>
      </c>
      <c r="F133" s="238">
        <v>1</v>
      </c>
      <c r="G133" s="247"/>
      <c r="H133" s="251"/>
    </row>
    <row r="134" spans="1:8" hidden="1" x14ac:dyDescent="0.25">
      <c r="A134" s="28" t="s">
        <v>294</v>
      </c>
      <c r="B134" s="25" t="s">
        <v>92</v>
      </c>
      <c r="C134" s="6">
        <v>42975</v>
      </c>
      <c r="D134" s="6">
        <v>43014</v>
      </c>
      <c r="E134" s="6" t="s">
        <v>6</v>
      </c>
      <c r="F134" s="12">
        <v>39</v>
      </c>
      <c r="G134" s="561"/>
      <c r="H134" s="562"/>
    </row>
    <row r="135" spans="1:8" x14ac:dyDescent="0.25">
      <c r="A135" s="28" t="s">
        <v>569</v>
      </c>
      <c r="B135" s="25" t="s">
        <v>92</v>
      </c>
      <c r="C135" s="6">
        <v>43444</v>
      </c>
      <c r="D135" s="6">
        <v>43469</v>
      </c>
      <c r="E135" s="6" t="s">
        <v>22</v>
      </c>
      <c r="F135" s="238">
        <v>25</v>
      </c>
      <c r="G135" s="247"/>
      <c r="H135" s="251"/>
    </row>
    <row r="136" spans="1:8" hidden="1" x14ac:dyDescent="0.25">
      <c r="A136" s="28" t="s">
        <v>567</v>
      </c>
      <c r="B136" s="25" t="s">
        <v>92</v>
      </c>
      <c r="C136" s="6">
        <v>43318</v>
      </c>
      <c r="D136" s="6">
        <v>43327</v>
      </c>
      <c r="E136" s="6" t="s">
        <v>6</v>
      </c>
      <c r="F136" s="12">
        <v>9</v>
      </c>
      <c r="G136" s="242"/>
      <c r="H136" s="243"/>
    </row>
    <row r="137" spans="1:8" x14ac:dyDescent="0.25">
      <c r="A137" s="28" t="s">
        <v>570</v>
      </c>
      <c r="B137" s="25" t="s">
        <v>92</v>
      </c>
      <c r="C137" s="6">
        <v>43486</v>
      </c>
      <c r="D137" s="6">
        <v>43525</v>
      </c>
      <c r="E137" s="6" t="s">
        <v>21</v>
      </c>
      <c r="F137" s="238">
        <v>39</v>
      </c>
      <c r="G137" s="247"/>
      <c r="H137" s="251"/>
    </row>
    <row r="138" spans="1:8" hidden="1" x14ac:dyDescent="0.25">
      <c r="A138" s="28" t="s">
        <v>302</v>
      </c>
      <c r="B138" s="25" t="s">
        <v>301</v>
      </c>
      <c r="C138" s="6">
        <v>43010</v>
      </c>
      <c r="D138" s="6">
        <v>43028</v>
      </c>
      <c r="E138" s="6" t="s">
        <v>6</v>
      </c>
      <c r="F138" s="238">
        <v>18</v>
      </c>
      <c r="G138" s="245"/>
      <c r="H138" s="244"/>
    </row>
    <row r="139" spans="1:8" hidden="1" x14ac:dyDescent="0.25">
      <c r="A139" s="28" t="s">
        <v>568</v>
      </c>
      <c r="B139" s="25" t="s">
        <v>92</v>
      </c>
      <c r="C139" s="6">
        <v>43318</v>
      </c>
      <c r="D139" s="6">
        <v>43327</v>
      </c>
      <c r="E139" s="6" t="s">
        <v>6</v>
      </c>
      <c r="F139" s="12">
        <v>9</v>
      </c>
      <c r="G139" s="9"/>
      <c r="H139" s="241"/>
    </row>
    <row r="140" spans="1:8" x14ac:dyDescent="0.25">
      <c r="A140" s="28" t="s">
        <v>531</v>
      </c>
      <c r="B140" s="25" t="s">
        <v>412</v>
      </c>
      <c r="C140" s="6">
        <v>43418</v>
      </c>
      <c r="D140" s="6">
        <v>43427</v>
      </c>
      <c r="E140" s="6" t="s">
        <v>23</v>
      </c>
      <c r="F140" s="12">
        <v>9</v>
      </c>
      <c r="G140" s="5"/>
      <c r="H140" s="15"/>
    </row>
    <row r="141" spans="1:8" hidden="1" x14ac:dyDescent="0.25">
      <c r="A141" s="28" t="s">
        <v>305</v>
      </c>
      <c r="B141" s="25" t="s">
        <v>304</v>
      </c>
      <c r="C141" s="6">
        <v>43045</v>
      </c>
      <c r="D141" s="6">
        <v>43070</v>
      </c>
      <c r="E141" s="6" t="s">
        <v>6</v>
      </c>
      <c r="F141" s="12">
        <v>25</v>
      </c>
      <c r="G141" s="5"/>
      <c r="H141" s="15"/>
    </row>
    <row r="142" spans="1:8" hidden="1" x14ac:dyDescent="0.25">
      <c r="A142" s="28" t="s">
        <v>532</v>
      </c>
      <c r="B142" s="25" t="s">
        <v>412</v>
      </c>
      <c r="C142" s="6">
        <v>43339</v>
      </c>
      <c r="D142" s="6">
        <v>43363</v>
      </c>
      <c r="E142" s="6" t="s">
        <v>6</v>
      </c>
      <c r="F142" s="12">
        <v>24</v>
      </c>
      <c r="G142" s="5"/>
      <c r="H142" s="15"/>
    </row>
    <row r="143" spans="1:8" hidden="1" x14ac:dyDescent="0.25">
      <c r="A143" s="28" t="s">
        <v>299</v>
      </c>
      <c r="B143" s="25" t="s">
        <v>98</v>
      </c>
      <c r="C143" s="6">
        <v>43027</v>
      </c>
      <c r="D143" s="6">
        <v>43056</v>
      </c>
      <c r="E143" s="6" t="s">
        <v>6</v>
      </c>
      <c r="F143" s="12">
        <v>29</v>
      </c>
      <c r="G143" s="5"/>
      <c r="H143" s="15"/>
    </row>
    <row r="144" spans="1:8" x14ac:dyDescent="0.25">
      <c r="A144" s="28" t="s">
        <v>555</v>
      </c>
      <c r="B144" s="25" t="s">
        <v>195</v>
      </c>
      <c r="C144" s="6">
        <v>43390</v>
      </c>
      <c r="D144" s="6">
        <v>43434</v>
      </c>
      <c r="E144" s="6" t="s">
        <v>23</v>
      </c>
      <c r="F144" s="12">
        <v>44</v>
      </c>
      <c r="G144" s="246"/>
      <c r="H144" s="250"/>
    </row>
    <row r="145" spans="1:8" hidden="1" x14ac:dyDescent="0.25">
      <c r="A145" s="28" t="s">
        <v>307</v>
      </c>
      <c r="B145" s="25" t="s">
        <v>87</v>
      </c>
      <c r="C145" s="6">
        <v>43185</v>
      </c>
      <c r="D145" s="6">
        <v>43196</v>
      </c>
      <c r="E145" s="6" t="s">
        <v>6</v>
      </c>
      <c r="F145" s="12">
        <v>11</v>
      </c>
      <c r="G145" s="5"/>
      <c r="H145" s="15"/>
    </row>
    <row r="146" spans="1:8" hidden="1" x14ac:dyDescent="0.25">
      <c r="A146" s="28" t="s">
        <v>543</v>
      </c>
      <c r="B146" s="25" t="s">
        <v>16</v>
      </c>
      <c r="C146" s="6">
        <v>43271</v>
      </c>
      <c r="D146" s="6">
        <v>43280</v>
      </c>
      <c r="E146" s="6" t="s">
        <v>6</v>
      </c>
      <c r="F146" s="12">
        <v>9</v>
      </c>
      <c r="G146" s="5"/>
      <c r="H146" s="15"/>
    </row>
    <row r="147" spans="1:8" hidden="1" x14ac:dyDescent="0.25">
      <c r="A147" s="28" t="s">
        <v>309</v>
      </c>
      <c r="B147" s="25" t="s">
        <v>308</v>
      </c>
      <c r="C147" s="6">
        <v>43066</v>
      </c>
      <c r="D147" s="6">
        <v>43077</v>
      </c>
      <c r="E147" s="6" t="s">
        <v>6</v>
      </c>
      <c r="F147" s="12">
        <v>11</v>
      </c>
      <c r="G147" s="246"/>
      <c r="H147" s="250"/>
    </row>
    <row r="148" spans="1:8" hidden="1" x14ac:dyDescent="0.25">
      <c r="A148" s="28" t="s">
        <v>539</v>
      </c>
      <c r="B148" s="25" t="s">
        <v>441</v>
      </c>
      <c r="C148" s="6">
        <v>43307</v>
      </c>
      <c r="D148" s="6">
        <v>43313</v>
      </c>
      <c r="E148" s="6" t="s">
        <v>6</v>
      </c>
      <c r="F148" s="12">
        <v>6</v>
      </c>
      <c r="G148" s="246"/>
      <c r="H148" s="250"/>
    </row>
    <row r="149" spans="1:8" hidden="1" x14ac:dyDescent="0.25">
      <c r="A149" s="28" t="s">
        <v>313</v>
      </c>
      <c r="B149" s="25" t="s">
        <v>412</v>
      </c>
      <c r="C149" s="6">
        <v>43150</v>
      </c>
      <c r="D149" s="6">
        <v>43214</v>
      </c>
      <c r="E149" s="6" t="s">
        <v>6</v>
      </c>
      <c r="F149" s="12">
        <v>64</v>
      </c>
      <c r="G149" s="239"/>
      <c r="H149" s="240"/>
    </row>
    <row r="150" spans="1:8" hidden="1" x14ac:dyDescent="0.25">
      <c r="A150" s="28" t="s">
        <v>540</v>
      </c>
      <c r="B150" s="25" t="s">
        <v>441</v>
      </c>
      <c r="C150" s="6">
        <v>43318</v>
      </c>
      <c r="D150" s="6">
        <v>43322</v>
      </c>
      <c r="E150" s="6" t="s">
        <v>6</v>
      </c>
      <c r="F150" s="238">
        <v>4</v>
      </c>
      <c r="G150" s="247"/>
      <c r="H150" s="251"/>
    </row>
    <row r="151" spans="1:8" hidden="1" x14ac:dyDescent="0.25">
      <c r="A151" s="28" t="s">
        <v>314</v>
      </c>
      <c r="B151" s="25" t="s">
        <v>412</v>
      </c>
      <c r="C151" s="6">
        <v>43244</v>
      </c>
      <c r="D151" s="6">
        <v>43266</v>
      </c>
      <c r="E151" s="6" t="s">
        <v>6</v>
      </c>
      <c r="F151" s="238">
        <v>22</v>
      </c>
      <c r="G151" s="247"/>
      <c r="H151" s="251"/>
    </row>
    <row r="152" spans="1:8" hidden="1" x14ac:dyDescent="0.25">
      <c r="A152" s="28" t="s">
        <v>541</v>
      </c>
      <c r="B152" s="25" t="s">
        <v>441</v>
      </c>
      <c r="C152" s="6">
        <v>43297</v>
      </c>
      <c r="D152" s="6">
        <v>43308</v>
      </c>
      <c r="E152" s="6" t="s">
        <v>6</v>
      </c>
      <c r="F152" s="238">
        <v>11</v>
      </c>
      <c r="G152" s="247"/>
      <c r="H152" s="251"/>
    </row>
    <row r="153" spans="1:8" hidden="1" x14ac:dyDescent="0.25">
      <c r="A153" s="28" t="s">
        <v>315</v>
      </c>
      <c r="B153" s="25" t="s">
        <v>412</v>
      </c>
      <c r="C153" s="6">
        <v>43115</v>
      </c>
      <c r="D153" s="6">
        <v>43147</v>
      </c>
      <c r="E153" s="6" t="s">
        <v>6</v>
      </c>
      <c r="F153" s="12">
        <v>32</v>
      </c>
      <c r="G153" s="242"/>
      <c r="H153" s="243"/>
    </row>
    <row r="154" spans="1:8" hidden="1" x14ac:dyDescent="0.25">
      <c r="A154" s="28" t="s">
        <v>542</v>
      </c>
      <c r="B154" s="25" t="s">
        <v>99</v>
      </c>
      <c r="C154" s="6">
        <v>43277</v>
      </c>
      <c r="D154" s="6">
        <v>43305</v>
      </c>
      <c r="E154" s="6" t="s">
        <v>6</v>
      </c>
      <c r="F154" s="238">
        <v>28</v>
      </c>
      <c r="G154" s="247"/>
      <c r="H154" s="251"/>
    </row>
    <row r="155" spans="1:8" hidden="1" x14ac:dyDescent="0.25">
      <c r="A155" s="28" t="s">
        <v>316</v>
      </c>
      <c r="B155" s="25" t="s">
        <v>98</v>
      </c>
      <c r="C155" s="6">
        <v>43339</v>
      </c>
      <c r="D155" s="6">
        <v>43385</v>
      </c>
      <c r="E155" s="6" t="s">
        <v>6</v>
      </c>
      <c r="F155" s="12">
        <v>46</v>
      </c>
      <c r="G155" s="9"/>
      <c r="H155" s="241"/>
    </row>
    <row r="156" spans="1:8" x14ac:dyDescent="0.25">
      <c r="A156" s="28" t="s">
        <v>606</v>
      </c>
      <c r="B156" s="25" t="s">
        <v>670</v>
      </c>
      <c r="C156" s="6">
        <v>43409</v>
      </c>
      <c r="D156" s="6">
        <v>43427</v>
      </c>
      <c r="E156" s="6" t="s">
        <v>23</v>
      </c>
      <c r="F156" s="12">
        <v>18</v>
      </c>
      <c r="G156" s="5"/>
      <c r="H156" s="15"/>
    </row>
    <row r="157" spans="1:8" hidden="1" x14ac:dyDescent="0.25">
      <c r="A157" s="28" t="s">
        <v>317</v>
      </c>
      <c r="B157" s="25" t="s">
        <v>98</v>
      </c>
      <c r="C157" s="6">
        <v>43311</v>
      </c>
      <c r="D157" s="6">
        <v>43355</v>
      </c>
      <c r="E157" s="6" t="s">
        <v>6</v>
      </c>
      <c r="F157" s="12">
        <v>44</v>
      </c>
      <c r="G157" s="246"/>
      <c r="H157" s="250"/>
    </row>
    <row r="158" spans="1:8" ht="25.5" x14ac:dyDescent="0.25">
      <c r="A158" s="28" t="s">
        <v>551</v>
      </c>
      <c r="B158" s="25" t="s">
        <v>8</v>
      </c>
      <c r="C158" s="6">
        <v>43418</v>
      </c>
      <c r="D158" s="6">
        <v>43434</v>
      </c>
      <c r="E158" s="6" t="s">
        <v>74</v>
      </c>
      <c r="F158" s="12">
        <v>16</v>
      </c>
      <c r="G158" s="5"/>
      <c r="H158" s="15"/>
    </row>
    <row r="159" spans="1:8" hidden="1" x14ac:dyDescent="0.25">
      <c r="A159" s="28" t="s">
        <v>552</v>
      </c>
      <c r="B159" s="25" t="s">
        <v>99</v>
      </c>
      <c r="C159" s="6">
        <v>43283</v>
      </c>
      <c r="D159" s="6">
        <v>43305</v>
      </c>
      <c r="E159" s="6" t="s">
        <v>6</v>
      </c>
      <c r="F159" s="12">
        <v>22</v>
      </c>
      <c r="G159" s="5"/>
      <c r="H159" s="15"/>
    </row>
    <row r="160" spans="1:8" hidden="1" x14ac:dyDescent="0.25">
      <c r="A160" s="28" t="s">
        <v>310</v>
      </c>
      <c r="B160" s="25" t="s">
        <v>308</v>
      </c>
      <c r="C160" s="6">
        <v>43017</v>
      </c>
      <c r="D160" s="6">
        <v>43021</v>
      </c>
      <c r="E160" s="6" t="s">
        <v>6</v>
      </c>
      <c r="F160" s="12">
        <v>4</v>
      </c>
      <c r="G160" s="5"/>
      <c r="H160" s="15"/>
    </row>
    <row r="161" spans="1:8" hidden="1" x14ac:dyDescent="0.25">
      <c r="A161" s="28" t="s">
        <v>553</v>
      </c>
      <c r="B161" s="25" t="s">
        <v>326</v>
      </c>
      <c r="C161" s="6">
        <v>43278</v>
      </c>
      <c r="D161" s="6">
        <v>43287</v>
      </c>
      <c r="E161" s="6" t="s">
        <v>6</v>
      </c>
      <c r="F161" s="12">
        <v>9</v>
      </c>
      <c r="G161" s="5"/>
      <c r="H161" s="15"/>
    </row>
    <row r="162" spans="1:8" hidden="1" x14ac:dyDescent="0.25">
      <c r="A162" s="28" t="s">
        <v>323</v>
      </c>
      <c r="B162" s="25" t="s">
        <v>88</v>
      </c>
      <c r="C162" s="6">
        <v>43031</v>
      </c>
      <c r="D162" s="6">
        <v>43033</v>
      </c>
      <c r="E162" s="6" t="s">
        <v>6</v>
      </c>
      <c r="F162" s="12">
        <v>2</v>
      </c>
      <c r="G162" s="5"/>
      <c r="H162" s="15"/>
    </row>
    <row r="163" spans="1:8" hidden="1" x14ac:dyDescent="0.25">
      <c r="A163" s="28" t="s">
        <v>554</v>
      </c>
      <c r="B163" s="25" t="s">
        <v>485</v>
      </c>
      <c r="C163" s="6">
        <v>43283</v>
      </c>
      <c r="D163" s="6">
        <v>43312</v>
      </c>
      <c r="E163" s="6" t="s">
        <v>6</v>
      </c>
      <c r="F163" s="12">
        <v>29</v>
      </c>
      <c r="G163" s="246"/>
      <c r="H163" s="250"/>
    </row>
    <row r="164" spans="1:8" hidden="1" x14ac:dyDescent="0.25">
      <c r="A164" s="138" t="s">
        <v>325</v>
      </c>
      <c r="B164" s="25" t="s">
        <v>349</v>
      </c>
      <c r="C164" s="6">
        <v>43066</v>
      </c>
      <c r="D164" s="6">
        <v>43231</v>
      </c>
      <c r="E164" s="6" t="s">
        <v>6</v>
      </c>
      <c r="F164" s="12">
        <v>165</v>
      </c>
      <c r="G164" s="5"/>
      <c r="H164" s="15"/>
    </row>
    <row r="165" spans="1:8" hidden="1" x14ac:dyDescent="0.25">
      <c r="A165" s="28" t="s">
        <v>564</v>
      </c>
      <c r="B165" s="25" t="s">
        <v>195</v>
      </c>
      <c r="C165" s="6">
        <v>43347</v>
      </c>
      <c r="D165" s="6">
        <v>43368</v>
      </c>
      <c r="E165" s="6" t="s">
        <v>6</v>
      </c>
      <c r="F165" s="12">
        <v>21</v>
      </c>
      <c r="G165" s="5"/>
      <c r="H165" s="15"/>
    </row>
    <row r="166" spans="1:8" hidden="1" x14ac:dyDescent="0.25">
      <c r="A166" s="28" t="s">
        <v>556</v>
      </c>
      <c r="B166" s="25" t="s">
        <v>99</v>
      </c>
      <c r="C166" s="6">
        <v>43404</v>
      </c>
      <c r="D166" s="6">
        <v>43434</v>
      </c>
      <c r="E166" s="6" t="s">
        <v>6</v>
      </c>
      <c r="F166" s="12">
        <v>30</v>
      </c>
      <c r="G166" s="5"/>
      <c r="H166" s="15"/>
    </row>
    <row r="167" spans="1:8" hidden="1" x14ac:dyDescent="0.25">
      <c r="A167" s="28" t="s">
        <v>324</v>
      </c>
      <c r="B167" s="25" t="s">
        <v>97</v>
      </c>
      <c r="C167" s="6">
        <v>43041</v>
      </c>
      <c r="D167" s="6">
        <v>43049</v>
      </c>
      <c r="E167" s="6" t="s">
        <v>6</v>
      </c>
      <c r="F167" s="12">
        <v>8</v>
      </c>
      <c r="G167" s="246"/>
      <c r="H167" s="250"/>
    </row>
    <row r="168" spans="1:8" hidden="1" x14ac:dyDescent="0.25">
      <c r="A168" s="28" t="s">
        <v>557</v>
      </c>
      <c r="B168" s="25" t="s">
        <v>326</v>
      </c>
      <c r="C168" s="6">
        <v>43327</v>
      </c>
      <c r="D168" s="6">
        <v>43328</v>
      </c>
      <c r="E168" s="6" t="s">
        <v>6</v>
      </c>
      <c r="F168" s="12">
        <v>1</v>
      </c>
      <c r="G168" s="5"/>
      <c r="H168" s="15"/>
    </row>
    <row r="169" spans="1:8" hidden="1" x14ac:dyDescent="0.25">
      <c r="A169" s="28" t="s">
        <v>334</v>
      </c>
      <c r="B169" s="25" t="s">
        <v>326</v>
      </c>
      <c r="C169" s="6">
        <v>43047</v>
      </c>
      <c r="D169" s="6">
        <v>43115</v>
      </c>
      <c r="E169" s="6" t="s">
        <v>6</v>
      </c>
      <c r="F169" s="12">
        <v>68</v>
      </c>
      <c r="G169" s="5"/>
      <c r="H169" s="15"/>
    </row>
    <row r="170" spans="1:8" hidden="1" x14ac:dyDescent="0.25">
      <c r="A170" s="28" t="s">
        <v>558</v>
      </c>
      <c r="B170" s="25" t="s">
        <v>318</v>
      </c>
      <c r="C170" s="6">
        <v>43306</v>
      </c>
      <c r="D170" s="6">
        <v>43307</v>
      </c>
      <c r="E170" s="6" t="s">
        <v>6</v>
      </c>
      <c r="F170" s="12">
        <v>1</v>
      </c>
      <c r="G170" s="5"/>
      <c r="H170" s="15"/>
    </row>
    <row r="171" spans="1:8" hidden="1" x14ac:dyDescent="0.25">
      <c r="A171" s="28" t="s">
        <v>348</v>
      </c>
      <c r="B171" s="25" t="s">
        <v>326</v>
      </c>
      <c r="C171" s="6">
        <v>43206</v>
      </c>
      <c r="D171" s="6">
        <v>43230</v>
      </c>
      <c r="E171" s="6" t="s">
        <v>6</v>
      </c>
      <c r="F171" s="12">
        <v>24</v>
      </c>
      <c r="G171" s="239"/>
      <c r="H171" s="240"/>
    </row>
    <row r="172" spans="1:8" hidden="1" x14ac:dyDescent="0.25">
      <c r="A172" s="28" t="s">
        <v>560</v>
      </c>
      <c r="B172" s="25" t="s">
        <v>146</v>
      </c>
      <c r="C172" s="6">
        <v>43291</v>
      </c>
      <c r="D172" s="6">
        <v>43347</v>
      </c>
      <c r="E172" s="6" t="s">
        <v>6</v>
      </c>
      <c r="F172" s="238">
        <v>56</v>
      </c>
      <c r="G172" s="247"/>
      <c r="H172" s="251"/>
    </row>
    <row r="173" spans="1:8" hidden="1" x14ac:dyDescent="0.25">
      <c r="A173" s="28" t="s">
        <v>327</v>
      </c>
      <c r="B173" s="25" t="s">
        <v>326</v>
      </c>
      <c r="C173" s="6">
        <v>43033</v>
      </c>
      <c r="D173" s="6">
        <v>43035</v>
      </c>
      <c r="E173" s="6" t="s">
        <v>6</v>
      </c>
      <c r="F173" s="238">
        <v>2</v>
      </c>
      <c r="G173" s="247"/>
      <c r="H173" s="251"/>
    </row>
    <row r="174" spans="1:8" hidden="1" x14ac:dyDescent="0.25">
      <c r="A174" s="28" t="s">
        <v>561</v>
      </c>
      <c r="B174" s="25" t="s">
        <v>318</v>
      </c>
      <c r="C174" s="6">
        <v>43297</v>
      </c>
      <c r="D174" s="6">
        <v>43298</v>
      </c>
      <c r="E174" s="6" t="s">
        <v>6</v>
      </c>
      <c r="F174" s="238">
        <v>1</v>
      </c>
      <c r="G174" s="247"/>
      <c r="H174" s="251"/>
    </row>
    <row r="175" spans="1:8" ht="25.5" x14ac:dyDescent="0.25">
      <c r="A175" s="28" t="s">
        <v>333</v>
      </c>
      <c r="B175" s="25" t="s">
        <v>98</v>
      </c>
      <c r="C175" s="6">
        <v>43437</v>
      </c>
      <c r="D175" s="6">
        <v>43490</v>
      </c>
      <c r="E175" s="6" t="s">
        <v>74</v>
      </c>
      <c r="F175" s="12">
        <v>53</v>
      </c>
      <c r="G175" s="9"/>
      <c r="H175" s="241"/>
    </row>
    <row r="176" spans="1:8" hidden="1" x14ac:dyDescent="0.25">
      <c r="A176" s="28" t="s">
        <v>562</v>
      </c>
      <c r="B176" s="25" t="s">
        <v>318</v>
      </c>
      <c r="C176" s="6">
        <v>43299</v>
      </c>
      <c r="D176" s="6">
        <v>43301</v>
      </c>
      <c r="E176" s="6" t="s">
        <v>6</v>
      </c>
      <c r="F176" s="12">
        <v>2</v>
      </c>
      <c r="G176" s="239"/>
      <c r="H176" s="240"/>
    </row>
    <row r="177" spans="1:8" hidden="1" x14ac:dyDescent="0.25">
      <c r="A177" s="28" t="s">
        <v>563</v>
      </c>
      <c r="B177" s="25" t="s">
        <v>146</v>
      </c>
      <c r="C177" s="6">
        <v>43292</v>
      </c>
      <c r="D177" s="6">
        <v>43378</v>
      </c>
      <c r="E177" s="6" t="s">
        <v>6</v>
      </c>
      <c r="F177" s="238">
        <v>86</v>
      </c>
      <c r="G177" s="247"/>
      <c r="H177" s="251"/>
    </row>
    <row r="178" spans="1:8" hidden="1" x14ac:dyDescent="0.25">
      <c r="A178" s="28" t="s">
        <v>203</v>
      </c>
      <c r="B178" s="25" t="s">
        <v>8</v>
      </c>
      <c r="C178" s="6">
        <v>42968</v>
      </c>
      <c r="D178" s="6">
        <v>43082</v>
      </c>
      <c r="E178" s="6" t="s">
        <v>6</v>
      </c>
      <c r="F178" s="12">
        <v>114</v>
      </c>
      <c r="G178" s="9"/>
      <c r="H178" s="241"/>
    </row>
    <row r="179" spans="1:8" x14ac:dyDescent="0.25">
      <c r="A179" s="28" t="s">
        <v>572</v>
      </c>
      <c r="B179" s="25" t="s">
        <v>318</v>
      </c>
      <c r="C179" s="6">
        <v>43402</v>
      </c>
      <c r="D179" s="6">
        <v>43427</v>
      </c>
      <c r="E179" s="6" t="s">
        <v>23</v>
      </c>
      <c r="F179" s="12">
        <v>25</v>
      </c>
      <c r="G179" s="246"/>
      <c r="H179" s="250"/>
    </row>
    <row r="180" spans="1:8" hidden="1" x14ac:dyDescent="0.25">
      <c r="A180" s="28" t="s">
        <v>204</v>
      </c>
      <c r="B180" s="25" t="s">
        <v>8</v>
      </c>
      <c r="C180" s="6">
        <v>43003</v>
      </c>
      <c r="D180" s="6">
        <v>43147</v>
      </c>
      <c r="E180" s="6" t="s">
        <v>6</v>
      </c>
      <c r="F180" s="12">
        <v>144</v>
      </c>
      <c r="G180" s="239"/>
      <c r="H180" s="240"/>
    </row>
    <row r="181" spans="1:8" hidden="1" x14ac:dyDescent="0.25">
      <c r="A181" s="28" t="s">
        <v>445</v>
      </c>
      <c r="B181" s="25" t="s">
        <v>178</v>
      </c>
      <c r="C181" s="6">
        <v>43213</v>
      </c>
      <c r="D181" s="6">
        <v>43259</v>
      </c>
      <c r="E181" s="6" t="s">
        <v>6</v>
      </c>
      <c r="F181" s="238">
        <v>46</v>
      </c>
      <c r="G181" s="247"/>
      <c r="H181" s="251"/>
    </row>
    <row r="182" spans="1:8" x14ac:dyDescent="0.25">
      <c r="A182" s="28" t="s">
        <v>571</v>
      </c>
      <c r="B182" s="25" t="s">
        <v>308</v>
      </c>
      <c r="C182" s="6">
        <v>43409</v>
      </c>
      <c r="D182" s="6">
        <v>43434</v>
      </c>
      <c r="E182" s="6" t="s">
        <v>23</v>
      </c>
      <c r="F182" s="238">
        <v>25</v>
      </c>
      <c r="G182" s="247"/>
      <c r="H182" s="251"/>
    </row>
    <row r="183" spans="1:8" hidden="1" x14ac:dyDescent="0.25">
      <c r="A183" s="28" t="s">
        <v>442</v>
      </c>
      <c r="B183" s="25" t="s">
        <v>441</v>
      </c>
      <c r="C183" s="6">
        <v>43160</v>
      </c>
      <c r="D183" s="6">
        <v>43189</v>
      </c>
      <c r="E183" s="6" t="s">
        <v>6</v>
      </c>
      <c r="F183" s="12">
        <v>29</v>
      </c>
      <c r="G183" s="9"/>
      <c r="H183" s="241"/>
    </row>
    <row r="184" spans="1:8" hidden="1" x14ac:dyDescent="0.25">
      <c r="A184" s="28" t="s">
        <v>573</v>
      </c>
      <c r="B184" s="25" t="s">
        <v>318</v>
      </c>
      <c r="C184" s="6">
        <v>43390</v>
      </c>
      <c r="D184" s="6">
        <v>43411</v>
      </c>
      <c r="E184" s="6" t="s">
        <v>6</v>
      </c>
      <c r="F184" s="12">
        <v>21</v>
      </c>
      <c r="G184" s="246"/>
      <c r="H184" s="250"/>
    </row>
    <row r="185" spans="1:8" hidden="1" x14ac:dyDescent="0.25">
      <c r="A185" s="28" t="s">
        <v>425</v>
      </c>
      <c r="B185" s="25" t="s">
        <v>424</v>
      </c>
      <c r="C185" s="6">
        <v>43122</v>
      </c>
      <c r="D185" s="6">
        <v>43147</v>
      </c>
      <c r="E185" s="6" t="s">
        <v>6</v>
      </c>
      <c r="F185" s="12">
        <v>25</v>
      </c>
      <c r="G185" s="246"/>
      <c r="H185" s="250"/>
    </row>
    <row r="186" spans="1:8" hidden="1" x14ac:dyDescent="0.25">
      <c r="A186" s="28" t="s">
        <v>576</v>
      </c>
      <c r="B186" s="25" t="s">
        <v>528</v>
      </c>
      <c r="C186" s="6">
        <v>43339</v>
      </c>
      <c r="D186" s="6">
        <v>43420</v>
      </c>
      <c r="E186" s="6" t="s">
        <v>6</v>
      </c>
      <c r="F186" s="12">
        <v>81</v>
      </c>
      <c r="G186" s="239"/>
      <c r="H186" s="240"/>
    </row>
    <row r="187" spans="1:8" hidden="1" x14ac:dyDescent="0.25">
      <c r="A187" s="138" t="s">
        <v>443</v>
      </c>
      <c r="B187" s="25" t="s">
        <v>441</v>
      </c>
      <c r="C187" s="6">
        <v>43192</v>
      </c>
      <c r="D187" s="6">
        <v>43217</v>
      </c>
      <c r="E187" s="6" t="s">
        <v>6</v>
      </c>
      <c r="F187" s="238">
        <v>25</v>
      </c>
      <c r="G187" s="245"/>
      <c r="H187" s="244"/>
    </row>
    <row r="188" spans="1:8" x14ac:dyDescent="0.25">
      <c r="A188" s="28" t="s">
        <v>575</v>
      </c>
      <c r="B188" s="25" t="s">
        <v>8</v>
      </c>
      <c r="C188" s="6">
        <v>43318</v>
      </c>
      <c r="D188" s="6">
        <v>43343</v>
      </c>
      <c r="E188" s="6" t="s">
        <v>66</v>
      </c>
      <c r="F188" s="12">
        <v>25</v>
      </c>
      <c r="G188" s="9"/>
      <c r="H188" s="241"/>
    </row>
    <row r="189" spans="1:8" hidden="1" x14ac:dyDescent="0.25">
      <c r="A189" s="28" t="s">
        <v>626</v>
      </c>
      <c r="B189" s="25" t="s">
        <v>441</v>
      </c>
      <c r="C189" s="6">
        <v>43374</v>
      </c>
      <c r="D189" s="6">
        <v>43394</v>
      </c>
      <c r="E189" s="6" t="s">
        <v>6</v>
      </c>
      <c r="F189" s="12">
        <v>20</v>
      </c>
      <c r="G189" s="5"/>
      <c r="H189" s="15"/>
    </row>
    <row r="190" spans="1:8" hidden="1" x14ac:dyDescent="0.25">
      <c r="A190" s="28" t="s">
        <v>579</v>
      </c>
      <c r="B190" s="25" t="s">
        <v>318</v>
      </c>
      <c r="C190" s="6">
        <v>43307</v>
      </c>
      <c r="D190" s="6">
        <v>43308</v>
      </c>
      <c r="E190" s="6" t="s">
        <v>6</v>
      </c>
      <c r="F190" s="12">
        <v>1</v>
      </c>
      <c r="G190" s="5"/>
      <c r="H190" s="15"/>
    </row>
    <row r="191" spans="1:8" hidden="1" x14ac:dyDescent="0.25">
      <c r="A191" s="28" t="s">
        <v>591</v>
      </c>
      <c r="B191" s="25" t="s">
        <v>441</v>
      </c>
      <c r="C191" s="6">
        <v>43313</v>
      </c>
      <c r="D191" s="6">
        <v>43370</v>
      </c>
      <c r="E191" s="6" t="s">
        <v>6</v>
      </c>
      <c r="F191" s="12">
        <v>57</v>
      </c>
      <c r="G191" s="5"/>
      <c r="H191" s="15"/>
    </row>
    <row r="192" spans="1:8" x14ac:dyDescent="0.25">
      <c r="A192" s="28" t="s">
        <v>577</v>
      </c>
      <c r="B192" s="25" t="s">
        <v>300</v>
      </c>
      <c r="C192" s="6">
        <v>43402</v>
      </c>
      <c r="D192" s="6">
        <v>43420</v>
      </c>
      <c r="E192" s="6" t="s">
        <v>21</v>
      </c>
      <c r="F192" s="12">
        <v>18</v>
      </c>
      <c r="G192" s="5"/>
      <c r="H192" s="15"/>
    </row>
    <row r="193" spans="1:8" hidden="1" x14ac:dyDescent="0.25">
      <c r="A193" s="28" t="s">
        <v>578</v>
      </c>
      <c r="B193" s="25" t="s">
        <v>99</v>
      </c>
      <c r="C193" s="6">
        <v>43306</v>
      </c>
      <c r="D193" s="6">
        <v>43378</v>
      </c>
      <c r="E193" s="6" t="s">
        <v>6</v>
      </c>
      <c r="F193" s="12">
        <v>72</v>
      </c>
      <c r="G193" s="239"/>
      <c r="H193" s="240"/>
    </row>
    <row r="194" spans="1:8" hidden="1" x14ac:dyDescent="0.25">
      <c r="A194" s="28" t="s">
        <v>341</v>
      </c>
      <c r="B194" s="25" t="s">
        <v>57</v>
      </c>
      <c r="C194" s="6">
        <v>43047</v>
      </c>
      <c r="D194" s="6">
        <v>43091</v>
      </c>
      <c r="E194" s="6" t="s">
        <v>6</v>
      </c>
      <c r="F194" s="238">
        <v>44</v>
      </c>
      <c r="G194" s="247"/>
      <c r="H194" s="251"/>
    </row>
    <row r="195" spans="1:8" x14ac:dyDescent="0.25">
      <c r="A195" s="28" t="s">
        <v>581</v>
      </c>
      <c r="B195" s="25" t="s">
        <v>177</v>
      </c>
      <c r="C195" s="6">
        <v>43423</v>
      </c>
      <c r="D195" s="6">
        <v>43493</v>
      </c>
      <c r="E195" s="6" t="s">
        <v>21</v>
      </c>
      <c r="F195" s="12">
        <v>70</v>
      </c>
      <c r="G195" s="9"/>
      <c r="H195" s="241"/>
    </row>
    <row r="196" spans="1:8" hidden="1" x14ac:dyDescent="0.25">
      <c r="A196" s="28" t="s">
        <v>339</v>
      </c>
      <c r="B196" s="25" t="s">
        <v>150</v>
      </c>
      <c r="C196" s="6">
        <v>43045</v>
      </c>
      <c r="D196" s="6">
        <v>43105</v>
      </c>
      <c r="E196" s="6" t="s">
        <v>6</v>
      </c>
      <c r="F196" s="12">
        <v>60</v>
      </c>
      <c r="G196" s="5"/>
      <c r="H196" s="15"/>
    </row>
    <row r="197" spans="1:8" hidden="1" x14ac:dyDescent="0.25">
      <c r="A197" s="28" t="s">
        <v>580</v>
      </c>
      <c r="B197" s="25" t="s">
        <v>16</v>
      </c>
      <c r="C197" s="6">
        <v>43318</v>
      </c>
      <c r="D197" s="6">
        <v>43371</v>
      </c>
      <c r="E197" s="6" t="s">
        <v>6</v>
      </c>
      <c r="F197" s="12">
        <v>53</v>
      </c>
      <c r="G197" s="246"/>
      <c r="H197" s="250"/>
    </row>
    <row r="198" spans="1:8" hidden="1" x14ac:dyDescent="0.25">
      <c r="A198" s="28" t="s">
        <v>340</v>
      </c>
      <c r="B198" s="25" t="s">
        <v>99</v>
      </c>
      <c r="C198" s="6">
        <v>43129</v>
      </c>
      <c r="D198" s="6">
        <v>43140</v>
      </c>
      <c r="E198" s="6" t="s">
        <v>6</v>
      </c>
      <c r="F198" s="12">
        <v>11</v>
      </c>
      <c r="G198" s="5"/>
      <c r="H198" s="15"/>
    </row>
    <row r="199" spans="1:8" hidden="1" x14ac:dyDescent="0.25">
      <c r="A199" s="28" t="s">
        <v>589</v>
      </c>
      <c r="B199" s="25" t="s">
        <v>459</v>
      </c>
      <c r="C199" s="6">
        <v>43334</v>
      </c>
      <c r="D199" s="6">
        <v>43371</v>
      </c>
      <c r="E199" s="6" t="s">
        <v>6</v>
      </c>
      <c r="F199" s="12">
        <v>37</v>
      </c>
      <c r="G199" s="5"/>
      <c r="H199" s="15"/>
    </row>
    <row r="200" spans="1:8" hidden="1" x14ac:dyDescent="0.25">
      <c r="A200" s="28" t="s">
        <v>336</v>
      </c>
      <c r="B200" s="25" t="s">
        <v>335</v>
      </c>
      <c r="C200" s="6">
        <v>43052</v>
      </c>
      <c r="D200" s="6">
        <v>43056</v>
      </c>
      <c r="E200" s="6" t="s">
        <v>6</v>
      </c>
      <c r="F200" s="12">
        <v>4</v>
      </c>
      <c r="G200" s="5"/>
      <c r="H200" s="15"/>
    </row>
    <row r="201" spans="1:8" hidden="1" x14ac:dyDescent="0.25">
      <c r="A201" s="28" t="s">
        <v>595</v>
      </c>
      <c r="B201" s="25" t="s">
        <v>326</v>
      </c>
      <c r="C201" s="6">
        <v>43343</v>
      </c>
      <c r="D201" s="6">
        <v>43347</v>
      </c>
      <c r="E201" s="6" t="s">
        <v>6</v>
      </c>
      <c r="F201" s="12">
        <v>4</v>
      </c>
      <c r="G201" s="5"/>
      <c r="H201" s="15"/>
    </row>
    <row r="202" spans="1:8" hidden="1" x14ac:dyDescent="0.25">
      <c r="A202" s="28" t="s">
        <v>351</v>
      </c>
      <c r="B202" s="25" t="s">
        <v>350</v>
      </c>
      <c r="C202" s="6">
        <v>43074</v>
      </c>
      <c r="D202" s="6">
        <v>43091</v>
      </c>
      <c r="E202" s="6" t="s">
        <v>6</v>
      </c>
      <c r="F202" s="12">
        <v>17</v>
      </c>
      <c r="G202" s="5"/>
      <c r="H202" s="15"/>
    </row>
    <row r="203" spans="1:8" hidden="1" x14ac:dyDescent="0.25">
      <c r="A203" s="28" t="s">
        <v>597</v>
      </c>
      <c r="B203" s="25" t="s">
        <v>326</v>
      </c>
      <c r="C203" s="6">
        <v>43348</v>
      </c>
      <c r="D203" s="6">
        <v>43349</v>
      </c>
      <c r="E203" s="6" t="s">
        <v>6</v>
      </c>
      <c r="F203" s="12">
        <v>1</v>
      </c>
      <c r="G203" s="5"/>
      <c r="H203" s="15"/>
    </row>
    <row r="204" spans="1:8" hidden="1" x14ac:dyDescent="0.25">
      <c r="A204" s="28" t="s">
        <v>337</v>
      </c>
      <c r="B204" s="25" t="s">
        <v>185</v>
      </c>
      <c r="C204" s="6">
        <v>43073</v>
      </c>
      <c r="D204" s="6">
        <v>43091</v>
      </c>
      <c r="E204" s="6" t="s">
        <v>6</v>
      </c>
      <c r="F204" s="12">
        <v>18</v>
      </c>
      <c r="G204" s="5"/>
      <c r="H204" s="15"/>
    </row>
    <row r="205" spans="1:8" ht="25.5" x14ac:dyDescent="0.25">
      <c r="A205" s="28" t="s">
        <v>631</v>
      </c>
      <c r="B205" s="25" t="s">
        <v>318</v>
      </c>
      <c r="C205" s="6">
        <v>43444</v>
      </c>
      <c r="D205" s="6">
        <v>43465</v>
      </c>
      <c r="E205" s="6" t="s">
        <v>74</v>
      </c>
      <c r="F205" s="12">
        <v>21</v>
      </c>
      <c r="G205" s="5"/>
      <c r="H205" s="15"/>
    </row>
    <row r="206" spans="1:8" hidden="1" x14ac:dyDescent="0.25">
      <c r="A206" s="28" t="s">
        <v>293</v>
      </c>
      <c r="B206" s="25" t="s">
        <v>38</v>
      </c>
      <c r="C206" s="6">
        <v>42954</v>
      </c>
      <c r="D206" s="6">
        <v>43021</v>
      </c>
      <c r="E206" s="6" t="s">
        <v>6</v>
      </c>
      <c r="F206" s="12">
        <v>67</v>
      </c>
      <c r="G206" s="5"/>
      <c r="H206" s="15"/>
    </row>
    <row r="207" spans="1:8" hidden="1" x14ac:dyDescent="0.25">
      <c r="A207" s="28" t="s">
        <v>352</v>
      </c>
      <c r="B207" s="25" t="s">
        <v>87</v>
      </c>
      <c r="C207" s="6">
        <v>43157</v>
      </c>
      <c r="D207" s="6">
        <v>43175</v>
      </c>
      <c r="E207" s="6" t="s">
        <v>6</v>
      </c>
      <c r="F207" s="12">
        <v>18</v>
      </c>
      <c r="G207" s="5"/>
      <c r="H207" s="15"/>
    </row>
    <row r="208" spans="1:8" x14ac:dyDescent="0.25">
      <c r="A208" s="28" t="s">
        <v>683</v>
      </c>
      <c r="B208" s="25" t="s">
        <v>318</v>
      </c>
      <c r="C208" s="6">
        <v>43479</v>
      </c>
      <c r="D208" s="6">
        <v>43521</v>
      </c>
      <c r="E208" s="6" t="s">
        <v>22</v>
      </c>
      <c r="F208" s="12">
        <v>42</v>
      </c>
      <c r="G208" s="5"/>
      <c r="H208" s="15"/>
    </row>
    <row r="209" spans="1:8" hidden="1" x14ac:dyDescent="0.25">
      <c r="A209" s="28" t="s">
        <v>460</v>
      </c>
      <c r="B209" s="25" t="s">
        <v>459</v>
      </c>
      <c r="C209" s="6">
        <v>43236</v>
      </c>
      <c r="D209" s="6">
        <v>43245</v>
      </c>
      <c r="E209" s="6" t="s">
        <v>6</v>
      </c>
      <c r="F209" s="12">
        <v>9</v>
      </c>
      <c r="G209" s="5"/>
      <c r="H209" s="15"/>
    </row>
    <row r="210" spans="1:8" hidden="1" x14ac:dyDescent="0.25">
      <c r="A210" s="28" t="s">
        <v>461</v>
      </c>
      <c r="B210" s="25" t="s">
        <v>459</v>
      </c>
      <c r="C210" s="6">
        <v>43276</v>
      </c>
      <c r="D210" s="6">
        <v>43311</v>
      </c>
      <c r="E210" s="6" t="s">
        <v>6</v>
      </c>
      <c r="F210" s="12">
        <v>35</v>
      </c>
      <c r="G210" s="5"/>
      <c r="H210" s="15"/>
    </row>
    <row r="211" spans="1:8" hidden="1" x14ac:dyDescent="0.25">
      <c r="A211" s="28" t="s">
        <v>590</v>
      </c>
      <c r="B211" s="25" t="s">
        <v>349</v>
      </c>
      <c r="C211" s="6">
        <v>43332</v>
      </c>
      <c r="D211" s="6">
        <v>43343</v>
      </c>
      <c r="E211" s="6" t="s">
        <v>6</v>
      </c>
      <c r="F211" s="12">
        <v>11</v>
      </c>
      <c r="G211" s="5"/>
      <c r="H211" s="15"/>
    </row>
    <row r="212" spans="1:8" hidden="1" x14ac:dyDescent="0.25">
      <c r="A212" s="28" t="s">
        <v>574</v>
      </c>
      <c r="B212" s="25" t="s">
        <v>459</v>
      </c>
      <c r="C212" s="6">
        <v>43311</v>
      </c>
      <c r="D212" s="6">
        <v>43313</v>
      </c>
      <c r="E212" s="6" t="s">
        <v>6</v>
      </c>
      <c r="F212" s="12">
        <v>2</v>
      </c>
      <c r="G212" s="246"/>
      <c r="H212" s="250"/>
    </row>
    <row r="213" spans="1:8" hidden="1" x14ac:dyDescent="0.25">
      <c r="A213" s="28" t="s">
        <v>598</v>
      </c>
      <c r="B213" s="25" t="s">
        <v>326</v>
      </c>
      <c r="C213" s="6">
        <v>43349</v>
      </c>
      <c r="D213" s="6">
        <v>43354</v>
      </c>
      <c r="E213" s="6" t="s">
        <v>6</v>
      </c>
      <c r="F213" s="12">
        <v>5</v>
      </c>
      <c r="G213" s="246"/>
      <c r="H213" s="250"/>
    </row>
    <row r="214" spans="1:8" hidden="1" x14ac:dyDescent="0.25">
      <c r="A214" s="28" t="s">
        <v>410</v>
      </c>
      <c r="B214" s="25" t="s">
        <v>8</v>
      </c>
      <c r="C214" s="6">
        <v>43108</v>
      </c>
      <c r="D214" s="6">
        <v>43112</v>
      </c>
      <c r="E214" s="6" t="s">
        <v>6</v>
      </c>
      <c r="F214" s="12">
        <v>4</v>
      </c>
      <c r="G214" s="239"/>
      <c r="H214" s="240"/>
    </row>
    <row r="215" spans="1:8" hidden="1" x14ac:dyDescent="0.25">
      <c r="A215" s="28" t="s">
        <v>582</v>
      </c>
      <c r="B215" s="25" t="s">
        <v>326</v>
      </c>
      <c r="C215" s="6">
        <v>43320</v>
      </c>
      <c r="D215" s="6">
        <v>43321</v>
      </c>
      <c r="E215" s="6" t="s">
        <v>6</v>
      </c>
      <c r="F215" s="238">
        <v>1</v>
      </c>
      <c r="G215" s="247"/>
      <c r="H215" s="251"/>
    </row>
    <row r="216" spans="1:8" hidden="1" x14ac:dyDescent="0.25">
      <c r="A216" s="28" t="s">
        <v>523</v>
      </c>
      <c r="B216" s="25" t="s">
        <v>459</v>
      </c>
      <c r="C216" s="6">
        <v>43256</v>
      </c>
      <c r="D216" s="6">
        <v>43263</v>
      </c>
      <c r="E216" s="6" t="s">
        <v>6</v>
      </c>
      <c r="F216" s="12">
        <v>7</v>
      </c>
      <c r="G216" s="9"/>
      <c r="H216" s="241"/>
    </row>
    <row r="217" spans="1:8" hidden="1" x14ac:dyDescent="0.25">
      <c r="A217" s="28" t="s">
        <v>583</v>
      </c>
      <c r="B217" s="25" t="s">
        <v>326</v>
      </c>
      <c r="C217" s="6">
        <v>43321</v>
      </c>
      <c r="D217" s="6">
        <v>43322</v>
      </c>
      <c r="E217" s="6" t="s">
        <v>6</v>
      </c>
      <c r="F217" s="12">
        <v>1</v>
      </c>
      <c r="G217" s="5"/>
      <c r="H217" s="15"/>
    </row>
    <row r="218" spans="1:8" hidden="1" x14ac:dyDescent="0.25">
      <c r="A218" s="28" t="s">
        <v>588</v>
      </c>
      <c r="B218" s="25" t="s">
        <v>459</v>
      </c>
      <c r="C218" s="6">
        <v>43320</v>
      </c>
      <c r="D218" s="6">
        <v>43332</v>
      </c>
      <c r="E218" s="6" t="s">
        <v>6</v>
      </c>
      <c r="F218" s="12">
        <v>12</v>
      </c>
      <c r="G218" s="246"/>
      <c r="H218" s="250"/>
    </row>
    <row r="219" spans="1:8" hidden="1" x14ac:dyDescent="0.25">
      <c r="A219" s="28" t="s">
        <v>584</v>
      </c>
      <c r="B219" s="25" t="s">
        <v>326</v>
      </c>
      <c r="C219" s="6">
        <v>43318</v>
      </c>
      <c r="D219" s="6">
        <v>43319</v>
      </c>
      <c r="E219" s="6" t="s">
        <v>6</v>
      </c>
      <c r="F219" s="12">
        <v>1</v>
      </c>
      <c r="G219" s="5"/>
      <c r="H219" s="15"/>
    </row>
    <row r="220" spans="1:8" hidden="1" x14ac:dyDescent="0.25">
      <c r="A220" s="28" t="s">
        <v>585</v>
      </c>
      <c r="B220" s="25" t="s">
        <v>326</v>
      </c>
      <c r="C220" s="6">
        <v>43319</v>
      </c>
      <c r="D220" s="6">
        <v>43320</v>
      </c>
      <c r="E220" s="6" t="s">
        <v>6</v>
      </c>
      <c r="F220" s="12">
        <v>1</v>
      </c>
      <c r="G220" s="5"/>
      <c r="H220" s="15"/>
    </row>
    <row r="221" spans="1:8" hidden="1" x14ac:dyDescent="0.25">
      <c r="A221" s="28" t="s">
        <v>430</v>
      </c>
      <c r="B221" s="25" t="s">
        <v>195</v>
      </c>
      <c r="C221" s="6">
        <v>43220</v>
      </c>
      <c r="D221" s="6">
        <v>43287</v>
      </c>
      <c r="E221" s="6" t="s">
        <v>6</v>
      </c>
      <c r="F221" s="12">
        <v>67</v>
      </c>
      <c r="G221" s="5"/>
      <c r="H221" s="15"/>
    </row>
    <row r="222" spans="1:8" hidden="1" x14ac:dyDescent="0.25">
      <c r="A222" s="28" t="s">
        <v>586</v>
      </c>
      <c r="B222" s="25" t="s">
        <v>326</v>
      </c>
      <c r="C222" s="6">
        <v>43318</v>
      </c>
      <c r="D222" s="6">
        <v>43319</v>
      </c>
      <c r="E222" s="6" t="s">
        <v>6</v>
      </c>
      <c r="F222" s="12">
        <v>1</v>
      </c>
      <c r="G222" s="5"/>
      <c r="H222" s="15"/>
    </row>
    <row r="223" spans="1:8" hidden="1" x14ac:dyDescent="0.25">
      <c r="A223" s="28" t="s">
        <v>343</v>
      </c>
      <c r="B223" s="25" t="s">
        <v>16</v>
      </c>
      <c r="C223" s="6">
        <v>43054</v>
      </c>
      <c r="D223" s="6">
        <v>43075</v>
      </c>
      <c r="E223" s="6" t="s">
        <v>6</v>
      </c>
      <c r="F223" s="12">
        <v>21</v>
      </c>
      <c r="G223" s="5"/>
      <c r="H223" s="15"/>
    </row>
    <row r="224" spans="1:8" hidden="1" x14ac:dyDescent="0.25">
      <c r="A224" s="28" t="s">
        <v>587</v>
      </c>
      <c r="B224" s="25" t="s">
        <v>326</v>
      </c>
      <c r="C224" s="6">
        <v>43319</v>
      </c>
      <c r="D224" s="6">
        <v>43320</v>
      </c>
      <c r="E224" s="6" t="s">
        <v>6</v>
      </c>
      <c r="F224" s="12">
        <v>1</v>
      </c>
      <c r="G224" s="5"/>
      <c r="H224" s="15"/>
    </row>
    <row r="225" spans="1:8" x14ac:dyDescent="0.25">
      <c r="A225" s="28" t="s">
        <v>344</v>
      </c>
      <c r="B225" s="25" t="s">
        <v>16</v>
      </c>
      <c r="C225" s="6">
        <v>43475</v>
      </c>
      <c r="D225" s="6">
        <v>43524</v>
      </c>
      <c r="E225" s="6" t="s">
        <v>21</v>
      </c>
      <c r="F225" s="12">
        <v>49</v>
      </c>
      <c r="G225" s="5"/>
      <c r="H225" s="15"/>
    </row>
    <row r="226" spans="1:8" hidden="1" x14ac:dyDescent="0.25">
      <c r="A226" s="28" t="s">
        <v>593</v>
      </c>
      <c r="B226" s="25" t="s">
        <v>524</v>
      </c>
      <c r="C226" s="6">
        <v>43325</v>
      </c>
      <c r="D226" s="6">
        <v>43329</v>
      </c>
      <c r="E226" s="6" t="s">
        <v>6</v>
      </c>
      <c r="F226" s="12">
        <v>4</v>
      </c>
      <c r="G226" s="5"/>
      <c r="H226" s="15"/>
    </row>
    <row r="227" spans="1:8" hidden="1" x14ac:dyDescent="0.25">
      <c r="A227" s="28" t="s">
        <v>345</v>
      </c>
      <c r="B227" s="25" t="s">
        <v>16</v>
      </c>
      <c r="C227" s="6">
        <v>43067</v>
      </c>
      <c r="D227" s="6">
        <v>43133</v>
      </c>
      <c r="E227" s="6" t="s">
        <v>6</v>
      </c>
      <c r="F227" s="12">
        <v>66</v>
      </c>
      <c r="G227" s="5"/>
      <c r="H227" s="15"/>
    </row>
    <row r="228" spans="1:8" hidden="1" x14ac:dyDescent="0.25">
      <c r="A228" s="28" t="s">
        <v>592</v>
      </c>
      <c r="B228" s="25" t="s">
        <v>99</v>
      </c>
      <c r="C228" s="6">
        <v>43325</v>
      </c>
      <c r="D228" s="6">
        <v>43327</v>
      </c>
      <c r="E228" s="6" t="s">
        <v>6</v>
      </c>
      <c r="F228" s="12">
        <v>2</v>
      </c>
      <c r="G228" s="5"/>
      <c r="H228" s="15"/>
    </row>
    <row r="229" spans="1:8" hidden="1" x14ac:dyDescent="0.25">
      <c r="A229" s="28" t="s">
        <v>342</v>
      </c>
      <c r="B229" s="25" t="s">
        <v>98</v>
      </c>
      <c r="C229" s="6">
        <v>43059</v>
      </c>
      <c r="D229" s="6">
        <v>43105</v>
      </c>
      <c r="E229" s="6" t="s">
        <v>6</v>
      </c>
      <c r="F229" s="12">
        <v>46</v>
      </c>
      <c r="G229" s="5"/>
      <c r="H229" s="15"/>
    </row>
    <row r="230" spans="1:8" hidden="1" x14ac:dyDescent="0.25">
      <c r="A230" s="28" t="s">
        <v>602</v>
      </c>
      <c r="B230" s="25" t="s">
        <v>601</v>
      </c>
      <c r="C230" s="6">
        <v>43361</v>
      </c>
      <c r="D230" s="6">
        <v>43382</v>
      </c>
      <c r="E230" s="6" t="s">
        <v>6</v>
      </c>
      <c r="F230" s="12">
        <v>21</v>
      </c>
      <c r="G230" s="5"/>
      <c r="H230" s="15"/>
    </row>
    <row r="231" spans="1:8" hidden="1" x14ac:dyDescent="0.25">
      <c r="A231" s="28" t="s">
        <v>346</v>
      </c>
      <c r="B231" s="25" t="s">
        <v>16</v>
      </c>
      <c r="C231" s="6">
        <v>43343</v>
      </c>
      <c r="D231" s="6">
        <v>43378</v>
      </c>
      <c r="E231" s="6" t="s">
        <v>6</v>
      </c>
      <c r="F231" s="12">
        <v>35</v>
      </c>
      <c r="G231" s="5"/>
      <c r="H231" s="15"/>
    </row>
    <row r="232" spans="1:8" hidden="1" x14ac:dyDescent="0.25">
      <c r="A232" s="28" t="s">
        <v>596</v>
      </c>
      <c r="B232" s="25" t="s">
        <v>326</v>
      </c>
      <c r="C232" s="6">
        <v>43340</v>
      </c>
      <c r="D232" s="6">
        <v>43341</v>
      </c>
      <c r="E232" s="6" t="s">
        <v>6</v>
      </c>
      <c r="F232" s="12">
        <v>1</v>
      </c>
      <c r="G232" s="5"/>
      <c r="H232" s="15"/>
    </row>
    <row r="233" spans="1:8" x14ac:dyDescent="0.25">
      <c r="A233" s="28" t="s">
        <v>347</v>
      </c>
      <c r="B233" s="25" t="s">
        <v>16</v>
      </c>
      <c r="C233" s="6">
        <v>43497</v>
      </c>
      <c r="D233" s="6">
        <v>43524</v>
      </c>
      <c r="E233" s="6" t="s">
        <v>21</v>
      </c>
      <c r="F233" s="12">
        <v>27</v>
      </c>
      <c r="G233" s="5"/>
      <c r="H233" s="15"/>
    </row>
    <row r="234" spans="1:8" x14ac:dyDescent="0.25">
      <c r="A234" s="28" t="s">
        <v>600</v>
      </c>
      <c r="B234" s="25" t="s">
        <v>87</v>
      </c>
      <c r="C234" s="6">
        <v>43416</v>
      </c>
      <c r="D234" s="6">
        <v>43490</v>
      </c>
      <c r="E234" s="6" t="s">
        <v>21</v>
      </c>
      <c r="F234" s="12">
        <v>74</v>
      </c>
      <c r="G234" s="5"/>
      <c r="H234" s="15"/>
    </row>
    <row r="235" spans="1:8" hidden="1" x14ac:dyDescent="0.25">
      <c r="A235" s="28" t="s">
        <v>603</v>
      </c>
      <c r="B235" s="25" t="s">
        <v>137</v>
      </c>
      <c r="C235" s="6">
        <v>43390</v>
      </c>
      <c r="D235" s="6">
        <v>43395</v>
      </c>
      <c r="E235" s="6" t="s">
        <v>6</v>
      </c>
      <c r="F235" s="12">
        <v>5</v>
      </c>
      <c r="G235" s="239"/>
      <c r="H235" s="240"/>
    </row>
    <row r="236" spans="1:8" hidden="1" x14ac:dyDescent="0.25">
      <c r="A236" s="28" t="s">
        <v>604</v>
      </c>
      <c r="B236" s="25" t="s">
        <v>80</v>
      </c>
      <c r="C236" s="6">
        <v>43353</v>
      </c>
      <c r="D236" s="6">
        <v>43371</v>
      </c>
      <c r="E236" s="6" t="s">
        <v>6</v>
      </c>
      <c r="F236" s="238">
        <v>18</v>
      </c>
      <c r="G236" s="247"/>
      <c r="H236" s="251"/>
    </row>
    <row r="237" spans="1:8" hidden="1" x14ac:dyDescent="0.25">
      <c r="A237" s="28" t="s">
        <v>605</v>
      </c>
      <c r="B237" s="25" t="s">
        <v>326</v>
      </c>
      <c r="C237" s="6">
        <v>43369</v>
      </c>
      <c r="D237" s="6">
        <v>43370</v>
      </c>
      <c r="E237" s="6" t="s">
        <v>6</v>
      </c>
      <c r="F237" s="238">
        <v>1</v>
      </c>
      <c r="G237" s="247"/>
      <c r="H237" s="251"/>
    </row>
    <row r="238" spans="1:8" hidden="1" x14ac:dyDescent="0.25">
      <c r="A238" s="28" t="s">
        <v>607</v>
      </c>
      <c r="B238" s="25" t="s">
        <v>459</v>
      </c>
      <c r="C238" s="6">
        <v>43374</v>
      </c>
      <c r="D238" s="6">
        <v>43410</v>
      </c>
      <c r="E238" s="6" t="s">
        <v>6</v>
      </c>
      <c r="F238" s="238">
        <v>36</v>
      </c>
      <c r="G238" s="247"/>
      <c r="H238" s="251"/>
    </row>
    <row r="239" spans="1:8" x14ac:dyDescent="0.25">
      <c r="A239" s="28" t="s">
        <v>446</v>
      </c>
      <c r="B239" s="25" t="s">
        <v>29</v>
      </c>
      <c r="C239" s="6">
        <v>43402</v>
      </c>
      <c r="D239" s="6">
        <v>43420</v>
      </c>
      <c r="E239" s="6" t="s">
        <v>23</v>
      </c>
      <c r="F239" s="238">
        <v>18</v>
      </c>
      <c r="G239" s="245"/>
      <c r="H239" s="244"/>
    </row>
    <row r="240" spans="1:8" hidden="1" x14ac:dyDescent="0.25">
      <c r="A240" s="28" t="s">
        <v>608</v>
      </c>
      <c r="B240" s="25" t="s">
        <v>80</v>
      </c>
      <c r="C240" s="6">
        <v>43376</v>
      </c>
      <c r="D240" s="6">
        <v>43397</v>
      </c>
      <c r="E240" s="6" t="s">
        <v>6</v>
      </c>
      <c r="F240" s="238">
        <v>21</v>
      </c>
      <c r="G240" s="247"/>
      <c r="H240" s="251"/>
    </row>
    <row r="241" spans="1:8" x14ac:dyDescent="0.25">
      <c r="A241" s="28" t="s">
        <v>511</v>
      </c>
      <c r="B241" s="25" t="s">
        <v>29</v>
      </c>
      <c r="C241" s="6">
        <v>43409</v>
      </c>
      <c r="D241" s="6">
        <v>43418</v>
      </c>
      <c r="E241" s="6" t="s">
        <v>23</v>
      </c>
      <c r="F241" s="238">
        <v>9</v>
      </c>
      <c r="G241" s="247"/>
      <c r="H241" s="251"/>
    </row>
    <row r="242" spans="1:8" x14ac:dyDescent="0.25">
      <c r="A242" s="28" t="s">
        <v>684</v>
      </c>
      <c r="B242" s="25" t="s">
        <v>98</v>
      </c>
      <c r="C242" s="6">
        <v>43404</v>
      </c>
      <c r="D242" s="6">
        <v>43434</v>
      </c>
      <c r="E242" s="6" t="s">
        <v>23</v>
      </c>
      <c r="F242" s="12">
        <v>30</v>
      </c>
      <c r="G242" s="9"/>
      <c r="H242" s="241"/>
    </row>
    <row r="243" spans="1:8" ht="25.5" x14ac:dyDescent="0.25">
      <c r="A243" s="28" t="s">
        <v>353</v>
      </c>
      <c r="B243" s="25" t="s">
        <v>16</v>
      </c>
      <c r="C243" s="6">
        <v>43784</v>
      </c>
      <c r="D243" s="6">
        <v>43845</v>
      </c>
      <c r="E243" s="6" t="s">
        <v>74</v>
      </c>
      <c r="F243" s="12">
        <v>61</v>
      </c>
      <c r="G243" s="246"/>
      <c r="H243" s="250"/>
    </row>
    <row r="244" spans="1:8" x14ac:dyDescent="0.25">
      <c r="A244" s="28" t="s">
        <v>609</v>
      </c>
      <c r="B244" s="25" t="s">
        <v>8</v>
      </c>
      <c r="C244" s="6">
        <v>43367</v>
      </c>
      <c r="D244" s="6">
        <v>43420</v>
      </c>
      <c r="E244" s="6" t="s">
        <v>23</v>
      </c>
      <c r="F244" s="12">
        <v>53</v>
      </c>
      <c r="G244" s="246"/>
      <c r="H244" s="250"/>
    </row>
    <row r="245" spans="1:8" ht="25.5" x14ac:dyDescent="0.25">
      <c r="A245" s="28" t="s">
        <v>354</v>
      </c>
      <c r="B245" s="25" t="s">
        <v>16</v>
      </c>
      <c r="C245" s="6">
        <v>43922</v>
      </c>
      <c r="D245" s="6">
        <v>43983</v>
      </c>
      <c r="E245" s="6" t="s">
        <v>74</v>
      </c>
      <c r="F245" s="12">
        <v>61</v>
      </c>
      <c r="G245" s="5"/>
      <c r="H245" s="15"/>
    </row>
    <row r="246" spans="1:8" hidden="1" x14ac:dyDescent="0.25">
      <c r="A246" s="28" t="s">
        <v>628</v>
      </c>
      <c r="B246" s="25" t="s">
        <v>88</v>
      </c>
      <c r="C246" s="6">
        <v>43388</v>
      </c>
      <c r="D246" s="6">
        <v>43396</v>
      </c>
      <c r="E246" s="6" t="s">
        <v>6</v>
      </c>
      <c r="F246" s="12">
        <v>8</v>
      </c>
      <c r="G246" s="239"/>
      <c r="H246" s="240"/>
    </row>
    <row r="247" spans="1:8" hidden="1" x14ac:dyDescent="0.25">
      <c r="A247" s="28" t="s">
        <v>355</v>
      </c>
      <c r="B247" s="25" t="s">
        <v>16</v>
      </c>
      <c r="C247" s="6">
        <v>43369</v>
      </c>
      <c r="D247" s="6">
        <v>43378</v>
      </c>
      <c r="E247" s="6" t="s">
        <v>6</v>
      </c>
      <c r="F247" s="238">
        <v>9</v>
      </c>
      <c r="G247" s="245"/>
      <c r="H247" s="244"/>
    </row>
    <row r="248" spans="1:8" ht="25.5" x14ac:dyDescent="0.25">
      <c r="A248" s="28" t="s">
        <v>611</v>
      </c>
      <c r="B248" s="25" t="s">
        <v>16</v>
      </c>
      <c r="C248" s="6">
        <v>43402</v>
      </c>
      <c r="D248" s="6">
        <v>43427</v>
      </c>
      <c r="E248" s="6" t="s">
        <v>74</v>
      </c>
      <c r="F248" s="12">
        <v>25</v>
      </c>
      <c r="G248" s="242"/>
      <c r="H248" s="243"/>
    </row>
    <row r="249" spans="1:8" ht="25.5" x14ac:dyDescent="0.25">
      <c r="A249" s="28" t="s">
        <v>356</v>
      </c>
      <c r="B249" s="25" t="s">
        <v>16</v>
      </c>
      <c r="C249" s="6">
        <v>43983</v>
      </c>
      <c r="D249" s="6">
        <v>44044</v>
      </c>
      <c r="E249" s="6" t="s">
        <v>74</v>
      </c>
      <c r="F249" s="238">
        <v>61</v>
      </c>
      <c r="G249" s="247"/>
      <c r="H249" s="251"/>
    </row>
    <row r="250" spans="1:8" hidden="1" x14ac:dyDescent="0.25">
      <c r="A250" s="28" t="s">
        <v>610</v>
      </c>
      <c r="B250" s="25" t="s">
        <v>16</v>
      </c>
      <c r="C250" s="6">
        <v>43367</v>
      </c>
      <c r="D250" s="6">
        <v>43392</v>
      </c>
      <c r="E250" s="6" t="s">
        <v>6</v>
      </c>
      <c r="F250" s="238">
        <v>25</v>
      </c>
      <c r="G250" s="247"/>
      <c r="H250" s="251"/>
    </row>
    <row r="251" spans="1:8" ht="25.5" x14ac:dyDescent="0.25">
      <c r="A251" s="28" t="s">
        <v>357</v>
      </c>
      <c r="B251" s="25" t="s">
        <v>16</v>
      </c>
      <c r="C251" s="6">
        <v>43983</v>
      </c>
      <c r="D251" s="6">
        <v>44044</v>
      </c>
      <c r="E251" s="6" t="s">
        <v>74</v>
      </c>
      <c r="F251" s="12">
        <v>61</v>
      </c>
      <c r="G251" s="9"/>
      <c r="H251" s="241"/>
    </row>
    <row r="252" spans="1:8" ht="25.5" x14ac:dyDescent="0.25">
      <c r="A252" s="28" t="s">
        <v>612</v>
      </c>
      <c r="B252" s="25" t="s">
        <v>16</v>
      </c>
      <c r="C252" s="6">
        <v>43430</v>
      </c>
      <c r="D252" s="6">
        <v>43455</v>
      </c>
      <c r="E252" s="6" t="s">
        <v>74</v>
      </c>
      <c r="F252" s="12">
        <v>25</v>
      </c>
      <c r="G252" s="5"/>
      <c r="H252" s="15"/>
    </row>
    <row r="253" spans="1:8" ht="25.5" x14ac:dyDescent="0.25">
      <c r="A253" s="28" t="s">
        <v>358</v>
      </c>
      <c r="B253" s="25" t="s">
        <v>16</v>
      </c>
      <c r="C253" s="6">
        <v>43983</v>
      </c>
      <c r="D253" s="6">
        <v>44044</v>
      </c>
      <c r="E253" s="6" t="s">
        <v>74</v>
      </c>
      <c r="F253" s="12">
        <v>61</v>
      </c>
      <c r="G253" s="5"/>
      <c r="H253" s="15"/>
    </row>
    <row r="254" spans="1:8" ht="25.5" x14ac:dyDescent="0.25">
      <c r="A254" s="28" t="s">
        <v>613</v>
      </c>
      <c r="B254" s="25" t="s">
        <v>16</v>
      </c>
      <c r="C254" s="6">
        <v>43467</v>
      </c>
      <c r="D254" s="6">
        <v>43495</v>
      </c>
      <c r="E254" s="6" t="s">
        <v>74</v>
      </c>
      <c r="F254" s="12">
        <v>28</v>
      </c>
      <c r="G254" s="5"/>
      <c r="H254" s="15"/>
    </row>
    <row r="255" spans="1:8" ht="25.5" x14ac:dyDescent="0.25">
      <c r="A255" s="28" t="s">
        <v>359</v>
      </c>
      <c r="B255" s="25" t="s">
        <v>16</v>
      </c>
      <c r="C255" s="6">
        <v>43983</v>
      </c>
      <c r="D255" s="6">
        <v>44044</v>
      </c>
      <c r="E255" s="6" t="s">
        <v>74</v>
      </c>
      <c r="F255" s="12">
        <v>61</v>
      </c>
      <c r="G255" s="5"/>
      <c r="H255" s="15"/>
    </row>
    <row r="256" spans="1:8" ht="25.5" x14ac:dyDescent="0.25">
      <c r="A256" s="28" t="s">
        <v>614</v>
      </c>
      <c r="B256" s="25" t="s">
        <v>16</v>
      </c>
      <c r="C256" s="6">
        <v>43500</v>
      </c>
      <c r="D256" s="6">
        <v>43525</v>
      </c>
      <c r="E256" s="6" t="s">
        <v>74</v>
      </c>
      <c r="F256" s="12">
        <v>25</v>
      </c>
      <c r="G256" s="5"/>
      <c r="H256" s="15"/>
    </row>
    <row r="257" spans="1:8" ht="25.5" x14ac:dyDescent="0.25">
      <c r="A257" s="28" t="s">
        <v>614</v>
      </c>
      <c r="B257" s="25" t="s">
        <v>16</v>
      </c>
      <c r="C257" s="6">
        <v>43983</v>
      </c>
      <c r="D257" s="6">
        <v>44044</v>
      </c>
      <c r="E257" s="6" t="s">
        <v>74</v>
      </c>
      <c r="F257" s="12">
        <v>61</v>
      </c>
      <c r="G257" s="5"/>
      <c r="H257" s="15"/>
    </row>
    <row r="258" spans="1:8" hidden="1" x14ac:dyDescent="0.25">
      <c r="A258" s="28" t="s">
        <v>615</v>
      </c>
      <c r="B258" s="25" t="s">
        <v>16</v>
      </c>
      <c r="C258" s="6">
        <v>43367</v>
      </c>
      <c r="D258" s="6">
        <v>43385</v>
      </c>
      <c r="E258" s="6" t="s">
        <v>6</v>
      </c>
      <c r="F258" s="12">
        <v>18</v>
      </c>
      <c r="G258" s="239"/>
      <c r="H258" s="240"/>
    </row>
    <row r="259" spans="1:8" ht="25.5" x14ac:dyDescent="0.25">
      <c r="A259" s="28" t="s">
        <v>360</v>
      </c>
      <c r="B259" s="25" t="s">
        <v>16</v>
      </c>
      <c r="C259" s="6">
        <v>43983</v>
      </c>
      <c r="D259" s="6">
        <v>44044</v>
      </c>
      <c r="E259" s="6" t="s">
        <v>74</v>
      </c>
      <c r="F259" s="238">
        <v>61</v>
      </c>
      <c r="G259" s="247"/>
      <c r="H259" s="251"/>
    </row>
    <row r="260" spans="1:8" hidden="1" x14ac:dyDescent="0.25">
      <c r="A260" s="28" t="s">
        <v>616</v>
      </c>
      <c r="B260" s="25" t="s">
        <v>326</v>
      </c>
      <c r="C260" s="6">
        <v>43374</v>
      </c>
      <c r="D260" s="6">
        <v>43374</v>
      </c>
      <c r="E260" s="6" t="s">
        <v>6</v>
      </c>
      <c r="F260" s="12">
        <v>0</v>
      </c>
      <c r="G260" s="9"/>
      <c r="H260" s="241"/>
    </row>
    <row r="261" spans="1:8" ht="25.5" x14ac:dyDescent="0.25">
      <c r="A261" s="28" t="s">
        <v>361</v>
      </c>
      <c r="B261" s="25" t="s">
        <v>16</v>
      </c>
      <c r="C261" s="6">
        <v>43983</v>
      </c>
      <c r="D261" s="6">
        <v>44044</v>
      </c>
      <c r="E261" s="6" t="s">
        <v>74</v>
      </c>
      <c r="F261" s="12">
        <v>61</v>
      </c>
      <c r="G261" s="239"/>
      <c r="H261" s="240"/>
    </row>
    <row r="262" spans="1:8" hidden="1" x14ac:dyDescent="0.25">
      <c r="A262" s="28" t="s">
        <v>617</v>
      </c>
      <c r="B262" s="25" t="s">
        <v>326</v>
      </c>
      <c r="C262" s="6">
        <v>43374</v>
      </c>
      <c r="D262" s="6">
        <v>43374</v>
      </c>
      <c r="E262" s="6" t="s">
        <v>6</v>
      </c>
      <c r="F262" s="238">
        <v>0</v>
      </c>
      <c r="G262" s="247"/>
      <c r="H262" s="251"/>
    </row>
    <row r="263" spans="1:8" ht="25.5" x14ac:dyDescent="0.25">
      <c r="A263" s="28" t="s">
        <v>386</v>
      </c>
      <c r="B263" s="25" t="s">
        <v>16</v>
      </c>
      <c r="C263" s="6">
        <v>43983</v>
      </c>
      <c r="D263" s="6">
        <v>44044</v>
      </c>
      <c r="E263" s="6" t="s">
        <v>74</v>
      </c>
      <c r="F263" s="238">
        <v>61</v>
      </c>
      <c r="G263" s="247"/>
      <c r="H263" s="251"/>
    </row>
    <row r="264" spans="1:8" hidden="1" x14ac:dyDescent="0.25">
      <c r="A264" s="28" t="s">
        <v>618</v>
      </c>
      <c r="B264" s="25" t="s">
        <v>326</v>
      </c>
      <c r="C264" s="6">
        <v>43374</v>
      </c>
      <c r="D264" s="6">
        <v>43374</v>
      </c>
      <c r="E264" s="6" t="s">
        <v>6</v>
      </c>
      <c r="F264" s="238">
        <v>0</v>
      </c>
      <c r="G264" s="247"/>
      <c r="H264" s="251"/>
    </row>
    <row r="265" spans="1:8" hidden="1" x14ac:dyDescent="0.25">
      <c r="A265" s="28" t="s">
        <v>387</v>
      </c>
      <c r="B265" s="25" t="s">
        <v>16</v>
      </c>
      <c r="C265" s="6">
        <v>43171</v>
      </c>
      <c r="D265" s="6">
        <v>43185</v>
      </c>
      <c r="E265" s="6" t="s">
        <v>6</v>
      </c>
      <c r="F265" s="12">
        <v>14</v>
      </c>
      <c r="G265" s="9"/>
      <c r="H265" s="241"/>
    </row>
    <row r="266" spans="1:8" x14ac:dyDescent="0.25">
      <c r="A266" s="28" t="s">
        <v>388</v>
      </c>
      <c r="B266" s="25" t="s">
        <v>16</v>
      </c>
      <c r="C266" s="6">
        <v>43297</v>
      </c>
      <c r="D266" s="6">
        <v>43336</v>
      </c>
      <c r="E266" s="6" t="s">
        <v>21</v>
      </c>
      <c r="F266" s="12">
        <v>39</v>
      </c>
      <c r="G266" s="5"/>
      <c r="H266" s="15"/>
    </row>
    <row r="267" spans="1:8" hidden="1" x14ac:dyDescent="0.25">
      <c r="A267" s="28" t="s">
        <v>619</v>
      </c>
      <c r="B267" s="25" t="s">
        <v>326</v>
      </c>
      <c r="C267" s="6">
        <v>43376</v>
      </c>
      <c r="D267" s="6">
        <v>43377</v>
      </c>
      <c r="E267" s="6" t="s">
        <v>6</v>
      </c>
      <c r="F267" s="12">
        <v>1</v>
      </c>
      <c r="G267" s="5"/>
      <c r="H267" s="15"/>
    </row>
    <row r="268" spans="1:8" x14ac:dyDescent="0.25">
      <c r="A268" s="28" t="s">
        <v>389</v>
      </c>
      <c r="B268" s="25" t="s">
        <v>16</v>
      </c>
      <c r="C268" s="6">
        <v>43290</v>
      </c>
      <c r="D268" s="6">
        <v>43357</v>
      </c>
      <c r="E268" s="6" t="s">
        <v>21</v>
      </c>
      <c r="F268" s="12">
        <v>67</v>
      </c>
      <c r="G268" s="239"/>
      <c r="H268" s="240"/>
    </row>
    <row r="269" spans="1:8" hidden="1" x14ac:dyDescent="0.25">
      <c r="A269" s="28" t="s">
        <v>620</v>
      </c>
      <c r="B269" s="25" t="s">
        <v>326</v>
      </c>
      <c r="C269" s="6">
        <v>43375</v>
      </c>
      <c r="D269" s="6">
        <v>43376</v>
      </c>
      <c r="E269" s="6" t="s">
        <v>6</v>
      </c>
      <c r="F269" s="238">
        <v>1</v>
      </c>
      <c r="G269" s="247"/>
      <c r="H269" s="251"/>
    </row>
    <row r="270" spans="1:8" x14ac:dyDescent="0.25">
      <c r="A270" s="28" t="s">
        <v>621</v>
      </c>
      <c r="B270" s="25" t="s">
        <v>326</v>
      </c>
      <c r="C270" s="6">
        <v>43451</v>
      </c>
      <c r="D270" s="6">
        <v>43452</v>
      </c>
      <c r="E270" s="6" t="s">
        <v>21</v>
      </c>
      <c r="F270" s="238">
        <v>1</v>
      </c>
      <c r="G270" s="245"/>
      <c r="H270" s="244"/>
    </row>
    <row r="271" spans="1:8" x14ac:dyDescent="0.25">
      <c r="A271" s="28" t="s">
        <v>390</v>
      </c>
      <c r="B271" s="25" t="s">
        <v>16</v>
      </c>
      <c r="C271" s="6">
        <v>43367</v>
      </c>
      <c r="D271" s="6">
        <v>43406</v>
      </c>
      <c r="E271" s="6" t="s">
        <v>21</v>
      </c>
      <c r="F271" s="12">
        <v>39</v>
      </c>
      <c r="G271" s="561"/>
      <c r="H271" s="562"/>
    </row>
    <row r="272" spans="1:8" x14ac:dyDescent="0.25">
      <c r="A272" s="28" t="s">
        <v>622</v>
      </c>
      <c r="B272" s="25" t="s">
        <v>326</v>
      </c>
      <c r="C272" s="6">
        <v>43452</v>
      </c>
      <c r="D272" s="6">
        <v>43453</v>
      </c>
      <c r="E272" s="6" t="s">
        <v>21</v>
      </c>
      <c r="F272" s="238">
        <v>1</v>
      </c>
      <c r="G272" s="247"/>
      <c r="H272" s="251"/>
    </row>
    <row r="273" spans="1:8" hidden="1" x14ac:dyDescent="0.25">
      <c r="A273" s="28" t="s">
        <v>391</v>
      </c>
      <c r="B273" s="25" t="s">
        <v>16</v>
      </c>
      <c r="C273" s="6">
        <v>43206</v>
      </c>
      <c r="D273" s="6">
        <v>43258</v>
      </c>
      <c r="E273" s="6" t="s">
        <v>6</v>
      </c>
      <c r="F273" s="12">
        <v>52</v>
      </c>
      <c r="G273" s="9"/>
      <c r="H273" s="241"/>
    </row>
    <row r="274" spans="1:8" x14ac:dyDescent="0.25">
      <c r="A274" s="28" t="s">
        <v>623</v>
      </c>
      <c r="B274" s="25" t="s">
        <v>326</v>
      </c>
      <c r="C274" s="6">
        <v>43453</v>
      </c>
      <c r="D274" s="6">
        <v>43454</v>
      </c>
      <c r="E274" s="6" t="s">
        <v>21</v>
      </c>
      <c r="F274" s="12">
        <v>1</v>
      </c>
      <c r="G274" s="5"/>
      <c r="H274" s="15"/>
    </row>
    <row r="275" spans="1:8" hidden="1" x14ac:dyDescent="0.25">
      <c r="A275" s="28" t="s">
        <v>392</v>
      </c>
      <c r="B275" s="25" t="s">
        <v>16</v>
      </c>
      <c r="C275" s="6">
        <v>43108</v>
      </c>
      <c r="D275" s="6">
        <v>43161</v>
      </c>
      <c r="E275" s="6" t="s">
        <v>6</v>
      </c>
      <c r="F275" s="12">
        <v>53</v>
      </c>
      <c r="G275" s="239"/>
      <c r="H275" s="240"/>
    </row>
    <row r="276" spans="1:8" x14ac:dyDescent="0.25">
      <c r="A276" s="28" t="s">
        <v>624</v>
      </c>
      <c r="B276" s="25" t="s">
        <v>326</v>
      </c>
      <c r="C276" s="6">
        <v>43454</v>
      </c>
      <c r="D276" s="6">
        <v>43455</v>
      </c>
      <c r="E276" s="6" t="s">
        <v>21</v>
      </c>
      <c r="F276" s="238">
        <v>1</v>
      </c>
      <c r="G276" s="247"/>
      <c r="H276" s="251"/>
    </row>
    <row r="277" spans="1:8" x14ac:dyDescent="0.25">
      <c r="A277" s="28" t="s">
        <v>393</v>
      </c>
      <c r="B277" s="25" t="s">
        <v>16</v>
      </c>
      <c r="C277" s="6">
        <v>43200</v>
      </c>
      <c r="D277" s="6">
        <v>43210</v>
      </c>
      <c r="E277" s="6" t="s">
        <v>66</v>
      </c>
      <c r="F277" s="12">
        <v>10</v>
      </c>
      <c r="G277" s="9"/>
      <c r="H277" s="241"/>
    </row>
    <row r="278" spans="1:8" x14ac:dyDescent="0.25">
      <c r="A278" s="28" t="s">
        <v>394</v>
      </c>
      <c r="B278" s="25" t="s">
        <v>16</v>
      </c>
      <c r="C278" s="6">
        <v>43409</v>
      </c>
      <c r="D278" s="6">
        <v>43476</v>
      </c>
      <c r="E278" s="6" t="s">
        <v>21</v>
      </c>
      <c r="F278" s="12">
        <v>67</v>
      </c>
      <c r="G278" s="246"/>
      <c r="H278" s="250"/>
    </row>
    <row r="279" spans="1:8" hidden="1" x14ac:dyDescent="0.25">
      <c r="A279" s="28" t="s">
        <v>625</v>
      </c>
      <c r="B279" s="25" t="s">
        <v>8</v>
      </c>
      <c r="C279" s="6">
        <v>43395</v>
      </c>
      <c r="D279" s="6">
        <v>43434</v>
      </c>
      <c r="E279" s="6" t="s">
        <v>6</v>
      </c>
      <c r="F279" s="12">
        <v>39</v>
      </c>
      <c r="G279" s="5"/>
      <c r="H279" s="15"/>
    </row>
    <row r="280" spans="1:8" x14ac:dyDescent="0.25">
      <c r="A280" s="28" t="s">
        <v>362</v>
      </c>
      <c r="B280" s="25" t="s">
        <v>16</v>
      </c>
      <c r="C280" s="6">
        <v>43339</v>
      </c>
      <c r="D280" s="6">
        <v>43364</v>
      </c>
      <c r="E280" s="6" t="s">
        <v>21</v>
      </c>
      <c r="F280" s="12">
        <v>25</v>
      </c>
      <c r="G280" s="239"/>
      <c r="H280" s="240"/>
    </row>
    <row r="281" spans="1:8" x14ac:dyDescent="0.25">
      <c r="A281" s="28" t="s">
        <v>685</v>
      </c>
      <c r="B281" s="25" t="s">
        <v>318</v>
      </c>
      <c r="C281" s="6">
        <v>43430</v>
      </c>
      <c r="D281" s="6">
        <v>43441</v>
      </c>
      <c r="E281" s="6" t="s">
        <v>21</v>
      </c>
      <c r="F281" s="238">
        <v>11</v>
      </c>
      <c r="G281" s="247"/>
      <c r="H281" s="251"/>
    </row>
    <row r="282" spans="1:8" hidden="1" x14ac:dyDescent="0.25">
      <c r="A282" s="28" t="s">
        <v>363</v>
      </c>
      <c r="B282" s="25" t="s">
        <v>16</v>
      </c>
      <c r="C282" s="6">
        <v>43108</v>
      </c>
      <c r="D282" s="6">
        <v>43196</v>
      </c>
      <c r="E282" s="6" t="s">
        <v>6</v>
      </c>
      <c r="F282" s="12">
        <v>88</v>
      </c>
      <c r="G282" s="9"/>
      <c r="H282" s="241"/>
    </row>
    <row r="283" spans="1:8" x14ac:dyDescent="0.25">
      <c r="A283" s="28" t="s">
        <v>630</v>
      </c>
      <c r="B283" s="25" t="s">
        <v>99</v>
      </c>
      <c r="C283" s="6">
        <v>43382</v>
      </c>
      <c r="D283" s="6">
        <v>43444</v>
      </c>
      <c r="E283" s="6" t="s">
        <v>23</v>
      </c>
      <c r="F283" s="12">
        <v>62</v>
      </c>
      <c r="G283" s="5"/>
      <c r="H283" s="15"/>
    </row>
    <row r="284" spans="1:8" hidden="1" x14ac:dyDescent="0.25">
      <c r="A284" s="28" t="s">
        <v>364</v>
      </c>
      <c r="B284" s="25" t="s">
        <v>16</v>
      </c>
      <c r="C284" s="6">
        <v>43185</v>
      </c>
      <c r="D284" s="6">
        <v>43195</v>
      </c>
      <c r="E284" s="6" t="s">
        <v>6</v>
      </c>
      <c r="F284" s="12">
        <v>10</v>
      </c>
      <c r="G284" s="5"/>
      <c r="H284" s="15"/>
    </row>
    <row r="285" spans="1:8" hidden="1" x14ac:dyDescent="0.25">
      <c r="A285" s="28" t="s">
        <v>627</v>
      </c>
      <c r="B285" s="25" t="s">
        <v>459</v>
      </c>
      <c r="C285" s="6">
        <v>43376</v>
      </c>
      <c r="D285" s="6">
        <v>43378</v>
      </c>
      <c r="E285" s="6" t="s">
        <v>6</v>
      </c>
      <c r="F285" s="12">
        <v>2</v>
      </c>
      <c r="G285" s="5"/>
      <c r="H285" s="15"/>
    </row>
    <row r="286" spans="1:8" x14ac:dyDescent="0.25">
      <c r="A286" s="28" t="s">
        <v>365</v>
      </c>
      <c r="B286" s="25" t="s">
        <v>16</v>
      </c>
      <c r="C286" s="6">
        <v>44105</v>
      </c>
      <c r="D286" s="6">
        <v>44166</v>
      </c>
      <c r="E286" s="6" t="s">
        <v>21</v>
      </c>
      <c r="F286" s="12">
        <v>61</v>
      </c>
      <c r="G286" s="246"/>
      <c r="H286" s="250"/>
    </row>
    <row r="287" spans="1:8" x14ac:dyDescent="0.25">
      <c r="A287" s="28" t="s">
        <v>629</v>
      </c>
      <c r="B287" s="25" t="s">
        <v>99</v>
      </c>
      <c r="C287" s="6">
        <v>43383</v>
      </c>
      <c r="D287" s="6">
        <v>43396</v>
      </c>
      <c r="E287" s="6" t="s">
        <v>66</v>
      </c>
      <c r="F287" s="12">
        <v>13</v>
      </c>
      <c r="G287" s="5"/>
      <c r="H287" s="15"/>
    </row>
    <row r="288" spans="1:8" hidden="1" x14ac:dyDescent="0.25">
      <c r="A288" s="28" t="s">
        <v>695</v>
      </c>
      <c r="B288" s="25" t="s">
        <v>524</v>
      </c>
      <c r="C288" s="6">
        <v>43389</v>
      </c>
      <c r="D288" s="6">
        <v>43396</v>
      </c>
      <c r="E288" s="6" t="s">
        <v>6</v>
      </c>
      <c r="F288" s="12">
        <v>7</v>
      </c>
      <c r="G288" s="5"/>
      <c r="H288" s="15"/>
    </row>
    <row r="289" spans="1:8" ht="25.5" x14ac:dyDescent="0.25">
      <c r="A289" s="28" t="s">
        <v>395</v>
      </c>
      <c r="B289" s="25" t="s">
        <v>16</v>
      </c>
      <c r="C289" s="6">
        <v>43922</v>
      </c>
      <c r="D289" s="6">
        <v>43983</v>
      </c>
      <c r="E289" s="6" t="s">
        <v>74</v>
      </c>
      <c r="F289" s="12">
        <v>61</v>
      </c>
      <c r="G289" s="5"/>
      <c r="H289" s="15"/>
    </row>
    <row r="290" spans="1:8" ht="25.5" x14ac:dyDescent="0.25">
      <c r="A290" s="28" t="s">
        <v>366</v>
      </c>
      <c r="B290" s="25" t="s">
        <v>16</v>
      </c>
      <c r="C290" s="6">
        <v>43616</v>
      </c>
      <c r="D290" s="6">
        <v>43659</v>
      </c>
      <c r="E290" s="6" t="s">
        <v>74</v>
      </c>
      <c r="F290" s="12">
        <v>43</v>
      </c>
      <c r="G290" s="5"/>
      <c r="H290" s="15"/>
    </row>
    <row r="291" spans="1:8" ht="25.5" x14ac:dyDescent="0.25">
      <c r="A291" s="28" t="s">
        <v>367</v>
      </c>
      <c r="B291" s="25" t="s">
        <v>16</v>
      </c>
      <c r="C291" s="6">
        <v>43662</v>
      </c>
      <c r="D291" s="6">
        <v>43706</v>
      </c>
      <c r="E291" s="6" t="s">
        <v>74</v>
      </c>
      <c r="F291" s="12">
        <v>44</v>
      </c>
      <c r="G291" s="239"/>
      <c r="H291" s="240"/>
    </row>
    <row r="292" spans="1:8" ht="25.5" x14ac:dyDescent="0.25">
      <c r="A292" s="28" t="s">
        <v>686</v>
      </c>
      <c r="B292" s="25" t="s">
        <v>166</v>
      </c>
      <c r="C292" s="6">
        <v>43416</v>
      </c>
      <c r="D292" s="6">
        <v>43448</v>
      </c>
      <c r="E292" s="6" t="s">
        <v>74</v>
      </c>
      <c r="F292" s="238">
        <v>32</v>
      </c>
      <c r="G292" s="247"/>
      <c r="H292" s="251"/>
    </row>
    <row r="293" spans="1:8" ht="25.5" x14ac:dyDescent="0.25">
      <c r="A293" s="28" t="s">
        <v>368</v>
      </c>
      <c r="B293" s="25" t="s">
        <v>16</v>
      </c>
      <c r="C293" s="6">
        <v>43707</v>
      </c>
      <c r="D293" s="6">
        <v>43750</v>
      </c>
      <c r="E293" s="6" t="s">
        <v>74</v>
      </c>
      <c r="F293" s="12">
        <v>43</v>
      </c>
      <c r="G293" s="9"/>
      <c r="H293" s="241"/>
    </row>
    <row r="294" spans="1:8" x14ac:dyDescent="0.25">
      <c r="A294" s="28" t="s">
        <v>687</v>
      </c>
      <c r="B294" s="25" t="s">
        <v>16</v>
      </c>
      <c r="C294" s="6">
        <v>43395</v>
      </c>
      <c r="D294" s="6">
        <v>43413</v>
      </c>
      <c r="E294" s="6" t="s">
        <v>23</v>
      </c>
      <c r="F294" s="12">
        <v>18</v>
      </c>
      <c r="G294" s="5"/>
      <c r="H294" s="15"/>
    </row>
    <row r="295" spans="1:8" x14ac:dyDescent="0.25">
      <c r="A295" s="28" t="s">
        <v>369</v>
      </c>
      <c r="B295" s="25" t="s">
        <v>16</v>
      </c>
      <c r="C295" s="6">
        <v>43381</v>
      </c>
      <c r="D295" s="6">
        <v>43406</v>
      </c>
      <c r="E295" s="6" t="s">
        <v>21</v>
      </c>
      <c r="F295" s="12">
        <v>25</v>
      </c>
      <c r="G295" s="5"/>
      <c r="H295" s="15"/>
    </row>
    <row r="296" spans="1:8" hidden="1" x14ac:dyDescent="0.25">
      <c r="A296" s="28" t="s">
        <v>696</v>
      </c>
      <c r="B296" s="25" t="s">
        <v>16</v>
      </c>
      <c r="C296" s="6">
        <v>43395</v>
      </c>
      <c r="D296" s="6">
        <v>43406</v>
      </c>
      <c r="E296" s="6" t="s">
        <v>6</v>
      </c>
      <c r="F296" s="12">
        <v>11</v>
      </c>
      <c r="G296" s="246"/>
      <c r="H296" s="250"/>
    </row>
    <row r="297" spans="1:8" x14ac:dyDescent="0.25">
      <c r="A297" s="28" t="s">
        <v>370</v>
      </c>
      <c r="B297" s="25" t="s">
        <v>16</v>
      </c>
      <c r="C297" s="6">
        <v>43409</v>
      </c>
      <c r="D297" s="6">
        <v>43462</v>
      </c>
      <c r="E297" s="6" t="s">
        <v>21</v>
      </c>
      <c r="F297" s="12">
        <v>53</v>
      </c>
      <c r="G297" s="5"/>
      <c r="H297" s="15"/>
    </row>
    <row r="298" spans="1:8" x14ac:dyDescent="0.25">
      <c r="A298" s="28" t="s">
        <v>688</v>
      </c>
      <c r="B298" s="25" t="s">
        <v>99</v>
      </c>
      <c r="C298" s="6">
        <v>43398</v>
      </c>
      <c r="D298" s="6">
        <v>43413</v>
      </c>
      <c r="E298" s="6" t="s">
        <v>23</v>
      </c>
      <c r="F298" s="12">
        <v>15</v>
      </c>
      <c r="G298" s="5"/>
      <c r="H298" s="15"/>
    </row>
    <row r="299" spans="1:8" x14ac:dyDescent="0.25">
      <c r="A299" s="28" t="s">
        <v>371</v>
      </c>
      <c r="B299" s="25" t="s">
        <v>16</v>
      </c>
      <c r="C299" s="6">
        <v>43360</v>
      </c>
      <c r="D299" s="6">
        <v>43427</v>
      </c>
      <c r="E299" s="6" t="s">
        <v>21</v>
      </c>
      <c r="F299" s="12">
        <v>67</v>
      </c>
      <c r="G299" s="5"/>
      <c r="H299" s="15"/>
    </row>
    <row r="300" spans="1:8" hidden="1" x14ac:dyDescent="0.25">
      <c r="A300" s="28" t="s">
        <v>697</v>
      </c>
      <c r="B300" s="25" t="s">
        <v>485</v>
      </c>
      <c r="C300" s="6">
        <v>43403</v>
      </c>
      <c r="D300" s="6">
        <v>43404</v>
      </c>
      <c r="E300" s="6" t="s">
        <v>6</v>
      </c>
      <c r="F300" s="12">
        <v>1</v>
      </c>
      <c r="G300" s="5"/>
      <c r="H300" s="15"/>
    </row>
    <row r="301" spans="1:8" x14ac:dyDescent="0.25">
      <c r="A301" s="28" t="s">
        <v>372</v>
      </c>
      <c r="B301" s="25" t="s">
        <v>16</v>
      </c>
      <c r="C301" s="6">
        <v>43430</v>
      </c>
      <c r="D301" s="6">
        <v>43469</v>
      </c>
      <c r="E301" s="6" t="s">
        <v>21</v>
      </c>
      <c r="F301" s="12">
        <v>39</v>
      </c>
      <c r="G301" s="5"/>
      <c r="H301" s="15"/>
    </row>
    <row r="302" spans="1:8" x14ac:dyDescent="0.25">
      <c r="A302" s="28" t="s">
        <v>373</v>
      </c>
      <c r="B302" s="25" t="s">
        <v>16</v>
      </c>
      <c r="C302" s="6">
        <v>43480</v>
      </c>
      <c r="D302" s="6">
        <v>43524</v>
      </c>
      <c r="E302" s="6" t="s">
        <v>21</v>
      </c>
      <c r="F302" s="12">
        <v>44</v>
      </c>
      <c r="G302" s="5"/>
      <c r="H302" s="15"/>
    </row>
    <row r="303" spans="1:8" x14ac:dyDescent="0.25">
      <c r="A303" s="28" t="s">
        <v>374</v>
      </c>
      <c r="B303" s="25" t="s">
        <v>16</v>
      </c>
      <c r="C303" s="6">
        <v>43472</v>
      </c>
      <c r="D303" s="6">
        <v>43511</v>
      </c>
      <c r="E303" s="6" t="s">
        <v>21</v>
      </c>
      <c r="F303" s="12">
        <v>39</v>
      </c>
      <c r="G303" s="5"/>
      <c r="H303" s="15"/>
    </row>
    <row r="304" spans="1:8" hidden="1" x14ac:dyDescent="0.25">
      <c r="A304" s="28" t="s">
        <v>698</v>
      </c>
      <c r="B304" s="25" t="s">
        <v>326</v>
      </c>
      <c r="C304" s="6">
        <v>43410</v>
      </c>
      <c r="D304" s="6">
        <v>43412</v>
      </c>
      <c r="E304" s="6" t="s">
        <v>6</v>
      </c>
      <c r="F304" s="12">
        <v>2</v>
      </c>
      <c r="G304" s="5"/>
      <c r="H304" s="15"/>
    </row>
    <row r="305" spans="1:8" ht="25.5" x14ac:dyDescent="0.25">
      <c r="A305" s="28" t="s">
        <v>375</v>
      </c>
      <c r="B305" s="25" t="s">
        <v>16</v>
      </c>
      <c r="C305" s="6">
        <v>43480</v>
      </c>
      <c r="D305" s="6">
        <v>43524</v>
      </c>
      <c r="E305" s="6" t="s">
        <v>74</v>
      </c>
      <c r="F305" s="12">
        <v>44</v>
      </c>
      <c r="G305" s="5"/>
      <c r="H305" s="15"/>
    </row>
    <row r="306" spans="1:8" ht="25.5" x14ac:dyDescent="0.25">
      <c r="A306" s="28" t="s">
        <v>376</v>
      </c>
      <c r="B306" s="25" t="s">
        <v>16</v>
      </c>
      <c r="C306" s="6">
        <v>43525</v>
      </c>
      <c r="D306" s="6">
        <v>43570</v>
      </c>
      <c r="E306" s="6" t="s">
        <v>74</v>
      </c>
      <c r="F306" s="12">
        <v>45</v>
      </c>
      <c r="G306" s="5"/>
      <c r="H306" s="15"/>
    </row>
    <row r="307" spans="1:8" ht="25.5" x14ac:dyDescent="0.25">
      <c r="A307" s="28" t="s">
        <v>377</v>
      </c>
      <c r="B307" s="25" t="s">
        <v>16</v>
      </c>
      <c r="C307" s="6">
        <v>43570</v>
      </c>
      <c r="D307" s="6">
        <v>43616</v>
      </c>
      <c r="E307" s="6" t="s">
        <v>74</v>
      </c>
      <c r="F307" s="12">
        <v>46</v>
      </c>
      <c r="G307" s="5"/>
      <c r="H307" s="15"/>
    </row>
    <row r="308" spans="1:8" hidden="1" x14ac:dyDescent="0.25">
      <c r="A308" s="28" t="s">
        <v>397</v>
      </c>
      <c r="B308" s="25" t="s">
        <v>335</v>
      </c>
      <c r="C308" s="6">
        <v>43074</v>
      </c>
      <c r="D308" s="6">
        <v>43076</v>
      </c>
      <c r="E308" s="6" t="s">
        <v>6</v>
      </c>
      <c r="F308" s="12">
        <v>2</v>
      </c>
      <c r="G308" s="5"/>
      <c r="H308" s="15"/>
    </row>
    <row r="309" spans="1:8" x14ac:dyDescent="0.25">
      <c r="A309" s="28" t="s">
        <v>396</v>
      </c>
      <c r="B309" s="25" t="s">
        <v>16</v>
      </c>
      <c r="C309" s="6">
        <v>43507</v>
      </c>
      <c r="D309" s="6">
        <v>43518</v>
      </c>
      <c r="E309" s="6" t="s">
        <v>21</v>
      </c>
      <c r="F309" s="12">
        <v>11</v>
      </c>
      <c r="G309" s="5"/>
      <c r="H309" s="15"/>
    </row>
    <row r="310" spans="1:8" hidden="1" x14ac:dyDescent="0.25">
      <c r="A310" s="28" t="s">
        <v>378</v>
      </c>
      <c r="B310" s="25" t="s">
        <v>16</v>
      </c>
      <c r="C310" s="6">
        <v>43298</v>
      </c>
      <c r="D310" s="6">
        <v>43315</v>
      </c>
      <c r="E310" s="6" t="s">
        <v>6</v>
      </c>
      <c r="F310" s="12">
        <v>17</v>
      </c>
      <c r="G310" s="246"/>
      <c r="H310" s="250"/>
    </row>
    <row r="311" spans="1:8" hidden="1" x14ac:dyDescent="0.25">
      <c r="A311" s="28" t="s">
        <v>379</v>
      </c>
      <c r="B311" s="25" t="s">
        <v>16</v>
      </c>
      <c r="C311" s="6">
        <v>43396</v>
      </c>
      <c r="D311" s="6">
        <v>43413</v>
      </c>
      <c r="E311" s="6" t="s">
        <v>6</v>
      </c>
      <c r="F311" s="12">
        <v>17</v>
      </c>
      <c r="G311" s="5"/>
      <c r="H311" s="15"/>
    </row>
    <row r="312" spans="1:8" x14ac:dyDescent="0.25">
      <c r="A312" s="28" t="s">
        <v>380</v>
      </c>
      <c r="B312" s="25" t="s">
        <v>16</v>
      </c>
      <c r="C312" s="6">
        <v>43444</v>
      </c>
      <c r="D312" s="6">
        <v>43462</v>
      </c>
      <c r="E312" s="6" t="s">
        <v>21</v>
      </c>
      <c r="F312" s="12">
        <v>18</v>
      </c>
      <c r="G312" s="5"/>
      <c r="H312" s="15"/>
    </row>
    <row r="313" spans="1:8" x14ac:dyDescent="0.25">
      <c r="A313" s="28" t="s">
        <v>381</v>
      </c>
      <c r="B313" s="25" t="s">
        <v>16</v>
      </c>
      <c r="C313" s="6">
        <v>43409</v>
      </c>
      <c r="D313" s="6">
        <v>43420</v>
      </c>
      <c r="E313" s="6" t="s">
        <v>23</v>
      </c>
      <c r="F313" s="12">
        <v>11</v>
      </c>
      <c r="G313" s="5"/>
      <c r="H313" s="15"/>
    </row>
    <row r="314" spans="1:8" x14ac:dyDescent="0.25">
      <c r="A314" s="28" t="s">
        <v>382</v>
      </c>
      <c r="B314" s="25" t="s">
        <v>16</v>
      </c>
      <c r="C314" s="6">
        <v>43416</v>
      </c>
      <c r="D314" s="6">
        <v>43427</v>
      </c>
      <c r="E314" s="6" t="s">
        <v>21</v>
      </c>
      <c r="F314" s="12">
        <v>11</v>
      </c>
      <c r="G314" s="5"/>
      <c r="H314" s="15"/>
    </row>
    <row r="315" spans="1:8" x14ac:dyDescent="0.25">
      <c r="A315" s="28" t="s">
        <v>383</v>
      </c>
      <c r="B315" s="25" t="s">
        <v>16</v>
      </c>
      <c r="C315" s="6">
        <v>43493</v>
      </c>
      <c r="D315" s="6">
        <v>43504</v>
      </c>
      <c r="E315" s="6" t="s">
        <v>21</v>
      </c>
      <c r="F315" s="12">
        <v>11</v>
      </c>
      <c r="G315" s="5"/>
      <c r="H315" s="15"/>
    </row>
    <row r="316" spans="1:8" hidden="1" x14ac:dyDescent="0.25">
      <c r="A316" s="28" t="s">
        <v>384</v>
      </c>
      <c r="B316" s="25" t="s">
        <v>16</v>
      </c>
      <c r="C316" s="6">
        <v>43318</v>
      </c>
      <c r="D316" s="6">
        <v>43327</v>
      </c>
      <c r="E316" s="6" t="s">
        <v>6</v>
      </c>
      <c r="F316" s="12">
        <v>9</v>
      </c>
      <c r="G316" s="5"/>
      <c r="H316" s="15"/>
    </row>
    <row r="317" spans="1:8" hidden="1" x14ac:dyDescent="0.25">
      <c r="A317" s="28" t="s">
        <v>385</v>
      </c>
      <c r="B317" s="25" t="s">
        <v>16</v>
      </c>
      <c r="C317" s="6">
        <v>43262</v>
      </c>
      <c r="D317" s="6">
        <v>43280</v>
      </c>
      <c r="E317" s="6" t="s">
        <v>6</v>
      </c>
      <c r="F317" s="12">
        <v>18</v>
      </c>
      <c r="G317" s="5"/>
      <c r="H317" s="15"/>
    </row>
    <row r="318" spans="1:8" hidden="1" x14ac:dyDescent="0.25">
      <c r="A318" s="28" t="s">
        <v>404</v>
      </c>
      <c r="B318" s="25" t="s">
        <v>403</v>
      </c>
      <c r="C318" s="6">
        <v>43090</v>
      </c>
      <c r="D318" s="6">
        <v>43126</v>
      </c>
      <c r="E318" s="6" t="s">
        <v>6</v>
      </c>
      <c r="F318" s="12">
        <v>36</v>
      </c>
      <c r="G318" s="5"/>
      <c r="H318" s="15"/>
    </row>
    <row r="319" spans="1:8" hidden="1" x14ac:dyDescent="0.25">
      <c r="A319" s="28" t="s">
        <v>398</v>
      </c>
      <c r="B319" s="25" t="s">
        <v>326</v>
      </c>
      <c r="C319" s="6">
        <v>43081</v>
      </c>
      <c r="D319" s="6">
        <v>43084</v>
      </c>
      <c r="E319" s="6" t="s">
        <v>6</v>
      </c>
      <c r="F319" s="12">
        <v>3</v>
      </c>
      <c r="G319" s="5"/>
      <c r="H319" s="15"/>
    </row>
    <row r="320" spans="1:8" hidden="1" x14ac:dyDescent="0.25">
      <c r="A320" s="28" t="s">
        <v>452</v>
      </c>
      <c r="B320" s="25" t="s">
        <v>195</v>
      </c>
      <c r="C320" s="6">
        <v>43244</v>
      </c>
      <c r="D320" s="6">
        <v>43276</v>
      </c>
      <c r="E320" s="6" t="s">
        <v>6</v>
      </c>
      <c r="F320" s="12">
        <v>32</v>
      </c>
      <c r="G320" s="246"/>
      <c r="H320" s="250"/>
    </row>
    <row r="321" spans="1:8" hidden="1" x14ac:dyDescent="0.25">
      <c r="A321" s="28" t="s">
        <v>411</v>
      </c>
      <c r="B321" s="25" t="s">
        <v>150</v>
      </c>
      <c r="C321" s="6">
        <v>43080</v>
      </c>
      <c r="D321" s="6">
        <v>43131</v>
      </c>
      <c r="E321" s="6" t="s">
        <v>6</v>
      </c>
      <c r="F321" s="12">
        <v>51</v>
      </c>
      <c r="G321" s="5"/>
      <c r="H321" s="15"/>
    </row>
    <row r="322" spans="1:8" hidden="1" x14ac:dyDescent="0.25">
      <c r="A322" s="28" t="s">
        <v>399</v>
      </c>
      <c r="B322" s="25" t="s">
        <v>16</v>
      </c>
      <c r="C322" s="6">
        <v>43171</v>
      </c>
      <c r="D322" s="6">
        <v>43175</v>
      </c>
      <c r="E322" s="6" t="s">
        <v>6</v>
      </c>
      <c r="F322" s="12">
        <v>4</v>
      </c>
      <c r="G322" s="5"/>
      <c r="H322" s="15"/>
    </row>
    <row r="323" spans="1:8" x14ac:dyDescent="0.25">
      <c r="A323" s="28" t="s">
        <v>400</v>
      </c>
      <c r="B323" s="25" t="s">
        <v>16</v>
      </c>
      <c r="C323" s="6">
        <v>43631</v>
      </c>
      <c r="D323" s="6">
        <v>43661</v>
      </c>
      <c r="E323" s="6" t="s">
        <v>21</v>
      </c>
      <c r="F323" s="12">
        <v>30</v>
      </c>
      <c r="G323" s="5"/>
      <c r="H323" s="15"/>
    </row>
    <row r="324" spans="1:8" hidden="1" x14ac:dyDescent="0.25">
      <c r="A324" s="28" t="s">
        <v>431</v>
      </c>
      <c r="B324" s="25" t="s">
        <v>80</v>
      </c>
      <c r="C324" s="6">
        <v>43227</v>
      </c>
      <c r="D324" s="6">
        <v>43250</v>
      </c>
      <c r="E324" s="6" t="s">
        <v>6</v>
      </c>
      <c r="F324" s="12">
        <v>23</v>
      </c>
      <c r="G324" s="5"/>
      <c r="H324" s="15"/>
    </row>
    <row r="325" spans="1:8" hidden="1" x14ac:dyDescent="0.25">
      <c r="A325" s="28" t="s">
        <v>405</v>
      </c>
      <c r="B325" s="25" t="s">
        <v>80</v>
      </c>
      <c r="C325" s="6">
        <v>43089</v>
      </c>
      <c r="D325" s="6">
        <v>43137</v>
      </c>
      <c r="E325" s="6" t="s">
        <v>6</v>
      </c>
      <c r="F325" s="12">
        <v>48</v>
      </c>
      <c r="G325" s="248"/>
      <c r="H325" s="252"/>
    </row>
    <row r="326" spans="1:8" hidden="1" x14ac:dyDescent="0.25">
      <c r="A326" s="28" t="s">
        <v>402</v>
      </c>
      <c r="B326" s="25" t="s">
        <v>401</v>
      </c>
      <c r="C326" s="6">
        <v>43131</v>
      </c>
      <c r="D326" s="6">
        <v>43147</v>
      </c>
      <c r="E326" s="6" t="s">
        <v>6</v>
      </c>
      <c r="F326" s="238">
        <v>16</v>
      </c>
      <c r="G326" s="247"/>
      <c r="H326" s="251"/>
    </row>
    <row r="327" spans="1:8" hidden="1" x14ac:dyDescent="0.25">
      <c r="A327" s="28" t="s">
        <v>259</v>
      </c>
      <c r="B327" s="25" t="s">
        <v>9</v>
      </c>
      <c r="C327" s="6">
        <v>42829</v>
      </c>
      <c r="D327" s="6">
        <v>42830</v>
      </c>
      <c r="E327" s="6" t="s">
        <v>6</v>
      </c>
      <c r="F327" s="12">
        <v>1</v>
      </c>
      <c r="G327" s="9"/>
      <c r="H327" s="241"/>
    </row>
    <row r="328" spans="1:8" hidden="1" x14ac:dyDescent="0.25">
      <c r="A328" s="28" t="s">
        <v>329</v>
      </c>
      <c r="B328" s="25" t="s">
        <v>70</v>
      </c>
      <c r="C328" s="6">
        <v>43039</v>
      </c>
      <c r="D328" s="6">
        <v>43040</v>
      </c>
      <c r="E328" s="6" t="s">
        <v>6</v>
      </c>
      <c r="F328" s="12">
        <v>1</v>
      </c>
      <c r="G328" s="5"/>
      <c r="H328" s="15"/>
    </row>
    <row r="329" spans="1:8" x14ac:dyDescent="0.25">
      <c r="A329" s="28" t="s">
        <v>689</v>
      </c>
      <c r="B329" s="25" t="s">
        <v>680</v>
      </c>
      <c r="C329" s="6">
        <v>43451</v>
      </c>
      <c r="D329" s="6">
        <v>43455</v>
      </c>
      <c r="E329" s="6" t="s">
        <v>22</v>
      </c>
      <c r="F329" s="12">
        <v>4</v>
      </c>
      <c r="G329" s="5"/>
      <c r="H329" s="15"/>
    </row>
    <row r="330" spans="1:8" x14ac:dyDescent="0.25">
      <c r="A330" s="28" t="s">
        <v>699</v>
      </c>
      <c r="B330" s="25" t="s">
        <v>16</v>
      </c>
      <c r="C330" s="6">
        <v>43423</v>
      </c>
      <c r="D330" s="6">
        <v>43431</v>
      </c>
      <c r="E330" s="6" t="s">
        <v>23</v>
      </c>
      <c r="F330" s="12">
        <v>8</v>
      </c>
      <c r="G330" s="5"/>
      <c r="H330" s="15"/>
    </row>
    <row r="331" spans="1:8" x14ac:dyDescent="0.25">
      <c r="A331" s="28" t="s">
        <v>702</v>
      </c>
      <c r="B331" s="25" t="s">
        <v>701</v>
      </c>
      <c r="C331" s="6">
        <v>43431</v>
      </c>
      <c r="D331" s="6">
        <v>43434</v>
      </c>
      <c r="E331" s="6" t="s">
        <v>66</v>
      </c>
      <c r="F331" s="12">
        <v>3</v>
      </c>
      <c r="G331" s="248"/>
      <c r="H331" s="252"/>
    </row>
    <row r="332" spans="1:8" hidden="1" x14ac:dyDescent="0.25">
      <c r="A332" s="28" t="s">
        <v>704</v>
      </c>
      <c r="B332" s="25" t="s">
        <v>70</v>
      </c>
      <c r="C332" s="6">
        <v>43431</v>
      </c>
      <c r="D332" s="6">
        <v>43465</v>
      </c>
      <c r="E332" s="6" t="s">
        <v>6</v>
      </c>
      <c r="F332" s="238">
        <v>34</v>
      </c>
      <c r="G332" s="247"/>
      <c r="H332" s="251"/>
    </row>
    <row r="333" spans="1:8" hidden="1" x14ac:dyDescent="0.25">
      <c r="A333" s="28"/>
      <c r="B333" s="25"/>
      <c r="C333" s="6"/>
      <c r="D333" s="6"/>
      <c r="E333" s="6"/>
      <c r="F333" s="12"/>
      <c r="G333" s="9"/>
      <c r="H333" s="241"/>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46"/>
      <c r="H337" s="250"/>
    </row>
    <row r="338" spans="1:8" hidden="1" x14ac:dyDescent="0.25">
      <c r="A338" s="28"/>
      <c r="B338" s="25"/>
      <c r="C338" s="6"/>
      <c r="D338" s="6"/>
      <c r="E338" s="6"/>
      <c r="F338" s="12"/>
      <c r="G338" s="5"/>
      <c r="H338" s="15"/>
    </row>
    <row r="339" spans="1:8" hidden="1" x14ac:dyDescent="0.25">
      <c r="A339" s="28"/>
      <c r="B339" s="25"/>
      <c r="C339" s="6"/>
      <c r="D339" s="6"/>
      <c r="E339" s="6"/>
      <c r="F339" s="12"/>
      <c r="G339" s="246"/>
      <c r="H339" s="250"/>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39"/>
      <c r="H342" s="240"/>
    </row>
    <row r="343" spans="1:8" hidden="1" x14ac:dyDescent="0.25">
      <c r="A343" s="28"/>
      <c r="B343" s="25"/>
      <c r="C343" s="6"/>
      <c r="D343" s="6"/>
      <c r="E343" s="6"/>
      <c r="F343" s="238"/>
      <c r="G343" s="245"/>
      <c r="H343" s="244"/>
    </row>
    <row r="344" spans="1:8" hidden="1" x14ac:dyDescent="0.25">
      <c r="A344" s="28"/>
      <c r="B344" s="25"/>
      <c r="C344" s="6"/>
      <c r="D344" s="6"/>
      <c r="E344" s="6"/>
      <c r="F344" s="12"/>
      <c r="G344" s="242"/>
      <c r="H344" s="243"/>
    </row>
    <row r="345" spans="1:8" hidden="1" x14ac:dyDescent="0.25">
      <c r="A345" s="28"/>
      <c r="B345" s="25"/>
      <c r="C345" s="6"/>
      <c r="D345" s="6"/>
      <c r="E345" s="6"/>
      <c r="F345" s="238"/>
      <c r="G345" s="247"/>
      <c r="H345" s="251"/>
    </row>
    <row r="346" spans="1:8" hidden="1" x14ac:dyDescent="0.25">
      <c r="A346" s="28"/>
      <c r="B346" s="25"/>
      <c r="C346" s="6"/>
      <c r="D346" s="6"/>
      <c r="E346" s="6"/>
      <c r="F346" s="238"/>
      <c r="G346" s="247"/>
      <c r="H346" s="251"/>
    </row>
    <row r="347" spans="1:8" hidden="1" x14ac:dyDescent="0.25">
      <c r="A347" s="28"/>
      <c r="B347" s="25"/>
      <c r="C347" s="6"/>
      <c r="D347" s="6"/>
      <c r="E347" s="6"/>
      <c r="F347" s="12"/>
      <c r="G347" s="9"/>
      <c r="H347" s="241"/>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46"/>
      <c r="H354" s="250"/>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46"/>
      <c r="H357" s="250"/>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39"/>
      <c r="H368" s="240"/>
    </row>
    <row r="369" spans="1:8" hidden="1" x14ac:dyDescent="0.25">
      <c r="A369" s="28"/>
      <c r="B369" s="25"/>
      <c r="C369" s="6"/>
      <c r="D369" s="6"/>
      <c r="E369" s="6"/>
      <c r="F369" s="238"/>
      <c r="G369" s="247"/>
      <c r="H369" s="251"/>
    </row>
    <row r="370" spans="1:8" hidden="1" x14ac:dyDescent="0.25">
      <c r="A370" s="28"/>
      <c r="B370" s="25"/>
      <c r="C370" s="6"/>
      <c r="D370" s="6"/>
      <c r="E370" s="6"/>
      <c r="F370" s="12"/>
      <c r="G370" s="9"/>
      <c r="H370" s="241"/>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46"/>
      <c r="H378" s="250"/>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46"/>
      <c r="H382" s="250"/>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46"/>
      <c r="H393" s="250"/>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46"/>
      <c r="H397" s="250"/>
    </row>
    <row r="398" spans="1:8" hidden="1" x14ac:dyDescent="0.25">
      <c r="A398" s="28"/>
      <c r="B398" s="25"/>
      <c r="C398" s="6"/>
      <c r="D398" s="6"/>
      <c r="E398" s="6"/>
      <c r="F398" s="12"/>
      <c r="G398" s="5"/>
      <c r="H398" s="15"/>
    </row>
    <row r="399" spans="1:8" hidden="1" x14ac:dyDescent="0.25">
      <c r="A399" s="28"/>
      <c r="B399" s="25"/>
      <c r="C399" s="6"/>
      <c r="D399" s="6"/>
      <c r="E399" s="6"/>
      <c r="F399" s="12"/>
      <c r="G399" s="239"/>
      <c r="H399" s="240"/>
    </row>
    <row r="400" spans="1:8" hidden="1" x14ac:dyDescent="0.25">
      <c r="A400" s="28"/>
      <c r="B400" s="25"/>
      <c r="C400" s="6"/>
      <c r="D400" s="6"/>
      <c r="E400" s="6"/>
      <c r="F400" s="238"/>
      <c r="G400" s="247"/>
      <c r="H400" s="251"/>
    </row>
    <row r="401" spans="1:8" hidden="1" x14ac:dyDescent="0.25">
      <c r="A401" s="28"/>
      <c r="B401" s="25"/>
      <c r="C401" s="6"/>
      <c r="D401" s="6"/>
      <c r="E401" s="6"/>
      <c r="F401" s="12"/>
      <c r="G401" s="9"/>
      <c r="H401" s="241"/>
    </row>
    <row r="402" spans="1:8" hidden="1" x14ac:dyDescent="0.25">
      <c r="A402" s="28"/>
      <c r="B402" s="25"/>
      <c r="C402" s="6"/>
      <c r="D402" s="6"/>
      <c r="E402" s="6"/>
      <c r="F402" s="12"/>
      <c r="G402" s="5"/>
      <c r="H402" s="15"/>
    </row>
    <row r="403" spans="1:8" hidden="1" x14ac:dyDescent="0.25">
      <c r="A403" s="28"/>
      <c r="B403" s="25"/>
      <c r="C403" s="6"/>
      <c r="D403" s="6"/>
      <c r="E403" s="6"/>
      <c r="F403" s="12"/>
      <c r="G403" s="239"/>
      <c r="H403" s="240"/>
    </row>
    <row r="404" spans="1:8" hidden="1" x14ac:dyDescent="0.25">
      <c r="A404" s="28"/>
      <c r="B404" s="25"/>
      <c r="C404" s="6"/>
      <c r="D404" s="6"/>
      <c r="E404" s="6"/>
      <c r="F404" s="238"/>
      <c r="G404" s="245"/>
      <c r="H404" s="244"/>
    </row>
    <row r="405" spans="1:8" hidden="1" x14ac:dyDescent="0.25">
      <c r="A405" s="28"/>
      <c r="B405" s="25"/>
      <c r="C405" s="6"/>
      <c r="D405" s="6"/>
      <c r="E405" s="6"/>
      <c r="F405" s="12"/>
      <c r="G405" s="9"/>
      <c r="H405" s="241"/>
    </row>
    <row r="406" spans="1:8" hidden="1" x14ac:dyDescent="0.25">
      <c r="A406" s="28"/>
      <c r="B406" s="25"/>
      <c r="C406" s="6"/>
      <c r="D406" s="6"/>
      <c r="E406" s="6"/>
      <c r="F406" s="12"/>
      <c r="G406" s="239"/>
      <c r="H406" s="240"/>
    </row>
    <row r="407" spans="1:8" hidden="1" x14ac:dyDescent="0.25">
      <c r="A407" s="28"/>
      <c r="B407" s="25"/>
      <c r="C407" s="6"/>
      <c r="D407" s="6"/>
      <c r="E407" s="6"/>
      <c r="F407" s="238"/>
      <c r="G407" s="247"/>
      <c r="H407" s="251"/>
    </row>
    <row r="408" spans="1:8" hidden="1" x14ac:dyDescent="0.25">
      <c r="A408" s="28"/>
      <c r="B408" s="25"/>
      <c r="C408" s="6"/>
      <c r="D408" s="6"/>
      <c r="E408" s="6"/>
      <c r="F408" s="12"/>
      <c r="G408" s="9"/>
      <c r="H408" s="241"/>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39"/>
      <c r="H411" s="240"/>
    </row>
    <row r="412" spans="1:8" hidden="1" x14ac:dyDescent="0.25">
      <c r="A412" s="28"/>
      <c r="B412" s="25"/>
      <c r="C412" s="6"/>
      <c r="D412" s="6"/>
      <c r="E412" s="6"/>
      <c r="F412" s="238"/>
      <c r="G412" s="245"/>
      <c r="H412" s="244"/>
    </row>
    <row r="413" spans="1:8" hidden="1" x14ac:dyDescent="0.25">
      <c r="A413" s="28"/>
      <c r="B413" s="25"/>
      <c r="C413" s="6"/>
      <c r="D413" s="6"/>
      <c r="E413" s="6"/>
      <c r="F413" s="238"/>
      <c r="G413" s="247"/>
      <c r="H413" s="251"/>
    </row>
    <row r="414" spans="1:8" hidden="1" x14ac:dyDescent="0.25">
      <c r="A414" s="28"/>
      <c r="B414" s="25"/>
      <c r="C414" s="6"/>
      <c r="D414" s="6"/>
      <c r="E414" s="6"/>
      <c r="F414" s="12"/>
      <c r="G414" s="9"/>
      <c r="H414" s="241"/>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46"/>
      <c r="H428" s="250"/>
    </row>
    <row r="429" spans="1:8" hidden="1" x14ac:dyDescent="0.25">
      <c r="A429" s="28"/>
      <c r="B429" s="25"/>
      <c r="C429" s="6"/>
      <c r="D429" s="6"/>
      <c r="E429" s="6"/>
      <c r="F429" s="12"/>
      <c r="G429" s="246"/>
      <c r="H429" s="250"/>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39"/>
      <c r="H448" s="240"/>
    </row>
    <row r="449" spans="1:8" hidden="1" x14ac:dyDescent="0.25">
      <c r="A449" s="28"/>
      <c r="B449" s="25"/>
      <c r="C449" s="6"/>
      <c r="D449" s="6"/>
      <c r="E449" s="6"/>
      <c r="F449" s="238"/>
      <c r="G449" s="247"/>
      <c r="H449" s="251"/>
    </row>
    <row r="450" spans="1:8" hidden="1" x14ac:dyDescent="0.25">
      <c r="A450" s="28"/>
      <c r="B450" s="25"/>
      <c r="C450" s="6"/>
      <c r="D450" s="6"/>
      <c r="E450" s="6"/>
      <c r="F450" s="12"/>
      <c r="G450" s="9"/>
      <c r="H450" s="241"/>
    </row>
    <row r="451" spans="1:8" hidden="1" x14ac:dyDescent="0.25">
      <c r="A451" s="28"/>
      <c r="B451" s="25"/>
      <c r="C451" s="6"/>
      <c r="D451" s="6"/>
      <c r="E451" s="6"/>
      <c r="F451" s="12"/>
      <c r="G451" s="248"/>
      <c r="H451" s="252"/>
    </row>
    <row r="452" spans="1:8" hidden="1" x14ac:dyDescent="0.25">
      <c r="A452" s="28"/>
      <c r="B452" s="25"/>
      <c r="C452" s="6"/>
      <c r="D452" s="6"/>
      <c r="E452" s="6"/>
      <c r="F452" s="238"/>
      <c r="G452" s="247"/>
      <c r="H452" s="251"/>
    </row>
    <row r="453" spans="1:8" hidden="1" x14ac:dyDescent="0.25">
      <c r="A453" s="28"/>
      <c r="B453" s="25"/>
      <c r="C453" s="6"/>
      <c r="D453" s="6"/>
      <c r="E453" s="6"/>
      <c r="F453" s="12"/>
      <c r="G453" s="249"/>
      <c r="H453" s="253"/>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39"/>
      <c r="H463" s="240"/>
    </row>
    <row r="464" spans="1:8" hidden="1" x14ac:dyDescent="0.25">
      <c r="A464" s="28"/>
      <c r="B464" s="25"/>
      <c r="C464" s="6"/>
      <c r="D464" s="6"/>
      <c r="E464" s="6"/>
      <c r="F464" s="238"/>
      <c r="G464" s="247"/>
      <c r="H464" s="251"/>
    </row>
    <row r="465" spans="1:8" hidden="1" x14ac:dyDescent="0.25">
      <c r="A465" s="28"/>
      <c r="B465" s="25"/>
      <c r="C465" s="6"/>
      <c r="D465" s="6"/>
      <c r="E465" s="6"/>
      <c r="F465" s="12"/>
      <c r="G465" s="9"/>
      <c r="H465" s="241"/>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39"/>
      <c r="H471" s="240"/>
    </row>
    <row r="472" spans="1:8" hidden="1" x14ac:dyDescent="0.25">
      <c r="A472" s="28"/>
      <c r="B472" s="25"/>
      <c r="C472" s="6"/>
      <c r="D472" s="6"/>
      <c r="E472" s="6"/>
      <c r="F472" s="238"/>
      <c r="G472" s="247"/>
      <c r="H472" s="251"/>
    </row>
    <row r="473" spans="1:8" hidden="1" x14ac:dyDescent="0.25">
      <c r="A473" s="28"/>
      <c r="B473" s="25"/>
      <c r="C473" s="6"/>
      <c r="D473" s="6"/>
      <c r="E473" s="6"/>
      <c r="F473" s="12"/>
      <c r="G473" s="9"/>
      <c r="H473" s="241"/>
    </row>
    <row r="474" spans="1:8" hidden="1" x14ac:dyDescent="0.25">
      <c r="A474" s="28"/>
      <c r="B474" s="25"/>
      <c r="C474" s="6"/>
      <c r="D474" s="6"/>
      <c r="E474" s="6"/>
      <c r="F474" s="12"/>
      <c r="G474" s="5"/>
      <c r="H474" s="15"/>
    </row>
    <row r="475" spans="1:8" hidden="1" x14ac:dyDescent="0.25">
      <c r="A475" s="28"/>
      <c r="B475" s="25"/>
      <c r="C475" s="6"/>
      <c r="D475" s="6"/>
      <c r="E475" s="6"/>
      <c r="F475" s="12"/>
      <c r="G475" s="239"/>
      <c r="H475" s="240"/>
    </row>
    <row r="476" spans="1:8" hidden="1" x14ac:dyDescent="0.25">
      <c r="A476" s="28"/>
      <c r="B476" s="25"/>
      <c r="C476" s="6"/>
      <c r="D476" s="6"/>
      <c r="E476" s="6"/>
      <c r="F476" s="238"/>
      <c r="G476" s="247"/>
      <c r="H476" s="251"/>
    </row>
    <row r="477" spans="1:8" hidden="1" x14ac:dyDescent="0.25">
      <c r="A477" s="28"/>
      <c r="B477" s="25"/>
      <c r="C477" s="6"/>
      <c r="D477" s="6"/>
      <c r="E477" s="6"/>
      <c r="F477" s="12"/>
      <c r="G477" s="9"/>
      <c r="H477" s="241"/>
    </row>
    <row r="478" spans="1:8" hidden="1" x14ac:dyDescent="0.25">
      <c r="A478" s="28"/>
      <c r="B478" s="25"/>
      <c r="C478" s="6"/>
      <c r="D478" s="6"/>
      <c r="E478" s="6"/>
      <c r="F478" s="12"/>
      <c r="G478" s="239"/>
      <c r="H478" s="240"/>
    </row>
    <row r="479" spans="1:8" hidden="1" x14ac:dyDescent="0.25">
      <c r="A479" s="28"/>
      <c r="B479" s="25"/>
      <c r="C479" s="6"/>
      <c r="D479" s="6"/>
      <c r="E479" s="6"/>
      <c r="F479" s="238"/>
      <c r="G479" s="247"/>
      <c r="H479" s="251"/>
    </row>
    <row r="480" spans="1:8" hidden="1" x14ac:dyDescent="0.25">
      <c r="A480" s="28"/>
      <c r="B480" s="25"/>
      <c r="C480" s="6"/>
      <c r="D480" s="6"/>
      <c r="E480" s="6"/>
      <c r="F480" s="238"/>
      <c r="G480" s="247"/>
      <c r="H480" s="251"/>
    </row>
    <row r="481" spans="1:8" hidden="1" x14ac:dyDescent="0.25">
      <c r="A481" s="28"/>
      <c r="B481" s="25"/>
      <c r="C481" s="6"/>
      <c r="D481" s="6"/>
      <c r="E481" s="6"/>
      <c r="F481" s="238"/>
      <c r="G481" s="247"/>
      <c r="H481" s="251"/>
    </row>
    <row r="482" spans="1:8" hidden="1" x14ac:dyDescent="0.25">
      <c r="A482" s="28"/>
      <c r="B482" s="25"/>
      <c r="C482" s="6"/>
      <c r="D482" s="6"/>
      <c r="E482" s="6"/>
      <c r="F482" s="238"/>
      <c r="G482" s="247"/>
      <c r="H482" s="251"/>
    </row>
    <row r="483" spans="1:8" hidden="1" x14ac:dyDescent="0.25">
      <c r="A483" s="28"/>
      <c r="B483" s="25"/>
      <c r="C483" s="6"/>
      <c r="D483" s="6"/>
      <c r="E483" s="6"/>
      <c r="F483" s="12"/>
      <c r="G483" s="9"/>
      <c r="H483" s="241"/>
    </row>
    <row r="484" spans="1:8" hidden="1" x14ac:dyDescent="0.25">
      <c r="A484" s="28"/>
      <c r="B484" s="25"/>
      <c r="C484" s="6"/>
      <c r="D484" s="6"/>
      <c r="E484" s="6"/>
      <c r="F484" s="12"/>
      <c r="G484" s="246"/>
      <c r="H484" s="250"/>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46"/>
      <c r="H488" s="250"/>
    </row>
    <row r="489" spans="1:8" hidden="1" x14ac:dyDescent="0.25">
      <c r="A489" s="28"/>
      <c r="B489" s="25"/>
      <c r="C489" s="6"/>
      <c r="D489" s="6"/>
      <c r="E489" s="6"/>
      <c r="F489" s="12"/>
      <c r="G489" s="246"/>
      <c r="H489" s="250"/>
    </row>
    <row r="490" spans="1:8" hidden="1" x14ac:dyDescent="0.25">
      <c r="A490" s="28"/>
      <c r="B490" s="25"/>
      <c r="C490" s="6"/>
      <c r="D490" s="6"/>
      <c r="E490" s="6"/>
      <c r="F490" s="12"/>
      <c r="G490" s="5"/>
      <c r="H490" s="15"/>
    </row>
    <row r="491" spans="1:8" hidden="1" x14ac:dyDescent="0.25">
      <c r="A491" s="28"/>
      <c r="B491" s="25"/>
      <c r="C491" s="6"/>
      <c r="D491" s="6"/>
      <c r="E491" s="6"/>
      <c r="F491" s="12"/>
      <c r="G491" s="239"/>
      <c r="H491" s="240"/>
    </row>
    <row r="492" spans="1:8" hidden="1" x14ac:dyDescent="0.25">
      <c r="A492" s="28"/>
      <c r="B492" s="25"/>
      <c r="C492" s="6"/>
      <c r="D492" s="6"/>
      <c r="E492" s="6"/>
      <c r="F492" s="238"/>
      <c r="G492" s="247"/>
      <c r="H492" s="251"/>
    </row>
    <row r="493" spans="1:8" hidden="1" x14ac:dyDescent="0.25">
      <c r="A493" s="28"/>
      <c r="B493" s="25"/>
      <c r="C493" s="6"/>
      <c r="D493" s="6"/>
      <c r="E493" s="6"/>
      <c r="F493" s="238"/>
      <c r="G493" s="247"/>
      <c r="H493" s="251"/>
    </row>
    <row r="494" spans="1:8" hidden="1" x14ac:dyDescent="0.25">
      <c r="A494" s="28"/>
      <c r="B494" s="25"/>
      <c r="C494" s="6"/>
      <c r="D494" s="6"/>
      <c r="E494" s="6"/>
      <c r="F494" s="238"/>
      <c r="G494" s="247"/>
      <c r="H494" s="251"/>
    </row>
    <row r="495" spans="1:8" hidden="1" x14ac:dyDescent="0.25">
      <c r="A495" s="28"/>
      <c r="B495" s="25"/>
      <c r="C495" s="6"/>
      <c r="D495" s="6"/>
      <c r="E495" s="6"/>
      <c r="F495" s="238"/>
      <c r="G495" s="247"/>
      <c r="H495" s="251"/>
    </row>
    <row r="496" spans="1:8" hidden="1" x14ac:dyDescent="0.25">
      <c r="A496" s="28"/>
      <c r="B496" s="25"/>
      <c r="C496" s="6"/>
      <c r="D496" s="6"/>
      <c r="E496" s="6"/>
      <c r="F496" s="238"/>
      <c r="G496" s="247"/>
      <c r="H496" s="251"/>
    </row>
    <row r="497" spans="1:8" hidden="1" x14ac:dyDescent="0.25">
      <c r="A497" s="28"/>
      <c r="B497" s="25"/>
      <c r="C497" s="6"/>
      <c r="D497" s="6"/>
      <c r="E497" s="6"/>
      <c r="F497" s="238"/>
      <c r="G497" s="247"/>
      <c r="H497" s="251"/>
    </row>
    <row r="498" spans="1:8" hidden="1" x14ac:dyDescent="0.25">
      <c r="A498" s="28"/>
      <c r="B498" s="25"/>
      <c r="C498" s="6"/>
      <c r="D498" s="6"/>
      <c r="E498" s="6"/>
      <c r="F498" s="12"/>
      <c r="G498" s="9"/>
      <c r="H498" s="241"/>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46"/>
      <c r="H503" s="250"/>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46"/>
      <c r="H506" s="250"/>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46"/>
      <c r="H581" s="250"/>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46"/>
      <c r="H586" s="250"/>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tabColor rgb="FFFF0000"/>
  </sheetPr>
  <dimension ref="A1:N712"/>
  <sheetViews>
    <sheetView workbookViewId="0">
      <selection activeCell="A2" sqref="A2"/>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4" t="s">
        <v>1</v>
      </c>
      <c r="B1" s="44" t="s">
        <v>53</v>
      </c>
      <c r="C1" s="43" t="s">
        <v>0</v>
      </c>
      <c r="D1" s="45" t="s">
        <v>6</v>
      </c>
      <c r="E1" s="45" t="s">
        <v>20</v>
      </c>
      <c r="F1" s="36" t="s">
        <v>37</v>
      </c>
      <c r="G1" s="37" t="s">
        <v>51</v>
      </c>
      <c r="H1" s="38" t="s">
        <v>52</v>
      </c>
      <c r="I1" s="38" t="s">
        <v>84</v>
      </c>
      <c r="J1" s="38" t="s">
        <v>81</v>
      </c>
      <c r="K1" s="236"/>
      <c r="L1" s="39" t="s">
        <v>54</v>
      </c>
    </row>
    <row r="2" spans="1:12" ht="15.75" thickBot="1" x14ac:dyDescent="0.3">
      <c r="A2" s="138" t="s">
        <v>407</v>
      </c>
      <c r="B2" s="6" t="s">
        <v>34</v>
      </c>
      <c r="C2" s="6">
        <v>43160</v>
      </c>
      <c r="D2" s="6">
        <v>43175</v>
      </c>
      <c r="E2" s="6" t="s">
        <v>6</v>
      </c>
      <c r="F2" s="49">
        <v>15</v>
      </c>
      <c r="G2" s="9"/>
      <c r="H2" s="5"/>
      <c r="I2" s="5"/>
      <c r="J2" s="5">
        <f>32+3*(I2-4)</f>
        <v>20</v>
      </c>
      <c r="L2" s="17">
        <f ca="1">TODAY()</f>
        <v>43438</v>
      </c>
    </row>
    <row r="3" spans="1:12" ht="15.75" thickTop="1" x14ac:dyDescent="0.25">
      <c r="A3" s="28" t="s">
        <v>408</v>
      </c>
      <c r="B3" s="6" t="s">
        <v>34</v>
      </c>
      <c r="C3" s="6">
        <v>43159</v>
      </c>
      <c r="D3" s="6">
        <v>43173</v>
      </c>
      <c r="E3" s="6" t="s">
        <v>6</v>
      </c>
      <c r="F3" s="49">
        <v>14</v>
      </c>
      <c r="G3" s="5"/>
      <c r="H3" s="5"/>
      <c r="I3" s="5"/>
      <c r="J3" s="5">
        <f t="shared" ref="J3:J8" si="0">32+3*(I3-4)</f>
        <v>20</v>
      </c>
    </row>
    <row r="4" spans="1:12" x14ac:dyDescent="0.25">
      <c r="A4" s="28" t="s">
        <v>409</v>
      </c>
      <c r="B4" s="6" t="s">
        <v>658</v>
      </c>
      <c r="C4" s="6">
        <v>43108</v>
      </c>
      <c r="D4" s="6">
        <v>43133</v>
      </c>
      <c r="E4" s="6" t="s">
        <v>6</v>
      </c>
      <c r="F4" s="49">
        <v>25</v>
      </c>
      <c r="G4" s="5"/>
      <c r="H4" s="5"/>
      <c r="I4" s="5"/>
      <c r="J4" s="5">
        <f t="shared" si="0"/>
        <v>20</v>
      </c>
    </row>
    <row r="5" spans="1:12" x14ac:dyDescent="0.25">
      <c r="A5" s="28" t="s">
        <v>413</v>
      </c>
      <c r="B5" s="6" t="s">
        <v>280</v>
      </c>
      <c r="C5" s="6">
        <v>43157</v>
      </c>
      <c r="D5" s="6">
        <v>43161</v>
      </c>
      <c r="E5" s="6" t="s">
        <v>6</v>
      </c>
      <c r="F5" s="49">
        <v>4</v>
      </c>
      <c r="G5" s="5"/>
      <c r="H5" s="5"/>
      <c r="I5" s="5"/>
      <c r="J5" s="5">
        <f t="shared" si="0"/>
        <v>20</v>
      </c>
    </row>
    <row r="6" spans="1:12" x14ac:dyDescent="0.25">
      <c r="A6" s="28" t="s">
        <v>432</v>
      </c>
      <c r="B6" s="6" t="s">
        <v>292</v>
      </c>
      <c r="C6" s="6">
        <v>43136</v>
      </c>
      <c r="D6" s="6">
        <v>43165</v>
      </c>
      <c r="E6" s="6" t="s">
        <v>6</v>
      </c>
      <c r="F6" s="49">
        <v>29</v>
      </c>
      <c r="G6" s="5"/>
      <c r="H6" s="5"/>
      <c r="I6" s="5"/>
      <c r="J6" s="5">
        <f t="shared" si="0"/>
        <v>20</v>
      </c>
    </row>
    <row r="7" spans="1:12" x14ac:dyDescent="0.25">
      <c r="A7" s="28" t="s">
        <v>414</v>
      </c>
      <c r="B7" s="6" t="s">
        <v>34</v>
      </c>
      <c r="C7" s="6">
        <v>43171</v>
      </c>
      <c r="D7" s="6">
        <v>43252</v>
      </c>
      <c r="E7" s="6" t="s">
        <v>6</v>
      </c>
      <c r="F7" s="49">
        <v>81</v>
      </c>
      <c r="G7" s="5"/>
      <c r="H7" s="5"/>
      <c r="I7" s="5"/>
      <c r="J7" s="5">
        <f t="shared" si="0"/>
        <v>20</v>
      </c>
    </row>
    <row r="8" spans="1:12" x14ac:dyDescent="0.25">
      <c r="A8" s="28" t="s">
        <v>468</v>
      </c>
      <c r="B8" s="6" t="s">
        <v>32</v>
      </c>
      <c r="C8" s="6">
        <v>43262</v>
      </c>
      <c r="D8" s="6">
        <v>43300</v>
      </c>
      <c r="E8" s="6" t="s">
        <v>6</v>
      </c>
      <c r="F8" s="49">
        <v>38</v>
      </c>
      <c r="G8" s="5"/>
      <c r="H8" s="5"/>
      <c r="I8" s="5"/>
      <c r="J8" s="5">
        <f t="shared" si="0"/>
        <v>20</v>
      </c>
    </row>
    <row r="9" spans="1:12" x14ac:dyDescent="0.25">
      <c r="A9" s="28" t="s">
        <v>416</v>
      </c>
      <c r="B9" s="6" t="s">
        <v>83</v>
      </c>
      <c r="C9" s="6">
        <v>43313</v>
      </c>
      <c r="D9" s="6">
        <v>43343</v>
      </c>
      <c r="E9" s="6" t="s">
        <v>6</v>
      </c>
      <c r="F9" s="49">
        <v>30</v>
      </c>
      <c r="G9" s="5"/>
      <c r="H9" s="5"/>
      <c r="I9" s="5"/>
      <c r="J9" s="5">
        <f ca="1">NETWORKDAYS($L$2,D9)</f>
        <v>-68</v>
      </c>
    </row>
    <row r="10" spans="1:12" x14ac:dyDescent="0.25">
      <c r="A10" s="28" t="s">
        <v>415</v>
      </c>
      <c r="B10" s="6" t="s">
        <v>662</v>
      </c>
      <c r="C10" s="6">
        <v>43381</v>
      </c>
      <c r="D10" s="6">
        <v>43420</v>
      </c>
      <c r="E10" s="6" t="s">
        <v>23</v>
      </c>
      <c r="F10" s="49">
        <v>39</v>
      </c>
      <c r="G10" s="5"/>
      <c r="H10" s="5"/>
      <c r="I10" s="5"/>
      <c r="J10" s="5">
        <f ca="1">NETWORKDAYS($L$2,D10)</f>
        <v>-13</v>
      </c>
    </row>
    <row r="11" spans="1:12" x14ac:dyDescent="0.25">
      <c r="A11" s="28" t="s">
        <v>417</v>
      </c>
      <c r="B11" s="6" t="s">
        <v>83</v>
      </c>
      <c r="C11" s="6">
        <v>43269</v>
      </c>
      <c r="D11" s="6">
        <v>43325</v>
      </c>
      <c r="E11" s="6" t="s">
        <v>6</v>
      </c>
      <c r="F11" s="49">
        <v>56</v>
      </c>
      <c r="G11" s="5"/>
      <c r="H11" s="5"/>
      <c r="I11" s="5"/>
      <c r="J11" s="4"/>
    </row>
    <row r="12" spans="1:12" x14ac:dyDescent="0.25">
      <c r="A12" s="28" t="s">
        <v>418</v>
      </c>
      <c r="B12" s="6" t="s">
        <v>83</v>
      </c>
      <c r="C12" s="6">
        <v>43223</v>
      </c>
      <c r="D12" s="6">
        <v>43238</v>
      </c>
      <c r="E12" s="6" t="s">
        <v>6</v>
      </c>
      <c r="F12" s="49">
        <v>15</v>
      </c>
      <c r="G12" s="5"/>
      <c r="H12" s="5"/>
      <c r="I12" s="5"/>
      <c r="J12" s="5">
        <f ca="1">NETWORKDAYS($L$2,D12)</f>
        <v>-143</v>
      </c>
    </row>
    <row r="13" spans="1:12" x14ac:dyDescent="0.25">
      <c r="A13" s="28" t="s">
        <v>419</v>
      </c>
      <c r="B13" s="6" t="s">
        <v>83</v>
      </c>
      <c r="C13" s="6">
        <v>43511</v>
      </c>
      <c r="D13" s="6">
        <v>43570</v>
      </c>
      <c r="E13" s="6" t="s">
        <v>21</v>
      </c>
      <c r="F13" s="49">
        <v>59</v>
      </c>
      <c r="G13" s="5"/>
      <c r="H13" s="5"/>
      <c r="I13" s="5"/>
      <c r="J13" s="5">
        <f>32+3*(I13-4)</f>
        <v>20</v>
      </c>
    </row>
    <row r="14" spans="1:12" x14ac:dyDescent="0.25">
      <c r="A14" s="28" t="s">
        <v>420</v>
      </c>
      <c r="B14" s="6" t="s">
        <v>83</v>
      </c>
      <c r="C14" s="6">
        <v>43570</v>
      </c>
      <c r="D14" s="6">
        <v>43631</v>
      </c>
      <c r="E14" s="6" t="s">
        <v>21</v>
      </c>
      <c r="F14" s="49">
        <v>61</v>
      </c>
      <c r="G14" s="5"/>
      <c r="H14" s="5"/>
      <c r="I14" s="5"/>
      <c r="J14" s="5">
        <f ca="1">NETWORKDAYS($L$2,D14)</f>
        <v>139</v>
      </c>
    </row>
    <row r="15" spans="1:12" x14ac:dyDescent="0.25">
      <c r="A15" s="28" t="s">
        <v>421</v>
      </c>
      <c r="B15" s="6" t="s">
        <v>662</v>
      </c>
      <c r="C15" s="6">
        <v>43409</v>
      </c>
      <c r="D15" s="6">
        <v>43420</v>
      </c>
      <c r="E15" s="6" t="s">
        <v>23</v>
      </c>
      <c r="F15" s="49">
        <v>11</v>
      </c>
      <c r="G15" s="5"/>
      <c r="H15" s="5"/>
      <c r="I15" s="5"/>
      <c r="J15" s="5">
        <f>32+3*(I15-4)</f>
        <v>20</v>
      </c>
    </row>
    <row r="16" spans="1:12" x14ac:dyDescent="0.25">
      <c r="A16" s="28" t="s">
        <v>422</v>
      </c>
      <c r="B16" s="6" t="s">
        <v>83</v>
      </c>
      <c r="C16" s="6">
        <v>43202</v>
      </c>
      <c r="D16" s="6">
        <v>43224</v>
      </c>
      <c r="E16" s="6" t="s">
        <v>6</v>
      </c>
      <c r="F16" s="49">
        <v>22</v>
      </c>
      <c r="G16" s="5"/>
      <c r="H16" s="5"/>
      <c r="I16" s="5"/>
      <c r="J16" s="4"/>
    </row>
    <row r="17" spans="1:10" ht="25.5" x14ac:dyDescent="0.25">
      <c r="A17" s="28" t="s">
        <v>423</v>
      </c>
      <c r="B17" s="6" t="s">
        <v>9</v>
      </c>
      <c r="C17" s="6">
        <v>43936</v>
      </c>
      <c r="D17" s="6">
        <v>43997</v>
      </c>
      <c r="E17" s="6" t="s">
        <v>74</v>
      </c>
      <c r="F17" s="49">
        <v>61</v>
      </c>
      <c r="G17" s="5"/>
      <c r="H17" s="5"/>
      <c r="I17" s="5"/>
      <c r="J17" s="5">
        <f>32+3*(I17-4)</f>
        <v>20</v>
      </c>
    </row>
    <row r="18" spans="1:10" x14ac:dyDescent="0.25">
      <c r="A18" s="28" t="s">
        <v>428</v>
      </c>
      <c r="B18" s="6" t="s">
        <v>280</v>
      </c>
      <c r="C18" s="6">
        <v>43164</v>
      </c>
      <c r="D18" s="6">
        <v>43168</v>
      </c>
      <c r="E18" s="6" t="s">
        <v>6</v>
      </c>
      <c r="F18" s="49">
        <v>4</v>
      </c>
      <c r="G18" s="5"/>
      <c r="H18" s="5"/>
      <c r="I18" s="5"/>
      <c r="J18" s="4"/>
    </row>
    <row r="19" spans="1:10" x14ac:dyDescent="0.25">
      <c r="A19" s="28" t="s">
        <v>427</v>
      </c>
      <c r="B19" s="6" t="s">
        <v>32</v>
      </c>
      <c r="C19" s="6">
        <v>43123</v>
      </c>
      <c r="D19" s="6">
        <v>43189</v>
      </c>
      <c r="E19" s="6" t="s">
        <v>6</v>
      </c>
      <c r="F19" s="49">
        <v>66</v>
      </c>
      <c r="G19" s="5"/>
      <c r="H19" s="5"/>
      <c r="I19" s="5"/>
      <c r="J19" s="5">
        <f>32+3*(I19-4)</f>
        <v>20</v>
      </c>
    </row>
    <row r="20" spans="1:10" x14ac:dyDescent="0.25">
      <c r="A20" s="28" t="s">
        <v>510</v>
      </c>
      <c r="B20" s="6" t="s">
        <v>312</v>
      </c>
      <c r="C20" s="6">
        <v>43374</v>
      </c>
      <c r="D20" s="6">
        <v>43385</v>
      </c>
      <c r="E20" s="6" t="s">
        <v>6</v>
      </c>
      <c r="F20" s="49">
        <v>11</v>
      </c>
      <c r="G20" s="5"/>
      <c r="H20" s="5"/>
      <c r="I20" s="5"/>
      <c r="J20" s="5">
        <f>32+3*(I20-4)</f>
        <v>20</v>
      </c>
    </row>
    <row r="21" spans="1:10" x14ac:dyDescent="0.25">
      <c r="A21" s="28" t="s">
        <v>451</v>
      </c>
      <c r="B21" s="6" t="s">
        <v>32</v>
      </c>
      <c r="C21" s="6">
        <v>43171</v>
      </c>
      <c r="D21" s="6">
        <v>43208</v>
      </c>
      <c r="E21" s="6" t="s">
        <v>6</v>
      </c>
      <c r="F21" s="49">
        <v>37</v>
      </c>
      <c r="G21" s="5"/>
      <c r="H21" s="5"/>
      <c r="I21" s="5"/>
      <c r="J21" s="5">
        <f>32+3*(I21-4)</f>
        <v>20</v>
      </c>
    </row>
    <row r="22" spans="1:10" x14ac:dyDescent="0.25">
      <c r="A22" s="28" t="s">
        <v>206</v>
      </c>
      <c r="B22" s="6" t="s">
        <v>190</v>
      </c>
      <c r="C22" s="6">
        <v>43014</v>
      </c>
      <c r="D22" s="6">
        <v>43042</v>
      </c>
      <c r="E22" s="6" t="s">
        <v>6</v>
      </c>
      <c r="F22" s="49">
        <v>28</v>
      </c>
      <c r="G22" s="5"/>
      <c r="H22" s="5"/>
      <c r="I22" s="5"/>
      <c r="J22" s="5">
        <f ca="1">NETWORKDAYS($L$2,D22)</f>
        <v>-283</v>
      </c>
    </row>
    <row r="23" spans="1:10" x14ac:dyDescent="0.25">
      <c r="A23" s="28" t="s">
        <v>429</v>
      </c>
      <c r="B23" s="6" t="s">
        <v>9</v>
      </c>
      <c r="C23" s="6">
        <v>43122</v>
      </c>
      <c r="D23" s="6">
        <v>43205</v>
      </c>
      <c r="E23" s="6" t="s">
        <v>6</v>
      </c>
      <c r="F23" s="49">
        <v>83</v>
      </c>
      <c r="G23" s="5"/>
      <c r="H23" s="5"/>
      <c r="I23" s="5"/>
      <c r="J23" s="5">
        <f t="shared" ref="J23:J29" si="1">32+3*(I23-4)</f>
        <v>20</v>
      </c>
    </row>
    <row r="24" spans="1:10" x14ac:dyDescent="0.25">
      <c r="A24" s="28" t="s">
        <v>449</v>
      </c>
      <c r="B24" s="6" t="s">
        <v>657</v>
      </c>
      <c r="C24" s="6">
        <v>43336</v>
      </c>
      <c r="D24" s="6">
        <v>43339</v>
      </c>
      <c r="E24" s="6" t="s">
        <v>6</v>
      </c>
      <c r="F24" s="49">
        <v>3</v>
      </c>
      <c r="G24" s="5"/>
      <c r="H24" s="5"/>
      <c r="I24" s="5"/>
      <c r="J24" s="5">
        <f t="shared" si="1"/>
        <v>20</v>
      </c>
    </row>
    <row r="25" spans="1:10" x14ac:dyDescent="0.25">
      <c r="A25" s="28" t="s">
        <v>538</v>
      </c>
      <c r="B25" s="6" t="s">
        <v>661</v>
      </c>
      <c r="C25" s="6">
        <v>43335</v>
      </c>
      <c r="D25" s="6">
        <v>43340</v>
      </c>
      <c r="E25" s="6" t="s">
        <v>6</v>
      </c>
      <c r="F25" s="49">
        <v>5</v>
      </c>
      <c r="G25" s="5"/>
      <c r="H25" s="5"/>
      <c r="I25" s="5"/>
      <c r="J25" s="5">
        <f t="shared" si="1"/>
        <v>20</v>
      </c>
    </row>
    <row r="26" spans="1:10" x14ac:dyDescent="0.25">
      <c r="A26" s="28" t="s">
        <v>447</v>
      </c>
      <c r="B26" s="6" t="s">
        <v>9</v>
      </c>
      <c r="C26" s="6">
        <v>43255</v>
      </c>
      <c r="D26" s="6">
        <v>43259</v>
      </c>
      <c r="E26" s="6" t="s">
        <v>6</v>
      </c>
      <c r="F26" s="49">
        <v>4</v>
      </c>
      <c r="G26" s="5"/>
      <c r="H26" s="5"/>
      <c r="I26" s="5"/>
      <c r="J26" s="5">
        <f t="shared" si="1"/>
        <v>20</v>
      </c>
    </row>
    <row r="27" spans="1:10" x14ac:dyDescent="0.25">
      <c r="A27" s="28" t="s">
        <v>205</v>
      </c>
      <c r="B27" s="6" t="s">
        <v>150</v>
      </c>
      <c r="C27" s="6">
        <v>42776</v>
      </c>
      <c r="D27" s="6">
        <v>43098</v>
      </c>
      <c r="E27" s="6" t="s">
        <v>6</v>
      </c>
      <c r="F27" s="49">
        <v>322</v>
      </c>
      <c r="G27" s="5"/>
      <c r="H27" s="5"/>
      <c r="I27" s="5"/>
      <c r="J27" s="5">
        <f t="shared" si="1"/>
        <v>20</v>
      </c>
    </row>
    <row r="28" spans="1:10" x14ac:dyDescent="0.25">
      <c r="A28" s="28" t="s">
        <v>437</v>
      </c>
      <c r="B28" s="6" t="s">
        <v>658</v>
      </c>
      <c r="C28" s="6">
        <v>43136</v>
      </c>
      <c r="D28" s="6">
        <v>43252</v>
      </c>
      <c r="E28" s="6" t="s">
        <v>6</v>
      </c>
      <c r="F28" s="49">
        <v>116</v>
      </c>
      <c r="G28" s="5"/>
      <c r="H28" s="5"/>
      <c r="I28" s="5"/>
      <c r="J28" s="5">
        <f t="shared" si="1"/>
        <v>20</v>
      </c>
    </row>
    <row r="29" spans="1:10" x14ac:dyDescent="0.25">
      <c r="A29" s="28" t="s">
        <v>438</v>
      </c>
      <c r="B29" s="6" t="s">
        <v>33</v>
      </c>
      <c r="C29" s="6">
        <v>43143</v>
      </c>
      <c r="D29" s="6">
        <v>43161</v>
      </c>
      <c r="E29" s="6" t="s">
        <v>6</v>
      </c>
      <c r="F29" s="49">
        <v>18</v>
      </c>
      <c r="G29" s="5"/>
      <c r="H29" s="5"/>
      <c r="I29" s="5"/>
      <c r="J29" s="5">
        <f t="shared" si="1"/>
        <v>20</v>
      </c>
    </row>
    <row r="30" spans="1:10" x14ac:dyDescent="0.25">
      <c r="A30" s="28" t="s">
        <v>448</v>
      </c>
      <c r="B30" s="6" t="s">
        <v>311</v>
      </c>
      <c r="C30" s="6">
        <v>43264</v>
      </c>
      <c r="D30" s="6">
        <v>43269</v>
      </c>
      <c r="E30" s="6" t="s">
        <v>6</v>
      </c>
      <c r="F30" s="49">
        <v>5</v>
      </c>
      <c r="G30" s="5"/>
      <c r="H30" s="5"/>
      <c r="I30" s="5"/>
      <c r="J30" s="5">
        <f ca="1">NETWORKDAYS($L$2,D30)</f>
        <v>-122</v>
      </c>
    </row>
    <row r="31" spans="1:10" x14ac:dyDescent="0.25">
      <c r="A31" s="28" t="s">
        <v>207</v>
      </c>
      <c r="B31" s="6" t="s">
        <v>36</v>
      </c>
      <c r="C31" s="6">
        <v>42870</v>
      </c>
      <c r="D31" s="6">
        <v>42881</v>
      </c>
      <c r="E31" s="6" t="s">
        <v>6</v>
      </c>
      <c r="F31" s="49">
        <v>11</v>
      </c>
      <c r="G31" s="5"/>
      <c r="H31" s="5"/>
      <c r="I31" s="5"/>
      <c r="J31" s="5">
        <f ca="1">NETWORKDAYS($L$2,D31)</f>
        <v>-398</v>
      </c>
    </row>
    <row r="32" spans="1:10" x14ac:dyDescent="0.25">
      <c r="A32" s="28" t="s">
        <v>444</v>
      </c>
      <c r="B32" s="6" t="s">
        <v>312</v>
      </c>
      <c r="C32" s="6">
        <v>43241</v>
      </c>
      <c r="D32" s="6">
        <v>43252</v>
      </c>
      <c r="E32" s="6" t="s">
        <v>6</v>
      </c>
      <c r="F32" s="49">
        <v>11</v>
      </c>
      <c r="G32" s="5"/>
      <c r="H32" s="5"/>
      <c r="I32" s="5"/>
      <c r="J32" s="5">
        <f ca="1">NETWORKDAYS($L$2,D32)</f>
        <v>-133</v>
      </c>
    </row>
    <row r="33" spans="1:10" x14ac:dyDescent="0.25">
      <c r="A33" s="28" t="s">
        <v>500</v>
      </c>
      <c r="B33" s="6" t="s">
        <v>661</v>
      </c>
      <c r="C33" s="6">
        <v>43430</v>
      </c>
      <c r="D33" s="6">
        <v>43455</v>
      </c>
      <c r="E33" s="6" t="s">
        <v>66</v>
      </c>
      <c r="F33" s="49">
        <v>25</v>
      </c>
      <c r="G33" s="5"/>
      <c r="H33" s="5"/>
      <c r="I33" s="5"/>
      <c r="J33" s="5">
        <f ca="1">NETWORKDAYS($L$2,D33)</f>
        <v>14</v>
      </c>
    </row>
    <row r="34" spans="1:10" x14ac:dyDescent="0.25">
      <c r="A34" s="28" t="s">
        <v>509</v>
      </c>
      <c r="B34" s="6" t="s">
        <v>659</v>
      </c>
      <c r="C34" s="6">
        <v>43367</v>
      </c>
      <c r="D34" s="6">
        <v>43434</v>
      </c>
      <c r="E34" s="6" t="s">
        <v>23</v>
      </c>
      <c r="F34" s="49">
        <v>67</v>
      </c>
      <c r="G34" s="5"/>
      <c r="H34" s="5"/>
      <c r="I34" s="5"/>
      <c r="J34" s="5">
        <f ca="1">NETWORKDAYS($L$2,D34)</f>
        <v>-3</v>
      </c>
    </row>
    <row r="35" spans="1:10" x14ac:dyDescent="0.25">
      <c r="A35" s="28" t="s">
        <v>450</v>
      </c>
      <c r="B35" s="6" t="s">
        <v>83</v>
      </c>
      <c r="C35" s="6">
        <v>43449</v>
      </c>
      <c r="D35" s="6">
        <v>43511</v>
      </c>
      <c r="E35" s="6" t="s">
        <v>21</v>
      </c>
      <c r="F35" s="49">
        <v>62</v>
      </c>
      <c r="G35" s="5"/>
      <c r="H35" s="5"/>
      <c r="I35" s="5"/>
      <c r="J35" s="5">
        <f>32+3*(I35-4)</f>
        <v>20</v>
      </c>
    </row>
    <row r="36" spans="1:10" x14ac:dyDescent="0.25">
      <c r="A36" s="28" t="s">
        <v>488</v>
      </c>
      <c r="B36" s="6" t="s">
        <v>658</v>
      </c>
      <c r="C36" s="6">
        <v>43405</v>
      </c>
      <c r="D36" s="6">
        <v>43416</v>
      </c>
      <c r="E36" s="6" t="s">
        <v>23</v>
      </c>
      <c r="F36" s="49">
        <v>11</v>
      </c>
      <c r="G36" s="5"/>
      <c r="H36" s="5"/>
      <c r="I36" s="5"/>
      <c r="J36" s="5">
        <f>32+3*(I36-4)</f>
        <v>20</v>
      </c>
    </row>
    <row r="37" spans="1:10" x14ac:dyDescent="0.25">
      <c r="A37" s="28" t="s">
        <v>208</v>
      </c>
      <c r="B37" s="6" t="s">
        <v>31</v>
      </c>
      <c r="C37" s="6">
        <v>43017</v>
      </c>
      <c r="D37" s="6">
        <v>43083</v>
      </c>
      <c r="E37" s="6" t="s">
        <v>6</v>
      </c>
      <c r="F37" s="49">
        <v>66</v>
      </c>
      <c r="G37" s="5"/>
      <c r="H37" s="5"/>
      <c r="I37" s="5"/>
      <c r="J37" s="5">
        <f>32+3*(I37-4)</f>
        <v>20</v>
      </c>
    </row>
    <row r="38" spans="1:10" x14ac:dyDescent="0.25">
      <c r="A38" s="28" t="s">
        <v>453</v>
      </c>
      <c r="B38" s="6" t="s">
        <v>312</v>
      </c>
      <c r="C38" s="6">
        <v>43297</v>
      </c>
      <c r="D38" s="6">
        <v>43333</v>
      </c>
      <c r="E38" s="6" t="s">
        <v>6</v>
      </c>
      <c r="F38" s="49">
        <v>36</v>
      </c>
      <c r="G38" s="5"/>
      <c r="H38" s="5"/>
      <c r="I38" s="5"/>
      <c r="J38" s="5">
        <f>32+3*(I38-4)</f>
        <v>20</v>
      </c>
    </row>
    <row r="39" spans="1:10" x14ac:dyDescent="0.25">
      <c r="A39" s="28" t="s">
        <v>455</v>
      </c>
      <c r="B39" s="6" t="s">
        <v>662</v>
      </c>
      <c r="C39" s="6">
        <v>43161</v>
      </c>
      <c r="D39" s="6">
        <v>43196</v>
      </c>
      <c r="E39" s="6" t="s">
        <v>6</v>
      </c>
      <c r="F39" s="49">
        <v>35</v>
      </c>
      <c r="G39" s="5"/>
      <c r="H39" s="5"/>
      <c r="I39" s="5"/>
      <c r="J39" s="5">
        <f>32+3*(I39-4)</f>
        <v>20</v>
      </c>
    </row>
    <row r="40" spans="1:10" x14ac:dyDescent="0.25">
      <c r="A40" s="28" t="s">
        <v>457</v>
      </c>
      <c r="B40" s="6" t="s">
        <v>312</v>
      </c>
      <c r="C40" s="6">
        <v>43185</v>
      </c>
      <c r="D40" s="6">
        <v>43265</v>
      </c>
      <c r="E40" s="6" t="s">
        <v>6</v>
      </c>
      <c r="F40" s="49">
        <v>80</v>
      </c>
      <c r="G40" s="5"/>
      <c r="H40" s="5"/>
      <c r="I40" s="5"/>
      <c r="J40" s="4"/>
    </row>
    <row r="41" spans="1:10" x14ac:dyDescent="0.25">
      <c r="A41" s="28" t="s">
        <v>456</v>
      </c>
      <c r="B41" s="6" t="s">
        <v>662</v>
      </c>
      <c r="C41" s="6">
        <v>43199</v>
      </c>
      <c r="D41" s="6">
        <v>43236</v>
      </c>
      <c r="E41" s="6" t="s">
        <v>6</v>
      </c>
      <c r="F41" s="49">
        <v>37</v>
      </c>
      <c r="G41" s="5"/>
      <c r="H41" s="5"/>
      <c r="I41" s="5"/>
      <c r="J41" s="5">
        <f>32+3*(I41-4)</f>
        <v>20</v>
      </c>
    </row>
    <row r="42" spans="1:10" x14ac:dyDescent="0.25">
      <c r="A42" s="28" t="s">
        <v>458</v>
      </c>
      <c r="B42" s="6" t="s">
        <v>31</v>
      </c>
      <c r="C42" s="6">
        <v>43251</v>
      </c>
      <c r="D42" s="6">
        <v>43361</v>
      </c>
      <c r="E42" s="6" t="s">
        <v>6</v>
      </c>
      <c r="F42" s="49">
        <v>110</v>
      </c>
      <c r="G42" s="5"/>
      <c r="H42" s="5"/>
      <c r="I42" s="5"/>
      <c r="J42" s="4"/>
    </row>
    <row r="43" spans="1:10" x14ac:dyDescent="0.25">
      <c r="A43" s="28" t="s">
        <v>494</v>
      </c>
      <c r="B43" s="6" t="s">
        <v>280</v>
      </c>
      <c r="C43" s="6">
        <v>43290</v>
      </c>
      <c r="D43" s="6">
        <v>43299</v>
      </c>
      <c r="E43" s="6" t="s">
        <v>6</v>
      </c>
      <c r="F43" s="49">
        <v>9</v>
      </c>
      <c r="G43" s="5"/>
      <c r="H43" s="5"/>
      <c r="I43" s="5"/>
      <c r="J43" s="5">
        <f ca="1">NETWORKDAYS($L$2,D43)</f>
        <v>-100</v>
      </c>
    </row>
    <row r="44" spans="1:10" x14ac:dyDescent="0.25">
      <c r="A44" s="28" t="s">
        <v>464</v>
      </c>
      <c r="B44" s="6" t="s">
        <v>311</v>
      </c>
      <c r="C44" s="6">
        <v>43213</v>
      </c>
      <c r="D44" s="6">
        <v>43224</v>
      </c>
      <c r="E44" s="6" t="s">
        <v>6</v>
      </c>
      <c r="F44" s="49">
        <v>11</v>
      </c>
      <c r="G44" s="5"/>
      <c r="H44" s="5"/>
      <c r="I44" s="5"/>
      <c r="J44" s="4"/>
    </row>
    <row r="45" spans="1:10" x14ac:dyDescent="0.25">
      <c r="A45" s="28" t="s">
        <v>462</v>
      </c>
      <c r="B45" s="6" t="s">
        <v>292</v>
      </c>
      <c r="C45" s="6">
        <v>43180</v>
      </c>
      <c r="D45" s="6">
        <v>43185</v>
      </c>
      <c r="E45" s="6" t="s">
        <v>6</v>
      </c>
      <c r="F45" s="49">
        <v>5</v>
      </c>
      <c r="G45" s="5"/>
      <c r="H45" s="5"/>
      <c r="I45" s="5"/>
      <c r="J45" s="5">
        <f ca="1">NETWORKDAYS($L$2,D45)</f>
        <v>-182</v>
      </c>
    </row>
    <row r="46" spans="1:10" x14ac:dyDescent="0.25">
      <c r="A46" s="28" t="s">
        <v>463</v>
      </c>
      <c r="B46" s="6" t="s">
        <v>661</v>
      </c>
      <c r="C46" s="6">
        <v>43182</v>
      </c>
      <c r="D46" s="6">
        <v>43194</v>
      </c>
      <c r="E46" s="6" t="s">
        <v>6</v>
      </c>
      <c r="F46" s="49">
        <v>12</v>
      </c>
      <c r="G46" s="5"/>
      <c r="H46" s="5"/>
      <c r="I46" s="5"/>
      <c r="J46" s="5">
        <f>32+3*(I46-4)</f>
        <v>20</v>
      </c>
    </row>
    <row r="47" spans="1:10" x14ac:dyDescent="0.25">
      <c r="A47" s="28" t="s">
        <v>466</v>
      </c>
      <c r="B47" s="6" t="s">
        <v>279</v>
      </c>
      <c r="C47" s="6">
        <v>43185</v>
      </c>
      <c r="D47" s="6">
        <v>43189</v>
      </c>
      <c r="E47" s="6" t="s">
        <v>6</v>
      </c>
      <c r="F47" s="49">
        <v>4</v>
      </c>
      <c r="G47" s="5"/>
      <c r="H47" s="5"/>
      <c r="I47" s="5"/>
      <c r="J47" s="5">
        <f>32+3*(I47-4)</f>
        <v>20</v>
      </c>
    </row>
    <row r="48" spans="1:10" x14ac:dyDescent="0.25">
      <c r="A48" s="28" t="s">
        <v>467</v>
      </c>
      <c r="B48" s="6" t="s">
        <v>292</v>
      </c>
      <c r="C48" s="6">
        <v>43192</v>
      </c>
      <c r="D48" s="6">
        <v>43203</v>
      </c>
      <c r="E48" s="6" t="s">
        <v>6</v>
      </c>
      <c r="F48" s="49">
        <v>11</v>
      </c>
      <c r="G48" s="5"/>
      <c r="H48" s="5"/>
      <c r="I48" s="5"/>
      <c r="J48" s="5">
        <f ca="1">NETWORKDAYS($L$2,D48)</f>
        <v>-168</v>
      </c>
    </row>
    <row r="49" spans="1:10" x14ac:dyDescent="0.25">
      <c r="A49" s="28" t="s">
        <v>469</v>
      </c>
      <c r="B49" s="6" t="s">
        <v>658</v>
      </c>
      <c r="C49" s="6">
        <v>43194</v>
      </c>
      <c r="D49" s="6">
        <v>43208</v>
      </c>
      <c r="E49" s="6" t="s">
        <v>6</v>
      </c>
      <c r="F49" s="49">
        <v>14</v>
      </c>
      <c r="G49" s="5"/>
      <c r="H49" s="5"/>
      <c r="I49" s="5"/>
      <c r="J49" s="5">
        <f t="shared" ref="J49:J58" si="2">32+3*(I49-4)</f>
        <v>20</v>
      </c>
    </row>
    <row r="50" spans="1:10" x14ac:dyDescent="0.25">
      <c r="A50" s="28" t="s">
        <v>501</v>
      </c>
      <c r="B50" s="6" t="s">
        <v>190</v>
      </c>
      <c r="C50" s="6">
        <v>43348</v>
      </c>
      <c r="D50" s="6">
        <v>43514</v>
      </c>
      <c r="E50" s="6" t="s">
        <v>23</v>
      </c>
      <c r="F50" s="49">
        <v>166</v>
      </c>
      <c r="G50" s="5"/>
      <c r="H50" s="5"/>
      <c r="I50" s="5"/>
      <c r="J50" s="5">
        <f t="shared" si="2"/>
        <v>20</v>
      </c>
    </row>
    <row r="51" spans="1:10" x14ac:dyDescent="0.25">
      <c r="A51" s="28" t="s">
        <v>471</v>
      </c>
      <c r="B51" s="6" t="s">
        <v>32</v>
      </c>
      <c r="C51" s="6">
        <v>43208</v>
      </c>
      <c r="D51" s="6">
        <v>43238</v>
      </c>
      <c r="E51" s="6" t="s">
        <v>6</v>
      </c>
      <c r="F51" s="49">
        <v>30</v>
      </c>
      <c r="G51" s="5"/>
      <c r="H51" s="5"/>
      <c r="I51" s="5"/>
      <c r="J51" s="5">
        <f t="shared" si="2"/>
        <v>20</v>
      </c>
    </row>
    <row r="52" spans="1:10" x14ac:dyDescent="0.25">
      <c r="A52" s="28" t="s">
        <v>298</v>
      </c>
      <c r="B52" s="6" t="s">
        <v>32</v>
      </c>
      <c r="C52" s="6">
        <v>43069</v>
      </c>
      <c r="D52" s="6">
        <v>43112</v>
      </c>
      <c r="E52" s="6" t="s">
        <v>6</v>
      </c>
      <c r="F52" s="49">
        <v>43</v>
      </c>
      <c r="G52" s="5"/>
      <c r="H52" s="5"/>
      <c r="I52" s="5"/>
      <c r="J52" s="5">
        <f t="shared" si="2"/>
        <v>20</v>
      </c>
    </row>
    <row r="53" spans="1:10" x14ac:dyDescent="0.25">
      <c r="A53" s="28" t="s">
        <v>516</v>
      </c>
      <c r="B53" s="6" t="s">
        <v>32</v>
      </c>
      <c r="C53" s="6">
        <v>43332</v>
      </c>
      <c r="D53" s="6">
        <v>43385</v>
      </c>
      <c r="E53" s="6" t="s">
        <v>6</v>
      </c>
      <c r="F53" s="49">
        <v>53</v>
      </c>
      <c r="G53" s="5"/>
      <c r="H53" s="5"/>
      <c r="I53" s="5"/>
      <c r="J53" s="5">
        <f t="shared" si="2"/>
        <v>20</v>
      </c>
    </row>
    <row r="54" spans="1:10" ht="25.5" x14ac:dyDescent="0.25">
      <c r="A54" s="28" t="s">
        <v>473</v>
      </c>
      <c r="B54" s="6" t="s">
        <v>280</v>
      </c>
      <c r="C54" s="6">
        <v>43360</v>
      </c>
      <c r="D54" s="6">
        <v>43371</v>
      </c>
      <c r="E54" s="6" t="s">
        <v>74</v>
      </c>
      <c r="F54" s="49">
        <v>11</v>
      </c>
      <c r="G54" s="5"/>
      <c r="H54" s="5"/>
      <c r="I54" s="5"/>
      <c r="J54" s="5">
        <f t="shared" si="2"/>
        <v>20</v>
      </c>
    </row>
    <row r="55" spans="1:10" ht="25.5" x14ac:dyDescent="0.25">
      <c r="A55" s="28" t="s">
        <v>474</v>
      </c>
      <c r="B55" s="6" t="s">
        <v>280</v>
      </c>
      <c r="C55" s="6">
        <v>43388</v>
      </c>
      <c r="D55" s="6">
        <v>43399</v>
      </c>
      <c r="E55" s="6" t="s">
        <v>74</v>
      </c>
      <c r="F55" s="49">
        <v>11</v>
      </c>
      <c r="G55" s="5"/>
      <c r="H55" s="5"/>
      <c r="I55" s="5"/>
      <c r="J55" s="5">
        <f t="shared" si="2"/>
        <v>20</v>
      </c>
    </row>
    <row r="56" spans="1:10" ht="25.5" x14ac:dyDescent="0.25">
      <c r="A56" s="28" t="s">
        <v>475</v>
      </c>
      <c r="B56" s="6" t="s">
        <v>280</v>
      </c>
      <c r="C56" s="6">
        <v>43402</v>
      </c>
      <c r="D56" s="6">
        <v>43413</v>
      </c>
      <c r="E56" s="6" t="s">
        <v>74</v>
      </c>
      <c r="F56" s="49">
        <v>11</v>
      </c>
      <c r="G56" s="5"/>
      <c r="H56" s="5"/>
      <c r="I56" s="5"/>
      <c r="J56" s="5">
        <f t="shared" si="2"/>
        <v>20</v>
      </c>
    </row>
    <row r="57" spans="1:10" x14ac:dyDescent="0.25">
      <c r="A57" s="28" t="s">
        <v>282</v>
      </c>
      <c r="B57" s="6" t="s">
        <v>280</v>
      </c>
      <c r="C57" s="6">
        <v>42838</v>
      </c>
      <c r="D57" s="6">
        <v>43100</v>
      </c>
      <c r="E57" s="6" t="s">
        <v>6</v>
      </c>
      <c r="F57" s="49">
        <v>262</v>
      </c>
      <c r="G57" s="5"/>
      <c r="H57" s="5"/>
      <c r="I57" s="5"/>
      <c r="J57" s="5">
        <f t="shared" si="2"/>
        <v>20</v>
      </c>
    </row>
    <row r="58" spans="1:10" ht="25.5" x14ac:dyDescent="0.25">
      <c r="A58" s="28" t="s">
        <v>476</v>
      </c>
      <c r="B58" s="6" t="s">
        <v>280</v>
      </c>
      <c r="C58" s="6">
        <v>43465</v>
      </c>
      <c r="D58" s="6">
        <v>43476</v>
      </c>
      <c r="E58" s="6" t="s">
        <v>74</v>
      </c>
      <c r="F58" s="49">
        <v>11</v>
      </c>
      <c r="G58" s="5"/>
      <c r="H58" s="5"/>
      <c r="I58" s="5"/>
      <c r="J58" s="5">
        <f t="shared" si="2"/>
        <v>20</v>
      </c>
    </row>
    <row r="59" spans="1:10" x14ac:dyDescent="0.25">
      <c r="A59" s="28" t="s">
        <v>286</v>
      </c>
      <c r="B59" s="6" t="s">
        <v>9</v>
      </c>
      <c r="C59" s="6">
        <v>42850</v>
      </c>
      <c r="D59" s="6">
        <v>42874</v>
      </c>
      <c r="E59" s="6" t="s">
        <v>6</v>
      </c>
      <c r="F59" s="49">
        <v>24</v>
      </c>
      <c r="G59" s="5"/>
      <c r="H59" s="5"/>
      <c r="I59" s="5"/>
      <c r="J59" s="4"/>
    </row>
    <row r="60" spans="1:10" ht="25.5" x14ac:dyDescent="0.25">
      <c r="A60" s="28" t="s">
        <v>477</v>
      </c>
      <c r="B60" s="6" t="s">
        <v>280</v>
      </c>
      <c r="C60" s="6">
        <v>43830</v>
      </c>
      <c r="D60" s="6">
        <v>43841</v>
      </c>
      <c r="E60" s="6" t="s">
        <v>74</v>
      </c>
      <c r="F60" s="49">
        <v>11</v>
      </c>
      <c r="G60" s="5"/>
      <c r="H60" s="5"/>
      <c r="I60" s="5"/>
      <c r="J60" s="5">
        <f>32+3*(I60-4)</f>
        <v>20</v>
      </c>
    </row>
    <row r="61" spans="1:10" ht="25.5" x14ac:dyDescent="0.25">
      <c r="A61" s="28" t="s">
        <v>478</v>
      </c>
      <c r="B61" s="6" t="s">
        <v>280</v>
      </c>
      <c r="C61" s="6">
        <v>43479</v>
      </c>
      <c r="D61" s="6">
        <v>43490</v>
      </c>
      <c r="E61" s="6" t="s">
        <v>74</v>
      </c>
      <c r="F61" s="49">
        <v>11</v>
      </c>
      <c r="G61" s="5"/>
      <c r="H61" s="5"/>
      <c r="I61" s="5"/>
      <c r="J61" s="5">
        <f>32+3*(I61-4)</f>
        <v>20</v>
      </c>
    </row>
    <row r="62" spans="1:10" x14ac:dyDescent="0.25">
      <c r="A62" s="28" t="s">
        <v>479</v>
      </c>
      <c r="B62" s="6" t="s">
        <v>280</v>
      </c>
      <c r="C62" s="6">
        <v>43332</v>
      </c>
      <c r="D62" s="6">
        <v>43363</v>
      </c>
      <c r="E62" s="6" t="s">
        <v>6</v>
      </c>
      <c r="F62" s="49">
        <v>31</v>
      </c>
      <c r="G62" s="5"/>
      <c r="H62" s="5"/>
      <c r="I62" s="5"/>
      <c r="J62" s="5">
        <f>32+3*(I62-4)</f>
        <v>20</v>
      </c>
    </row>
    <row r="63" spans="1:10" ht="25.5" x14ac:dyDescent="0.25">
      <c r="A63" s="28" t="s">
        <v>480</v>
      </c>
      <c r="B63" s="6" t="s">
        <v>280</v>
      </c>
      <c r="C63" s="6">
        <v>43346</v>
      </c>
      <c r="D63" s="6">
        <v>43357</v>
      </c>
      <c r="E63" s="6" t="s">
        <v>74</v>
      </c>
      <c r="F63" s="49">
        <v>11</v>
      </c>
      <c r="G63" s="5"/>
      <c r="H63" s="5"/>
      <c r="I63" s="5"/>
      <c r="J63" s="5">
        <f ca="1">NETWORKDAYS($L$2,D63)</f>
        <v>-58</v>
      </c>
    </row>
    <row r="64" spans="1:10" x14ac:dyDescent="0.25">
      <c r="A64" s="28" t="s">
        <v>338</v>
      </c>
      <c r="B64" s="6" t="s">
        <v>62</v>
      </c>
      <c r="C64" s="6">
        <v>43059</v>
      </c>
      <c r="D64" s="6">
        <v>43147</v>
      </c>
      <c r="E64" s="6" t="s">
        <v>6</v>
      </c>
      <c r="F64" s="49">
        <v>88</v>
      </c>
      <c r="G64" s="5"/>
      <c r="H64" s="5"/>
      <c r="I64" s="5"/>
      <c r="J64" s="5">
        <f>32+3*(I64-4)</f>
        <v>20</v>
      </c>
    </row>
    <row r="65" spans="1:10" x14ac:dyDescent="0.25">
      <c r="A65" s="28" t="s">
        <v>481</v>
      </c>
      <c r="B65" s="6" t="s">
        <v>83</v>
      </c>
      <c r="C65" s="6">
        <v>43283</v>
      </c>
      <c r="D65" s="6">
        <v>43308</v>
      </c>
      <c r="E65" s="6" t="s">
        <v>6</v>
      </c>
      <c r="F65" s="49">
        <v>25</v>
      </c>
      <c r="G65" s="5"/>
      <c r="H65" s="5"/>
      <c r="I65" s="5"/>
      <c r="J65" s="4"/>
    </row>
    <row r="66" spans="1:10" ht="25.5" x14ac:dyDescent="0.25">
      <c r="A66" s="28" t="s">
        <v>482</v>
      </c>
      <c r="B66" s="6" t="s">
        <v>280</v>
      </c>
      <c r="C66" s="6">
        <v>43419</v>
      </c>
      <c r="D66" s="6">
        <v>43449</v>
      </c>
      <c r="E66" s="6" t="s">
        <v>74</v>
      </c>
      <c r="F66" s="49">
        <v>30</v>
      </c>
      <c r="G66" s="5"/>
      <c r="H66" s="5"/>
      <c r="I66" s="5"/>
      <c r="J66" s="4"/>
    </row>
    <row r="67" spans="1:10" ht="25.5" x14ac:dyDescent="0.25">
      <c r="A67" s="28" t="s">
        <v>483</v>
      </c>
      <c r="B67" s="6" t="s">
        <v>280</v>
      </c>
      <c r="C67" s="6">
        <v>43905</v>
      </c>
      <c r="D67" s="6">
        <v>43936</v>
      </c>
      <c r="E67" s="6" t="s">
        <v>74</v>
      </c>
      <c r="F67" s="49">
        <v>31</v>
      </c>
      <c r="G67" s="5"/>
      <c r="H67" s="5"/>
      <c r="I67" s="5"/>
      <c r="J67" s="5">
        <f>32+3*(I67-4)</f>
        <v>20</v>
      </c>
    </row>
    <row r="68" spans="1:10" x14ac:dyDescent="0.25">
      <c r="A68" s="28" t="s">
        <v>484</v>
      </c>
      <c r="B68" s="6" t="s">
        <v>280</v>
      </c>
      <c r="C68" s="6">
        <v>43571</v>
      </c>
      <c r="D68" s="6">
        <v>43603</v>
      </c>
      <c r="E68" s="6" t="s">
        <v>21</v>
      </c>
      <c r="F68" s="49">
        <v>32</v>
      </c>
      <c r="G68" s="5"/>
      <c r="H68" s="5"/>
      <c r="I68" s="5"/>
      <c r="J68" s="5">
        <f>32+3*(I68-4)</f>
        <v>20</v>
      </c>
    </row>
    <row r="69" spans="1:10" x14ac:dyDescent="0.25">
      <c r="A69" s="28" t="s">
        <v>285</v>
      </c>
      <c r="B69" s="6" t="s">
        <v>152</v>
      </c>
      <c r="C69" s="6">
        <v>42891</v>
      </c>
      <c r="D69" s="6">
        <v>43042</v>
      </c>
      <c r="E69" s="6" t="s">
        <v>6</v>
      </c>
      <c r="F69" s="49">
        <v>151</v>
      </c>
      <c r="G69" s="5"/>
      <c r="H69" s="5"/>
      <c r="I69" s="5"/>
      <c r="J69" s="4"/>
    </row>
    <row r="70" spans="1:10" x14ac:dyDescent="0.25">
      <c r="A70" s="28" t="s">
        <v>470</v>
      </c>
      <c r="B70" s="6" t="s">
        <v>661</v>
      </c>
      <c r="C70" s="6">
        <v>43199</v>
      </c>
      <c r="D70" s="6">
        <v>43203</v>
      </c>
      <c r="E70" s="6" t="s">
        <v>6</v>
      </c>
      <c r="F70" s="49">
        <v>4</v>
      </c>
      <c r="G70" s="5"/>
      <c r="H70" s="5"/>
      <c r="I70" s="5"/>
      <c r="J70" s="5">
        <f>32+3*(I70-4)</f>
        <v>20</v>
      </c>
    </row>
    <row r="71" spans="1:10" x14ac:dyDescent="0.25">
      <c r="A71" s="28" t="s">
        <v>283</v>
      </c>
      <c r="B71" s="6" t="s">
        <v>9</v>
      </c>
      <c r="C71" s="6">
        <v>42877</v>
      </c>
      <c r="D71" s="6">
        <v>42881</v>
      </c>
      <c r="E71" s="6" t="s">
        <v>6</v>
      </c>
      <c r="F71" s="49">
        <v>4</v>
      </c>
      <c r="G71" s="5"/>
      <c r="H71" s="5"/>
      <c r="I71" s="5"/>
      <c r="J71" s="5">
        <f>32+3*(I71-4)</f>
        <v>20</v>
      </c>
    </row>
    <row r="72" spans="1:10" x14ac:dyDescent="0.25">
      <c r="A72" s="28" t="s">
        <v>490</v>
      </c>
      <c r="B72" s="6" t="s">
        <v>190</v>
      </c>
      <c r="C72" s="6">
        <v>43241</v>
      </c>
      <c r="D72" s="6">
        <v>43259</v>
      </c>
      <c r="E72" s="6" t="s">
        <v>6</v>
      </c>
      <c r="F72" s="49">
        <v>18</v>
      </c>
      <c r="G72" s="5"/>
      <c r="H72" s="5"/>
      <c r="I72" s="5"/>
      <c r="J72" s="4"/>
    </row>
    <row r="73" spans="1:10" x14ac:dyDescent="0.25">
      <c r="A73" s="28" t="s">
        <v>472</v>
      </c>
      <c r="B73" s="6" t="s">
        <v>279</v>
      </c>
      <c r="C73" s="6">
        <v>43199</v>
      </c>
      <c r="D73" s="6">
        <v>43208</v>
      </c>
      <c r="E73" s="6" t="s">
        <v>6</v>
      </c>
      <c r="F73" s="49">
        <v>9</v>
      </c>
      <c r="G73" s="5"/>
      <c r="H73" s="5"/>
      <c r="I73" s="5"/>
      <c r="J73" s="4"/>
    </row>
    <row r="74" spans="1:10" x14ac:dyDescent="0.25">
      <c r="A74" s="28" t="s">
        <v>331</v>
      </c>
      <c r="B74" s="6" t="s">
        <v>33</v>
      </c>
      <c r="C74" s="6">
        <v>43045</v>
      </c>
      <c r="D74" s="6">
        <v>43077</v>
      </c>
      <c r="E74" s="6" t="s">
        <v>6</v>
      </c>
      <c r="F74" s="49">
        <v>32</v>
      </c>
      <c r="G74" s="5"/>
      <c r="H74" s="5"/>
      <c r="I74" s="5"/>
      <c r="J74" s="5">
        <f>32+3*(I74-4)</f>
        <v>20</v>
      </c>
    </row>
    <row r="75" spans="1:10" x14ac:dyDescent="0.25">
      <c r="A75" s="28" t="s">
        <v>499</v>
      </c>
      <c r="B75" s="6" t="s">
        <v>280</v>
      </c>
      <c r="C75" s="6">
        <v>43244</v>
      </c>
      <c r="D75" s="6">
        <v>43251</v>
      </c>
      <c r="E75" s="6" t="s">
        <v>6</v>
      </c>
      <c r="F75" s="49">
        <v>7</v>
      </c>
      <c r="G75" s="5"/>
      <c r="H75" s="5"/>
      <c r="I75" s="5"/>
      <c r="J75" s="4"/>
    </row>
    <row r="76" spans="1:10" x14ac:dyDescent="0.25">
      <c r="A76" s="28" t="s">
        <v>491</v>
      </c>
      <c r="B76" s="6" t="s">
        <v>312</v>
      </c>
      <c r="C76" s="6">
        <v>43241</v>
      </c>
      <c r="D76" s="6">
        <v>43258</v>
      </c>
      <c r="E76" s="6" t="s">
        <v>6</v>
      </c>
      <c r="F76" s="49">
        <v>17</v>
      </c>
      <c r="G76" s="5"/>
      <c r="H76" s="5"/>
      <c r="I76" s="5"/>
      <c r="J76" s="5">
        <f>32+3*(I76-4)</f>
        <v>20</v>
      </c>
    </row>
    <row r="77" spans="1:10" x14ac:dyDescent="0.25">
      <c r="A77" s="28" t="s">
        <v>492</v>
      </c>
      <c r="B77" s="6" t="s">
        <v>32</v>
      </c>
      <c r="C77" s="6">
        <v>43411</v>
      </c>
      <c r="D77" s="6">
        <v>43427</v>
      </c>
      <c r="E77" s="6" t="s">
        <v>23</v>
      </c>
      <c r="F77" s="49">
        <v>16</v>
      </c>
      <c r="G77" s="5"/>
      <c r="H77" s="5"/>
      <c r="I77" s="5"/>
      <c r="J77" s="5">
        <f>32+3*(I77-4)</f>
        <v>20</v>
      </c>
    </row>
    <row r="78" spans="1:10" x14ac:dyDescent="0.25">
      <c r="A78" s="28" t="s">
        <v>287</v>
      </c>
      <c r="B78" s="6" t="s">
        <v>35</v>
      </c>
      <c r="C78" s="6">
        <v>43416</v>
      </c>
      <c r="D78" s="6">
        <v>43441</v>
      </c>
      <c r="E78" s="6" t="s">
        <v>6</v>
      </c>
      <c r="F78" s="49">
        <v>25</v>
      </c>
      <c r="G78" s="5"/>
      <c r="H78" s="5"/>
      <c r="I78" s="5"/>
      <c r="J78" s="5">
        <f>32+3*(I78-4)</f>
        <v>20</v>
      </c>
    </row>
    <row r="79" spans="1:10" ht="25.5" x14ac:dyDescent="0.25">
      <c r="A79" s="28" t="s">
        <v>493</v>
      </c>
      <c r="B79" s="6" t="s">
        <v>9</v>
      </c>
      <c r="C79" s="6">
        <v>43444</v>
      </c>
      <c r="D79" s="6">
        <v>43476</v>
      </c>
      <c r="E79" s="6" t="s">
        <v>74</v>
      </c>
      <c r="F79" s="49">
        <v>32</v>
      </c>
      <c r="G79" s="5"/>
      <c r="H79" s="5"/>
      <c r="I79" s="5"/>
      <c r="J79" s="4"/>
    </row>
    <row r="80" spans="1:10" x14ac:dyDescent="0.25">
      <c r="A80" s="28" t="s">
        <v>486</v>
      </c>
      <c r="B80" s="6" t="s">
        <v>190</v>
      </c>
      <c r="C80" s="6">
        <v>43206</v>
      </c>
      <c r="D80" s="6">
        <v>43217</v>
      </c>
      <c r="E80" s="6" t="s">
        <v>6</v>
      </c>
      <c r="F80" s="49">
        <v>11</v>
      </c>
      <c r="G80" s="5"/>
      <c r="H80" s="5"/>
      <c r="I80" s="5"/>
      <c r="J80" s="4"/>
    </row>
    <row r="81" spans="1:10" x14ac:dyDescent="0.25">
      <c r="A81" s="28" t="s">
        <v>288</v>
      </c>
      <c r="B81" s="6" t="s">
        <v>190</v>
      </c>
      <c r="C81" s="6">
        <v>43003</v>
      </c>
      <c r="D81" s="6">
        <v>43014</v>
      </c>
      <c r="E81" s="6" t="s">
        <v>6</v>
      </c>
      <c r="F81" s="49">
        <v>11</v>
      </c>
      <c r="G81" s="5"/>
      <c r="H81" s="5"/>
      <c r="I81" s="5"/>
      <c r="J81" s="4"/>
    </row>
    <row r="82" spans="1:10" x14ac:dyDescent="0.25">
      <c r="A82" s="28" t="s">
        <v>497</v>
      </c>
      <c r="B82" s="6" t="s">
        <v>292</v>
      </c>
      <c r="C82" s="6">
        <v>43207</v>
      </c>
      <c r="D82" s="6">
        <v>43266</v>
      </c>
      <c r="E82" s="6" t="s">
        <v>6</v>
      </c>
      <c r="F82" s="49">
        <v>59</v>
      </c>
      <c r="G82" s="5"/>
      <c r="H82" s="5"/>
      <c r="I82" s="5"/>
      <c r="J82" s="5">
        <f>32+3*(I82-4)</f>
        <v>20</v>
      </c>
    </row>
    <row r="83" spans="1:10" x14ac:dyDescent="0.25">
      <c r="A83" s="28" t="s">
        <v>322</v>
      </c>
      <c r="B83" s="6" t="s">
        <v>659</v>
      </c>
      <c r="C83" s="6">
        <v>43019</v>
      </c>
      <c r="D83" s="6">
        <v>43039</v>
      </c>
      <c r="E83" s="6" t="s">
        <v>6</v>
      </c>
      <c r="F83" s="49">
        <v>20</v>
      </c>
      <c r="G83" s="5"/>
      <c r="H83" s="5"/>
      <c r="I83" s="5"/>
      <c r="J83" s="5">
        <f t="shared" ref="J83:J89" ca="1" si="3">NETWORKDAYS($L$2,D83)</f>
        <v>-286</v>
      </c>
    </row>
    <row r="84" spans="1:10" x14ac:dyDescent="0.25">
      <c r="A84" s="28" t="s">
        <v>495</v>
      </c>
      <c r="B84" s="6" t="s">
        <v>280</v>
      </c>
      <c r="C84" s="6">
        <v>43332</v>
      </c>
      <c r="D84" s="6">
        <v>43363</v>
      </c>
      <c r="E84" s="6" t="s">
        <v>6</v>
      </c>
      <c r="F84" s="49">
        <v>31</v>
      </c>
      <c r="G84" s="5"/>
      <c r="H84" s="5"/>
      <c r="I84" s="5"/>
      <c r="J84" s="5">
        <f t="shared" ca="1" si="3"/>
        <v>-54</v>
      </c>
    </row>
    <row r="85" spans="1:10" x14ac:dyDescent="0.25">
      <c r="A85" s="28" t="s">
        <v>284</v>
      </c>
      <c r="B85" s="6" t="s">
        <v>662</v>
      </c>
      <c r="C85" s="6">
        <v>42877</v>
      </c>
      <c r="D85" s="6">
        <v>43100</v>
      </c>
      <c r="E85" s="6" t="s">
        <v>6</v>
      </c>
      <c r="F85" s="49">
        <v>223</v>
      </c>
      <c r="G85" s="5"/>
      <c r="H85" s="5"/>
      <c r="I85" s="5"/>
      <c r="J85" s="5">
        <f t="shared" ca="1" si="3"/>
        <v>-242</v>
      </c>
    </row>
    <row r="86" spans="1:10" x14ac:dyDescent="0.25">
      <c r="A86" s="28" t="s">
        <v>498</v>
      </c>
      <c r="B86" s="6" t="s">
        <v>280</v>
      </c>
      <c r="C86" s="6">
        <v>43234</v>
      </c>
      <c r="D86" s="6">
        <v>43243</v>
      </c>
      <c r="E86" s="6" t="s">
        <v>6</v>
      </c>
      <c r="F86" s="49">
        <v>9</v>
      </c>
      <c r="G86" s="5"/>
      <c r="H86" s="5"/>
      <c r="I86" s="5"/>
      <c r="J86" s="5">
        <f t="shared" ca="1" si="3"/>
        <v>-140</v>
      </c>
    </row>
    <row r="87" spans="1:10" x14ac:dyDescent="0.25">
      <c r="A87" s="28" t="s">
        <v>496</v>
      </c>
      <c r="B87" s="6" t="s">
        <v>33</v>
      </c>
      <c r="C87" s="6">
        <v>43213</v>
      </c>
      <c r="D87" s="6">
        <v>43238</v>
      </c>
      <c r="E87" s="6" t="s">
        <v>6</v>
      </c>
      <c r="F87" s="49">
        <v>25</v>
      </c>
      <c r="G87" s="5"/>
      <c r="H87" s="5"/>
      <c r="I87" s="5"/>
      <c r="J87" s="5">
        <f t="shared" ca="1" si="3"/>
        <v>-143</v>
      </c>
    </row>
    <row r="88" spans="1:10" x14ac:dyDescent="0.25">
      <c r="A88" s="28" t="s">
        <v>297</v>
      </c>
      <c r="B88" s="6" t="s">
        <v>62</v>
      </c>
      <c r="C88" s="6">
        <v>43003</v>
      </c>
      <c r="D88" s="6">
        <v>43028</v>
      </c>
      <c r="E88" s="6" t="s">
        <v>6</v>
      </c>
      <c r="F88" s="49">
        <v>25</v>
      </c>
      <c r="G88" s="5"/>
      <c r="H88" s="5"/>
      <c r="I88" s="5"/>
      <c r="J88" s="5">
        <f t="shared" ca="1" si="3"/>
        <v>-293</v>
      </c>
    </row>
    <row r="89" spans="1:10" x14ac:dyDescent="0.25">
      <c r="A89" s="28" t="s">
        <v>503</v>
      </c>
      <c r="B89" s="6" t="s">
        <v>280</v>
      </c>
      <c r="C89" s="6">
        <v>43297</v>
      </c>
      <c r="D89" s="6">
        <v>43343</v>
      </c>
      <c r="E89" s="6" t="s">
        <v>6</v>
      </c>
      <c r="F89" s="49">
        <v>46</v>
      </c>
      <c r="G89" s="5"/>
      <c r="H89" s="5"/>
      <c r="I89" s="5"/>
      <c r="J89" s="5">
        <f t="shared" ca="1" si="3"/>
        <v>-68</v>
      </c>
    </row>
    <row r="90" spans="1:10" x14ac:dyDescent="0.25">
      <c r="A90" s="28" t="s">
        <v>502</v>
      </c>
      <c r="B90" s="6" t="s">
        <v>657</v>
      </c>
      <c r="C90" s="6">
        <v>43404</v>
      </c>
      <c r="D90" s="6">
        <v>43420</v>
      </c>
      <c r="E90" s="6" t="s">
        <v>23</v>
      </c>
      <c r="F90" s="49">
        <v>16</v>
      </c>
      <c r="G90" s="5"/>
      <c r="H90" s="5"/>
      <c r="I90" s="5"/>
      <c r="J90" s="4"/>
    </row>
    <row r="91" spans="1:10" x14ac:dyDescent="0.25">
      <c r="A91" s="28" t="s">
        <v>504</v>
      </c>
      <c r="B91" s="6" t="s">
        <v>190</v>
      </c>
      <c r="C91" s="6">
        <v>43276</v>
      </c>
      <c r="D91" s="6">
        <v>43413</v>
      </c>
      <c r="E91" s="6" t="s">
        <v>6</v>
      </c>
      <c r="F91" s="49">
        <v>137</v>
      </c>
      <c r="G91" s="5"/>
      <c r="H91" s="5"/>
      <c r="I91" s="5"/>
      <c r="J91" s="5">
        <f ca="1">NETWORKDAYS($L$2,D91)</f>
        <v>-18</v>
      </c>
    </row>
    <row r="92" spans="1:10" x14ac:dyDescent="0.25">
      <c r="A92" s="28" t="s">
        <v>594</v>
      </c>
      <c r="B92" s="6" t="s">
        <v>658</v>
      </c>
      <c r="C92" s="6">
        <v>43417</v>
      </c>
      <c r="D92" s="6">
        <v>43525</v>
      </c>
      <c r="E92" s="6" t="s">
        <v>23</v>
      </c>
      <c r="F92" s="49">
        <v>108</v>
      </c>
      <c r="G92" s="5"/>
      <c r="H92" s="5"/>
      <c r="I92" s="5"/>
      <c r="J92" s="4"/>
    </row>
    <row r="93" spans="1:10" x14ac:dyDescent="0.25">
      <c r="A93" s="28" t="s">
        <v>505</v>
      </c>
      <c r="B93" s="6" t="s">
        <v>664</v>
      </c>
      <c r="C93" s="6">
        <v>43297</v>
      </c>
      <c r="D93" s="6">
        <v>43306</v>
      </c>
      <c r="E93" s="6" t="s">
        <v>6</v>
      </c>
      <c r="F93" s="49">
        <v>9</v>
      </c>
      <c r="G93" s="5"/>
      <c r="H93" s="5"/>
      <c r="I93" s="5"/>
      <c r="J93" s="5">
        <f t="shared" ref="J93:J105" ca="1" si="4">NETWORKDAYS($L$2,D93)</f>
        <v>-95</v>
      </c>
    </row>
    <row r="94" spans="1:10" x14ac:dyDescent="0.25">
      <c r="A94" s="28" t="s">
        <v>682</v>
      </c>
      <c r="B94" s="6" t="s">
        <v>658</v>
      </c>
      <c r="C94" s="6">
        <v>43416</v>
      </c>
      <c r="D94" s="6">
        <v>43525</v>
      </c>
      <c r="E94" s="6" t="s">
        <v>23</v>
      </c>
      <c r="F94" s="49">
        <v>109</v>
      </c>
      <c r="G94" s="5"/>
      <c r="H94" s="5"/>
      <c r="I94" s="5"/>
      <c r="J94" s="5">
        <f t="shared" ca="1" si="4"/>
        <v>64</v>
      </c>
    </row>
    <row r="95" spans="1:10" x14ac:dyDescent="0.25">
      <c r="A95" s="28" t="s">
        <v>320</v>
      </c>
      <c r="B95" s="6" t="s">
        <v>190</v>
      </c>
      <c r="C95" s="6">
        <v>43059</v>
      </c>
      <c r="D95" s="6">
        <v>43196</v>
      </c>
      <c r="E95" s="6" t="s">
        <v>6</v>
      </c>
      <c r="F95" s="49">
        <v>137</v>
      </c>
      <c r="G95" s="5"/>
      <c r="H95" s="5"/>
      <c r="I95" s="5"/>
      <c r="J95" s="5">
        <f t="shared" ca="1" si="4"/>
        <v>-173</v>
      </c>
    </row>
    <row r="96" spans="1:10" x14ac:dyDescent="0.25">
      <c r="A96" s="28" t="s">
        <v>319</v>
      </c>
      <c r="B96" s="6" t="s">
        <v>190</v>
      </c>
      <c r="C96" s="6">
        <v>43025</v>
      </c>
      <c r="D96" s="6">
        <v>43126</v>
      </c>
      <c r="E96" s="6" t="s">
        <v>6</v>
      </c>
      <c r="F96" s="49">
        <v>101</v>
      </c>
      <c r="G96" s="5"/>
      <c r="H96" s="5"/>
      <c r="I96" s="5"/>
      <c r="J96" s="5">
        <f t="shared" ca="1" si="4"/>
        <v>-223</v>
      </c>
    </row>
    <row r="97" spans="1:10" x14ac:dyDescent="0.25">
      <c r="A97" s="28" t="s">
        <v>508</v>
      </c>
      <c r="B97" s="6" t="s">
        <v>292</v>
      </c>
      <c r="C97" s="6">
        <v>43256</v>
      </c>
      <c r="D97" s="6">
        <v>43258</v>
      </c>
      <c r="E97" s="6" t="s">
        <v>6</v>
      </c>
      <c r="F97" s="49">
        <v>2</v>
      </c>
      <c r="G97" s="5"/>
      <c r="H97" s="5"/>
      <c r="I97" s="5"/>
      <c r="J97" s="5">
        <f t="shared" ca="1" si="4"/>
        <v>-129</v>
      </c>
    </row>
    <row r="98" spans="1:10" x14ac:dyDescent="0.25">
      <c r="A98" s="28" t="s">
        <v>289</v>
      </c>
      <c r="B98" s="6" t="s">
        <v>35</v>
      </c>
      <c r="C98" s="6">
        <v>43434</v>
      </c>
      <c r="D98" s="6">
        <v>43476</v>
      </c>
      <c r="E98" s="6" t="s">
        <v>66</v>
      </c>
      <c r="F98" s="49">
        <v>172</v>
      </c>
      <c r="G98" s="5"/>
      <c r="H98" s="5"/>
      <c r="I98" s="5"/>
      <c r="J98" s="5">
        <f t="shared" ca="1" si="4"/>
        <v>29</v>
      </c>
    </row>
    <row r="99" spans="1:10" x14ac:dyDescent="0.25">
      <c r="A99" s="28" t="s">
        <v>290</v>
      </c>
      <c r="B99" s="6" t="s">
        <v>35</v>
      </c>
      <c r="C99" s="6">
        <v>42926</v>
      </c>
      <c r="D99" s="6">
        <v>43000</v>
      </c>
      <c r="E99" s="6" t="s">
        <v>6</v>
      </c>
      <c r="F99" s="49">
        <v>74</v>
      </c>
      <c r="G99" s="5"/>
      <c r="H99" s="5"/>
      <c r="I99" s="5"/>
      <c r="J99" s="5">
        <f t="shared" ca="1" si="4"/>
        <v>-313</v>
      </c>
    </row>
    <row r="100" spans="1:10" x14ac:dyDescent="0.25">
      <c r="A100" s="28" t="s">
        <v>506</v>
      </c>
      <c r="B100" s="6" t="s">
        <v>190</v>
      </c>
      <c r="C100" s="6">
        <v>43251</v>
      </c>
      <c r="D100" s="6">
        <v>43273</v>
      </c>
      <c r="E100" s="6" t="s">
        <v>6</v>
      </c>
      <c r="F100" s="49">
        <v>22</v>
      </c>
      <c r="G100" s="5"/>
      <c r="H100" s="5"/>
      <c r="I100" s="5"/>
      <c r="J100" s="5">
        <f t="shared" ca="1" si="4"/>
        <v>-118</v>
      </c>
    </row>
    <row r="101" spans="1:10" x14ac:dyDescent="0.25">
      <c r="A101" s="28" t="s">
        <v>530</v>
      </c>
      <c r="B101" s="6" t="s">
        <v>280</v>
      </c>
      <c r="C101" s="6">
        <v>43297</v>
      </c>
      <c r="D101" s="6">
        <v>43308</v>
      </c>
      <c r="E101" s="6" t="s">
        <v>6</v>
      </c>
      <c r="F101" s="49">
        <v>11</v>
      </c>
      <c r="G101" s="5"/>
      <c r="H101" s="5"/>
      <c r="I101" s="5"/>
      <c r="J101" s="5">
        <f t="shared" ca="1" si="4"/>
        <v>-93</v>
      </c>
    </row>
    <row r="102" spans="1:10" x14ac:dyDescent="0.25">
      <c r="A102" s="28" t="s">
        <v>534</v>
      </c>
      <c r="B102" s="6" t="s">
        <v>658</v>
      </c>
      <c r="C102" s="6">
        <v>43270</v>
      </c>
      <c r="D102" s="6">
        <v>43271</v>
      </c>
      <c r="E102" s="6" t="s">
        <v>6</v>
      </c>
      <c r="F102" s="49">
        <v>1</v>
      </c>
      <c r="G102" s="5"/>
      <c r="H102" s="5"/>
      <c r="I102" s="5"/>
      <c r="J102" s="5">
        <f t="shared" ca="1" si="4"/>
        <v>-120</v>
      </c>
    </row>
    <row r="103" spans="1:10" x14ac:dyDescent="0.25">
      <c r="A103" s="28" t="s">
        <v>536</v>
      </c>
      <c r="B103" s="6" t="s">
        <v>658</v>
      </c>
      <c r="C103" s="6">
        <v>43272</v>
      </c>
      <c r="D103" s="6">
        <v>43276</v>
      </c>
      <c r="E103" s="6" t="s">
        <v>6</v>
      </c>
      <c r="F103" s="49">
        <v>4</v>
      </c>
      <c r="G103" s="5"/>
      <c r="H103" s="5"/>
      <c r="I103" s="5"/>
      <c r="J103" s="5">
        <f t="shared" ca="1" si="4"/>
        <v>-117</v>
      </c>
    </row>
    <row r="104" spans="1:10" x14ac:dyDescent="0.25">
      <c r="A104" s="28" t="s">
        <v>550</v>
      </c>
      <c r="B104" s="6" t="s">
        <v>658</v>
      </c>
      <c r="C104" s="6">
        <v>43277</v>
      </c>
      <c r="D104" s="6">
        <v>43279</v>
      </c>
      <c r="E104" s="6" t="s">
        <v>6</v>
      </c>
      <c r="F104" s="49">
        <v>2</v>
      </c>
      <c r="G104" s="5"/>
      <c r="H104" s="5"/>
      <c r="I104" s="5"/>
      <c r="J104" s="5">
        <f t="shared" ca="1" si="4"/>
        <v>-114</v>
      </c>
    </row>
    <row r="105" spans="1:10" x14ac:dyDescent="0.25">
      <c r="A105" s="28" t="s">
        <v>522</v>
      </c>
      <c r="B105" s="6" t="s">
        <v>658</v>
      </c>
      <c r="C105" s="6">
        <v>43262</v>
      </c>
      <c r="D105" s="6">
        <v>43265</v>
      </c>
      <c r="E105" s="6" t="s">
        <v>6</v>
      </c>
      <c r="F105" s="49">
        <v>3</v>
      </c>
      <c r="G105" s="5"/>
      <c r="H105" s="5"/>
      <c r="I105" s="5"/>
      <c r="J105" s="5">
        <f t="shared" ca="1" si="4"/>
        <v>-124</v>
      </c>
    </row>
    <row r="106" spans="1:10" x14ac:dyDescent="0.25">
      <c r="A106" s="28" t="s">
        <v>535</v>
      </c>
      <c r="B106" s="6" t="s">
        <v>658</v>
      </c>
      <c r="C106" s="6">
        <v>43271</v>
      </c>
      <c r="D106" s="6">
        <v>43272</v>
      </c>
      <c r="E106" s="6" t="s">
        <v>6</v>
      </c>
      <c r="F106" s="49">
        <v>1</v>
      </c>
      <c r="G106" s="5"/>
      <c r="H106" s="5"/>
      <c r="I106" s="5"/>
      <c r="J106" s="4"/>
    </row>
    <row r="107" spans="1:10" x14ac:dyDescent="0.25">
      <c r="A107" s="28" t="s">
        <v>544</v>
      </c>
      <c r="B107" s="6" t="s">
        <v>658</v>
      </c>
      <c r="C107" s="6">
        <v>43276</v>
      </c>
      <c r="D107" s="6">
        <v>43277</v>
      </c>
      <c r="E107" s="6" t="s">
        <v>6</v>
      </c>
      <c r="F107" s="49">
        <v>1</v>
      </c>
      <c r="G107" s="5"/>
      <c r="H107" s="5"/>
      <c r="I107" s="5"/>
      <c r="J107" s="5">
        <f ca="1">NETWORKDAYS($L$2,D107)</f>
        <v>-116</v>
      </c>
    </row>
    <row r="108" spans="1:10" x14ac:dyDescent="0.25">
      <c r="A108" s="28" t="s">
        <v>545</v>
      </c>
      <c r="B108" s="6" t="s">
        <v>658</v>
      </c>
      <c r="C108" s="6">
        <v>43280</v>
      </c>
      <c r="D108" s="6">
        <v>43283</v>
      </c>
      <c r="E108" s="6" t="s">
        <v>6</v>
      </c>
      <c r="F108" s="49">
        <v>3</v>
      </c>
      <c r="G108" s="5"/>
      <c r="H108" s="5"/>
      <c r="I108" s="5"/>
      <c r="J108" s="4"/>
    </row>
    <row r="109" spans="1:10" x14ac:dyDescent="0.25">
      <c r="A109" s="28" t="s">
        <v>546</v>
      </c>
      <c r="B109" s="6" t="s">
        <v>658</v>
      </c>
      <c r="C109" s="6">
        <v>43287</v>
      </c>
      <c r="D109" s="6">
        <v>43290</v>
      </c>
      <c r="E109" s="6" t="s">
        <v>6</v>
      </c>
      <c r="F109" s="49">
        <v>3</v>
      </c>
      <c r="G109" s="5"/>
      <c r="H109" s="5"/>
      <c r="I109" s="5"/>
      <c r="J109" s="5">
        <f ca="1">NETWORKDAYS($L$2,D109)</f>
        <v>-107</v>
      </c>
    </row>
    <row r="110" spans="1:10" x14ac:dyDescent="0.25">
      <c r="A110" s="28" t="s">
        <v>547</v>
      </c>
      <c r="B110" s="6" t="s">
        <v>658</v>
      </c>
      <c r="C110" s="6">
        <v>43311</v>
      </c>
      <c r="D110" s="6">
        <v>43312</v>
      </c>
      <c r="E110" s="6" t="s">
        <v>6</v>
      </c>
      <c r="F110" s="49">
        <v>1</v>
      </c>
      <c r="G110" s="5"/>
      <c r="H110" s="5"/>
      <c r="I110" s="5"/>
      <c r="J110" s="5">
        <f ca="1">NETWORKDAYS($L$2,D110)</f>
        <v>-91</v>
      </c>
    </row>
    <row r="111" spans="1:10" x14ac:dyDescent="0.25">
      <c r="A111" s="28" t="s">
        <v>548</v>
      </c>
      <c r="B111" s="6" t="s">
        <v>658</v>
      </c>
      <c r="C111" s="6">
        <v>43335</v>
      </c>
      <c r="D111" s="6">
        <v>43336</v>
      </c>
      <c r="E111" s="6" t="s">
        <v>6</v>
      </c>
      <c r="F111" s="49">
        <v>1</v>
      </c>
      <c r="G111" s="5"/>
      <c r="H111" s="5"/>
      <c r="I111" s="5"/>
      <c r="J111" s="5">
        <f ca="1">NETWORKDAYS($L$2,D111)</f>
        <v>-73</v>
      </c>
    </row>
    <row r="112" spans="1:10" x14ac:dyDescent="0.25">
      <c r="A112" s="28" t="s">
        <v>549</v>
      </c>
      <c r="B112" s="6" t="s">
        <v>658</v>
      </c>
      <c r="C112" s="6">
        <v>43368</v>
      </c>
      <c r="D112" s="6">
        <v>43368</v>
      </c>
      <c r="E112" s="6" t="s">
        <v>6</v>
      </c>
      <c r="F112" s="49">
        <v>0</v>
      </c>
      <c r="G112" s="5"/>
      <c r="H112" s="5"/>
      <c r="I112" s="5"/>
      <c r="J112" s="5">
        <f ca="1">NETWORKDAYS($L$2,D112)</f>
        <v>-51</v>
      </c>
    </row>
    <row r="113" spans="1:10" x14ac:dyDescent="0.25">
      <c r="A113" s="28" t="s">
        <v>303</v>
      </c>
      <c r="B113" s="6" t="s">
        <v>35</v>
      </c>
      <c r="C113" s="6">
        <v>43010</v>
      </c>
      <c r="D113" s="6">
        <v>43028</v>
      </c>
      <c r="E113" s="6" t="s">
        <v>6</v>
      </c>
      <c r="F113" s="49">
        <v>18</v>
      </c>
      <c r="G113" s="5"/>
      <c r="H113" s="5"/>
      <c r="I113" s="5"/>
      <c r="J113" s="5">
        <f ca="1">NETWORKDAYS($L$2,D113)</f>
        <v>-293</v>
      </c>
    </row>
    <row r="114" spans="1:10" x14ac:dyDescent="0.25">
      <c r="A114" s="28" t="s">
        <v>566</v>
      </c>
      <c r="B114" s="6" t="s">
        <v>280</v>
      </c>
      <c r="C114" s="6">
        <v>43306</v>
      </c>
      <c r="D114" s="6">
        <v>43315</v>
      </c>
      <c r="E114" s="6" t="s">
        <v>6</v>
      </c>
      <c r="F114" s="49">
        <v>9</v>
      </c>
      <c r="G114" s="5"/>
      <c r="H114" s="5"/>
      <c r="I114" s="5"/>
      <c r="J114" s="5">
        <f t="shared" ref="J114:J139" si="5">32+3*(I114-4)</f>
        <v>20</v>
      </c>
    </row>
    <row r="115" spans="1:10" x14ac:dyDescent="0.25">
      <c r="A115" s="28" t="s">
        <v>565</v>
      </c>
      <c r="B115" s="6" t="s">
        <v>312</v>
      </c>
      <c r="C115" s="6">
        <v>43390</v>
      </c>
      <c r="D115" s="6">
        <v>43406</v>
      </c>
      <c r="E115" s="6" t="s">
        <v>6</v>
      </c>
      <c r="F115" s="49">
        <v>16</v>
      </c>
      <c r="G115" s="5"/>
      <c r="H115" s="5"/>
      <c r="I115" s="5"/>
      <c r="J115" s="5">
        <f t="shared" si="5"/>
        <v>20</v>
      </c>
    </row>
    <row r="116" spans="1:10" x14ac:dyDescent="0.25">
      <c r="A116" s="28" t="s">
        <v>295</v>
      </c>
      <c r="B116" s="6" t="s">
        <v>658</v>
      </c>
      <c r="C116" s="6">
        <v>43017</v>
      </c>
      <c r="D116" s="6">
        <v>43047</v>
      </c>
      <c r="E116" s="6" t="s">
        <v>6</v>
      </c>
      <c r="F116" s="49">
        <v>30</v>
      </c>
      <c r="G116" s="5"/>
      <c r="H116" s="5"/>
      <c r="I116" s="5"/>
      <c r="J116" s="5">
        <f t="shared" si="5"/>
        <v>20</v>
      </c>
    </row>
    <row r="117" spans="1:10" x14ac:dyDescent="0.25">
      <c r="A117" s="28" t="s">
        <v>514</v>
      </c>
      <c r="B117" s="6" t="s">
        <v>33</v>
      </c>
      <c r="C117" s="6">
        <v>43249</v>
      </c>
      <c r="D117" s="6">
        <v>43259</v>
      </c>
      <c r="E117" s="6" t="s">
        <v>6</v>
      </c>
      <c r="F117" s="49">
        <v>10</v>
      </c>
      <c r="G117" s="5"/>
      <c r="H117" s="5"/>
      <c r="I117" s="5"/>
      <c r="J117" s="5">
        <f t="shared" si="5"/>
        <v>20</v>
      </c>
    </row>
    <row r="118" spans="1:10" x14ac:dyDescent="0.25">
      <c r="A118" s="28" t="s">
        <v>296</v>
      </c>
      <c r="B118" s="6" t="s">
        <v>658</v>
      </c>
      <c r="C118" s="6">
        <v>43150</v>
      </c>
      <c r="D118" s="6">
        <v>43175</v>
      </c>
      <c r="E118" s="6" t="s">
        <v>6</v>
      </c>
      <c r="F118" s="49">
        <v>25</v>
      </c>
      <c r="G118" s="5"/>
      <c r="H118" s="5"/>
      <c r="I118" s="5"/>
      <c r="J118" s="5">
        <f t="shared" si="5"/>
        <v>20</v>
      </c>
    </row>
    <row r="119" spans="1:10" x14ac:dyDescent="0.25">
      <c r="A119" s="28" t="s">
        <v>513</v>
      </c>
      <c r="B119" s="6" t="s">
        <v>34</v>
      </c>
      <c r="C119" s="6">
        <v>43269</v>
      </c>
      <c r="D119" s="6">
        <v>43280</v>
      </c>
      <c r="E119" s="6" t="s">
        <v>6</v>
      </c>
      <c r="F119" s="49">
        <v>11</v>
      </c>
      <c r="G119" s="5"/>
      <c r="H119" s="5"/>
      <c r="I119" s="5"/>
      <c r="J119" s="5">
        <f t="shared" si="5"/>
        <v>20</v>
      </c>
    </row>
    <row r="120" spans="1:10" x14ac:dyDescent="0.25">
      <c r="A120" s="28" t="s">
        <v>520</v>
      </c>
      <c r="B120" s="6" t="s">
        <v>664</v>
      </c>
      <c r="C120" s="6">
        <v>43402</v>
      </c>
      <c r="D120" s="6">
        <v>43411</v>
      </c>
      <c r="E120" s="6" t="s">
        <v>6</v>
      </c>
      <c r="F120" s="49">
        <v>9</v>
      </c>
      <c r="G120" s="5"/>
      <c r="H120" s="5"/>
      <c r="I120" s="5"/>
      <c r="J120" s="5">
        <f t="shared" si="5"/>
        <v>20</v>
      </c>
    </row>
    <row r="121" spans="1:10" x14ac:dyDescent="0.25">
      <c r="A121" s="28" t="s">
        <v>489</v>
      </c>
      <c r="B121" s="6" t="s">
        <v>32</v>
      </c>
      <c r="C121" s="6">
        <v>43306</v>
      </c>
      <c r="D121" s="6">
        <v>43369</v>
      </c>
      <c r="E121" s="6" t="s">
        <v>6</v>
      </c>
      <c r="F121" s="49">
        <v>63</v>
      </c>
      <c r="G121" s="5"/>
      <c r="H121" s="5"/>
      <c r="I121" s="5"/>
      <c r="J121" s="5">
        <f t="shared" si="5"/>
        <v>20</v>
      </c>
    </row>
    <row r="122" spans="1:10" x14ac:dyDescent="0.25">
      <c r="A122" s="28" t="s">
        <v>515</v>
      </c>
      <c r="B122" s="6" t="s">
        <v>32</v>
      </c>
      <c r="C122" s="6">
        <v>43258</v>
      </c>
      <c r="D122" s="6">
        <v>43258</v>
      </c>
      <c r="E122" s="6" t="s">
        <v>6</v>
      </c>
      <c r="F122" s="49">
        <v>0</v>
      </c>
      <c r="G122" s="5"/>
      <c r="H122" s="5"/>
      <c r="I122" s="5"/>
      <c r="J122" s="5">
        <f t="shared" si="5"/>
        <v>20</v>
      </c>
    </row>
    <row r="123" spans="1:10" x14ac:dyDescent="0.25">
      <c r="A123" s="28" t="s">
        <v>512</v>
      </c>
      <c r="B123" s="6" t="s">
        <v>36</v>
      </c>
      <c r="C123" s="6">
        <v>43348</v>
      </c>
      <c r="D123" s="6">
        <v>43353</v>
      </c>
      <c r="E123" s="6" t="s">
        <v>6</v>
      </c>
      <c r="F123" s="49">
        <v>5</v>
      </c>
      <c r="G123" s="5"/>
      <c r="H123" s="5"/>
      <c r="I123" s="5"/>
      <c r="J123" s="5">
        <f t="shared" si="5"/>
        <v>20</v>
      </c>
    </row>
    <row r="124" spans="1:10" x14ac:dyDescent="0.25">
      <c r="A124" s="28" t="s">
        <v>517</v>
      </c>
      <c r="B124" s="6" t="s">
        <v>34</v>
      </c>
      <c r="C124" s="6">
        <v>43374</v>
      </c>
      <c r="D124" s="6">
        <v>43399</v>
      </c>
      <c r="E124" s="6" t="s">
        <v>6</v>
      </c>
      <c r="F124" s="49">
        <v>25</v>
      </c>
      <c r="G124" s="5"/>
      <c r="H124" s="5"/>
      <c r="I124" s="5"/>
      <c r="J124" s="5">
        <f t="shared" si="5"/>
        <v>20</v>
      </c>
    </row>
    <row r="125" spans="1:10" x14ac:dyDescent="0.25">
      <c r="A125" s="28" t="s">
        <v>519</v>
      </c>
      <c r="B125" s="6" t="s">
        <v>34</v>
      </c>
      <c r="C125" s="6">
        <v>43044</v>
      </c>
      <c r="D125" s="6">
        <v>43427</v>
      </c>
      <c r="E125" s="6" t="s">
        <v>23</v>
      </c>
      <c r="F125" s="49">
        <v>383</v>
      </c>
      <c r="G125" s="5"/>
      <c r="H125" s="5"/>
      <c r="I125" s="5"/>
      <c r="J125" s="5">
        <f t="shared" si="5"/>
        <v>20</v>
      </c>
    </row>
    <row r="126" spans="1:10" x14ac:dyDescent="0.25">
      <c r="A126" s="28" t="s">
        <v>529</v>
      </c>
      <c r="B126" s="6" t="s">
        <v>33</v>
      </c>
      <c r="C126" s="6">
        <v>43271</v>
      </c>
      <c r="D126" s="6">
        <v>43332</v>
      </c>
      <c r="E126" s="6" t="s">
        <v>6</v>
      </c>
      <c r="F126" s="49">
        <v>61</v>
      </c>
      <c r="G126" s="5"/>
      <c r="H126" s="5"/>
      <c r="I126" s="5"/>
      <c r="J126" s="5">
        <f t="shared" si="5"/>
        <v>20</v>
      </c>
    </row>
    <row r="127" spans="1:10" x14ac:dyDescent="0.25">
      <c r="A127" s="28" t="s">
        <v>533</v>
      </c>
      <c r="B127" s="6" t="s">
        <v>32</v>
      </c>
      <c r="C127" s="6">
        <v>43311</v>
      </c>
      <c r="D127" s="6">
        <v>43329</v>
      </c>
      <c r="E127" s="6" t="s">
        <v>6</v>
      </c>
      <c r="F127" s="49">
        <v>18</v>
      </c>
      <c r="G127" s="5"/>
      <c r="H127" s="5"/>
      <c r="I127" s="5"/>
      <c r="J127" s="5">
        <f t="shared" si="5"/>
        <v>20</v>
      </c>
    </row>
    <row r="128" spans="1:10" x14ac:dyDescent="0.25">
      <c r="A128" s="28" t="s">
        <v>518</v>
      </c>
      <c r="B128" s="6" t="s">
        <v>34</v>
      </c>
      <c r="C128" s="6">
        <v>43347</v>
      </c>
      <c r="D128" s="6">
        <v>43390</v>
      </c>
      <c r="E128" s="6" t="s">
        <v>6</v>
      </c>
      <c r="F128" s="49">
        <v>43</v>
      </c>
      <c r="G128" s="5"/>
      <c r="H128" s="5"/>
      <c r="I128" s="5"/>
      <c r="J128" s="5">
        <f t="shared" si="5"/>
        <v>20</v>
      </c>
    </row>
    <row r="129" spans="1:10" x14ac:dyDescent="0.25">
      <c r="A129" s="28" t="s">
        <v>521</v>
      </c>
      <c r="B129" s="6" t="s">
        <v>657</v>
      </c>
      <c r="C129" s="6">
        <v>43266</v>
      </c>
      <c r="D129" s="6">
        <v>43273</v>
      </c>
      <c r="E129" s="6" t="s">
        <v>6</v>
      </c>
      <c r="F129" s="49">
        <v>7</v>
      </c>
      <c r="G129" s="5"/>
      <c r="H129" s="5"/>
      <c r="I129" s="5"/>
      <c r="J129" s="5">
        <f t="shared" si="5"/>
        <v>20</v>
      </c>
    </row>
    <row r="130" spans="1:10" x14ac:dyDescent="0.25">
      <c r="A130" s="28" t="s">
        <v>527</v>
      </c>
      <c r="B130" s="6" t="s">
        <v>292</v>
      </c>
      <c r="C130" s="6">
        <v>43262</v>
      </c>
      <c r="D130" s="6">
        <v>43277</v>
      </c>
      <c r="E130" s="6" t="s">
        <v>6</v>
      </c>
      <c r="F130" s="49">
        <v>15</v>
      </c>
      <c r="G130" s="5"/>
      <c r="H130" s="5"/>
      <c r="I130" s="5"/>
      <c r="J130" s="5">
        <f t="shared" si="5"/>
        <v>20</v>
      </c>
    </row>
    <row r="131" spans="1:10" x14ac:dyDescent="0.25">
      <c r="A131" s="28" t="s">
        <v>526</v>
      </c>
      <c r="B131" s="6" t="s">
        <v>292</v>
      </c>
      <c r="C131" s="6">
        <v>43256</v>
      </c>
      <c r="D131" s="6">
        <v>43263</v>
      </c>
      <c r="E131" s="6" t="s">
        <v>6</v>
      </c>
      <c r="F131" s="49">
        <v>7</v>
      </c>
      <c r="G131" s="5"/>
      <c r="H131" s="5"/>
      <c r="I131" s="5"/>
      <c r="J131" s="5">
        <f t="shared" si="5"/>
        <v>20</v>
      </c>
    </row>
    <row r="132" spans="1:10" x14ac:dyDescent="0.25">
      <c r="A132" s="28" t="s">
        <v>291</v>
      </c>
      <c r="B132" s="6" t="s">
        <v>292</v>
      </c>
      <c r="C132" s="6">
        <v>43227</v>
      </c>
      <c r="D132" s="6">
        <v>43231</v>
      </c>
      <c r="E132" s="6" t="s">
        <v>6</v>
      </c>
      <c r="F132" s="49">
        <v>4</v>
      </c>
      <c r="G132" s="5"/>
      <c r="H132" s="5"/>
      <c r="I132" s="5"/>
      <c r="J132" s="5">
        <f t="shared" si="5"/>
        <v>20</v>
      </c>
    </row>
    <row r="133" spans="1:10" x14ac:dyDescent="0.25">
      <c r="A133" s="28" t="s">
        <v>525</v>
      </c>
      <c r="B133" s="6" t="s">
        <v>82</v>
      </c>
      <c r="C133" s="6">
        <v>43257</v>
      </c>
      <c r="D133" s="6">
        <v>43258</v>
      </c>
      <c r="E133" s="6" t="s">
        <v>6</v>
      </c>
      <c r="F133" s="49">
        <v>1</v>
      </c>
      <c r="G133" s="5"/>
      <c r="H133" s="5"/>
      <c r="I133" s="5"/>
      <c r="J133" s="5">
        <f t="shared" si="5"/>
        <v>20</v>
      </c>
    </row>
    <row r="134" spans="1:10" x14ac:dyDescent="0.25">
      <c r="A134" s="28" t="s">
        <v>294</v>
      </c>
      <c r="B134" s="6" t="s">
        <v>190</v>
      </c>
      <c r="C134" s="6">
        <v>42975</v>
      </c>
      <c r="D134" s="6">
        <v>43014</v>
      </c>
      <c r="E134" s="6" t="s">
        <v>6</v>
      </c>
      <c r="F134" s="49">
        <v>39</v>
      </c>
      <c r="G134" s="5"/>
      <c r="H134" s="5"/>
      <c r="I134" s="5"/>
      <c r="J134" s="5">
        <f t="shared" si="5"/>
        <v>20</v>
      </c>
    </row>
    <row r="135" spans="1:10" x14ac:dyDescent="0.25">
      <c r="A135" s="28" t="s">
        <v>569</v>
      </c>
      <c r="B135" s="6" t="s">
        <v>9</v>
      </c>
      <c r="C135" s="6">
        <v>43444</v>
      </c>
      <c r="D135" s="6">
        <v>43469</v>
      </c>
      <c r="E135" s="6" t="s">
        <v>22</v>
      </c>
      <c r="F135" s="49">
        <v>25</v>
      </c>
      <c r="G135" s="5"/>
      <c r="H135" s="5"/>
      <c r="I135" s="5"/>
      <c r="J135" s="5">
        <f t="shared" si="5"/>
        <v>20</v>
      </c>
    </row>
    <row r="136" spans="1:10" x14ac:dyDescent="0.25">
      <c r="A136" s="28" t="s">
        <v>567</v>
      </c>
      <c r="B136" s="6" t="s">
        <v>190</v>
      </c>
      <c r="C136" s="6">
        <v>43318</v>
      </c>
      <c r="D136" s="6">
        <v>43327</v>
      </c>
      <c r="E136" s="6" t="s">
        <v>6</v>
      </c>
      <c r="F136" s="49">
        <v>9</v>
      </c>
      <c r="G136" s="5"/>
      <c r="H136" s="5"/>
      <c r="I136" s="5"/>
      <c r="J136" s="5">
        <f t="shared" si="5"/>
        <v>20</v>
      </c>
    </row>
    <row r="137" spans="1:10" x14ac:dyDescent="0.25">
      <c r="A137" s="28" t="s">
        <v>570</v>
      </c>
      <c r="B137" s="6" t="s">
        <v>9</v>
      </c>
      <c r="C137" s="6">
        <v>43486</v>
      </c>
      <c r="D137" s="6">
        <v>43525</v>
      </c>
      <c r="E137" s="6" t="s">
        <v>21</v>
      </c>
      <c r="F137" s="49">
        <v>39</v>
      </c>
      <c r="G137" s="5"/>
      <c r="H137" s="5"/>
      <c r="I137" s="5"/>
      <c r="J137" s="5">
        <f t="shared" si="5"/>
        <v>20</v>
      </c>
    </row>
    <row r="138" spans="1:10" x14ac:dyDescent="0.25">
      <c r="A138" s="28" t="s">
        <v>302</v>
      </c>
      <c r="B138" s="6" t="s">
        <v>33</v>
      </c>
      <c r="C138" s="6">
        <v>43010</v>
      </c>
      <c r="D138" s="6">
        <v>43028</v>
      </c>
      <c r="E138" s="6" t="s">
        <v>6</v>
      </c>
      <c r="F138" s="49">
        <v>18</v>
      </c>
      <c r="G138" s="5"/>
      <c r="H138" s="5"/>
      <c r="I138" s="5"/>
      <c r="J138" s="5">
        <f t="shared" si="5"/>
        <v>20</v>
      </c>
    </row>
    <row r="139" spans="1:10" x14ac:dyDescent="0.25">
      <c r="A139" s="28" t="s">
        <v>568</v>
      </c>
      <c r="B139" s="6" t="s">
        <v>190</v>
      </c>
      <c r="C139" s="6">
        <v>43318</v>
      </c>
      <c r="D139" s="6">
        <v>43327</v>
      </c>
      <c r="E139" s="6" t="s">
        <v>6</v>
      </c>
      <c r="F139" s="49">
        <v>9</v>
      </c>
      <c r="G139" s="5"/>
      <c r="H139" s="5"/>
      <c r="I139" s="5"/>
      <c r="J139" s="5">
        <f t="shared" si="5"/>
        <v>20</v>
      </c>
    </row>
    <row r="140" spans="1:10" x14ac:dyDescent="0.25">
      <c r="A140" s="28" t="s">
        <v>531</v>
      </c>
      <c r="B140" s="6" t="s">
        <v>661</v>
      </c>
      <c r="C140" s="6">
        <v>43418</v>
      </c>
      <c r="D140" s="6">
        <v>43427</v>
      </c>
      <c r="E140" s="6" t="s">
        <v>23</v>
      </c>
      <c r="F140" s="49">
        <v>9</v>
      </c>
      <c r="G140" s="5"/>
      <c r="H140" s="5"/>
      <c r="I140" s="5"/>
      <c r="J140" s="5">
        <f ca="1">NETWORKDAYS($L$2,D140)</f>
        <v>-8</v>
      </c>
    </row>
    <row r="141" spans="1:10" x14ac:dyDescent="0.25">
      <c r="A141" s="28" t="s">
        <v>305</v>
      </c>
      <c r="B141" s="6" t="s">
        <v>32</v>
      </c>
      <c r="C141" s="6">
        <v>43045</v>
      </c>
      <c r="D141" s="6">
        <v>43070</v>
      </c>
      <c r="E141" s="6" t="s">
        <v>6</v>
      </c>
      <c r="F141" s="49">
        <v>25</v>
      </c>
      <c r="G141" s="5"/>
      <c r="H141" s="5"/>
      <c r="I141" s="5"/>
      <c r="J141" s="5">
        <f>32+3*(I141-4)</f>
        <v>20</v>
      </c>
    </row>
    <row r="142" spans="1:10" x14ac:dyDescent="0.25">
      <c r="A142" s="28" t="s">
        <v>532</v>
      </c>
      <c r="B142" s="6" t="s">
        <v>661</v>
      </c>
      <c r="C142" s="6">
        <v>43339</v>
      </c>
      <c r="D142" s="6">
        <v>43363</v>
      </c>
      <c r="E142" s="6" t="s">
        <v>6</v>
      </c>
      <c r="F142" s="49">
        <v>24</v>
      </c>
      <c r="G142" s="5"/>
      <c r="H142" s="5"/>
      <c r="I142" s="5"/>
      <c r="J142" s="5">
        <f>32+3*(I142-4)</f>
        <v>20</v>
      </c>
    </row>
    <row r="143" spans="1:10" x14ac:dyDescent="0.25">
      <c r="A143" s="28" t="s">
        <v>299</v>
      </c>
      <c r="B143" s="6" t="s">
        <v>31</v>
      </c>
      <c r="C143" s="6">
        <v>43027</v>
      </c>
      <c r="D143" s="6">
        <v>43056</v>
      </c>
      <c r="E143" s="6" t="s">
        <v>6</v>
      </c>
      <c r="F143" s="49">
        <v>29</v>
      </c>
      <c r="G143" s="5"/>
      <c r="H143" s="5"/>
      <c r="I143" s="5"/>
    </row>
    <row r="144" spans="1:10" x14ac:dyDescent="0.25">
      <c r="A144" s="28" t="s">
        <v>555</v>
      </c>
      <c r="B144" s="6" t="s">
        <v>33</v>
      </c>
      <c r="C144" s="6">
        <v>43390</v>
      </c>
      <c r="D144" s="6">
        <v>43434</v>
      </c>
      <c r="E144" s="6" t="s">
        <v>23</v>
      </c>
      <c r="F144" s="49">
        <v>44</v>
      </c>
      <c r="G144" s="5"/>
      <c r="H144" s="5"/>
      <c r="I144" s="5"/>
    </row>
    <row r="145" spans="1:10" x14ac:dyDescent="0.25">
      <c r="A145" s="28" t="s">
        <v>307</v>
      </c>
      <c r="B145" s="6" t="s">
        <v>311</v>
      </c>
      <c r="C145" s="6">
        <v>43185</v>
      </c>
      <c r="D145" s="6">
        <v>43196</v>
      </c>
      <c r="E145" s="6" t="s">
        <v>6</v>
      </c>
      <c r="F145" s="49">
        <v>11</v>
      </c>
      <c r="G145" s="5"/>
      <c r="H145" s="5"/>
      <c r="I145" s="5"/>
    </row>
    <row r="146" spans="1:10" x14ac:dyDescent="0.25">
      <c r="A146" s="28" t="s">
        <v>543</v>
      </c>
      <c r="B146" s="6" t="s">
        <v>280</v>
      </c>
      <c r="C146" s="6">
        <v>43271</v>
      </c>
      <c r="D146" s="6">
        <v>43280</v>
      </c>
      <c r="E146" s="6" t="s">
        <v>6</v>
      </c>
      <c r="F146" s="49">
        <v>9</v>
      </c>
      <c r="G146" s="5"/>
      <c r="H146" s="5"/>
      <c r="I146" s="5"/>
    </row>
    <row r="147" spans="1:10" x14ac:dyDescent="0.25">
      <c r="A147" s="28" t="s">
        <v>309</v>
      </c>
      <c r="B147" s="6" t="s">
        <v>33</v>
      </c>
      <c r="C147" s="6">
        <v>43066</v>
      </c>
      <c r="D147" s="6">
        <v>43077</v>
      </c>
      <c r="E147" s="6" t="s">
        <v>6</v>
      </c>
      <c r="F147" s="49">
        <v>11</v>
      </c>
      <c r="G147" s="5"/>
      <c r="H147" s="5"/>
      <c r="I147" s="5"/>
    </row>
    <row r="148" spans="1:10" x14ac:dyDescent="0.25">
      <c r="A148" s="28" t="s">
        <v>539</v>
      </c>
      <c r="B148" s="6" t="s">
        <v>33</v>
      </c>
      <c r="C148" s="6">
        <v>43307</v>
      </c>
      <c r="D148" s="6">
        <v>43313</v>
      </c>
      <c r="E148" s="6" t="s">
        <v>6</v>
      </c>
      <c r="F148" s="49">
        <v>6</v>
      </c>
      <c r="G148" s="5"/>
      <c r="H148" s="5"/>
      <c r="I148" s="5"/>
    </row>
    <row r="149" spans="1:10" x14ac:dyDescent="0.25">
      <c r="A149" s="28" t="s">
        <v>313</v>
      </c>
      <c r="B149" s="6" t="s">
        <v>661</v>
      </c>
      <c r="C149" s="6">
        <v>43150</v>
      </c>
      <c r="D149" s="6">
        <v>43214</v>
      </c>
      <c r="E149" s="6" t="s">
        <v>6</v>
      </c>
      <c r="F149" s="49">
        <v>64</v>
      </c>
      <c r="G149" s="5"/>
      <c r="H149" s="5"/>
      <c r="I149" s="5"/>
    </row>
    <row r="150" spans="1:10" x14ac:dyDescent="0.25">
      <c r="A150" s="28" t="s">
        <v>540</v>
      </c>
      <c r="B150" s="6" t="s">
        <v>33</v>
      </c>
      <c r="C150" s="6">
        <v>43318</v>
      </c>
      <c r="D150" s="6">
        <v>43322</v>
      </c>
      <c r="E150" s="6" t="s">
        <v>6</v>
      </c>
      <c r="F150" s="49">
        <v>4</v>
      </c>
      <c r="G150" s="5"/>
      <c r="H150" s="5"/>
      <c r="I150" s="5"/>
      <c r="J150" s="8">
        <f ca="1">NETWORKDAYS($L$2,D150)</f>
        <v>-83</v>
      </c>
    </row>
    <row r="151" spans="1:10" x14ac:dyDescent="0.25">
      <c r="A151" s="28" t="s">
        <v>314</v>
      </c>
      <c r="B151" s="6" t="s">
        <v>661</v>
      </c>
      <c r="C151" s="6">
        <v>43244</v>
      </c>
      <c r="D151" s="6">
        <v>43266</v>
      </c>
      <c r="E151" s="6" t="s">
        <v>6</v>
      </c>
      <c r="F151" s="49">
        <v>22</v>
      </c>
      <c r="G151" s="5"/>
      <c r="H151" s="5"/>
      <c r="I151" s="5"/>
    </row>
    <row r="152" spans="1:10" x14ac:dyDescent="0.25">
      <c r="A152" s="28" t="s">
        <v>541</v>
      </c>
      <c r="B152" s="6" t="s">
        <v>33</v>
      </c>
      <c r="C152" s="6">
        <v>43297</v>
      </c>
      <c r="D152" s="6">
        <v>43308</v>
      </c>
      <c r="E152" s="6" t="s">
        <v>6</v>
      </c>
      <c r="F152" s="49">
        <v>11</v>
      </c>
      <c r="G152" s="5"/>
      <c r="H152" s="5"/>
      <c r="I152" s="5"/>
    </row>
    <row r="153" spans="1:10" x14ac:dyDescent="0.25">
      <c r="A153" s="28" t="s">
        <v>315</v>
      </c>
      <c r="B153" s="6" t="s">
        <v>661</v>
      </c>
      <c r="C153" s="6">
        <v>43115</v>
      </c>
      <c r="D153" s="6">
        <v>43147</v>
      </c>
      <c r="E153" s="6" t="s">
        <v>6</v>
      </c>
      <c r="F153" s="49">
        <v>32</v>
      </c>
      <c r="G153" s="5"/>
      <c r="H153" s="5"/>
      <c r="I153" s="5"/>
    </row>
    <row r="154" spans="1:10" x14ac:dyDescent="0.25">
      <c r="A154" s="28" t="s">
        <v>542</v>
      </c>
      <c r="B154" s="6" t="s">
        <v>292</v>
      </c>
      <c r="C154" s="6">
        <v>43277</v>
      </c>
      <c r="D154" s="6">
        <v>43305</v>
      </c>
      <c r="E154" s="6" t="s">
        <v>6</v>
      </c>
      <c r="F154" s="49">
        <v>28</v>
      </c>
      <c r="G154" s="5"/>
      <c r="H154" s="5"/>
      <c r="I154" s="5"/>
    </row>
    <row r="155" spans="1:10" x14ac:dyDescent="0.25">
      <c r="A155" s="28" t="s">
        <v>316</v>
      </c>
      <c r="B155" s="6" t="s">
        <v>33</v>
      </c>
      <c r="C155" s="6">
        <v>43339</v>
      </c>
      <c r="D155" s="6">
        <v>43385</v>
      </c>
      <c r="E155" s="6" t="s">
        <v>6</v>
      </c>
      <c r="F155" s="49">
        <v>46</v>
      </c>
      <c r="G155" s="5"/>
      <c r="H155" s="5"/>
      <c r="I155" s="5"/>
    </row>
    <row r="156" spans="1:10" x14ac:dyDescent="0.25">
      <c r="A156" s="28" t="s">
        <v>606</v>
      </c>
      <c r="B156" s="6" t="s">
        <v>664</v>
      </c>
      <c r="C156" s="6">
        <v>43409</v>
      </c>
      <c r="D156" s="6">
        <v>43427</v>
      </c>
      <c r="E156" s="6" t="s">
        <v>23</v>
      </c>
      <c r="F156" s="49">
        <v>18</v>
      </c>
      <c r="G156" s="5"/>
      <c r="H156" s="5"/>
      <c r="I156" s="5"/>
      <c r="J156" s="4"/>
    </row>
    <row r="157" spans="1:10" x14ac:dyDescent="0.25">
      <c r="A157" s="28" t="s">
        <v>317</v>
      </c>
      <c r="B157" s="6" t="s">
        <v>664</v>
      </c>
      <c r="C157" s="6">
        <v>43311</v>
      </c>
      <c r="D157" s="6">
        <v>43355</v>
      </c>
      <c r="E157" s="6" t="s">
        <v>6</v>
      </c>
      <c r="F157" s="49">
        <v>44</v>
      </c>
      <c r="G157" s="5"/>
      <c r="H157" s="5"/>
      <c r="I157" s="5"/>
      <c r="J157" s="5">
        <f ca="1">NETWORKDAYS($L$2,D157)</f>
        <v>-60</v>
      </c>
    </row>
    <row r="158" spans="1:10" ht="25.5" x14ac:dyDescent="0.25">
      <c r="A158" s="28" t="s">
        <v>551</v>
      </c>
      <c r="B158" s="6" t="s">
        <v>9</v>
      </c>
      <c r="C158" s="6">
        <v>43418</v>
      </c>
      <c r="D158" s="6">
        <v>43434</v>
      </c>
      <c r="E158" s="6" t="s">
        <v>74</v>
      </c>
      <c r="F158" s="49">
        <v>16</v>
      </c>
      <c r="G158" s="5"/>
      <c r="H158" s="5"/>
      <c r="I158" s="5"/>
      <c r="J158" s="5">
        <f ca="1">NETWORKDAYS($L$2,D158)</f>
        <v>-3</v>
      </c>
    </row>
    <row r="159" spans="1:10" x14ac:dyDescent="0.25">
      <c r="A159" s="28" t="s">
        <v>552</v>
      </c>
      <c r="B159" s="6" t="s">
        <v>292</v>
      </c>
      <c r="C159" s="6">
        <v>43283</v>
      </c>
      <c r="D159" s="6">
        <v>43305</v>
      </c>
      <c r="E159" s="6" t="s">
        <v>6</v>
      </c>
      <c r="F159" s="49">
        <v>22</v>
      </c>
      <c r="G159" s="5"/>
      <c r="H159" s="5"/>
      <c r="I159" s="5"/>
      <c r="J159" s="5">
        <f ca="1">NETWORKDAYS($L$2,D159)</f>
        <v>-96</v>
      </c>
    </row>
    <row r="160" spans="1:10" x14ac:dyDescent="0.25">
      <c r="A160" s="28" t="s">
        <v>310</v>
      </c>
      <c r="B160" s="6" t="s">
        <v>311</v>
      </c>
      <c r="C160" s="6">
        <v>43017</v>
      </c>
      <c r="D160" s="6">
        <v>43021</v>
      </c>
      <c r="E160" s="6" t="s">
        <v>6</v>
      </c>
      <c r="F160" s="49">
        <v>4</v>
      </c>
      <c r="G160" s="5"/>
      <c r="H160" s="5"/>
      <c r="I160" s="5"/>
      <c r="J160" s="4"/>
    </row>
    <row r="161" spans="1:10" x14ac:dyDescent="0.25">
      <c r="A161" s="28" t="s">
        <v>553</v>
      </c>
      <c r="B161" s="6" t="s">
        <v>190</v>
      </c>
      <c r="C161" s="6">
        <v>43278</v>
      </c>
      <c r="D161" s="6">
        <v>43287</v>
      </c>
      <c r="E161" s="6" t="s">
        <v>6</v>
      </c>
      <c r="F161" s="49">
        <v>9</v>
      </c>
      <c r="G161" s="5"/>
      <c r="H161" s="5"/>
      <c r="I161" s="5"/>
      <c r="J161" s="5">
        <f ca="1">NETWORKDAYS($L$2,D161)</f>
        <v>-108</v>
      </c>
    </row>
    <row r="162" spans="1:10" x14ac:dyDescent="0.25">
      <c r="A162" s="28" t="s">
        <v>323</v>
      </c>
      <c r="B162" s="6" t="s">
        <v>83</v>
      </c>
      <c r="C162" s="6">
        <v>43031</v>
      </c>
      <c r="D162" s="6">
        <v>43033</v>
      </c>
      <c r="E162" s="6" t="s">
        <v>6</v>
      </c>
      <c r="F162" s="49">
        <v>2</v>
      </c>
      <c r="G162" s="5"/>
      <c r="H162" s="5"/>
      <c r="I162" s="5"/>
    </row>
    <row r="163" spans="1:10" x14ac:dyDescent="0.25">
      <c r="A163" s="28" t="s">
        <v>554</v>
      </c>
      <c r="B163" s="6" t="s">
        <v>657</v>
      </c>
      <c r="C163" s="6">
        <v>43283</v>
      </c>
      <c r="D163" s="6">
        <v>43312</v>
      </c>
      <c r="E163" s="6" t="s">
        <v>6</v>
      </c>
      <c r="F163" s="49">
        <v>29</v>
      </c>
      <c r="G163" s="5"/>
      <c r="H163" s="5"/>
      <c r="I163" s="5"/>
    </row>
    <row r="164" spans="1:10" x14ac:dyDescent="0.25">
      <c r="A164" s="28" t="s">
        <v>325</v>
      </c>
      <c r="B164" s="6" t="s">
        <v>659</v>
      </c>
      <c r="C164" s="6">
        <v>43066</v>
      </c>
      <c r="D164" s="6">
        <v>43231</v>
      </c>
      <c r="E164" s="6" t="s">
        <v>6</v>
      </c>
      <c r="F164" s="49">
        <v>165</v>
      </c>
      <c r="G164" s="5"/>
      <c r="H164" s="5"/>
      <c r="I164" s="5"/>
    </row>
    <row r="165" spans="1:10" x14ac:dyDescent="0.25">
      <c r="A165" s="28" t="s">
        <v>564</v>
      </c>
      <c r="B165" s="6" t="s">
        <v>312</v>
      </c>
      <c r="C165" s="6">
        <v>43347</v>
      </c>
      <c r="D165" s="6">
        <v>43368</v>
      </c>
      <c r="E165" s="6" t="s">
        <v>6</v>
      </c>
      <c r="F165" s="49">
        <v>21</v>
      </c>
      <c r="G165" s="5"/>
      <c r="H165" s="5"/>
      <c r="I165" s="5"/>
    </row>
    <row r="166" spans="1:10" x14ac:dyDescent="0.25">
      <c r="A166" s="28" t="s">
        <v>556</v>
      </c>
      <c r="B166" s="6" t="s">
        <v>661</v>
      </c>
      <c r="C166" s="6">
        <v>43404</v>
      </c>
      <c r="D166" s="6">
        <v>43434</v>
      </c>
      <c r="E166" s="6" t="s">
        <v>6</v>
      </c>
      <c r="F166" s="49">
        <v>30</v>
      </c>
      <c r="G166" s="5"/>
      <c r="H166" s="5"/>
      <c r="I166" s="5"/>
    </row>
    <row r="167" spans="1:10" x14ac:dyDescent="0.25">
      <c r="A167" s="28" t="s">
        <v>324</v>
      </c>
      <c r="B167" s="6" t="s">
        <v>33</v>
      </c>
      <c r="C167" s="6">
        <v>43041</v>
      </c>
      <c r="D167" s="6">
        <v>43049</v>
      </c>
      <c r="E167" s="6" t="s">
        <v>6</v>
      </c>
      <c r="F167" s="49">
        <v>8</v>
      </c>
      <c r="G167" s="5"/>
      <c r="H167" s="5"/>
      <c r="I167" s="5"/>
    </row>
    <row r="168" spans="1:10" x14ac:dyDescent="0.25">
      <c r="A168" s="28" t="s">
        <v>557</v>
      </c>
      <c r="B168" s="6" t="s">
        <v>658</v>
      </c>
      <c r="C168" s="6">
        <v>43327</v>
      </c>
      <c r="D168" s="6">
        <v>43328</v>
      </c>
      <c r="E168" s="6" t="s">
        <v>6</v>
      </c>
      <c r="F168" s="49">
        <v>1</v>
      </c>
      <c r="G168" s="5"/>
      <c r="H168" s="5"/>
      <c r="I168" s="5"/>
    </row>
    <row r="169" spans="1:10" x14ac:dyDescent="0.25">
      <c r="A169" s="28" t="s">
        <v>334</v>
      </c>
      <c r="B169" s="6" t="s">
        <v>312</v>
      </c>
      <c r="C169" s="6">
        <v>43047</v>
      </c>
      <c r="D169" s="6">
        <v>43115</v>
      </c>
      <c r="E169" s="6" t="s">
        <v>6</v>
      </c>
      <c r="F169" s="49">
        <v>68</v>
      </c>
      <c r="G169" s="5"/>
      <c r="H169" s="5"/>
      <c r="I169" s="5"/>
    </row>
    <row r="170" spans="1:10" x14ac:dyDescent="0.25">
      <c r="A170" s="28" t="s">
        <v>558</v>
      </c>
      <c r="B170" s="6" t="s">
        <v>658</v>
      </c>
      <c r="C170" s="6">
        <v>43306</v>
      </c>
      <c r="D170" s="6">
        <v>43307</v>
      </c>
      <c r="E170" s="6" t="s">
        <v>6</v>
      </c>
      <c r="F170" s="49">
        <v>1</v>
      </c>
      <c r="G170" s="5"/>
      <c r="H170" s="5"/>
      <c r="I170" s="5"/>
    </row>
    <row r="171" spans="1:10" x14ac:dyDescent="0.25">
      <c r="A171" s="28" t="s">
        <v>348</v>
      </c>
      <c r="B171" s="6" t="s">
        <v>312</v>
      </c>
      <c r="C171" s="6">
        <v>43206</v>
      </c>
      <c r="D171" s="6">
        <v>43230</v>
      </c>
      <c r="E171" s="6" t="s">
        <v>6</v>
      </c>
      <c r="F171" s="49">
        <v>24</v>
      </c>
      <c r="G171" s="5"/>
      <c r="H171" s="5"/>
      <c r="I171" s="5"/>
    </row>
    <row r="172" spans="1:10" x14ac:dyDescent="0.25">
      <c r="A172" s="28" t="s">
        <v>560</v>
      </c>
      <c r="B172" s="6" t="s">
        <v>292</v>
      </c>
      <c r="C172" s="6">
        <v>43291</v>
      </c>
      <c r="D172" s="6">
        <v>43347</v>
      </c>
      <c r="E172" s="6" t="s">
        <v>6</v>
      </c>
      <c r="F172" s="49">
        <v>56</v>
      </c>
      <c r="G172" s="5"/>
      <c r="H172" s="5"/>
      <c r="I172" s="5"/>
    </row>
    <row r="173" spans="1:10" x14ac:dyDescent="0.25">
      <c r="A173" s="28" t="s">
        <v>327</v>
      </c>
      <c r="B173" s="6" t="s">
        <v>312</v>
      </c>
      <c r="C173" s="6">
        <v>43033</v>
      </c>
      <c r="D173" s="6">
        <v>43035</v>
      </c>
      <c r="E173" s="6" t="s">
        <v>6</v>
      </c>
      <c r="F173" s="49">
        <v>2</v>
      </c>
      <c r="G173" s="5"/>
      <c r="H173" s="5"/>
      <c r="I173" s="5"/>
    </row>
    <row r="174" spans="1:10" x14ac:dyDescent="0.25">
      <c r="A174" s="28" t="s">
        <v>561</v>
      </c>
      <c r="B174" s="6" t="s">
        <v>658</v>
      </c>
      <c r="C174" s="6">
        <v>43297</v>
      </c>
      <c r="D174" s="6">
        <v>43298</v>
      </c>
      <c r="E174" s="6" t="s">
        <v>6</v>
      </c>
      <c r="F174" s="49">
        <v>1</v>
      </c>
      <c r="G174" s="5"/>
      <c r="H174" s="5"/>
      <c r="I174" s="5"/>
    </row>
    <row r="175" spans="1:10" ht="25.5" x14ac:dyDescent="0.25">
      <c r="A175" s="28" t="s">
        <v>333</v>
      </c>
      <c r="B175" s="6" t="s">
        <v>31</v>
      </c>
      <c r="C175" s="6">
        <v>43437</v>
      </c>
      <c r="D175" s="6">
        <v>43490</v>
      </c>
      <c r="E175" s="6" t="s">
        <v>74</v>
      </c>
      <c r="F175" s="49">
        <v>53</v>
      </c>
      <c r="G175" s="5"/>
      <c r="H175" s="5"/>
      <c r="I175" s="5"/>
    </row>
    <row r="176" spans="1:10" x14ac:dyDescent="0.25">
      <c r="A176" s="28" t="s">
        <v>562</v>
      </c>
      <c r="B176" s="6" t="s">
        <v>658</v>
      </c>
      <c r="C176" s="6">
        <v>43299</v>
      </c>
      <c r="D176" s="6">
        <v>43301</v>
      </c>
      <c r="E176" s="6" t="s">
        <v>6</v>
      </c>
      <c r="F176" s="49">
        <v>2</v>
      </c>
      <c r="G176" s="5"/>
      <c r="H176" s="5"/>
      <c r="I176" s="5"/>
    </row>
    <row r="177" spans="1:9" x14ac:dyDescent="0.25">
      <c r="A177" s="28" t="s">
        <v>563</v>
      </c>
      <c r="B177" s="6" t="s">
        <v>292</v>
      </c>
      <c r="C177" s="6">
        <v>43292</v>
      </c>
      <c r="D177" s="6">
        <v>43378</v>
      </c>
      <c r="E177" s="6" t="s">
        <v>6</v>
      </c>
      <c r="F177" s="49">
        <v>86</v>
      </c>
      <c r="G177" s="5"/>
      <c r="H177" s="5"/>
      <c r="I177" s="5"/>
    </row>
    <row r="178" spans="1:9" x14ac:dyDescent="0.25">
      <c r="A178" s="28" t="s">
        <v>203</v>
      </c>
      <c r="B178" s="6" t="s">
        <v>32</v>
      </c>
      <c r="C178" s="6">
        <v>42968</v>
      </c>
      <c r="D178" s="6">
        <v>43082</v>
      </c>
      <c r="E178" s="6" t="s">
        <v>6</v>
      </c>
      <c r="F178" s="49">
        <v>114</v>
      </c>
      <c r="G178" s="5"/>
      <c r="H178" s="5"/>
      <c r="I178" s="5"/>
    </row>
    <row r="179" spans="1:9" x14ac:dyDescent="0.25">
      <c r="A179" s="28" t="s">
        <v>572</v>
      </c>
      <c r="B179" s="6" t="s">
        <v>312</v>
      </c>
      <c r="C179" s="6">
        <v>43402</v>
      </c>
      <c r="D179" s="6">
        <v>43427</v>
      </c>
      <c r="E179" s="6" t="s">
        <v>23</v>
      </c>
      <c r="F179" s="49">
        <v>25</v>
      </c>
      <c r="G179" s="5"/>
      <c r="H179" s="5"/>
      <c r="I179" s="5"/>
    </row>
    <row r="180" spans="1:9" x14ac:dyDescent="0.25">
      <c r="A180" s="28" t="s">
        <v>204</v>
      </c>
      <c r="B180" s="6" t="s">
        <v>657</v>
      </c>
      <c r="C180" s="6">
        <v>43003</v>
      </c>
      <c r="D180" s="6">
        <v>43147</v>
      </c>
      <c r="E180" s="6" t="s">
        <v>6</v>
      </c>
      <c r="F180" s="49">
        <v>144</v>
      </c>
      <c r="G180" s="5"/>
      <c r="H180" s="5"/>
      <c r="I180" s="5"/>
    </row>
    <row r="181" spans="1:9" x14ac:dyDescent="0.25">
      <c r="A181" s="28" t="s">
        <v>445</v>
      </c>
      <c r="B181" s="6" t="s">
        <v>31</v>
      </c>
      <c r="C181" s="6">
        <v>43213</v>
      </c>
      <c r="D181" s="6">
        <v>43259</v>
      </c>
      <c r="E181" s="6" t="s">
        <v>6</v>
      </c>
      <c r="F181" s="49">
        <v>46</v>
      </c>
      <c r="G181" s="5"/>
      <c r="H181" s="5"/>
      <c r="I181" s="5"/>
    </row>
    <row r="182" spans="1:9" x14ac:dyDescent="0.25">
      <c r="A182" s="28" t="s">
        <v>571</v>
      </c>
      <c r="B182" s="6" t="s">
        <v>33</v>
      </c>
      <c r="C182" s="6">
        <v>43409</v>
      </c>
      <c r="D182" s="6">
        <v>43434</v>
      </c>
      <c r="E182" s="6" t="s">
        <v>23</v>
      </c>
      <c r="F182" s="49">
        <v>25</v>
      </c>
      <c r="G182" s="5"/>
      <c r="H182" s="5"/>
      <c r="I182" s="5"/>
    </row>
    <row r="183" spans="1:9" x14ac:dyDescent="0.25">
      <c r="A183" s="28" t="s">
        <v>442</v>
      </c>
      <c r="B183" s="6" t="s">
        <v>33</v>
      </c>
      <c r="C183" s="6">
        <v>43160</v>
      </c>
      <c r="D183" s="6">
        <v>43189</v>
      </c>
      <c r="E183" s="6" t="s">
        <v>6</v>
      </c>
      <c r="F183" s="49">
        <v>29</v>
      </c>
      <c r="G183" s="5"/>
      <c r="H183" s="5"/>
      <c r="I183" s="5"/>
    </row>
    <row r="184" spans="1:9" x14ac:dyDescent="0.25">
      <c r="A184" s="28" t="s">
        <v>573</v>
      </c>
      <c r="B184" s="6" t="s">
        <v>32</v>
      </c>
      <c r="C184" s="6">
        <v>43390</v>
      </c>
      <c r="D184" s="6">
        <v>43411</v>
      </c>
      <c r="E184" s="6" t="s">
        <v>6</v>
      </c>
      <c r="F184" s="49">
        <v>21</v>
      </c>
      <c r="G184" s="5"/>
      <c r="H184" s="5"/>
      <c r="I184" s="5"/>
    </row>
    <row r="185" spans="1:9" x14ac:dyDescent="0.25">
      <c r="A185" s="28" t="s">
        <v>425</v>
      </c>
      <c r="B185" s="6" t="s">
        <v>33</v>
      </c>
      <c r="C185" s="6">
        <v>43122</v>
      </c>
      <c r="D185" s="6">
        <v>43147</v>
      </c>
      <c r="E185" s="6" t="s">
        <v>6</v>
      </c>
      <c r="F185" s="49">
        <v>25</v>
      </c>
      <c r="G185" s="5"/>
      <c r="H185" s="5"/>
      <c r="I185" s="5"/>
    </row>
    <row r="186" spans="1:9" x14ac:dyDescent="0.25">
      <c r="A186" s="28" t="s">
        <v>576</v>
      </c>
      <c r="B186" s="6" t="s">
        <v>658</v>
      </c>
      <c r="C186" s="6">
        <v>43339</v>
      </c>
      <c r="D186" s="6">
        <v>43420</v>
      </c>
      <c r="E186" s="6" t="s">
        <v>6</v>
      </c>
      <c r="F186" s="49">
        <v>81</v>
      </c>
      <c r="G186" s="5"/>
      <c r="H186" s="5"/>
      <c r="I186" s="5"/>
    </row>
    <row r="187" spans="1:9" x14ac:dyDescent="0.25">
      <c r="A187" s="28" t="s">
        <v>443</v>
      </c>
      <c r="B187" s="6" t="s">
        <v>33</v>
      </c>
      <c r="C187" s="6">
        <v>43192</v>
      </c>
      <c r="D187" s="6">
        <v>43217</v>
      </c>
      <c r="E187" s="6" t="s">
        <v>6</v>
      </c>
      <c r="F187" s="49">
        <v>25</v>
      </c>
      <c r="G187" s="5"/>
      <c r="H187" s="5"/>
      <c r="I187" s="5"/>
    </row>
    <row r="188" spans="1:9" x14ac:dyDescent="0.25">
      <c r="A188" s="28" t="s">
        <v>575</v>
      </c>
      <c r="B188" s="6" t="s">
        <v>36</v>
      </c>
      <c r="C188" s="6">
        <v>43318</v>
      </c>
      <c r="D188" s="6">
        <v>43343</v>
      </c>
      <c r="E188" s="6" t="s">
        <v>66</v>
      </c>
      <c r="F188" s="49">
        <v>25</v>
      </c>
      <c r="G188" s="5"/>
      <c r="H188" s="5"/>
      <c r="I188" s="5"/>
    </row>
    <row r="189" spans="1:9" x14ac:dyDescent="0.25">
      <c r="A189" s="28" t="s">
        <v>626</v>
      </c>
      <c r="B189" s="6" t="s">
        <v>33</v>
      </c>
      <c r="C189" s="6">
        <v>43374</v>
      </c>
      <c r="D189" s="6">
        <v>43394</v>
      </c>
      <c r="E189" s="6" t="s">
        <v>6</v>
      </c>
      <c r="F189" s="49">
        <v>20</v>
      </c>
      <c r="G189" s="5"/>
      <c r="H189" s="5"/>
      <c r="I189" s="5"/>
    </row>
    <row r="190" spans="1:9" x14ac:dyDescent="0.25">
      <c r="A190" s="28" t="s">
        <v>579</v>
      </c>
      <c r="B190" s="6" t="s">
        <v>658</v>
      </c>
      <c r="C190" s="6">
        <v>43307</v>
      </c>
      <c r="D190" s="6">
        <v>43308</v>
      </c>
      <c r="E190" s="6" t="s">
        <v>6</v>
      </c>
      <c r="F190" s="49">
        <v>1</v>
      </c>
      <c r="G190" s="5"/>
      <c r="H190" s="5"/>
      <c r="I190" s="5"/>
    </row>
    <row r="191" spans="1:9" x14ac:dyDescent="0.25">
      <c r="A191" s="28" t="s">
        <v>591</v>
      </c>
      <c r="B191" s="6" t="s">
        <v>33</v>
      </c>
      <c r="C191" s="6">
        <v>43313</v>
      </c>
      <c r="D191" s="6">
        <v>43370</v>
      </c>
      <c r="E191" s="6" t="s">
        <v>6</v>
      </c>
      <c r="F191" s="49">
        <v>57</v>
      </c>
      <c r="G191" s="5"/>
      <c r="H191" s="5"/>
      <c r="I191" s="5"/>
    </row>
    <row r="192" spans="1:9" x14ac:dyDescent="0.25">
      <c r="A192" s="28" t="s">
        <v>577</v>
      </c>
      <c r="B192" s="6" t="s">
        <v>31</v>
      </c>
      <c r="C192" s="6">
        <v>43402</v>
      </c>
      <c r="D192" s="6">
        <v>43420</v>
      </c>
      <c r="E192" s="6" t="s">
        <v>21</v>
      </c>
      <c r="F192" s="49">
        <v>18</v>
      </c>
      <c r="G192" s="5"/>
      <c r="H192" s="5"/>
      <c r="I192" s="5"/>
    </row>
    <row r="193" spans="1:9" x14ac:dyDescent="0.25">
      <c r="A193" s="28" t="s">
        <v>578</v>
      </c>
      <c r="B193" s="6" t="s">
        <v>660</v>
      </c>
      <c r="C193" s="6">
        <v>43306</v>
      </c>
      <c r="D193" s="6">
        <v>43378</v>
      </c>
      <c r="E193" s="6" t="s">
        <v>6</v>
      </c>
      <c r="F193" s="49">
        <v>72</v>
      </c>
      <c r="G193" s="5"/>
      <c r="H193" s="5"/>
      <c r="I193" s="5"/>
    </row>
    <row r="194" spans="1:9" x14ac:dyDescent="0.25">
      <c r="A194" s="28" t="s">
        <v>341</v>
      </c>
      <c r="B194" s="6" t="s">
        <v>82</v>
      </c>
      <c r="C194" s="6">
        <v>43047</v>
      </c>
      <c r="D194" s="6">
        <v>43091</v>
      </c>
      <c r="E194" s="6" t="s">
        <v>6</v>
      </c>
      <c r="F194" s="49">
        <v>44</v>
      </c>
      <c r="G194" s="5"/>
      <c r="H194" s="5"/>
      <c r="I194" s="5"/>
    </row>
    <row r="195" spans="1:9" x14ac:dyDescent="0.25">
      <c r="A195" s="28" t="s">
        <v>581</v>
      </c>
      <c r="B195" s="6" t="s">
        <v>190</v>
      </c>
      <c r="C195" s="6">
        <v>43423</v>
      </c>
      <c r="D195" s="6">
        <v>43493</v>
      </c>
      <c r="E195" s="6" t="s">
        <v>21</v>
      </c>
      <c r="F195" s="49">
        <v>70</v>
      </c>
      <c r="G195" s="5"/>
      <c r="H195" s="5"/>
      <c r="I195" s="5"/>
    </row>
    <row r="196" spans="1:9" x14ac:dyDescent="0.25">
      <c r="A196" s="28" t="s">
        <v>339</v>
      </c>
      <c r="B196" s="6" t="s">
        <v>292</v>
      </c>
      <c r="C196" s="6">
        <v>43045</v>
      </c>
      <c r="D196" s="6">
        <v>43105</v>
      </c>
      <c r="E196" s="6" t="s">
        <v>6</v>
      </c>
      <c r="F196" s="49">
        <v>60</v>
      </c>
      <c r="G196" s="5"/>
      <c r="H196" s="5"/>
      <c r="I196" s="5"/>
    </row>
    <row r="197" spans="1:9" x14ac:dyDescent="0.25">
      <c r="A197" s="28" t="s">
        <v>580</v>
      </c>
      <c r="B197" s="6" t="s">
        <v>280</v>
      </c>
      <c r="C197" s="6">
        <v>43318</v>
      </c>
      <c r="D197" s="6">
        <v>43371</v>
      </c>
      <c r="E197" s="6" t="s">
        <v>6</v>
      </c>
      <c r="F197" s="49">
        <v>53</v>
      </c>
      <c r="G197" s="5"/>
      <c r="H197" s="5"/>
      <c r="I197" s="5"/>
    </row>
    <row r="198" spans="1:9" x14ac:dyDescent="0.25">
      <c r="A198" s="28" t="s">
        <v>340</v>
      </c>
      <c r="B198" s="6" t="s">
        <v>292</v>
      </c>
      <c r="C198" s="6">
        <v>43129</v>
      </c>
      <c r="D198" s="6">
        <v>43140</v>
      </c>
      <c r="E198" s="6" t="s">
        <v>6</v>
      </c>
      <c r="F198" s="49">
        <v>11</v>
      </c>
      <c r="G198" s="5"/>
      <c r="H198" s="5"/>
      <c r="I198" s="5"/>
    </row>
    <row r="199" spans="1:9" x14ac:dyDescent="0.25">
      <c r="A199" s="28" t="s">
        <v>589</v>
      </c>
      <c r="B199" s="6" t="s">
        <v>661</v>
      </c>
      <c r="C199" s="6">
        <v>43334</v>
      </c>
      <c r="D199" s="6">
        <v>43371</v>
      </c>
      <c r="E199" s="6" t="s">
        <v>6</v>
      </c>
      <c r="F199" s="49">
        <v>37</v>
      </c>
      <c r="G199" s="5"/>
      <c r="H199" s="5"/>
      <c r="I199" s="5"/>
    </row>
    <row r="200" spans="1:9" x14ac:dyDescent="0.25">
      <c r="A200" s="28" t="s">
        <v>336</v>
      </c>
      <c r="B200" s="6" t="s">
        <v>311</v>
      </c>
      <c r="C200" s="6">
        <v>43052</v>
      </c>
      <c r="D200" s="6">
        <v>43056</v>
      </c>
      <c r="E200" s="6" t="s">
        <v>6</v>
      </c>
      <c r="F200" s="49">
        <v>4</v>
      </c>
      <c r="G200" s="5"/>
      <c r="H200" s="5"/>
      <c r="I200" s="5"/>
    </row>
    <row r="201" spans="1:9" x14ac:dyDescent="0.25">
      <c r="A201" s="28" t="s">
        <v>595</v>
      </c>
      <c r="B201" s="6" t="s">
        <v>658</v>
      </c>
      <c r="C201" s="6">
        <v>43343</v>
      </c>
      <c r="D201" s="6">
        <v>43347</v>
      </c>
      <c r="E201" s="6" t="s">
        <v>6</v>
      </c>
      <c r="F201" s="49">
        <v>4</v>
      </c>
      <c r="G201" s="5"/>
      <c r="H201" s="5"/>
      <c r="I201" s="5"/>
    </row>
    <row r="202" spans="1:9" x14ac:dyDescent="0.25">
      <c r="A202" s="28" t="s">
        <v>351</v>
      </c>
      <c r="B202" s="6" t="s">
        <v>311</v>
      </c>
      <c r="C202" s="6">
        <v>43074</v>
      </c>
      <c r="D202" s="6">
        <v>43091</v>
      </c>
      <c r="E202" s="6" t="s">
        <v>6</v>
      </c>
      <c r="F202" s="49">
        <v>17</v>
      </c>
      <c r="G202" s="5"/>
      <c r="H202" s="5"/>
      <c r="I202" s="5"/>
    </row>
    <row r="203" spans="1:9" x14ac:dyDescent="0.25">
      <c r="A203" s="28" t="s">
        <v>597</v>
      </c>
      <c r="B203" s="6" t="s">
        <v>658</v>
      </c>
      <c r="C203" s="6">
        <v>43348</v>
      </c>
      <c r="D203" s="6">
        <v>43349</v>
      </c>
      <c r="E203" s="6" t="s">
        <v>6</v>
      </c>
      <c r="F203" s="49">
        <v>1</v>
      </c>
      <c r="G203" s="5"/>
      <c r="H203" s="5"/>
      <c r="I203" s="5"/>
    </row>
    <row r="204" spans="1:9" x14ac:dyDescent="0.25">
      <c r="A204" s="28" t="s">
        <v>337</v>
      </c>
      <c r="B204" s="6" t="s">
        <v>658</v>
      </c>
      <c r="C204" s="6">
        <v>43073</v>
      </c>
      <c r="D204" s="6">
        <v>43091</v>
      </c>
      <c r="E204" s="6" t="s">
        <v>6</v>
      </c>
      <c r="F204" s="49">
        <v>18</v>
      </c>
      <c r="G204" s="5"/>
      <c r="H204" s="5"/>
      <c r="I204" s="5"/>
    </row>
    <row r="205" spans="1:9" ht="25.5" x14ac:dyDescent="0.25">
      <c r="A205" s="28" t="s">
        <v>631</v>
      </c>
      <c r="B205" s="6" t="s">
        <v>9</v>
      </c>
      <c r="C205" s="6">
        <v>43444</v>
      </c>
      <c r="D205" s="6">
        <v>43465</v>
      </c>
      <c r="E205" s="6" t="s">
        <v>74</v>
      </c>
      <c r="F205" s="49">
        <v>21</v>
      </c>
      <c r="G205" s="5"/>
      <c r="H205" s="5"/>
      <c r="I205" s="5"/>
    </row>
    <row r="206" spans="1:9" x14ac:dyDescent="0.25">
      <c r="A206" s="28" t="s">
        <v>293</v>
      </c>
      <c r="B206" s="6" t="s">
        <v>657</v>
      </c>
      <c r="C206" s="6">
        <v>42954</v>
      </c>
      <c r="D206" s="6">
        <v>43021</v>
      </c>
      <c r="E206" s="6" t="s">
        <v>6</v>
      </c>
      <c r="F206" s="49">
        <v>67</v>
      </c>
      <c r="G206" s="5"/>
      <c r="H206" s="5"/>
      <c r="I206" s="5"/>
    </row>
    <row r="207" spans="1:9" x14ac:dyDescent="0.25">
      <c r="A207" s="28" t="s">
        <v>352</v>
      </c>
      <c r="B207" s="6" t="s">
        <v>152</v>
      </c>
      <c r="C207" s="6">
        <v>43157</v>
      </c>
      <c r="D207" s="6">
        <v>43175</v>
      </c>
      <c r="E207" s="6" t="s">
        <v>6</v>
      </c>
      <c r="F207" s="49">
        <v>18</v>
      </c>
      <c r="G207" s="5"/>
      <c r="H207" s="5"/>
      <c r="I207" s="5"/>
    </row>
    <row r="208" spans="1:9" x14ac:dyDescent="0.25">
      <c r="A208" s="28" t="s">
        <v>683</v>
      </c>
      <c r="B208" s="6" t="s">
        <v>9</v>
      </c>
      <c r="C208" s="6">
        <v>43479</v>
      </c>
      <c r="D208" s="6">
        <v>43521</v>
      </c>
      <c r="E208" s="6" t="s">
        <v>22</v>
      </c>
      <c r="F208" s="49">
        <v>42</v>
      </c>
      <c r="G208" s="5"/>
      <c r="H208" s="5"/>
      <c r="I208" s="5"/>
    </row>
    <row r="209" spans="1:10" x14ac:dyDescent="0.25">
      <c r="A209" s="28" t="s">
        <v>460</v>
      </c>
      <c r="B209" s="6" t="s">
        <v>659</v>
      </c>
      <c r="C209" s="6">
        <v>43236</v>
      </c>
      <c r="D209" s="6">
        <v>43245</v>
      </c>
      <c r="E209" s="6" t="s">
        <v>6</v>
      </c>
      <c r="F209" s="49">
        <v>9</v>
      </c>
      <c r="G209" s="5"/>
      <c r="H209" s="5"/>
      <c r="I209" s="5"/>
    </row>
    <row r="210" spans="1:10" x14ac:dyDescent="0.25">
      <c r="A210" s="28" t="s">
        <v>461</v>
      </c>
      <c r="B210" s="6" t="s">
        <v>661</v>
      </c>
      <c r="C210" s="6">
        <v>43276</v>
      </c>
      <c r="D210" s="6">
        <v>43311</v>
      </c>
      <c r="E210" s="6" t="s">
        <v>6</v>
      </c>
      <c r="F210" s="49">
        <v>35</v>
      </c>
      <c r="G210" s="5"/>
      <c r="H210" s="5"/>
      <c r="I210" s="5"/>
    </row>
    <row r="211" spans="1:10" x14ac:dyDescent="0.25">
      <c r="A211" s="28" t="s">
        <v>590</v>
      </c>
      <c r="B211" s="6" t="s">
        <v>657</v>
      </c>
      <c r="C211" s="6">
        <v>43332</v>
      </c>
      <c r="D211" s="6">
        <v>43343</v>
      </c>
      <c r="E211" s="6" t="s">
        <v>6</v>
      </c>
      <c r="F211" s="49">
        <v>11</v>
      </c>
      <c r="G211" s="5"/>
      <c r="H211" s="5"/>
      <c r="I211" s="5"/>
    </row>
    <row r="212" spans="1:10" x14ac:dyDescent="0.25">
      <c r="A212" s="28" t="s">
        <v>574</v>
      </c>
      <c r="B212" s="6" t="s">
        <v>672</v>
      </c>
      <c r="C212" s="6">
        <v>43311</v>
      </c>
      <c r="D212" s="6">
        <v>43313</v>
      </c>
      <c r="E212" s="6" t="s">
        <v>6</v>
      </c>
      <c r="F212" s="49">
        <v>2</v>
      </c>
      <c r="G212" s="5"/>
      <c r="H212" s="5"/>
      <c r="I212" s="5"/>
    </row>
    <row r="213" spans="1:10" x14ac:dyDescent="0.25">
      <c r="A213" s="28" t="s">
        <v>598</v>
      </c>
      <c r="B213" s="6" t="s">
        <v>658</v>
      </c>
      <c r="C213" s="6">
        <v>43349</v>
      </c>
      <c r="D213" s="6">
        <v>43354</v>
      </c>
      <c r="E213" s="6" t="s">
        <v>6</v>
      </c>
      <c r="F213" s="49">
        <v>5</v>
      </c>
      <c r="G213" s="5"/>
      <c r="H213" s="5"/>
      <c r="I213" s="5"/>
    </row>
    <row r="214" spans="1:10" x14ac:dyDescent="0.25">
      <c r="A214" s="28" t="s">
        <v>410</v>
      </c>
      <c r="B214" s="6" t="s">
        <v>659</v>
      </c>
      <c r="C214" s="6">
        <v>43108</v>
      </c>
      <c r="D214" s="6">
        <v>43112</v>
      </c>
      <c r="E214" s="6" t="s">
        <v>6</v>
      </c>
      <c r="F214" s="49">
        <v>4</v>
      </c>
      <c r="G214" s="5"/>
      <c r="H214" s="5"/>
      <c r="I214" s="5"/>
    </row>
    <row r="215" spans="1:10" x14ac:dyDescent="0.25">
      <c r="A215" s="28" t="s">
        <v>582</v>
      </c>
      <c r="B215" s="6" t="s">
        <v>658</v>
      </c>
      <c r="C215" s="6">
        <v>43320</v>
      </c>
      <c r="D215" s="6">
        <v>43321</v>
      </c>
      <c r="E215" s="6" t="s">
        <v>6</v>
      </c>
      <c r="F215" s="49">
        <v>1</v>
      </c>
      <c r="G215" s="5"/>
      <c r="H215" s="5"/>
      <c r="I215" s="5"/>
    </row>
    <row r="216" spans="1:10" x14ac:dyDescent="0.25">
      <c r="A216" s="28" t="s">
        <v>523</v>
      </c>
      <c r="B216" s="6" t="s">
        <v>659</v>
      </c>
      <c r="C216" s="6">
        <v>43256</v>
      </c>
      <c r="D216" s="6">
        <v>43263</v>
      </c>
      <c r="E216" s="6" t="s">
        <v>6</v>
      </c>
      <c r="F216" s="49">
        <v>7</v>
      </c>
      <c r="G216" s="5"/>
      <c r="H216" s="5"/>
      <c r="I216" s="5"/>
    </row>
    <row r="217" spans="1:10" x14ac:dyDescent="0.25">
      <c r="A217" s="28" t="s">
        <v>583</v>
      </c>
      <c r="B217" s="6" t="s">
        <v>658</v>
      </c>
      <c r="C217" s="6">
        <v>43321</v>
      </c>
      <c r="D217" s="6">
        <v>43322</v>
      </c>
      <c r="E217" s="6" t="s">
        <v>6</v>
      </c>
      <c r="F217" s="49">
        <v>1</v>
      </c>
      <c r="G217" s="5"/>
      <c r="H217" s="5"/>
      <c r="I217" s="5"/>
    </row>
    <row r="218" spans="1:10" x14ac:dyDescent="0.25">
      <c r="A218" s="28" t="s">
        <v>588</v>
      </c>
      <c r="B218" s="6" t="s">
        <v>661</v>
      </c>
      <c r="C218" s="6">
        <v>43320</v>
      </c>
      <c r="D218" s="6">
        <v>43332</v>
      </c>
      <c r="E218" s="6" t="s">
        <v>6</v>
      </c>
      <c r="F218" s="49">
        <v>12</v>
      </c>
      <c r="G218" s="5"/>
      <c r="H218" s="5"/>
      <c r="I218" s="5"/>
    </row>
    <row r="219" spans="1:10" x14ac:dyDescent="0.25">
      <c r="A219" s="28" t="s">
        <v>584</v>
      </c>
      <c r="B219" s="6" t="s">
        <v>658</v>
      </c>
      <c r="C219" s="6">
        <v>43318</v>
      </c>
      <c r="D219" s="6">
        <v>43319</v>
      </c>
      <c r="E219" s="6" t="s">
        <v>6</v>
      </c>
      <c r="F219" s="49">
        <v>1</v>
      </c>
      <c r="G219" s="5"/>
      <c r="H219" s="5"/>
      <c r="I219" s="5"/>
    </row>
    <row r="220" spans="1:10" x14ac:dyDescent="0.25">
      <c r="A220" s="28" t="s">
        <v>585</v>
      </c>
      <c r="B220" s="6" t="s">
        <v>658</v>
      </c>
      <c r="C220" s="6">
        <v>43319</v>
      </c>
      <c r="D220" s="6">
        <v>43320</v>
      </c>
      <c r="E220" s="6" t="s">
        <v>6</v>
      </c>
      <c r="F220" s="49">
        <v>1</v>
      </c>
      <c r="G220" s="5"/>
      <c r="H220" s="5"/>
      <c r="I220" s="5"/>
    </row>
    <row r="221" spans="1:10" x14ac:dyDescent="0.25">
      <c r="A221" s="28" t="s">
        <v>430</v>
      </c>
      <c r="B221" s="6" t="s">
        <v>311</v>
      </c>
      <c r="C221" s="6">
        <v>43220</v>
      </c>
      <c r="D221" s="6">
        <v>43287</v>
      </c>
      <c r="E221" s="6" t="s">
        <v>6</v>
      </c>
      <c r="F221" s="49">
        <v>67</v>
      </c>
      <c r="G221" s="5"/>
      <c r="H221" s="5"/>
      <c r="I221" s="5"/>
    </row>
    <row r="222" spans="1:10" x14ac:dyDescent="0.25">
      <c r="A222" s="28" t="s">
        <v>586</v>
      </c>
      <c r="B222" s="6" t="s">
        <v>658</v>
      </c>
      <c r="C222" s="6">
        <v>43318</v>
      </c>
      <c r="D222" s="6">
        <v>43319</v>
      </c>
      <c r="E222" s="6" t="s">
        <v>6</v>
      </c>
      <c r="F222" s="49">
        <v>1</v>
      </c>
      <c r="G222" s="5"/>
      <c r="H222" s="5"/>
      <c r="I222" s="5"/>
    </row>
    <row r="223" spans="1:10" x14ac:dyDescent="0.25">
      <c r="A223" s="28" t="s">
        <v>343</v>
      </c>
      <c r="B223" s="6" t="s">
        <v>280</v>
      </c>
      <c r="C223" s="6">
        <v>43054</v>
      </c>
      <c r="D223" s="6">
        <v>43075</v>
      </c>
      <c r="E223" s="6" t="s">
        <v>6</v>
      </c>
      <c r="F223" s="49">
        <v>21</v>
      </c>
      <c r="G223" s="5"/>
      <c r="H223" s="5"/>
      <c r="I223" s="5"/>
      <c r="J223" s="8">
        <f ca="1">NETWORKDAYS($L$2,D223)</f>
        <v>-260</v>
      </c>
    </row>
    <row r="224" spans="1:10" x14ac:dyDescent="0.25">
      <c r="A224" s="28" t="s">
        <v>587</v>
      </c>
      <c r="B224" s="6" t="s">
        <v>658</v>
      </c>
      <c r="C224" s="6">
        <v>43319</v>
      </c>
      <c r="D224" s="6">
        <v>43320</v>
      </c>
      <c r="E224" s="6" t="s">
        <v>6</v>
      </c>
      <c r="F224" s="49">
        <v>1</v>
      </c>
      <c r="G224" s="5"/>
      <c r="H224" s="5"/>
      <c r="I224" s="5"/>
    </row>
    <row r="225" spans="1:9" x14ac:dyDescent="0.25">
      <c r="A225" s="28" t="s">
        <v>344</v>
      </c>
      <c r="B225" s="6" t="s">
        <v>279</v>
      </c>
      <c r="C225" s="6">
        <v>43475</v>
      </c>
      <c r="D225" s="6">
        <v>43524</v>
      </c>
      <c r="E225" s="6" t="s">
        <v>21</v>
      </c>
      <c r="F225" s="49">
        <v>49</v>
      </c>
      <c r="G225" s="5"/>
      <c r="H225" s="5"/>
      <c r="I225" s="5"/>
    </row>
    <row r="226" spans="1:9" x14ac:dyDescent="0.25">
      <c r="A226" s="28" t="s">
        <v>593</v>
      </c>
      <c r="B226" s="6" t="s">
        <v>82</v>
      </c>
      <c r="C226" s="6">
        <v>43325</v>
      </c>
      <c r="D226" s="6">
        <v>43329</v>
      </c>
      <c r="E226" s="6" t="s">
        <v>6</v>
      </c>
      <c r="F226" s="49">
        <v>4</v>
      </c>
      <c r="G226" s="5"/>
      <c r="H226" s="5"/>
      <c r="I226" s="5"/>
    </row>
    <row r="227" spans="1:9" x14ac:dyDescent="0.25">
      <c r="A227" s="28" t="s">
        <v>345</v>
      </c>
      <c r="B227" s="6" t="s">
        <v>280</v>
      </c>
      <c r="C227" s="6">
        <v>43067</v>
      </c>
      <c r="D227" s="6">
        <v>43133</v>
      </c>
      <c r="E227" s="6" t="s">
        <v>6</v>
      </c>
      <c r="F227" s="49">
        <v>66</v>
      </c>
      <c r="G227" s="5"/>
      <c r="H227" s="5"/>
      <c r="I227" s="5"/>
    </row>
    <row r="228" spans="1:9" x14ac:dyDescent="0.25">
      <c r="A228" s="28" t="s">
        <v>592</v>
      </c>
      <c r="B228" s="6" t="s">
        <v>292</v>
      </c>
      <c r="C228" s="6">
        <v>43325</v>
      </c>
      <c r="D228" s="6">
        <v>43327</v>
      </c>
      <c r="E228" s="6" t="s">
        <v>6</v>
      </c>
      <c r="F228" s="49">
        <v>2</v>
      </c>
      <c r="G228" s="5"/>
      <c r="H228" s="5"/>
      <c r="I228" s="5"/>
    </row>
    <row r="229" spans="1:9" x14ac:dyDescent="0.25">
      <c r="A229" s="28" t="s">
        <v>342</v>
      </c>
      <c r="B229" s="6" t="s">
        <v>31</v>
      </c>
      <c r="C229" s="6">
        <v>43059</v>
      </c>
      <c r="D229" s="6">
        <v>43105</v>
      </c>
      <c r="E229" s="6" t="s">
        <v>6</v>
      </c>
      <c r="F229" s="49">
        <v>46</v>
      </c>
      <c r="G229" s="5"/>
      <c r="H229" s="5"/>
      <c r="I229" s="5"/>
    </row>
    <row r="230" spans="1:9" x14ac:dyDescent="0.25">
      <c r="A230" s="28" t="s">
        <v>602</v>
      </c>
      <c r="B230" s="6" t="s">
        <v>62</v>
      </c>
      <c r="C230" s="6">
        <v>43361</v>
      </c>
      <c r="D230" s="6">
        <v>43382</v>
      </c>
      <c r="E230" s="6" t="s">
        <v>6</v>
      </c>
      <c r="F230" s="49">
        <v>21</v>
      </c>
      <c r="G230" s="5"/>
      <c r="H230" s="5"/>
      <c r="I230" s="5"/>
    </row>
    <row r="231" spans="1:9" x14ac:dyDescent="0.25">
      <c r="A231" s="28" t="s">
        <v>346</v>
      </c>
      <c r="B231" s="6" t="s">
        <v>280</v>
      </c>
      <c r="C231" s="6">
        <v>43343</v>
      </c>
      <c r="D231" s="6">
        <v>43378</v>
      </c>
      <c r="E231" s="6" t="s">
        <v>6</v>
      </c>
      <c r="F231" s="49">
        <v>35</v>
      </c>
      <c r="G231" s="5"/>
      <c r="H231" s="5"/>
      <c r="I231" s="5"/>
    </row>
    <row r="232" spans="1:9" x14ac:dyDescent="0.25">
      <c r="A232" s="28" t="s">
        <v>596</v>
      </c>
      <c r="B232" s="6" t="s">
        <v>658</v>
      </c>
      <c r="C232" s="6">
        <v>43340</v>
      </c>
      <c r="D232" s="6">
        <v>43341</v>
      </c>
      <c r="E232" s="6" t="s">
        <v>6</v>
      </c>
      <c r="F232" s="49">
        <v>1</v>
      </c>
      <c r="G232" s="5"/>
      <c r="H232" s="5"/>
      <c r="I232" s="5"/>
    </row>
    <row r="233" spans="1:9" x14ac:dyDescent="0.25">
      <c r="A233" s="28" t="s">
        <v>347</v>
      </c>
      <c r="B233" s="6" t="s">
        <v>82</v>
      </c>
      <c r="C233" s="6">
        <v>43497</v>
      </c>
      <c r="D233" s="6">
        <v>43524</v>
      </c>
      <c r="E233" s="6" t="s">
        <v>21</v>
      </c>
      <c r="F233" s="49">
        <v>27</v>
      </c>
      <c r="G233" s="5"/>
      <c r="H233" s="5"/>
      <c r="I233" s="5"/>
    </row>
    <row r="234" spans="1:9" x14ac:dyDescent="0.25">
      <c r="A234" s="28" t="s">
        <v>600</v>
      </c>
      <c r="B234" s="6" t="s">
        <v>36</v>
      </c>
      <c r="C234" s="6">
        <v>43416</v>
      </c>
      <c r="D234" s="6">
        <v>43490</v>
      </c>
      <c r="E234" s="6" t="s">
        <v>21</v>
      </c>
      <c r="F234" s="49">
        <v>74</v>
      </c>
      <c r="G234" s="5"/>
      <c r="H234" s="5"/>
      <c r="I234" s="5"/>
    </row>
    <row r="235" spans="1:9" x14ac:dyDescent="0.25">
      <c r="A235" s="28" t="s">
        <v>603</v>
      </c>
      <c r="B235" s="6" t="s">
        <v>62</v>
      </c>
      <c r="C235" s="6">
        <v>43390</v>
      </c>
      <c r="D235" s="6">
        <v>43395</v>
      </c>
      <c r="E235" s="6" t="s">
        <v>6</v>
      </c>
      <c r="F235" s="49">
        <v>5</v>
      </c>
      <c r="G235" s="5"/>
      <c r="H235" s="5"/>
      <c r="I235" s="5"/>
    </row>
    <row r="236" spans="1:9" x14ac:dyDescent="0.25">
      <c r="A236" s="28" t="s">
        <v>604</v>
      </c>
      <c r="B236" s="6" t="s">
        <v>661</v>
      </c>
      <c r="C236" s="6">
        <v>43353</v>
      </c>
      <c r="D236" s="6">
        <v>43371</v>
      </c>
      <c r="E236" s="6" t="s">
        <v>6</v>
      </c>
      <c r="F236" s="49">
        <v>18</v>
      </c>
      <c r="G236" s="5"/>
      <c r="H236" s="5"/>
      <c r="I236" s="5"/>
    </row>
    <row r="237" spans="1:9" x14ac:dyDescent="0.25">
      <c r="A237" s="28" t="s">
        <v>605</v>
      </c>
      <c r="B237" s="6" t="s">
        <v>658</v>
      </c>
      <c r="C237" s="6">
        <v>43369</v>
      </c>
      <c r="D237" s="6">
        <v>43370</v>
      </c>
      <c r="E237" s="6" t="s">
        <v>6</v>
      </c>
      <c r="F237" s="49">
        <v>1</v>
      </c>
      <c r="G237" s="5"/>
      <c r="H237" s="5"/>
      <c r="I237" s="5"/>
    </row>
    <row r="238" spans="1:9" x14ac:dyDescent="0.25">
      <c r="A238" s="28" t="s">
        <v>607</v>
      </c>
      <c r="B238" s="6" t="s">
        <v>663</v>
      </c>
      <c r="C238" s="6">
        <v>43374</v>
      </c>
      <c r="D238" s="6">
        <v>43410</v>
      </c>
      <c r="E238" s="6" t="s">
        <v>6</v>
      </c>
      <c r="F238" s="49">
        <v>36</v>
      </c>
      <c r="G238" s="5"/>
      <c r="H238" s="5"/>
      <c r="I238" s="5"/>
    </row>
    <row r="239" spans="1:9" x14ac:dyDescent="0.25">
      <c r="A239" s="28" t="s">
        <v>446</v>
      </c>
      <c r="B239" s="6" t="s">
        <v>657</v>
      </c>
      <c r="C239" s="6">
        <v>43402</v>
      </c>
      <c r="D239" s="6">
        <v>43420</v>
      </c>
      <c r="E239" s="6" t="s">
        <v>23</v>
      </c>
      <c r="F239" s="49">
        <v>18</v>
      </c>
      <c r="G239" s="5"/>
      <c r="H239" s="5"/>
      <c r="I239" s="5"/>
    </row>
    <row r="240" spans="1:9" x14ac:dyDescent="0.25">
      <c r="A240" s="28" t="s">
        <v>608</v>
      </c>
      <c r="B240" s="6" t="s">
        <v>661</v>
      </c>
      <c r="C240" s="6">
        <v>43376</v>
      </c>
      <c r="D240" s="6">
        <v>43397</v>
      </c>
      <c r="E240" s="6" t="s">
        <v>6</v>
      </c>
      <c r="F240" s="49">
        <v>21</v>
      </c>
      <c r="G240" s="5"/>
      <c r="H240" s="5"/>
      <c r="I240" s="5"/>
    </row>
    <row r="241" spans="1:9" x14ac:dyDescent="0.25">
      <c r="A241" s="28" t="s">
        <v>511</v>
      </c>
      <c r="B241" s="6" t="s">
        <v>657</v>
      </c>
      <c r="C241" s="6">
        <v>43409</v>
      </c>
      <c r="D241" s="6">
        <v>43418</v>
      </c>
      <c r="E241" s="6" t="s">
        <v>23</v>
      </c>
      <c r="F241" s="49">
        <v>9</v>
      </c>
      <c r="G241" s="5"/>
      <c r="H241" s="5"/>
      <c r="I241" s="5"/>
    </row>
    <row r="242" spans="1:9" x14ac:dyDescent="0.25">
      <c r="A242" s="28" t="s">
        <v>684</v>
      </c>
      <c r="B242" s="6" t="s">
        <v>280</v>
      </c>
      <c r="C242" s="6">
        <v>43404</v>
      </c>
      <c r="D242" s="6">
        <v>43434</v>
      </c>
      <c r="E242" s="6" t="s">
        <v>23</v>
      </c>
      <c r="F242" s="49">
        <v>30</v>
      </c>
      <c r="G242" s="5"/>
      <c r="H242" s="5"/>
      <c r="I242" s="5"/>
    </row>
    <row r="243" spans="1:9" ht="25.5" x14ac:dyDescent="0.25">
      <c r="A243" s="28" t="s">
        <v>353</v>
      </c>
      <c r="B243" s="6" t="s">
        <v>9</v>
      </c>
      <c r="C243" s="6">
        <v>43784</v>
      </c>
      <c r="D243" s="6">
        <v>43845</v>
      </c>
      <c r="E243" s="6" t="s">
        <v>74</v>
      </c>
      <c r="F243" s="49">
        <v>61</v>
      </c>
      <c r="G243" s="5"/>
      <c r="H243" s="5"/>
      <c r="I243" s="5"/>
    </row>
    <row r="244" spans="1:9" x14ac:dyDescent="0.25">
      <c r="A244" s="28" t="s">
        <v>609</v>
      </c>
      <c r="B244" s="6" t="s">
        <v>35</v>
      </c>
      <c r="C244" s="6">
        <v>43367</v>
      </c>
      <c r="D244" s="6">
        <v>43420</v>
      </c>
      <c r="E244" s="6" t="s">
        <v>23</v>
      </c>
      <c r="F244" s="49">
        <v>53</v>
      </c>
      <c r="G244" s="5"/>
      <c r="H244" s="5"/>
      <c r="I244" s="5"/>
    </row>
    <row r="245" spans="1:9" ht="25.5" x14ac:dyDescent="0.25">
      <c r="A245" s="28" t="s">
        <v>354</v>
      </c>
      <c r="B245" s="6" t="s">
        <v>9</v>
      </c>
      <c r="C245" s="6">
        <v>43922</v>
      </c>
      <c r="D245" s="6">
        <v>43983</v>
      </c>
      <c r="E245" s="6" t="s">
        <v>74</v>
      </c>
      <c r="F245" s="49">
        <v>61</v>
      </c>
      <c r="G245" s="5"/>
      <c r="H245" s="5"/>
      <c r="I245" s="5"/>
    </row>
    <row r="246" spans="1:9" x14ac:dyDescent="0.25">
      <c r="A246" s="28" t="s">
        <v>628</v>
      </c>
      <c r="B246" s="6" t="s">
        <v>82</v>
      </c>
      <c r="C246" s="6">
        <v>43388</v>
      </c>
      <c r="D246" s="6">
        <v>43396</v>
      </c>
      <c r="E246" s="6" t="s">
        <v>6</v>
      </c>
      <c r="F246" s="49">
        <v>8</v>
      </c>
      <c r="G246" s="5"/>
      <c r="H246" s="5"/>
      <c r="I246" s="5"/>
    </row>
    <row r="247" spans="1:9" x14ac:dyDescent="0.25">
      <c r="A247" s="28" t="s">
        <v>355</v>
      </c>
      <c r="B247" s="6" t="s">
        <v>83</v>
      </c>
      <c r="C247" s="6">
        <v>43369</v>
      </c>
      <c r="D247" s="6">
        <v>43378</v>
      </c>
      <c r="E247" s="6" t="s">
        <v>6</v>
      </c>
      <c r="F247" s="49">
        <v>9</v>
      </c>
      <c r="G247" s="5"/>
      <c r="H247" s="5"/>
      <c r="I247" s="5"/>
    </row>
    <row r="248" spans="1:9" ht="25.5" x14ac:dyDescent="0.25">
      <c r="A248" s="28" t="s">
        <v>611</v>
      </c>
      <c r="B248" s="6" t="s">
        <v>82</v>
      </c>
      <c r="C248" s="6">
        <v>43402</v>
      </c>
      <c r="D248" s="6">
        <v>43427</v>
      </c>
      <c r="E248" s="6" t="s">
        <v>74</v>
      </c>
      <c r="F248" s="49">
        <v>25</v>
      </c>
      <c r="G248" s="5"/>
      <c r="H248" s="5"/>
      <c r="I248" s="5"/>
    </row>
    <row r="249" spans="1:9" ht="25.5" x14ac:dyDescent="0.25">
      <c r="A249" s="28" t="s">
        <v>356</v>
      </c>
      <c r="B249" s="6" t="s">
        <v>9</v>
      </c>
      <c r="C249" s="6">
        <v>43983</v>
      </c>
      <c r="D249" s="6">
        <v>44044</v>
      </c>
      <c r="E249" s="6" t="s">
        <v>74</v>
      </c>
      <c r="F249" s="49">
        <v>61</v>
      </c>
      <c r="G249" s="5"/>
      <c r="H249" s="5"/>
      <c r="I249" s="5"/>
    </row>
    <row r="250" spans="1:9" x14ac:dyDescent="0.25">
      <c r="A250" s="28" t="s">
        <v>610</v>
      </c>
      <c r="B250" s="6" t="s">
        <v>83</v>
      </c>
      <c r="C250" s="6">
        <v>43367</v>
      </c>
      <c r="D250" s="6">
        <v>43392</v>
      </c>
      <c r="E250" s="6" t="s">
        <v>6</v>
      </c>
      <c r="F250" s="49">
        <v>25</v>
      </c>
      <c r="G250" s="5"/>
      <c r="H250" s="5"/>
      <c r="I250" s="5"/>
    </row>
    <row r="251" spans="1:9" ht="25.5" x14ac:dyDescent="0.25">
      <c r="A251" s="28" t="s">
        <v>357</v>
      </c>
      <c r="B251" s="6" t="s">
        <v>9</v>
      </c>
      <c r="C251" s="6">
        <v>43983</v>
      </c>
      <c r="D251" s="6">
        <v>44044</v>
      </c>
      <c r="E251" s="6" t="s">
        <v>74</v>
      </c>
      <c r="F251" s="49">
        <v>61</v>
      </c>
      <c r="G251" s="5"/>
      <c r="H251" s="5"/>
      <c r="I251" s="5"/>
    </row>
    <row r="252" spans="1:9" ht="25.5" x14ac:dyDescent="0.25">
      <c r="A252" s="28" t="s">
        <v>612</v>
      </c>
      <c r="B252" s="6" t="s">
        <v>82</v>
      </c>
      <c r="C252" s="6">
        <v>43430</v>
      </c>
      <c r="D252" s="6">
        <v>43455</v>
      </c>
      <c r="E252" s="6" t="s">
        <v>74</v>
      </c>
      <c r="F252" s="49">
        <v>25</v>
      </c>
      <c r="G252" s="5"/>
      <c r="H252" s="5"/>
      <c r="I252" s="5"/>
    </row>
    <row r="253" spans="1:9" ht="25.5" x14ac:dyDescent="0.25">
      <c r="A253" s="28" t="s">
        <v>358</v>
      </c>
      <c r="B253" s="6" t="s">
        <v>9</v>
      </c>
      <c r="C253" s="6">
        <v>43983</v>
      </c>
      <c r="D253" s="6">
        <v>44044</v>
      </c>
      <c r="E253" s="6" t="s">
        <v>74</v>
      </c>
      <c r="F253" s="49">
        <v>61</v>
      </c>
      <c r="G253" s="5"/>
      <c r="H253" s="5"/>
      <c r="I253" s="5"/>
    </row>
    <row r="254" spans="1:9" ht="25.5" x14ac:dyDescent="0.25">
      <c r="A254" s="28" t="s">
        <v>613</v>
      </c>
      <c r="B254" s="6" t="s">
        <v>82</v>
      </c>
      <c r="C254" s="6">
        <v>43467</v>
      </c>
      <c r="D254" s="6">
        <v>43495</v>
      </c>
      <c r="E254" s="6" t="s">
        <v>74</v>
      </c>
      <c r="F254" s="49">
        <v>28</v>
      </c>
      <c r="G254" s="5"/>
      <c r="H254" s="5"/>
      <c r="I254" s="5"/>
    </row>
    <row r="255" spans="1:9" ht="25.5" x14ac:dyDescent="0.25">
      <c r="A255" s="28" t="s">
        <v>359</v>
      </c>
      <c r="B255" s="6" t="s">
        <v>9</v>
      </c>
      <c r="C255" s="6">
        <v>43983</v>
      </c>
      <c r="D255" s="6">
        <v>44044</v>
      </c>
      <c r="E255" s="6" t="s">
        <v>74</v>
      </c>
      <c r="F255" s="49">
        <v>61</v>
      </c>
      <c r="G255" s="5"/>
      <c r="H255" s="5"/>
      <c r="I255" s="5"/>
    </row>
    <row r="256" spans="1:9" ht="25.5" x14ac:dyDescent="0.25">
      <c r="A256" s="28" t="s">
        <v>614</v>
      </c>
      <c r="B256" s="6" t="s">
        <v>82</v>
      </c>
      <c r="C256" s="6">
        <v>43500</v>
      </c>
      <c r="D256" s="6">
        <v>43525</v>
      </c>
      <c r="E256" s="6" t="s">
        <v>74</v>
      </c>
      <c r="F256" s="49">
        <v>25</v>
      </c>
      <c r="G256" s="5"/>
      <c r="H256" s="5"/>
      <c r="I256" s="5"/>
    </row>
    <row r="257" spans="1:10" ht="25.5" x14ac:dyDescent="0.25">
      <c r="A257" s="28" t="s">
        <v>614</v>
      </c>
      <c r="B257" s="6" t="s">
        <v>82</v>
      </c>
      <c r="C257" s="6">
        <v>43983</v>
      </c>
      <c r="D257" s="6">
        <v>44044</v>
      </c>
      <c r="E257" s="6" t="s">
        <v>74</v>
      </c>
      <c r="F257" s="49">
        <v>61</v>
      </c>
      <c r="G257" s="5"/>
      <c r="H257" s="5"/>
      <c r="I257" s="5"/>
    </row>
    <row r="258" spans="1:10" x14ac:dyDescent="0.25">
      <c r="A258" s="28" t="s">
        <v>615</v>
      </c>
      <c r="B258" s="6" t="s">
        <v>83</v>
      </c>
      <c r="C258" s="6">
        <v>43367</v>
      </c>
      <c r="D258" s="6">
        <v>43385</v>
      </c>
      <c r="E258" s="6" t="s">
        <v>6</v>
      </c>
      <c r="F258" s="49">
        <v>18</v>
      </c>
      <c r="G258" s="5"/>
      <c r="H258" s="5"/>
      <c r="I258" s="5"/>
    </row>
    <row r="259" spans="1:10" ht="25.5" x14ac:dyDescent="0.25">
      <c r="A259" s="28" t="s">
        <v>360</v>
      </c>
      <c r="B259" s="6" t="s">
        <v>9</v>
      </c>
      <c r="C259" s="6">
        <v>43983</v>
      </c>
      <c r="D259" s="6">
        <v>44044</v>
      </c>
      <c r="E259" s="6" t="s">
        <v>74</v>
      </c>
      <c r="F259" s="49">
        <v>61</v>
      </c>
      <c r="G259" s="5"/>
      <c r="H259" s="5"/>
      <c r="I259" s="5"/>
    </row>
    <row r="260" spans="1:10" x14ac:dyDescent="0.25">
      <c r="A260" s="28" t="s">
        <v>616</v>
      </c>
      <c r="B260" s="6" t="s">
        <v>658</v>
      </c>
      <c r="C260" s="6">
        <v>43374</v>
      </c>
      <c r="D260" s="6">
        <v>43374</v>
      </c>
      <c r="E260" s="6" t="s">
        <v>6</v>
      </c>
      <c r="F260" s="49">
        <v>0</v>
      </c>
      <c r="G260" s="5"/>
      <c r="H260" s="5"/>
      <c r="I260" s="5"/>
    </row>
    <row r="261" spans="1:10" ht="25.5" x14ac:dyDescent="0.25">
      <c r="A261" s="28" t="s">
        <v>361</v>
      </c>
      <c r="B261" s="6" t="s">
        <v>9</v>
      </c>
      <c r="C261" s="6">
        <v>43983</v>
      </c>
      <c r="D261" s="6">
        <v>44044</v>
      </c>
      <c r="E261" s="6" t="s">
        <v>74</v>
      </c>
      <c r="F261" s="49">
        <v>61</v>
      </c>
      <c r="G261" s="5"/>
      <c r="H261" s="5"/>
      <c r="I261" s="5"/>
      <c r="J261" s="8">
        <f ca="1">NETWORKDAYS($L$2,D261)</f>
        <v>434</v>
      </c>
    </row>
    <row r="262" spans="1:10" x14ac:dyDescent="0.25">
      <c r="A262" s="28" t="s">
        <v>617</v>
      </c>
      <c r="B262" s="6" t="s">
        <v>658</v>
      </c>
      <c r="C262" s="6">
        <v>43374</v>
      </c>
      <c r="D262" s="6">
        <v>43374</v>
      </c>
      <c r="E262" s="6" t="s">
        <v>6</v>
      </c>
      <c r="F262" s="49">
        <v>0</v>
      </c>
      <c r="G262" s="5"/>
      <c r="H262" s="5"/>
      <c r="I262" s="5"/>
    </row>
    <row r="263" spans="1:10" ht="25.5" x14ac:dyDescent="0.25">
      <c r="A263" s="28" t="s">
        <v>386</v>
      </c>
      <c r="B263" s="6" t="s">
        <v>9</v>
      </c>
      <c r="C263" s="6">
        <v>43983</v>
      </c>
      <c r="D263" s="6">
        <v>44044</v>
      </c>
      <c r="E263" s="6" t="s">
        <v>74</v>
      </c>
      <c r="F263" s="49">
        <v>61</v>
      </c>
      <c r="G263" s="5"/>
      <c r="H263" s="5"/>
      <c r="I263" s="5"/>
    </row>
    <row r="264" spans="1:10" x14ac:dyDescent="0.25">
      <c r="A264" s="28" t="s">
        <v>618</v>
      </c>
      <c r="B264" s="6" t="s">
        <v>658</v>
      </c>
      <c r="C264" s="6">
        <v>43374</v>
      </c>
      <c r="D264" s="6">
        <v>43374</v>
      </c>
      <c r="E264" s="6" t="s">
        <v>6</v>
      </c>
      <c r="F264" s="49">
        <v>0</v>
      </c>
      <c r="G264" s="5"/>
      <c r="H264" s="5"/>
      <c r="I264" s="5"/>
      <c r="J264" s="8">
        <f>32+3*(I264-4)</f>
        <v>20</v>
      </c>
    </row>
    <row r="265" spans="1:10" x14ac:dyDescent="0.25">
      <c r="A265" s="28" t="s">
        <v>387</v>
      </c>
      <c r="B265" s="6" t="s">
        <v>280</v>
      </c>
      <c r="C265" s="6">
        <v>43171</v>
      </c>
      <c r="D265" s="6">
        <v>43185</v>
      </c>
      <c r="E265" s="6" t="s">
        <v>6</v>
      </c>
      <c r="F265" s="49">
        <v>14</v>
      </c>
      <c r="G265" s="5"/>
      <c r="H265" s="5"/>
      <c r="I265" s="5"/>
      <c r="J265" s="8">
        <f>32+3*(I265-4)</f>
        <v>20</v>
      </c>
    </row>
    <row r="266" spans="1:10" x14ac:dyDescent="0.25">
      <c r="A266" s="28" t="s">
        <v>388</v>
      </c>
      <c r="B266" s="6" t="s">
        <v>280</v>
      </c>
      <c r="C266" s="6">
        <v>43297</v>
      </c>
      <c r="D266" s="6">
        <v>43336</v>
      </c>
      <c r="E266" s="6" t="s">
        <v>21</v>
      </c>
      <c r="F266" s="49">
        <v>39</v>
      </c>
      <c r="G266" s="5"/>
      <c r="H266" s="5"/>
      <c r="I266" s="5"/>
    </row>
    <row r="267" spans="1:10" x14ac:dyDescent="0.25">
      <c r="A267" s="28" t="s">
        <v>619</v>
      </c>
      <c r="B267" s="6" t="s">
        <v>658</v>
      </c>
      <c r="C267" s="6">
        <v>43376</v>
      </c>
      <c r="D267" s="6">
        <v>43377</v>
      </c>
      <c r="E267" s="6" t="s">
        <v>6</v>
      </c>
      <c r="F267" s="49">
        <v>1</v>
      </c>
      <c r="G267" s="5"/>
      <c r="H267" s="5"/>
      <c r="I267" s="5"/>
    </row>
    <row r="268" spans="1:10" x14ac:dyDescent="0.25">
      <c r="A268" s="28" t="s">
        <v>389</v>
      </c>
      <c r="B268" s="6" t="s">
        <v>673</v>
      </c>
      <c r="C268" s="6">
        <v>43290</v>
      </c>
      <c r="D268" s="6">
        <v>43357</v>
      </c>
      <c r="E268" s="6" t="s">
        <v>21</v>
      </c>
      <c r="F268" s="49">
        <v>67</v>
      </c>
      <c r="G268" s="5"/>
      <c r="H268" s="5"/>
      <c r="I268" s="5"/>
      <c r="J268" s="8">
        <f>32+3*(I268-4)</f>
        <v>20</v>
      </c>
    </row>
    <row r="269" spans="1:10" x14ac:dyDescent="0.25">
      <c r="A269" s="28" t="s">
        <v>620</v>
      </c>
      <c r="B269" s="6" t="s">
        <v>658</v>
      </c>
      <c r="C269" s="6">
        <v>43375</v>
      </c>
      <c r="D269" s="6">
        <v>43376</v>
      </c>
      <c r="E269" s="6" t="s">
        <v>6</v>
      </c>
      <c r="F269" s="49">
        <v>1</v>
      </c>
      <c r="G269" s="5"/>
      <c r="H269" s="5"/>
      <c r="I269" s="5"/>
    </row>
    <row r="270" spans="1:10" x14ac:dyDescent="0.25">
      <c r="A270" s="28" t="s">
        <v>621</v>
      </c>
      <c r="B270" s="6" t="s">
        <v>658</v>
      </c>
      <c r="C270" s="6">
        <v>43451</v>
      </c>
      <c r="D270" s="6">
        <v>43452</v>
      </c>
      <c r="E270" s="6" t="s">
        <v>21</v>
      </c>
      <c r="F270" s="49">
        <v>1</v>
      </c>
      <c r="G270" s="5"/>
      <c r="H270" s="5"/>
      <c r="I270" s="5"/>
      <c r="J270" s="8">
        <f>32+3*(I270-4)</f>
        <v>20</v>
      </c>
    </row>
    <row r="271" spans="1:10" x14ac:dyDescent="0.25">
      <c r="A271" s="28" t="s">
        <v>390</v>
      </c>
      <c r="B271" s="6" t="s">
        <v>280</v>
      </c>
      <c r="C271" s="6">
        <v>43367</v>
      </c>
      <c r="D271" s="6">
        <v>43406</v>
      </c>
      <c r="E271" s="6" t="s">
        <v>21</v>
      </c>
      <c r="F271" s="49">
        <v>39</v>
      </c>
      <c r="G271" s="5"/>
      <c r="H271" s="5"/>
      <c r="I271" s="5"/>
    </row>
    <row r="272" spans="1:10" x14ac:dyDescent="0.25">
      <c r="A272" s="28" t="s">
        <v>622</v>
      </c>
      <c r="B272" s="6" t="s">
        <v>658</v>
      </c>
      <c r="C272" s="6">
        <v>43452</v>
      </c>
      <c r="D272" s="6">
        <v>43453</v>
      </c>
      <c r="E272" s="6" t="s">
        <v>21</v>
      </c>
      <c r="F272" s="49">
        <v>1</v>
      </c>
      <c r="G272" s="5"/>
      <c r="H272" s="5"/>
      <c r="I272" s="5"/>
      <c r="J272" s="8">
        <f t="shared" ref="J272:J277" si="6">32+3*(I272-4)</f>
        <v>20</v>
      </c>
    </row>
    <row r="273" spans="1:10" x14ac:dyDescent="0.25">
      <c r="A273" s="28" t="s">
        <v>391</v>
      </c>
      <c r="B273" s="6" t="s">
        <v>280</v>
      </c>
      <c r="C273" s="6">
        <v>43206</v>
      </c>
      <c r="D273" s="6">
        <v>43258</v>
      </c>
      <c r="E273" s="6" t="s">
        <v>6</v>
      </c>
      <c r="F273" s="49">
        <v>52</v>
      </c>
      <c r="G273" s="5"/>
      <c r="H273" s="5"/>
      <c r="I273" s="5"/>
      <c r="J273" s="8">
        <f t="shared" si="6"/>
        <v>20</v>
      </c>
    </row>
    <row r="274" spans="1:10" x14ac:dyDescent="0.25">
      <c r="A274" s="28" t="s">
        <v>623</v>
      </c>
      <c r="B274" s="6" t="s">
        <v>658</v>
      </c>
      <c r="C274" s="6">
        <v>43453</v>
      </c>
      <c r="D274" s="6">
        <v>43454</v>
      </c>
      <c r="E274" s="6" t="s">
        <v>21</v>
      </c>
      <c r="F274" s="49">
        <v>1</v>
      </c>
      <c r="G274" s="5"/>
      <c r="H274" s="5"/>
      <c r="I274" s="5"/>
      <c r="J274" s="8">
        <f t="shared" si="6"/>
        <v>20</v>
      </c>
    </row>
    <row r="275" spans="1:10" x14ac:dyDescent="0.25">
      <c r="A275" s="28" t="s">
        <v>392</v>
      </c>
      <c r="B275" s="6" t="s">
        <v>662</v>
      </c>
      <c r="C275" s="6">
        <v>43108</v>
      </c>
      <c r="D275" s="6">
        <v>43161</v>
      </c>
      <c r="E275" s="6" t="s">
        <v>6</v>
      </c>
      <c r="F275" s="49">
        <v>53</v>
      </c>
      <c r="G275" s="5"/>
      <c r="H275" s="5"/>
      <c r="I275" s="5"/>
      <c r="J275" s="8">
        <f t="shared" si="6"/>
        <v>20</v>
      </c>
    </row>
    <row r="276" spans="1:10" x14ac:dyDescent="0.25">
      <c r="A276" s="28" t="s">
        <v>624</v>
      </c>
      <c r="B276" s="6" t="s">
        <v>658</v>
      </c>
      <c r="C276" s="6">
        <v>43454</v>
      </c>
      <c r="D276" s="6">
        <v>43455</v>
      </c>
      <c r="E276" s="6" t="s">
        <v>21</v>
      </c>
      <c r="F276" s="49">
        <v>1</v>
      </c>
      <c r="G276" s="5"/>
      <c r="H276" s="5"/>
      <c r="I276" s="5"/>
      <c r="J276" s="8">
        <f t="shared" si="6"/>
        <v>20</v>
      </c>
    </row>
    <row r="277" spans="1:10" x14ac:dyDescent="0.25">
      <c r="A277" s="28" t="s">
        <v>393</v>
      </c>
      <c r="B277" s="6" t="s">
        <v>279</v>
      </c>
      <c r="C277" s="6">
        <v>43200</v>
      </c>
      <c r="D277" s="6">
        <v>43210</v>
      </c>
      <c r="E277" s="6" t="s">
        <v>66</v>
      </c>
      <c r="F277" s="49">
        <v>10</v>
      </c>
      <c r="G277" s="5"/>
      <c r="H277" s="5"/>
      <c r="I277" s="5"/>
      <c r="J277" s="8">
        <f t="shared" si="6"/>
        <v>20</v>
      </c>
    </row>
    <row r="278" spans="1:10" x14ac:dyDescent="0.25">
      <c r="A278" s="28" t="s">
        <v>394</v>
      </c>
      <c r="B278" s="6" t="s">
        <v>280</v>
      </c>
      <c r="C278" s="6">
        <v>43409</v>
      </c>
      <c r="D278" s="6">
        <v>43476</v>
      </c>
      <c r="E278" s="6" t="s">
        <v>21</v>
      </c>
      <c r="F278" s="49">
        <v>67</v>
      </c>
      <c r="G278" s="5"/>
      <c r="H278" s="5"/>
      <c r="I278" s="5"/>
    </row>
    <row r="279" spans="1:10" x14ac:dyDescent="0.25">
      <c r="A279" s="28" t="s">
        <v>625</v>
      </c>
      <c r="B279" s="6" t="s">
        <v>661</v>
      </c>
      <c r="C279" s="6">
        <v>43395</v>
      </c>
      <c r="D279" s="6">
        <v>43434</v>
      </c>
      <c r="E279" s="6" t="s">
        <v>6</v>
      </c>
      <c r="F279" s="49">
        <v>39</v>
      </c>
      <c r="G279" s="5"/>
      <c r="H279" s="5"/>
      <c r="I279" s="5"/>
    </row>
    <row r="280" spans="1:10" x14ac:dyDescent="0.25">
      <c r="A280" s="28" t="s">
        <v>362</v>
      </c>
      <c r="B280" s="6" t="s">
        <v>280</v>
      </c>
      <c r="C280" s="6">
        <v>43339</v>
      </c>
      <c r="D280" s="6">
        <v>43364</v>
      </c>
      <c r="E280" s="6" t="s">
        <v>21</v>
      </c>
      <c r="F280" s="49">
        <v>25</v>
      </c>
      <c r="G280" s="5"/>
      <c r="H280" s="5"/>
      <c r="I280" s="5"/>
    </row>
    <row r="281" spans="1:10" x14ac:dyDescent="0.25">
      <c r="A281" s="28" t="s">
        <v>685</v>
      </c>
      <c r="B281" s="6" t="s">
        <v>34</v>
      </c>
      <c r="C281" s="6">
        <v>43430</v>
      </c>
      <c r="D281" s="6">
        <v>43441</v>
      </c>
      <c r="E281" s="6" t="s">
        <v>21</v>
      </c>
      <c r="F281" s="49">
        <v>11</v>
      </c>
      <c r="G281" s="5"/>
      <c r="H281" s="5"/>
      <c r="I281" s="5"/>
    </row>
    <row r="282" spans="1:10" x14ac:dyDescent="0.25">
      <c r="A282" s="28" t="s">
        <v>363</v>
      </c>
      <c r="B282" s="6" t="s">
        <v>279</v>
      </c>
      <c r="C282" s="6">
        <v>43108</v>
      </c>
      <c r="D282" s="6">
        <v>43196</v>
      </c>
      <c r="E282" s="6" t="s">
        <v>6</v>
      </c>
      <c r="F282" s="49">
        <v>88</v>
      </c>
      <c r="G282" s="5"/>
      <c r="H282" s="5"/>
      <c r="I282" s="5"/>
    </row>
    <row r="283" spans="1:10" x14ac:dyDescent="0.25">
      <c r="A283" s="28" t="s">
        <v>630</v>
      </c>
      <c r="B283" s="6" t="s">
        <v>292</v>
      </c>
      <c r="C283" s="6">
        <v>43382</v>
      </c>
      <c r="D283" s="6">
        <v>43444</v>
      </c>
      <c r="E283" s="6" t="s">
        <v>23</v>
      </c>
      <c r="F283" s="49">
        <v>62</v>
      </c>
      <c r="G283" s="5"/>
      <c r="H283" s="5"/>
      <c r="I283" s="5"/>
    </row>
    <row r="284" spans="1:10" x14ac:dyDescent="0.25">
      <c r="A284" s="28" t="s">
        <v>364</v>
      </c>
      <c r="B284" s="6" t="s">
        <v>279</v>
      </c>
      <c r="C284" s="6">
        <v>43185</v>
      </c>
      <c r="D284" s="6">
        <v>43195</v>
      </c>
      <c r="E284" s="6" t="s">
        <v>6</v>
      </c>
      <c r="F284" s="49">
        <v>10</v>
      </c>
      <c r="G284" s="5"/>
      <c r="H284" s="5"/>
      <c r="I284" s="5"/>
    </row>
    <row r="285" spans="1:10" x14ac:dyDescent="0.25">
      <c r="A285" s="28" t="s">
        <v>627</v>
      </c>
      <c r="B285" s="6" t="s">
        <v>674</v>
      </c>
      <c r="C285" s="6">
        <v>43376</v>
      </c>
      <c r="D285" s="6">
        <v>43378</v>
      </c>
      <c r="E285" s="6" t="s">
        <v>6</v>
      </c>
      <c r="F285" s="49">
        <v>2</v>
      </c>
      <c r="G285" s="5"/>
      <c r="H285" s="5"/>
      <c r="I285" s="5"/>
    </row>
    <row r="286" spans="1:10" x14ac:dyDescent="0.25">
      <c r="A286" s="28" t="s">
        <v>365</v>
      </c>
      <c r="B286" s="6" t="s">
        <v>280</v>
      </c>
      <c r="C286" s="6">
        <v>44105</v>
      </c>
      <c r="D286" s="6">
        <v>44166</v>
      </c>
      <c r="E286" s="6" t="s">
        <v>21</v>
      </c>
      <c r="F286" s="49">
        <v>61</v>
      </c>
      <c r="G286" s="5"/>
      <c r="H286" s="5"/>
      <c r="I286" s="5"/>
    </row>
    <row r="287" spans="1:10" x14ac:dyDescent="0.25">
      <c r="A287" s="28" t="s">
        <v>629</v>
      </c>
      <c r="B287" s="6" t="s">
        <v>660</v>
      </c>
      <c r="C287" s="6">
        <v>43383</v>
      </c>
      <c r="D287" s="6">
        <v>43396</v>
      </c>
      <c r="E287" s="6" t="s">
        <v>66</v>
      </c>
      <c r="F287" s="49">
        <v>13</v>
      </c>
      <c r="G287" s="5"/>
      <c r="H287" s="5"/>
      <c r="I287" s="5"/>
    </row>
    <row r="288" spans="1:10" x14ac:dyDescent="0.25">
      <c r="A288" s="28" t="s">
        <v>695</v>
      </c>
      <c r="B288" s="6" t="s">
        <v>83</v>
      </c>
      <c r="C288" s="6">
        <v>43389</v>
      </c>
      <c r="D288" s="6">
        <v>43396</v>
      </c>
      <c r="E288" s="6" t="s">
        <v>6</v>
      </c>
      <c r="F288" s="49">
        <v>7</v>
      </c>
      <c r="G288" s="5"/>
      <c r="H288" s="5"/>
      <c r="I288" s="5"/>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658</v>
      </c>
      <c r="C292" s="6">
        <v>43416</v>
      </c>
      <c r="D292" s="6">
        <v>43448</v>
      </c>
      <c r="E292" s="6" t="s">
        <v>74</v>
      </c>
      <c r="F292" s="49">
        <v>32</v>
      </c>
      <c r="G292" s="5"/>
      <c r="H292" s="5"/>
      <c r="I292" s="5"/>
      <c r="J292" s="8">
        <f>32+3*(I292-4)</f>
        <v>20</v>
      </c>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83</v>
      </c>
      <c r="C294" s="6">
        <v>43395</v>
      </c>
      <c r="D294" s="6">
        <v>43413</v>
      </c>
      <c r="E294" s="6" t="s">
        <v>23</v>
      </c>
      <c r="F294" s="49">
        <v>18</v>
      </c>
      <c r="G294" s="5"/>
      <c r="H294" s="5"/>
      <c r="I294" s="5"/>
      <c r="J294" s="8">
        <f>32+3*(I294-4)</f>
        <v>20</v>
      </c>
    </row>
    <row r="295" spans="1:10" x14ac:dyDescent="0.25">
      <c r="A295" s="28" t="s">
        <v>369</v>
      </c>
      <c r="B295" s="6" t="s">
        <v>279</v>
      </c>
      <c r="C295" s="6">
        <v>43381</v>
      </c>
      <c r="D295" s="6">
        <v>43406</v>
      </c>
      <c r="E295" s="6" t="s">
        <v>21</v>
      </c>
      <c r="F295" s="49">
        <v>25</v>
      </c>
      <c r="G295" s="5"/>
      <c r="H295" s="5"/>
      <c r="I295" s="5"/>
    </row>
    <row r="296" spans="1:10" x14ac:dyDescent="0.25">
      <c r="A296" s="28" t="s">
        <v>696</v>
      </c>
      <c r="B296" s="6" t="s">
        <v>83</v>
      </c>
      <c r="C296" s="6">
        <v>43395</v>
      </c>
      <c r="D296" s="6">
        <v>43406</v>
      </c>
      <c r="E296" s="6" t="s">
        <v>6</v>
      </c>
      <c r="F296" s="49">
        <v>11</v>
      </c>
      <c r="G296" s="5"/>
      <c r="H296" s="5"/>
      <c r="I296" s="5"/>
      <c r="J296" s="8">
        <f>32+3*(I296-4)</f>
        <v>20</v>
      </c>
    </row>
    <row r="297" spans="1:10" x14ac:dyDescent="0.25">
      <c r="A297" s="28" t="s">
        <v>370</v>
      </c>
      <c r="B297" s="6" t="s">
        <v>279</v>
      </c>
      <c r="C297" s="6">
        <v>43409</v>
      </c>
      <c r="D297" s="6">
        <v>43462</v>
      </c>
      <c r="E297" s="6" t="s">
        <v>21</v>
      </c>
      <c r="F297" s="49">
        <v>53</v>
      </c>
      <c r="G297" s="5"/>
      <c r="H297" s="5"/>
      <c r="I297" s="5"/>
    </row>
    <row r="298" spans="1:10" x14ac:dyDescent="0.25">
      <c r="A298" s="28" t="s">
        <v>688</v>
      </c>
      <c r="B298" s="6" t="s">
        <v>660</v>
      </c>
      <c r="C298" s="6">
        <v>43398</v>
      </c>
      <c r="D298" s="6">
        <v>43413</v>
      </c>
      <c r="E298" s="6" t="s">
        <v>23</v>
      </c>
      <c r="F298" s="49">
        <v>15</v>
      </c>
      <c r="G298" s="5"/>
      <c r="H298" s="5"/>
      <c r="I298" s="5"/>
      <c r="J298" s="8">
        <f ca="1">NETWORKDAYS($L$2,D298)</f>
        <v>-18</v>
      </c>
    </row>
    <row r="299" spans="1:10" x14ac:dyDescent="0.25">
      <c r="A299" s="28" t="s">
        <v>371</v>
      </c>
      <c r="B299" s="6" t="s">
        <v>662</v>
      </c>
      <c r="C299" s="6">
        <v>43360</v>
      </c>
      <c r="D299" s="6">
        <v>43427</v>
      </c>
      <c r="E299" s="6" t="s">
        <v>21</v>
      </c>
      <c r="F299" s="49">
        <v>67</v>
      </c>
      <c r="G299" s="5"/>
      <c r="H299" s="5"/>
      <c r="I299" s="5"/>
    </row>
    <row r="300" spans="1:10" x14ac:dyDescent="0.25">
      <c r="A300" s="28" t="s">
        <v>697</v>
      </c>
      <c r="B300" s="6" t="s">
        <v>657</v>
      </c>
      <c r="C300" s="6">
        <v>43403</v>
      </c>
      <c r="D300" s="6">
        <v>43404</v>
      </c>
      <c r="E300" s="6" t="s">
        <v>6</v>
      </c>
      <c r="F300" s="49">
        <v>1</v>
      </c>
      <c r="G300" s="5"/>
      <c r="H300" s="5"/>
      <c r="I300" s="5"/>
    </row>
    <row r="301" spans="1:10" x14ac:dyDescent="0.25">
      <c r="A301" s="28" t="s">
        <v>372</v>
      </c>
      <c r="B301" s="6" t="s">
        <v>662</v>
      </c>
      <c r="C301" s="6">
        <v>43430</v>
      </c>
      <c r="D301" s="6">
        <v>43469</v>
      </c>
      <c r="E301" s="6" t="s">
        <v>21</v>
      </c>
      <c r="F301" s="49">
        <v>39</v>
      </c>
      <c r="G301" s="5"/>
      <c r="H301" s="5"/>
      <c r="I301" s="5"/>
    </row>
    <row r="302" spans="1:10" x14ac:dyDescent="0.25">
      <c r="A302" s="28" t="s">
        <v>373</v>
      </c>
      <c r="B302" s="6" t="s">
        <v>662</v>
      </c>
      <c r="C302" s="6">
        <v>43480</v>
      </c>
      <c r="D302" s="6">
        <v>43524</v>
      </c>
      <c r="E302" s="6" t="s">
        <v>21</v>
      </c>
      <c r="F302" s="49">
        <v>44</v>
      </c>
      <c r="G302" s="5"/>
      <c r="H302" s="5"/>
      <c r="I302" s="5"/>
      <c r="J302" s="8">
        <f>32+3*(I302-4)</f>
        <v>20</v>
      </c>
    </row>
    <row r="303" spans="1:10" x14ac:dyDescent="0.25">
      <c r="A303" s="28" t="s">
        <v>374</v>
      </c>
      <c r="B303" s="6" t="s">
        <v>662</v>
      </c>
      <c r="C303" s="6">
        <v>43472</v>
      </c>
      <c r="D303" s="6">
        <v>43511</v>
      </c>
      <c r="E303" s="6" t="s">
        <v>21</v>
      </c>
      <c r="F303" s="49">
        <v>39</v>
      </c>
      <c r="G303" s="5"/>
      <c r="H303" s="5"/>
      <c r="I303" s="5"/>
    </row>
    <row r="304" spans="1:10" x14ac:dyDescent="0.25">
      <c r="A304" s="28" t="s">
        <v>698</v>
      </c>
      <c r="B304" s="6" t="s">
        <v>657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x14ac:dyDescent="0.25">
      <c r="A308" s="28" t="s">
        <v>397</v>
      </c>
      <c r="B308" s="6" t="s">
        <v>163</v>
      </c>
      <c r="C308" s="6">
        <v>43074</v>
      </c>
      <c r="D308" s="6">
        <v>43076</v>
      </c>
      <c r="E308" s="6" t="s">
        <v>6</v>
      </c>
      <c r="F308" s="49">
        <v>2</v>
      </c>
      <c r="G308" s="5"/>
      <c r="H308" s="5"/>
      <c r="I308" s="5"/>
    </row>
    <row r="309" spans="1:10" x14ac:dyDescent="0.25">
      <c r="A309" s="28" t="s">
        <v>396</v>
      </c>
      <c r="B309" s="6" t="s">
        <v>82</v>
      </c>
      <c r="C309" s="6">
        <v>43507</v>
      </c>
      <c r="D309" s="6">
        <v>43518</v>
      </c>
      <c r="E309" s="6" t="s">
        <v>21</v>
      </c>
      <c r="F309" s="49">
        <v>11</v>
      </c>
      <c r="G309" s="5"/>
      <c r="H309" s="5"/>
      <c r="I309" s="5"/>
      <c r="J309" s="8">
        <f>32+3*(I309-4)</f>
        <v>20</v>
      </c>
    </row>
    <row r="310" spans="1:10" x14ac:dyDescent="0.25">
      <c r="A310" s="28" t="s">
        <v>378</v>
      </c>
      <c r="B310" s="6" t="s">
        <v>82</v>
      </c>
      <c r="C310" s="6">
        <v>43298</v>
      </c>
      <c r="D310" s="6">
        <v>43315</v>
      </c>
      <c r="E310" s="6" t="s">
        <v>6</v>
      </c>
      <c r="F310" s="49">
        <v>17</v>
      </c>
      <c r="G310" s="5"/>
      <c r="H310" s="5"/>
      <c r="I310" s="5"/>
      <c r="J310" s="8">
        <f ca="1">NETWORKDAYS($L$2,D310)</f>
        <v>-88</v>
      </c>
    </row>
    <row r="311" spans="1:10" x14ac:dyDescent="0.25">
      <c r="A311" s="28" t="s">
        <v>379</v>
      </c>
      <c r="B311" s="6" t="s">
        <v>82</v>
      </c>
      <c r="C311" s="6">
        <v>43396</v>
      </c>
      <c r="D311" s="6">
        <v>43413</v>
      </c>
      <c r="E311" s="6" t="s">
        <v>6</v>
      </c>
      <c r="F311" s="49">
        <v>17</v>
      </c>
      <c r="G311" s="5"/>
      <c r="H311" s="5"/>
      <c r="I311" s="5"/>
    </row>
    <row r="312" spans="1:10" x14ac:dyDescent="0.25">
      <c r="A312" s="28" t="s">
        <v>380</v>
      </c>
      <c r="B312" s="6" t="s">
        <v>82</v>
      </c>
      <c r="C312" s="6">
        <v>43444</v>
      </c>
      <c r="D312" s="6">
        <v>43462</v>
      </c>
      <c r="E312" s="6" t="s">
        <v>21</v>
      </c>
      <c r="F312" s="49">
        <v>18</v>
      </c>
      <c r="G312" s="5"/>
      <c r="H312" s="5"/>
      <c r="I312" s="5"/>
    </row>
    <row r="313" spans="1:10" x14ac:dyDescent="0.25">
      <c r="A313" s="28" t="s">
        <v>381</v>
      </c>
      <c r="B313" s="6" t="s">
        <v>82</v>
      </c>
      <c r="C313" s="6">
        <v>43409</v>
      </c>
      <c r="D313" s="6">
        <v>43420</v>
      </c>
      <c r="E313" s="6" t="s">
        <v>23</v>
      </c>
      <c r="F313" s="49">
        <v>11</v>
      </c>
      <c r="G313" s="5"/>
      <c r="H313" s="5"/>
      <c r="I313" s="5"/>
    </row>
    <row r="314" spans="1:10" x14ac:dyDescent="0.25">
      <c r="A314" s="28" t="s">
        <v>382</v>
      </c>
      <c r="B314" s="6" t="s">
        <v>82</v>
      </c>
      <c r="C314" s="6">
        <v>43416</v>
      </c>
      <c r="D314" s="6">
        <v>43427</v>
      </c>
      <c r="E314" s="6" t="s">
        <v>21</v>
      </c>
      <c r="F314" s="49">
        <v>11</v>
      </c>
      <c r="G314" s="5"/>
      <c r="H314" s="5"/>
      <c r="I314" s="5"/>
      <c r="J314" s="8">
        <f>32+3*(I314-4)</f>
        <v>20</v>
      </c>
    </row>
    <row r="315" spans="1:10" x14ac:dyDescent="0.25">
      <c r="A315" s="28" t="s">
        <v>383</v>
      </c>
      <c r="B315" s="6" t="s">
        <v>82</v>
      </c>
      <c r="C315" s="6">
        <v>43493</v>
      </c>
      <c r="D315" s="6">
        <v>43504</v>
      </c>
      <c r="E315" s="6" t="s">
        <v>21</v>
      </c>
      <c r="F315" s="49">
        <v>11</v>
      </c>
      <c r="G315" s="5"/>
      <c r="H315" s="5"/>
      <c r="I315" s="5"/>
      <c r="J315" s="8">
        <f ca="1">NETWORKDAYS($L$2,D315)</f>
        <v>49</v>
      </c>
    </row>
    <row r="316" spans="1:10" x14ac:dyDescent="0.25">
      <c r="A316" s="28" t="s">
        <v>384</v>
      </c>
      <c r="B316" s="6" t="s">
        <v>82</v>
      </c>
      <c r="C316" s="6">
        <v>43318</v>
      </c>
      <c r="D316" s="6">
        <v>43327</v>
      </c>
      <c r="E316" s="6" t="s">
        <v>6</v>
      </c>
      <c r="F316" s="49">
        <v>9</v>
      </c>
      <c r="G316" s="5"/>
      <c r="H316" s="5"/>
      <c r="I316" s="5"/>
    </row>
    <row r="317" spans="1:10" x14ac:dyDescent="0.25">
      <c r="A317" s="28" t="s">
        <v>385</v>
      </c>
      <c r="B317" s="6" t="s">
        <v>82</v>
      </c>
      <c r="C317" s="6">
        <v>43262</v>
      </c>
      <c r="D317" s="6">
        <v>43280</v>
      </c>
      <c r="E317" s="6" t="s">
        <v>6</v>
      </c>
      <c r="F317" s="49">
        <v>18</v>
      </c>
      <c r="G317" s="5"/>
      <c r="H317" s="5"/>
      <c r="I317" s="5"/>
    </row>
    <row r="318" spans="1:10" x14ac:dyDescent="0.25">
      <c r="A318" s="28" t="s">
        <v>404</v>
      </c>
      <c r="B318" s="6" t="s">
        <v>62</v>
      </c>
      <c r="C318" s="6">
        <v>43090</v>
      </c>
      <c r="D318" s="6">
        <v>43126</v>
      </c>
      <c r="E318" s="6" t="s">
        <v>6</v>
      </c>
      <c r="F318" s="49">
        <v>36</v>
      </c>
      <c r="G318" s="5"/>
      <c r="H318" s="5"/>
      <c r="I318" s="5"/>
    </row>
    <row r="319" spans="1:10" x14ac:dyDescent="0.25">
      <c r="A319" s="28" t="s">
        <v>398</v>
      </c>
      <c r="B319" s="6" t="s">
        <v>675</v>
      </c>
      <c r="C319" s="6">
        <v>43081</v>
      </c>
      <c r="D319" s="6">
        <v>43084</v>
      </c>
      <c r="E319" s="6" t="s">
        <v>6</v>
      </c>
      <c r="F319" s="49">
        <v>3</v>
      </c>
      <c r="G319" s="5"/>
      <c r="H319" s="5"/>
      <c r="I319" s="5"/>
    </row>
    <row r="320" spans="1:10" x14ac:dyDescent="0.25">
      <c r="A320" s="28" t="s">
        <v>452</v>
      </c>
      <c r="B320" s="6" t="s">
        <v>32</v>
      </c>
      <c r="C320" s="6">
        <v>43244</v>
      </c>
      <c r="D320" s="6">
        <v>43276</v>
      </c>
      <c r="E320" s="6" t="s">
        <v>6</v>
      </c>
      <c r="F320" s="49">
        <v>32</v>
      </c>
      <c r="G320" s="5"/>
      <c r="H320" s="5"/>
      <c r="I320" s="5"/>
    </row>
    <row r="321" spans="1:9" x14ac:dyDescent="0.25">
      <c r="A321" s="28" t="s">
        <v>411</v>
      </c>
      <c r="B321" s="6" t="s">
        <v>292</v>
      </c>
      <c r="C321" s="6">
        <v>43080</v>
      </c>
      <c r="D321" s="6">
        <v>43131</v>
      </c>
      <c r="E321" s="6" t="s">
        <v>6</v>
      </c>
      <c r="F321" s="49">
        <v>51</v>
      </c>
      <c r="G321" s="5"/>
      <c r="H321" s="5"/>
      <c r="I321" s="5"/>
    </row>
    <row r="322" spans="1:9" x14ac:dyDescent="0.25">
      <c r="A322" s="28" t="s">
        <v>399</v>
      </c>
      <c r="B322" s="6" t="s">
        <v>82</v>
      </c>
      <c r="C322" s="6">
        <v>43171</v>
      </c>
      <c r="D322" s="6">
        <v>43175</v>
      </c>
      <c r="E322" s="6" t="s">
        <v>6</v>
      </c>
      <c r="F322" s="49">
        <v>4</v>
      </c>
      <c r="G322" s="5"/>
      <c r="H322" s="5"/>
      <c r="I322" s="5"/>
    </row>
    <row r="323" spans="1:9" x14ac:dyDescent="0.25">
      <c r="A323" s="28" t="s">
        <v>400</v>
      </c>
      <c r="B323" s="6" t="s">
        <v>83</v>
      </c>
      <c r="C323" s="6">
        <v>43631</v>
      </c>
      <c r="D323" s="6">
        <v>43661</v>
      </c>
      <c r="E323" s="6" t="s">
        <v>21</v>
      </c>
      <c r="F323" s="49">
        <v>30</v>
      </c>
      <c r="G323" s="5"/>
      <c r="H323" s="5"/>
      <c r="I323" s="5"/>
    </row>
    <row r="324" spans="1:9" x14ac:dyDescent="0.25">
      <c r="A324" s="28" t="s">
        <v>431</v>
      </c>
      <c r="B324" s="6" t="s">
        <v>190</v>
      </c>
      <c r="C324" s="6">
        <v>43227</v>
      </c>
      <c r="D324" s="6">
        <v>43250</v>
      </c>
      <c r="E324" s="6" t="s">
        <v>6</v>
      </c>
      <c r="F324" s="49">
        <v>23</v>
      </c>
      <c r="G324" s="5"/>
      <c r="H324" s="5"/>
      <c r="I324" s="5"/>
    </row>
    <row r="325" spans="1:9" x14ac:dyDescent="0.25">
      <c r="A325" s="28" t="s">
        <v>405</v>
      </c>
      <c r="B325" s="6" t="s">
        <v>62</v>
      </c>
      <c r="C325" s="6">
        <v>43089</v>
      </c>
      <c r="D325" s="6">
        <v>43137</v>
      </c>
      <c r="E325" s="6" t="s">
        <v>6</v>
      </c>
      <c r="F325" s="49">
        <v>48</v>
      </c>
      <c r="G325" s="5"/>
      <c r="H325" s="5"/>
      <c r="I325" s="5"/>
    </row>
    <row r="326" spans="1:9" x14ac:dyDescent="0.25">
      <c r="A326" s="28" t="s">
        <v>402</v>
      </c>
      <c r="B326" s="6" t="s">
        <v>659</v>
      </c>
      <c r="C326" s="6">
        <v>43131</v>
      </c>
      <c r="D326" s="6">
        <v>43147</v>
      </c>
      <c r="E326" s="6" t="s">
        <v>6</v>
      </c>
      <c r="F326" s="49">
        <v>16</v>
      </c>
      <c r="G326" s="5"/>
      <c r="H326" s="5"/>
      <c r="I326" s="5"/>
    </row>
    <row r="327" spans="1:9" x14ac:dyDescent="0.25">
      <c r="A327" s="28" t="s">
        <v>259</v>
      </c>
      <c r="B327" s="6" t="s">
        <v>70</v>
      </c>
      <c r="C327" s="6">
        <v>42829</v>
      </c>
      <c r="D327" s="6">
        <v>42830</v>
      </c>
      <c r="E327" s="6" t="s">
        <v>6</v>
      </c>
      <c r="F327" s="49">
        <v>1</v>
      </c>
      <c r="G327" s="5"/>
      <c r="H327" s="5"/>
      <c r="I327" s="5"/>
    </row>
    <row r="328" spans="1:9"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82</v>
      </c>
      <c r="C331" s="6">
        <v>43431</v>
      </c>
      <c r="D331" s="6">
        <v>43434</v>
      </c>
      <c r="E331" s="6" t="s">
        <v>66</v>
      </c>
      <c r="F331" s="49">
        <v>3</v>
      </c>
      <c r="G331" s="5"/>
      <c r="H331" s="5"/>
      <c r="I331" s="5"/>
    </row>
    <row r="332" spans="1:9" x14ac:dyDescent="0.25">
      <c r="A332" s="28" t="s">
        <v>704</v>
      </c>
      <c r="B332" s="6" t="s">
        <v>9</v>
      </c>
      <c r="C332" s="6">
        <v>43431</v>
      </c>
      <c r="D332" s="6">
        <v>43465</v>
      </c>
      <c r="E332" s="6" t="s">
        <v>6</v>
      </c>
      <c r="F332" s="49">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7" t="s">
        <v>1</v>
      </c>
      <c r="B1" s="47" t="s">
        <v>53</v>
      </c>
      <c r="C1" s="47" t="s">
        <v>0</v>
      </c>
      <c r="D1" s="48" t="s">
        <v>6</v>
      </c>
      <c r="E1" s="48" t="s">
        <v>20</v>
      </c>
      <c r="F1" s="36" t="s">
        <v>37</v>
      </c>
      <c r="G1" s="37"/>
      <c r="H1" s="38"/>
      <c r="I1" s="46"/>
      <c r="J1" s="46" t="s">
        <v>60</v>
      </c>
      <c r="K1" s="236"/>
      <c r="L1" s="39" t="s">
        <v>54</v>
      </c>
    </row>
    <row r="2" spans="1:12" ht="15.75" hidden="1" thickBot="1" x14ac:dyDescent="0.3">
      <c r="A2" s="138" t="s">
        <v>407</v>
      </c>
      <c r="B2" s="6" t="s">
        <v>657</v>
      </c>
      <c r="C2" s="6">
        <v>43160</v>
      </c>
      <c r="D2" s="6">
        <v>43175</v>
      </c>
      <c r="E2" s="6" t="s">
        <v>6</v>
      </c>
      <c r="F2" s="49">
        <v>15</v>
      </c>
      <c r="G2" s="9"/>
      <c r="H2" s="5"/>
      <c r="I2" s="5"/>
      <c r="J2" s="5">
        <v>0</v>
      </c>
      <c r="L2" s="563"/>
    </row>
    <row r="3" spans="1:12" hidden="1" x14ac:dyDescent="0.25">
      <c r="A3" s="28" t="s">
        <v>408</v>
      </c>
      <c r="B3" s="6" t="s">
        <v>190</v>
      </c>
      <c r="C3" s="6">
        <v>43159</v>
      </c>
      <c r="D3" s="6">
        <v>43173</v>
      </c>
      <c r="E3" s="6" t="s">
        <v>6</v>
      </c>
      <c r="F3" s="49">
        <v>14</v>
      </c>
      <c r="G3" s="5"/>
      <c r="H3" s="5"/>
      <c r="I3" s="5"/>
      <c r="J3" s="5">
        <v>0</v>
      </c>
    </row>
    <row r="4" spans="1:12" hidden="1" x14ac:dyDescent="0.25">
      <c r="A4" s="28" t="s">
        <v>409</v>
      </c>
      <c r="B4" s="6" t="s">
        <v>659</v>
      </c>
      <c r="C4" s="6">
        <v>43108</v>
      </c>
      <c r="D4" s="6">
        <v>43133</v>
      </c>
      <c r="E4" s="6" t="s">
        <v>6</v>
      </c>
      <c r="F4" s="49">
        <v>25</v>
      </c>
      <c r="G4" s="5"/>
      <c r="H4" s="5"/>
      <c r="I4" s="5"/>
      <c r="J4" s="4"/>
    </row>
    <row r="5" spans="1:12" hidden="1" x14ac:dyDescent="0.25">
      <c r="A5" s="28" t="s">
        <v>413</v>
      </c>
      <c r="B5" s="6" t="s">
        <v>83</v>
      </c>
      <c r="C5" s="6">
        <v>43157</v>
      </c>
      <c r="D5" s="6">
        <v>43161</v>
      </c>
      <c r="E5" s="6" t="s">
        <v>6</v>
      </c>
      <c r="F5" s="49">
        <v>4</v>
      </c>
      <c r="G5" s="5"/>
      <c r="H5" s="5"/>
      <c r="I5" s="5"/>
      <c r="J5" s="5">
        <v>0</v>
      </c>
    </row>
    <row r="6" spans="1:12" hidden="1" x14ac:dyDescent="0.25">
      <c r="A6" s="28" t="s">
        <v>432</v>
      </c>
      <c r="B6" s="6" t="s">
        <v>660</v>
      </c>
      <c r="C6" s="6">
        <v>43136</v>
      </c>
      <c r="D6" s="6">
        <v>43165</v>
      </c>
      <c r="E6" s="6" t="s">
        <v>6</v>
      </c>
      <c r="F6" s="49">
        <v>29</v>
      </c>
      <c r="G6" s="5"/>
      <c r="H6" s="5"/>
      <c r="I6" s="5"/>
      <c r="J6" s="5">
        <v>0</v>
      </c>
    </row>
    <row r="7" spans="1:12" hidden="1" x14ac:dyDescent="0.25">
      <c r="A7" s="28" t="s">
        <v>414</v>
      </c>
      <c r="B7" s="6" t="s">
        <v>657</v>
      </c>
      <c r="C7" s="6">
        <v>43171</v>
      </c>
      <c r="D7" s="6">
        <v>43252</v>
      </c>
      <c r="E7" s="6" t="s">
        <v>6</v>
      </c>
      <c r="F7" s="49">
        <v>81</v>
      </c>
      <c r="G7" s="5"/>
      <c r="H7" s="5"/>
      <c r="I7" s="5"/>
      <c r="J7" s="5">
        <v>0</v>
      </c>
    </row>
    <row r="8" spans="1:12" hidden="1" x14ac:dyDescent="0.25">
      <c r="A8" s="28" t="s">
        <v>468</v>
      </c>
      <c r="B8" s="6" t="s">
        <v>661</v>
      </c>
      <c r="C8" s="6">
        <v>43262</v>
      </c>
      <c r="D8" s="6">
        <v>43300</v>
      </c>
      <c r="E8" s="6" t="s">
        <v>6</v>
      </c>
      <c r="F8" s="49">
        <v>38</v>
      </c>
      <c r="G8" s="5"/>
      <c r="H8" s="5"/>
      <c r="I8" s="5"/>
      <c r="J8" s="5">
        <v>0</v>
      </c>
    </row>
    <row r="9" spans="1:12" hidden="1" x14ac:dyDescent="0.25">
      <c r="A9" s="28" t="s">
        <v>416</v>
      </c>
      <c r="B9" s="6" t="s">
        <v>82</v>
      </c>
      <c r="C9" s="6">
        <v>43313</v>
      </c>
      <c r="D9" s="6">
        <v>43343</v>
      </c>
      <c r="E9" s="6" t="s">
        <v>6</v>
      </c>
      <c r="F9" s="49">
        <v>30</v>
      </c>
      <c r="G9" s="5"/>
      <c r="H9" s="5"/>
      <c r="I9" s="5"/>
      <c r="J9" s="5">
        <v>0</v>
      </c>
    </row>
    <row r="10" spans="1:12" x14ac:dyDescent="0.25">
      <c r="A10" s="28" t="s">
        <v>415</v>
      </c>
      <c r="B10" s="6" t="s">
        <v>82</v>
      </c>
      <c r="C10" s="6">
        <v>43381</v>
      </c>
      <c r="D10" s="6">
        <v>43420</v>
      </c>
      <c r="E10" s="6" t="s">
        <v>23</v>
      </c>
      <c r="F10" s="49">
        <v>39</v>
      </c>
      <c r="G10" s="5"/>
      <c r="H10" s="5"/>
      <c r="I10" s="5"/>
      <c r="J10" s="5">
        <v>0</v>
      </c>
    </row>
    <row r="11" spans="1:12" hidden="1" x14ac:dyDescent="0.25">
      <c r="A11" s="28" t="s">
        <v>417</v>
      </c>
      <c r="B11" s="6" t="s">
        <v>82</v>
      </c>
      <c r="C11" s="6">
        <v>43269</v>
      </c>
      <c r="D11" s="6">
        <v>43325</v>
      </c>
      <c r="E11" s="6" t="s">
        <v>6</v>
      </c>
      <c r="F11" s="49">
        <v>56</v>
      </c>
      <c r="G11" s="5"/>
      <c r="H11" s="5"/>
      <c r="I11" s="5"/>
      <c r="J11" s="5">
        <v>0</v>
      </c>
    </row>
    <row r="12" spans="1:12" hidden="1" x14ac:dyDescent="0.25">
      <c r="A12" s="28" t="s">
        <v>418</v>
      </c>
      <c r="B12" s="6" t="s">
        <v>82</v>
      </c>
      <c r="C12" s="6">
        <v>43223</v>
      </c>
      <c r="D12" s="6">
        <v>43238</v>
      </c>
      <c r="E12" s="6" t="s">
        <v>6</v>
      </c>
      <c r="F12" s="49">
        <v>15</v>
      </c>
      <c r="G12" s="5"/>
      <c r="H12" s="5"/>
      <c r="I12" s="5"/>
      <c r="J12" s="5">
        <v>0</v>
      </c>
    </row>
    <row r="13" spans="1:12" x14ac:dyDescent="0.25">
      <c r="A13" s="28" t="s">
        <v>419</v>
      </c>
      <c r="B13" s="6" t="s">
        <v>82</v>
      </c>
      <c r="C13" s="6">
        <v>43511</v>
      </c>
      <c r="D13" s="6">
        <v>43570</v>
      </c>
      <c r="E13" s="6" t="s">
        <v>21</v>
      </c>
      <c r="F13" s="49">
        <v>59</v>
      </c>
      <c r="G13" s="5"/>
      <c r="H13" s="5"/>
      <c r="I13" s="5"/>
      <c r="J13" s="5">
        <v>0</v>
      </c>
    </row>
    <row r="14" spans="1:12" x14ac:dyDescent="0.25">
      <c r="A14" s="28" t="s">
        <v>420</v>
      </c>
      <c r="B14" s="6" t="s">
        <v>82</v>
      </c>
      <c r="C14" s="6">
        <v>43570</v>
      </c>
      <c r="D14" s="6">
        <v>43631</v>
      </c>
      <c r="E14" s="6" t="s">
        <v>21</v>
      </c>
      <c r="F14" s="49">
        <v>61</v>
      </c>
      <c r="G14" s="5"/>
      <c r="H14" s="5"/>
      <c r="I14" s="5"/>
      <c r="J14" s="4"/>
    </row>
    <row r="15" spans="1:12" x14ac:dyDescent="0.25">
      <c r="A15" s="28" t="s">
        <v>421</v>
      </c>
      <c r="B15" s="6" t="s">
        <v>280</v>
      </c>
      <c r="C15" s="6">
        <v>43409</v>
      </c>
      <c r="D15" s="6">
        <v>43420</v>
      </c>
      <c r="E15" s="6" t="s">
        <v>23</v>
      </c>
      <c r="F15" s="49">
        <v>11</v>
      </c>
      <c r="G15" s="5"/>
      <c r="H15" s="5"/>
      <c r="I15" s="5"/>
      <c r="J15" s="5">
        <v>0</v>
      </c>
    </row>
    <row r="16" spans="1:12" hidden="1" x14ac:dyDescent="0.25">
      <c r="A16" s="28" t="s">
        <v>422</v>
      </c>
      <c r="B16" s="6" t="s">
        <v>82</v>
      </c>
      <c r="C16" s="6">
        <v>43202</v>
      </c>
      <c r="D16" s="6">
        <v>43224</v>
      </c>
      <c r="E16" s="6" t="s">
        <v>6</v>
      </c>
      <c r="F16" s="49">
        <v>22</v>
      </c>
      <c r="G16" s="5"/>
      <c r="H16" s="5"/>
      <c r="I16" s="5"/>
      <c r="J16" s="5"/>
    </row>
    <row r="17" spans="1:10" ht="25.5" x14ac:dyDescent="0.25">
      <c r="A17" s="28" t="s">
        <v>423</v>
      </c>
      <c r="B17" s="6" t="s">
        <v>9</v>
      </c>
      <c r="C17" s="6">
        <v>43936</v>
      </c>
      <c r="D17" s="6">
        <v>43997</v>
      </c>
      <c r="E17" s="6" t="s">
        <v>74</v>
      </c>
      <c r="F17" s="49">
        <v>61</v>
      </c>
      <c r="G17" s="5"/>
      <c r="H17" s="5"/>
      <c r="I17" s="5"/>
      <c r="J17" s="5"/>
    </row>
    <row r="18" spans="1:10" hidden="1" x14ac:dyDescent="0.25">
      <c r="A18" s="28" t="s">
        <v>428</v>
      </c>
      <c r="B18" s="6" t="s">
        <v>82</v>
      </c>
      <c r="C18" s="6">
        <v>43164</v>
      </c>
      <c r="D18" s="6">
        <v>43168</v>
      </c>
      <c r="E18" s="6" t="s">
        <v>6</v>
      </c>
      <c r="F18" s="49">
        <v>4</v>
      </c>
      <c r="G18" s="5"/>
      <c r="H18" s="5"/>
      <c r="I18" s="5"/>
      <c r="J18" s="5"/>
    </row>
    <row r="19" spans="1:10" hidden="1" x14ac:dyDescent="0.25">
      <c r="A19" s="28" t="s">
        <v>427</v>
      </c>
      <c r="B19" s="6" t="s">
        <v>33</v>
      </c>
      <c r="C19" s="6">
        <v>43123</v>
      </c>
      <c r="D19" s="6">
        <v>43189</v>
      </c>
      <c r="E19" s="6" t="s">
        <v>6</v>
      </c>
      <c r="F19" s="49">
        <v>66</v>
      </c>
      <c r="G19" s="5"/>
      <c r="H19" s="5"/>
      <c r="I19" s="5"/>
      <c r="J19" s="5"/>
    </row>
    <row r="20" spans="1:10" hidden="1" x14ac:dyDescent="0.25">
      <c r="A20" s="28" t="s">
        <v>510</v>
      </c>
      <c r="B20" s="6" t="s">
        <v>33</v>
      </c>
      <c r="C20" s="6">
        <v>43374</v>
      </c>
      <c r="D20" s="6">
        <v>43385</v>
      </c>
      <c r="E20" s="6" t="s">
        <v>6</v>
      </c>
      <c r="F20" s="49">
        <v>11</v>
      </c>
      <c r="G20" s="5"/>
      <c r="H20" s="5"/>
      <c r="I20" s="5"/>
      <c r="J20" s="4"/>
    </row>
    <row r="21" spans="1:10" hidden="1" x14ac:dyDescent="0.25">
      <c r="A21" s="28" t="s">
        <v>451</v>
      </c>
      <c r="B21" s="6" t="s">
        <v>33</v>
      </c>
      <c r="C21" s="6">
        <v>43171</v>
      </c>
      <c r="D21" s="6">
        <v>43208</v>
      </c>
      <c r="E21" s="6" t="s">
        <v>6</v>
      </c>
      <c r="F21" s="49">
        <v>37</v>
      </c>
      <c r="G21" s="5"/>
      <c r="H21" s="5"/>
      <c r="I21" s="5"/>
      <c r="J21" s="4"/>
    </row>
    <row r="22" spans="1:10" hidden="1" x14ac:dyDescent="0.25">
      <c r="A22" s="28" t="s">
        <v>206</v>
      </c>
      <c r="B22" s="6" t="s">
        <v>36</v>
      </c>
      <c r="C22" s="6">
        <v>43014</v>
      </c>
      <c r="D22" s="6">
        <v>43042</v>
      </c>
      <c r="E22" s="6" t="s">
        <v>6</v>
      </c>
      <c r="F22" s="49">
        <v>28</v>
      </c>
      <c r="G22" s="5"/>
      <c r="H22" s="5"/>
      <c r="I22" s="5"/>
      <c r="J22" s="4"/>
    </row>
    <row r="23" spans="1:10" hidden="1" x14ac:dyDescent="0.25">
      <c r="A23" s="28" t="s">
        <v>429</v>
      </c>
      <c r="B23" s="6" t="s">
        <v>9</v>
      </c>
      <c r="C23" s="6">
        <v>43122</v>
      </c>
      <c r="D23" s="6">
        <v>43205</v>
      </c>
      <c r="E23" s="6" t="s">
        <v>6</v>
      </c>
      <c r="F23" s="49">
        <v>83</v>
      </c>
      <c r="G23" s="5"/>
      <c r="H23" s="5"/>
      <c r="I23" s="5"/>
      <c r="J23" s="4"/>
    </row>
    <row r="24" spans="1:10" hidden="1" x14ac:dyDescent="0.25">
      <c r="A24" s="28" t="s">
        <v>449</v>
      </c>
      <c r="B24" s="6" t="s">
        <v>34</v>
      </c>
      <c r="C24" s="6">
        <v>43336</v>
      </c>
      <c r="D24" s="6">
        <v>43339</v>
      </c>
      <c r="E24" s="6" t="s">
        <v>6</v>
      </c>
      <c r="F24" s="49">
        <v>3</v>
      </c>
      <c r="G24" s="5"/>
      <c r="H24" s="5"/>
      <c r="I24" s="5"/>
      <c r="J24" s="4"/>
    </row>
    <row r="25" spans="1:10" hidden="1" x14ac:dyDescent="0.25">
      <c r="A25" s="28" t="s">
        <v>538</v>
      </c>
      <c r="B25" s="6" t="s">
        <v>663</v>
      </c>
      <c r="C25" s="6">
        <v>43335</v>
      </c>
      <c r="D25" s="6">
        <v>43340</v>
      </c>
      <c r="E25" s="6" t="s">
        <v>6</v>
      </c>
      <c r="F25" s="49">
        <v>5</v>
      </c>
      <c r="G25" s="5"/>
      <c r="H25" s="5"/>
      <c r="I25" s="5"/>
      <c r="J25" s="5">
        <v>0</v>
      </c>
    </row>
    <row r="26" spans="1:10" hidden="1" x14ac:dyDescent="0.25">
      <c r="A26" s="28" t="s">
        <v>447</v>
      </c>
      <c r="B26" s="6" t="s">
        <v>9</v>
      </c>
      <c r="C26" s="6">
        <v>43255</v>
      </c>
      <c r="D26" s="6">
        <v>43259</v>
      </c>
      <c r="E26" s="6" t="s">
        <v>6</v>
      </c>
      <c r="F26" s="49">
        <v>4</v>
      </c>
      <c r="G26" s="5"/>
      <c r="H26" s="5"/>
      <c r="I26" s="5"/>
      <c r="J26" s="4"/>
    </row>
    <row r="27" spans="1:10" hidden="1" x14ac:dyDescent="0.25">
      <c r="A27" s="28" t="s">
        <v>205</v>
      </c>
      <c r="B27" s="6" t="s">
        <v>33</v>
      </c>
      <c r="C27" s="6">
        <v>42776</v>
      </c>
      <c r="D27" s="6">
        <v>43098</v>
      </c>
      <c r="E27" s="6" t="s">
        <v>6</v>
      </c>
      <c r="F27" s="49">
        <v>322</v>
      </c>
      <c r="G27" s="5"/>
      <c r="H27" s="5"/>
      <c r="I27" s="5"/>
      <c r="J27" s="4"/>
    </row>
    <row r="28" spans="1:10" hidden="1" x14ac:dyDescent="0.25">
      <c r="A28" s="28" t="s">
        <v>437</v>
      </c>
      <c r="B28" s="6" t="s">
        <v>311</v>
      </c>
      <c r="C28" s="6">
        <v>43136</v>
      </c>
      <c r="D28" s="6">
        <v>43252</v>
      </c>
      <c r="E28" s="6" t="s">
        <v>6</v>
      </c>
      <c r="F28" s="49">
        <v>116</v>
      </c>
      <c r="G28" s="5"/>
      <c r="H28" s="5"/>
      <c r="I28" s="5"/>
      <c r="J28" s="4"/>
    </row>
    <row r="29" spans="1:10" hidden="1" x14ac:dyDescent="0.25">
      <c r="A29" s="28" t="s">
        <v>438</v>
      </c>
      <c r="B29" s="6" t="s">
        <v>147</v>
      </c>
      <c r="C29" s="6">
        <v>43143</v>
      </c>
      <c r="D29" s="6">
        <v>43161</v>
      </c>
      <c r="E29" s="6" t="s">
        <v>6</v>
      </c>
      <c r="F29" s="49">
        <v>18</v>
      </c>
      <c r="G29" s="5"/>
      <c r="H29" s="5"/>
      <c r="I29" s="5"/>
      <c r="J29" s="4"/>
    </row>
    <row r="30" spans="1:10" hidden="1" x14ac:dyDescent="0.25">
      <c r="A30" s="28" t="s">
        <v>448</v>
      </c>
      <c r="B30" s="6" t="s">
        <v>658</v>
      </c>
      <c r="C30" s="6">
        <v>43264</v>
      </c>
      <c r="D30" s="6">
        <v>43269</v>
      </c>
      <c r="E30" s="6" t="s">
        <v>6</v>
      </c>
      <c r="F30" s="49">
        <v>5</v>
      </c>
      <c r="G30" s="5"/>
      <c r="H30" s="5"/>
      <c r="I30" s="5"/>
      <c r="J30" s="4"/>
    </row>
    <row r="31" spans="1:10" hidden="1" x14ac:dyDescent="0.25">
      <c r="A31" s="28" t="s">
        <v>207</v>
      </c>
      <c r="B31" s="6" t="s">
        <v>152</v>
      </c>
      <c r="C31" s="6">
        <v>42870</v>
      </c>
      <c r="D31" s="6">
        <v>42881</v>
      </c>
      <c r="E31" s="6" t="s">
        <v>6</v>
      </c>
      <c r="F31" s="49">
        <v>11</v>
      </c>
      <c r="G31" s="5"/>
      <c r="H31" s="5"/>
      <c r="I31" s="5"/>
      <c r="J31" s="4"/>
    </row>
    <row r="32" spans="1:10" hidden="1" x14ac:dyDescent="0.25">
      <c r="A32" s="28" t="s">
        <v>444</v>
      </c>
      <c r="B32" s="6" t="s">
        <v>32</v>
      </c>
      <c r="C32" s="6">
        <v>43241</v>
      </c>
      <c r="D32" s="6">
        <v>43252</v>
      </c>
      <c r="E32" s="6" t="s">
        <v>6</v>
      </c>
      <c r="F32" s="49">
        <v>11</v>
      </c>
      <c r="G32" s="5"/>
      <c r="H32" s="5"/>
      <c r="I32" s="5"/>
      <c r="J32" s="4"/>
    </row>
    <row r="33" spans="1:10" x14ac:dyDescent="0.25">
      <c r="A33" s="32" t="s">
        <v>500</v>
      </c>
      <c r="B33" s="6" t="s">
        <v>35</v>
      </c>
      <c r="C33" s="6">
        <v>43430</v>
      </c>
      <c r="D33" s="6">
        <v>43455</v>
      </c>
      <c r="E33" s="6" t="s">
        <v>66</v>
      </c>
      <c r="F33" s="49">
        <v>25</v>
      </c>
      <c r="G33" s="5"/>
      <c r="H33" s="5"/>
      <c r="I33" s="5"/>
      <c r="J33" s="4"/>
    </row>
    <row r="34" spans="1:10" x14ac:dyDescent="0.25">
      <c r="A34" s="32" t="s">
        <v>509</v>
      </c>
      <c r="B34" s="6" t="s">
        <v>147</v>
      </c>
      <c r="C34" s="6">
        <v>43367</v>
      </c>
      <c r="D34" s="6">
        <v>43434</v>
      </c>
      <c r="E34" s="6" t="s">
        <v>23</v>
      </c>
      <c r="F34" s="49">
        <v>67</v>
      </c>
      <c r="G34" s="5"/>
      <c r="H34" s="5"/>
      <c r="I34" s="5"/>
      <c r="J34" s="4"/>
    </row>
    <row r="35" spans="1:10" x14ac:dyDescent="0.25">
      <c r="A35" s="32" t="s">
        <v>450</v>
      </c>
      <c r="B35" s="6" t="s">
        <v>82</v>
      </c>
      <c r="C35" s="6">
        <v>43449</v>
      </c>
      <c r="D35" s="6">
        <v>43511</v>
      </c>
      <c r="E35" s="6" t="s">
        <v>21</v>
      </c>
      <c r="F35" s="49">
        <v>62</v>
      </c>
      <c r="G35" s="5"/>
      <c r="H35" s="5"/>
      <c r="I35" s="5"/>
      <c r="J35" s="4"/>
    </row>
    <row r="36" spans="1:10" x14ac:dyDescent="0.25">
      <c r="A36" s="28" t="s">
        <v>488</v>
      </c>
      <c r="B36" s="6" t="s">
        <v>35</v>
      </c>
      <c r="C36" s="6">
        <v>43405</v>
      </c>
      <c r="D36" s="6">
        <v>43416</v>
      </c>
      <c r="E36" s="6" t="s">
        <v>23</v>
      </c>
      <c r="F36" s="49">
        <v>11</v>
      </c>
      <c r="G36" s="5"/>
      <c r="H36" s="5"/>
      <c r="I36" s="5"/>
      <c r="J36" s="4"/>
    </row>
    <row r="37" spans="1:10" hidden="1" x14ac:dyDescent="0.25">
      <c r="A37" s="28" t="s">
        <v>208</v>
      </c>
      <c r="B37" s="6" t="s">
        <v>35</v>
      </c>
      <c r="C37" s="6">
        <v>43017</v>
      </c>
      <c r="D37" s="6">
        <v>43083</v>
      </c>
      <c r="E37" s="6" t="s">
        <v>6</v>
      </c>
      <c r="F37" s="49">
        <v>66</v>
      </c>
      <c r="G37" s="5"/>
      <c r="H37" s="5"/>
      <c r="I37" s="5"/>
      <c r="J37" s="4"/>
    </row>
    <row r="38" spans="1:10" hidden="1" x14ac:dyDescent="0.25">
      <c r="A38" s="28" t="s">
        <v>453</v>
      </c>
      <c r="B38" s="6" t="s">
        <v>33</v>
      </c>
      <c r="C38" s="6">
        <v>43297</v>
      </c>
      <c r="D38" s="6">
        <v>43333</v>
      </c>
      <c r="E38" s="6" t="s">
        <v>6</v>
      </c>
      <c r="F38" s="49">
        <v>36</v>
      </c>
      <c r="G38" s="5"/>
      <c r="H38" s="5"/>
      <c r="I38" s="5"/>
      <c r="J38" s="4"/>
    </row>
    <row r="39" spans="1:10" hidden="1" x14ac:dyDescent="0.25">
      <c r="A39" s="28" t="s">
        <v>455</v>
      </c>
      <c r="B39" s="6" t="s">
        <v>82</v>
      </c>
      <c r="C39" s="6">
        <v>43161</v>
      </c>
      <c r="D39" s="6">
        <v>43196</v>
      </c>
      <c r="E39" s="6" t="s">
        <v>6</v>
      </c>
      <c r="F39" s="49">
        <v>35</v>
      </c>
      <c r="G39" s="5"/>
      <c r="H39" s="5"/>
      <c r="I39" s="5"/>
      <c r="J39" s="4"/>
    </row>
    <row r="40" spans="1:10" hidden="1" x14ac:dyDescent="0.25">
      <c r="A40" s="138" t="s">
        <v>457</v>
      </c>
      <c r="B40" s="6" t="s">
        <v>147</v>
      </c>
      <c r="C40" s="6">
        <v>43185</v>
      </c>
      <c r="D40" s="6">
        <v>43265</v>
      </c>
      <c r="E40" s="6" t="s">
        <v>6</v>
      </c>
      <c r="F40" s="49">
        <v>80</v>
      </c>
      <c r="G40" s="5"/>
      <c r="H40" s="5"/>
      <c r="I40" s="5"/>
      <c r="J40" s="4"/>
    </row>
    <row r="41" spans="1:10" hidden="1" x14ac:dyDescent="0.25">
      <c r="A41" s="28" t="s">
        <v>456</v>
      </c>
      <c r="B41" s="6" t="s">
        <v>82</v>
      </c>
      <c r="C41" s="6">
        <v>43199</v>
      </c>
      <c r="D41" s="6">
        <v>43236</v>
      </c>
      <c r="E41" s="6" t="s">
        <v>6</v>
      </c>
      <c r="F41" s="49">
        <v>37</v>
      </c>
      <c r="G41" s="5"/>
      <c r="H41" s="5"/>
      <c r="I41" s="5"/>
      <c r="J41" s="4"/>
    </row>
    <row r="42" spans="1:10" hidden="1" x14ac:dyDescent="0.25">
      <c r="A42" s="28" t="s">
        <v>458</v>
      </c>
      <c r="B42" s="6" t="s">
        <v>35</v>
      </c>
      <c r="C42" s="6">
        <v>43251</v>
      </c>
      <c r="D42" s="6">
        <v>43361</v>
      </c>
      <c r="E42" s="6" t="s">
        <v>6</v>
      </c>
      <c r="F42" s="49">
        <v>110</v>
      </c>
      <c r="G42" s="5"/>
      <c r="H42" s="5"/>
      <c r="I42" s="5"/>
      <c r="J42" s="4"/>
    </row>
    <row r="43" spans="1:10" hidden="1" x14ac:dyDescent="0.25">
      <c r="A43" s="28" t="s">
        <v>494</v>
      </c>
      <c r="B43" s="6" t="s">
        <v>82</v>
      </c>
      <c r="C43" s="6">
        <v>43290</v>
      </c>
      <c r="D43" s="6">
        <v>43299</v>
      </c>
      <c r="E43" s="6" t="s">
        <v>6</v>
      </c>
      <c r="F43" s="49">
        <v>9</v>
      </c>
      <c r="G43" s="5"/>
      <c r="H43" s="5"/>
      <c r="I43" s="5"/>
      <c r="J43" s="4"/>
    </row>
    <row r="44" spans="1:10" hidden="1" x14ac:dyDescent="0.25">
      <c r="A44" s="28" t="s">
        <v>464</v>
      </c>
      <c r="B44" s="6" t="s">
        <v>190</v>
      </c>
      <c r="C44" s="6">
        <v>43213</v>
      </c>
      <c r="D44" s="6">
        <v>43224</v>
      </c>
      <c r="E44" s="6" t="s">
        <v>6</v>
      </c>
      <c r="F44" s="49">
        <v>11</v>
      </c>
      <c r="G44" s="5"/>
      <c r="H44" s="5"/>
      <c r="I44" s="5"/>
      <c r="J44" s="4"/>
    </row>
    <row r="45" spans="1:10" hidden="1" x14ac:dyDescent="0.25">
      <c r="A45" s="28" t="s">
        <v>462</v>
      </c>
      <c r="B45" s="6" t="s">
        <v>660</v>
      </c>
      <c r="C45" s="6">
        <v>43180</v>
      </c>
      <c r="D45" s="6">
        <v>43185</v>
      </c>
      <c r="E45" s="6" t="s">
        <v>6</v>
      </c>
      <c r="F45" s="49">
        <v>5</v>
      </c>
      <c r="G45" s="5"/>
      <c r="H45" s="5"/>
      <c r="I45" s="5"/>
      <c r="J45" s="4"/>
    </row>
    <row r="46" spans="1:10" hidden="1" x14ac:dyDescent="0.25">
      <c r="A46" s="28" t="s">
        <v>463</v>
      </c>
      <c r="B46" s="6" t="s">
        <v>33</v>
      </c>
      <c r="C46" s="6">
        <v>43182</v>
      </c>
      <c r="D46" s="6">
        <v>43194</v>
      </c>
      <c r="E46" s="6" t="s">
        <v>6</v>
      </c>
      <c r="F46" s="49">
        <v>12</v>
      </c>
      <c r="G46" s="5"/>
      <c r="H46" s="5"/>
      <c r="I46" s="5"/>
      <c r="J46" s="4"/>
    </row>
    <row r="47" spans="1:10" hidden="1" x14ac:dyDescent="0.25">
      <c r="A47" s="28" t="s">
        <v>466</v>
      </c>
      <c r="B47" s="6" t="s">
        <v>82</v>
      </c>
      <c r="C47" s="6">
        <v>43185</v>
      </c>
      <c r="D47" s="6">
        <v>43189</v>
      </c>
      <c r="E47" s="6" t="s">
        <v>6</v>
      </c>
      <c r="F47" s="49">
        <v>4</v>
      </c>
      <c r="G47" s="5"/>
      <c r="H47" s="5"/>
      <c r="I47" s="5"/>
      <c r="J47" s="4"/>
    </row>
    <row r="48" spans="1:10" hidden="1" x14ac:dyDescent="0.25">
      <c r="A48" s="28" t="s">
        <v>467</v>
      </c>
      <c r="B48" s="6" t="s">
        <v>660</v>
      </c>
      <c r="C48" s="6">
        <v>43192</v>
      </c>
      <c r="D48" s="6">
        <v>43203</v>
      </c>
      <c r="E48" s="6" t="s">
        <v>6</v>
      </c>
      <c r="F48" s="49">
        <v>11</v>
      </c>
      <c r="G48" s="5"/>
      <c r="H48" s="5"/>
      <c r="I48" s="5"/>
      <c r="J48" s="4"/>
    </row>
    <row r="49" spans="1:10" hidden="1" x14ac:dyDescent="0.25">
      <c r="A49" s="28" t="s">
        <v>469</v>
      </c>
      <c r="B49" s="6" t="s">
        <v>312</v>
      </c>
      <c r="C49" s="6">
        <v>43194</v>
      </c>
      <c r="D49" s="6">
        <v>43208</v>
      </c>
      <c r="E49" s="6" t="s">
        <v>6</v>
      </c>
      <c r="F49" s="49">
        <v>14</v>
      </c>
      <c r="G49" s="5"/>
      <c r="H49" s="5"/>
      <c r="I49" s="5"/>
      <c r="J49" s="4"/>
    </row>
    <row r="50" spans="1:10" x14ac:dyDescent="0.25">
      <c r="A50" s="28" t="s">
        <v>501</v>
      </c>
      <c r="B50" s="6" t="s">
        <v>664</v>
      </c>
      <c r="C50" s="6">
        <v>43348</v>
      </c>
      <c r="D50" s="6">
        <v>43514</v>
      </c>
      <c r="E50" s="6" t="s">
        <v>23</v>
      </c>
      <c r="F50" s="49">
        <v>166</v>
      </c>
      <c r="G50" s="5"/>
      <c r="H50" s="5"/>
      <c r="I50" s="5"/>
      <c r="J50" s="4"/>
    </row>
    <row r="51" spans="1:10" hidden="1" x14ac:dyDescent="0.25">
      <c r="A51" s="31" t="s">
        <v>471</v>
      </c>
      <c r="B51" s="6" t="s">
        <v>35</v>
      </c>
      <c r="C51" s="6">
        <v>43208</v>
      </c>
      <c r="D51" s="6">
        <v>43238</v>
      </c>
      <c r="E51" s="6" t="s">
        <v>6</v>
      </c>
      <c r="F51" s="49">
        <v>30</v>
      </c>
      <c r="G51" s="5"/>
      <c r="H51" s="5"/>
      <c r="I51" s="5"/>
      <c r="J51" s="4"/>
    </row>
    <row r="52" spans="1:10" hidden="1" x14ac:dyDescent="0.25">
      <c r="A52" s="28" t="s">
        <v>298</v>
      </c>
      <c r="B52" s="6" t="s">
        <v>661</v>
      </c>
      <c r="C52" s="6">
        <v>43069</v>
      </c>
      <c r="D52" s="6">
        <v>43112</v>
      </c>
      <c r="E52" s="6" t="s">
        <v>6</v>
      </c>
      <c r="F52" s="49">
        <v>43</v>
      </c>
      <c r="G52" s="5"/>
      <c r="H52" s="5"/>
      <c r="I52" s="5"/>
      <c r="J52" s="4"/>
    </row>
    <row r="53" spans="1:10" hidden="1" x14ac:dyDescent="0.25">
      <c r="A53" s="28" t="s">
        <v>516</v>
      </c>
      <c r="B53" s="6" t="s">
        <v>661</v>
      </c>
      <c r="C53" s="6">
        <v>43332</v>
      </c>
      <c r="D53" s="6">
        <v>43385</v>
      </c>
      <c r="E53" s="6" t="s">
        <v>6</v>
      </c>
      <c r="F53" s="49">
        <v>53</v>
      </c>
      <c r="G53" s="5"/>
      <c r="H53" s="5"/>
      <c r="I53" s="5"/>
      <c r="J53" s="4"/>
    </row>
    <row r="54" spans="1:10" ht="25.5" x14ac:dyDescent="0.25">
      <c r="A54" s="28" t="s">
        <v>473</v>
      </c>
      <c r="B54" s="6" t="s">
        <v>82</v>
      </c>
      <c r="C54" s="6">
        <v>43360</v>
      </c>
      <c r="D54" s="6">
        <v>43371</v>
      </c>
      <c r="E54" s="6" t="s">
        <v>74</v>
      </c>
      <c r="F54" s="49">
        <v>11</v>
      </c>
      <c r="G54" s="5"/>
      <c r="H54" s="5"/>
      <c r="I54" s="5"/>
      <c r="J54" s="4"/>
    </row>
    <row r="55" spans="1:10" ht="25.5" x14ac:dyDescent="0.25">
      <c r="A55" s="138" t="s">
        <v>474</v>
      </c>
      <c r="B55" s="6" t="s">
        <v>82</v>
      </c>
      <c r="C55" s="6">
        <v>43388</v>
      </c>
      <c r="D55" s="6">
        <v>43399</v>
      </c>
      <c r="E55" s="6" t="s">
        <v>74</v>
      </c>
      <c r="F55" s="49">
        <v>11</v>
      </c>
      <c r="G55" s="5"/>
      <c r="H55" s="5"/>
      <c r="I55" s="5"/>
      <c r="J55" s="4"/>
    </row>
    <row r="56" spans="1:10" ht="25.5" x14ac:dyDescent="0.25">
      <c r="A56" s="28" t="s">
        <v>475</v>
      </c>
      <c r="B56" s="6" t="s">
        <v>82</v>
      </c>
      <c r="C56" s="6">
        <v>43402</v>
      </c>
      <c r="D56" s="6">
        <v>43413</v>
      </c>
      <c r="E56" s="6" t="s">
        <v>74</v>
      </c>
      <c r="F56" s="49">
        <v>11</v>
      </c>
      <c r="G56" s="5"/>
      <c r="H56" s="5"/>
      <c r="I56" s="5"/>
      <c r="J56" s="4"/>
    </row>
    <row r="57" spans="1:10" hidden="1" x14ac:dyDescent="0.25">
      <c r="A57" s="28" t="s">
        <v>282</v>
      </c>
      <c r="B57" s="6" t="s">
        <v>662</v>
      </c>
      <c r="C57" s="6">
        <v>42838</v>
      </c>
      <c r="D57" s="6">
        <v>43100</v>
      </c>
      <c r="E57" s="6" t="s">
        <v>6</v>
      </c>
      <c r="F57" s="49">
        <v>262</v>
      </c>
      <c r="G57" s="5"/>
      <c r="H57" s="5"/>
      <c r="I57" s="5"/>
      <c r="J57" s="4"/>
    </row>
    <row r="58" spans="1:10" ht="25.5" x14ac:dyDescent="0.25">
      <c r="A58" s="138" t="s">
        <v>476</v>
      </c>
      <c r="B58" s="6" t="s">
        <v>82</v>
      </c>
      <c r="C58" s="6">
        <v>43465</v>
      </c>
      <c r="D58" s="6">
        <v>43476</v>
      </c>
      <c r="E58" s="6" t="s">
        <v>74</v>
      </c>
      <c r="F58" s="49">
        <v>11</v>
      </c>
      <c r="G58" s="5"/>
      <c r="H58" s="5"/>
      <c r="I58" s="5"/>
      <c r="J58" s="4"/>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82</v>
      </c>
      <c r="C60" s="6">
        <v>43830</v>
      </c>
      <c r="D60" s="6">
        <v>43841</v>
      </c>
      <c r="E60" s="6" t="s">
        <v>74</v>
      </c>
      <c r="F60" s="49">
        <v>11</v>
      </c>
      <c r="G60" s="5"/>
      <c r="H60" s="5"/>
      <c r="I60" s="5"/>
      <c r="J60" s="4"/>
    </row>
    <row r="61" spans="1:10" ht="25.5" x14ac:dyDescent="0.25">
      <c r="A61" s="28" t="s">
        <v>478</v>
      </c>
      <c r="B61" s="6" t="s">
        <v>82</v>
      </c>
      <c r="C61" s="6">
        <v>43479</v>
      </c>
      <c r="D61" s="6">
        <v>43490</v>
      </c>
      <c r="E61" s="6" t="s">
        <v>74</v>
      </c>
      <c r="F61" s="49">
        <v>11</v>
      </c>
      <c r="G61" s="5"/>
      <c r="H61" s="5"/>
      <c r="I61" s="5"/>
      <c r="J61" s="4"/>
    </row>
    <row r="62" spans="1:10" hidden="1" x14ac:dyDescent="0.25">
      <c r="A62" s="28" t="s">
        <v>479</v>
      </c>
      <c r="B62" s="6" t="s">
        <v>82</v>
      </c>
      <c r="C62" s="6">
        <v>43332</v>
      </c>
      <c r="D62" s="6">
        <v>43363</v>
      </c>
      <c r="E62" s="6" t="s">
        <v>6</v>
      </c>
      <c r="F62" s="49">
        <v>31</v>
      </c>
      <c r="G62" s="5"/>
      <c r="H62" s="5"/>
      <c r="I62" s="5"/>
      <c r="J62" s="5">
        <v>0</v>
      </c>
    </row>
    <row r="63" spans="1:10" ht="25.5" x14ac:dyDescent="0.25">
      <c r="A63" s="28" t="s">
        <v>480</v>
      </c>
      <c r="B63" s="6" t="s">
        <v>82</v>
      </c>
      <c r="C63" s="6">
        <v>43346</v>
      </c>
      <c r="D63" s="6">
        <v>43357</v>
      </c>
      <c r="E63" s="6" t="s">
        <v>74</v>
      </c>
      <c r="F63" s="49">
        <v>11</v>
      </c>
      <c r="G63" s="5"/>
      <c r="H63" s="5"/>
      <c r="I63" s="5"/>
      <c r="J63" s="4"/>
    </row>
    <row r="64" spans="1:10" hidden="1" x14ac:dyDescent="0.25">
      <c r="A64" s="28" t="s">
        <v>338</v>
      </c>
      <c r="B64" s="6" t="s">
        <v>147</v>
      </c>
      <c r="C64" s="6">
        <v>43059</v>
      </c>
      <c r="D64" s="6">
        <v>43147</v>
      </c>
      <c r="E64" s="6" t="s">
        <v>6</v>
      </c>
      <c r="F64" s="49">
        <v>88</v>
      </c>
      <c r="G64" s="5"/>
      <c r="H64" s="5"/>
      <c r="I64" s="5"/>
      <c r="J64" s="5">
        <v>0</v>
      </c>
    </row>
    <row r="65" spans="1:12" hidden="1" x14ac:dyDescent="0.25">
      <c r="A65" s="138" t="s">
        <v>481</v>
      </c>
      <c r="B65" s="6" t="s">
        <v>82</v>
      </c>
      <c r="C65" s="6">
        <v>43283</v>
      </c>
      <c r="D65" s="6">
        <v>43308</v>
      </c>
      <c r="E65" s="6" t="s">
        <v>6</v>
      </c>
      <c r="F65" s="49">
        <v>25</v>
      </c>
      <c r="G65" s="5"/>
      <c r="H65" s="5"/>
      <c r="I65" s="5"/>
      <c r="J65" s="4"/>
    </row>
    <row r="66" spans="1:12" ht="25.5" x14ac:dyDescent="0.25">
      <c r="A66" s="28" t="s">
        <v>482</v>
      </c>
      <c r="B66" s="6" t="s">
        <v>82</v>
      </c>
      <c r="C66" s="6">
        <v>43419</v>
      </c>
      <c r="D66" s="6">
        <v>43449</v>
      </c>
      <c r="E66" s="6" t="s">
        <v>74</v>
      </c>
      <c r="F66" s="49">
        <v>30</v>
      </c>
      <c r="G66" s="5"/>
      <c r="H66" s="5"/>
      <c r="I66" s="5"/>
      <c r="J66" s="4"/>
    </row>
    <row r="67" spans="1:12" ht="25.5" x14ac:dyDescent="0.25">
      <c r="A67" s="138" t="s">
        <v>483</v>
      </c>
      <c r="B67" s="6" t="s">
        <v>82</v>
      </c>
      <c r="C67" s="6">
        <v>43905</v>
      </c>
      <c r="D67" s="6">
        <v>43936</v>
      </c>
      <c r="E67" s="6" t="s">
        <v>74</v>
      </c>
      <c r="F67" s="49">
        <v>31</v>
      </c>
      <c r="G67" s="5"/>
      <c r="H67" s="5"/>
      <c r="I67" s="5"/>
      <c r="J67" s="4"/>
    </row>
    <row r="68" spans="1:12" x14ac:dyDescent="0.25">
      <c r="A68" s="28" t="s">
        <v>484</v>
      </c>
      <c r="B68" s="6" t="s">
        <v>82</v>
      </c>
      <c r="C68" s="6">
        <v>43571</v>
      </c>
      <c r="D68" s="6">
        <v>43603</v>
      </c>
      <c r="E68" s="6" t="s">
        <v>21</v>
      </c>
      <c r="F68" s="49">
        <v>32</v>
      </c>
      <c r="G68" s="5"/>
      <c r="H68" s="5"/>
      <c r="I68" s="5"/>
      <c r="J68" s="4"/>
    </row>
    <row r="69" spans="1:12" hidden="1" x14ac:dyDescent="0.25">
      <c r="A69" s="138" t="s">
        <v>285</v>
      </c>
      <c r="B69" s="6" t="s">
        <v>62</v>
      </c>
      <c r="C69" s="6">
        <v>42891</v>
      </c>
      <c r="D69" s="6">
        <v>43042</v>
      </c>
      <c r="E69" s="6" t="s">
        <v>6</v>
      </c>
      <c r="F69" s="49">
        <v>151</v>
      </c>
      <c r="G69" s="5"/>
      <c r="H69" s="5"/>
      <c r="I69" s="5"/>
      <c r="J69" s="4"/>
    </row>
    <row r="70" spans="1:12" hidden="1" x14ac:dyDescent="0.25">
      <c r="A70" s="138" t="s">
        <v>470</v>
      </c>
      <c r="B70" s="6" t="s">
        <v>312</v>
      </c>
      <c r="C70" s="6">
        <v>43199</v>
      </c>
      <c r="D70" s="6">
        <v>43203</v>
      </c>
      <c r="E70" s="6" t="s">
        <v>6</v>
      </c>
      <c r="F70" s="49">
        <v>4</v>
      </c>
      <c r="G70" s="5"/>
      <c r="H70" s="5"/>
      <c r="I70" s="5"/>
      <c r="J70" s="4"/>
    </row>
    <row r="71" spans="1:12" hidden="1" x14ac:dyDescent="0.25">
      <c r="A71" s="138" t="s">
        <v>283</v>
      </c>
      <c r="B71" s="6" t="s">
        <v>9</v>
      </c>
      <c r="C71" s="6">
        <v>42877</v>
      </c>
      <c r="D71" s="6">
        <v>42881</v>
      </c>
      <c r="E71" s="6" t="s">
        <v>6</v>
      </c>
      <c r="F71" s="49">
        <v>4</v>
      </c>
      <c r="G71" s="5"/>
      <c r="H71" s="5"/>
      <c r="I71" s="5"/>
      <c r="J71" s="4"/>
    </row>
    <row r="72" spans="1:12" hidden="1" x14ac:dyDescent="0.25">
      <c r="A72" s="28" t="s">
        <v>490</v>
      </c>
      <c r="B72" s="6" t="s">
        <v>147</v>
      </c>
      <c r="C72" s="6">
        <v>43241</v>
      </c>
      <c r="D72" s="6">
        <v>43259</v>
      </c>
      <c r="E72" s="6" t="s">
        <v>6</v>
      </c>
      <c r="F72" s="49">
        <v>18</v>
      </c>
      <c r="G72" s="5"/>
      <c r="H72" s="5"/>
      <c r="I72" s="5"/>
      <c r="J72" s="4"/>
    </row>
    <row r="73" spans="1:12" hidden="1" x14ac:dyDescent="0.25">
      <c r="A73" s="28" t="s">
        <v>472</v>
      </c>
      <c r="B73" s="6" t="s">
        <v>82</v>
      </c>
      <c r="C73" s="6">
        <v>43199</v>
      </c>
      <c r="D73" s="6">
        <v>43208</v>
      </c>
      <c r="E73" s="6" t="s">
        <v>6</v>
      </c>
      <c r="F73" s="49">
        <v>9</v>
      </c>
      <c r="G73" s="5"/>
      <c r="H73" s="5"/>
      <c r="I73" s="5"/>
      <c r="J73" s="4"/>
    </row>
    <row r="74" spans="1:12" hidden="1" x14ac:dyDescent="0.25">
      <c r="A74" s="28" t="s">
        <v>331</v>
      </c>
      <c r="B74" s="6" t="s">
        <v>62</v>
      </c>
      <c r="C74" s="6">
        <v>43045</v>
      </c>
      <c r="D74" s="6">
        <v>43077</v>
      </c>
      <c r="E74" s="6" t="s">
        <v>6</v>
      </c>
      <c r="F74" s="49">
        <v>32</v>
      </c>
      <c r="G74" s="5"/>
      <c r="H74" s="5"/>
      <c r="I74" s="5"/>
      <c r="J74" s="4"/>
    </row>
    <row r="75" spans="1:12" hidden="1" x14ac:dyDescent="0.25">
      <c r="A75" s="138" t="s">
        <v>499</v>
      </c>
      <c r="B75" s="6" t="s">
        <v>82</v>
      </c>
      <c r="C75" s="6">
        <v>43244</v>
      </c>
      <c r="D75" s="6">
        <v>43251</v>
      </c>
      <c r="E75" s="6" t="s">
        <v>6</v>
      </c>
      <c r="F75" s="49">
        <v>7</v>
      </c>
      <c r="G75" s="5"/>
      <c r="H75" s="5"/>
      <c r="I75" s="5"/>
      <c r="J75" s="5">
        <v>0</v>
      </c>
      <c r="L75" s="564">
        <f ca="1">TODAY()</f>
        <v>43438</v>
      </c>
    </row>
    <row r="76" spans="1:12" hidden="1" x14ac:dyDescent="0.25">
      <c r="A76" s="138" t="s">
        <v>491</v>
      </c>
      <c r="B76" s="6" t="s">
        <v>661</v>
      </c>
      <c r="C76" s="6">
        <v>43241</v>
      </c>
      <c r="D76" s="6">
        <v>43258</v>
      </c>
      <c r="E76" s="6" t="s">
        <v>6</v>
      </c>
      <c r="F76" s="49">
        <v>17</v>
      </c>
      <c r="G76" s="5"/>
      <c r="H76" s="5"/>
      <c r="I76" s="5"/>
      <c r="J76" s="5">
        <v>0</v>
      </c>
    </row>
    <row r="77" spans="1:12" x14ac:dyDescent="0.25">
      <c r="A77" s="28" t="s">
        <v>492</v>
      </c>
      <c r="B77" s="6" t="s">
        <v>312</v>
      </c>
      <c r="C77" s="6">
        <v>43411</v>
      </c>
      <c r="D77" s="6">
        <v>43427</v>
      </c>
      <c r="E77" s="6" t="s">
        <v>23</v>
      </c>
      <c r="F77" s="49">
        <v>16</v>
      </c>
      <c r="G77" s="5"/>
      <c r="H77" s="5"/>
      <c r="I77" s="5"/>
      <c r="J77" s="5">
        <v>0</v>
      </c>
    </row>
    <row r="78" spans="1:12" hidden="1" x14ac:dyDescent="0.25">
      <c r="A78" s="28" t="s">
        <v>287</v>
      </c>
      <c r="B78" s="6" t="s">
        <v>147</v>
      </c>
      <c r="C78" s="6">
        <v>43416</v>
      </c>
      <c r="D78" s="6">
        <v>43441</v>
      </c>
      <c r="E78" s="6" t="s">
        <v>6</v>
      </c>
      <c r="F78" s="49">
        <v>25</v>
      </c>
      <c r="G78" s="5"/>
      <c r="H78" s="5"/>
      <c r="I78" s="5"/>
      <c r="J78" s="5">
        <v>0</v>
      </c>
    </row>
    <row r="79" spans="1:12" ht="25.5" x14ac:dyDescent="0.25">
      <c r="A79" s="28" t="s">
        <v>493</v>
      </c>
      <c r="B79" s="6" t="s">
        <v>9</v>
      </c>
      <c r="C79" s="6">
        <v>43444</v>
      </c>
      <c r="D79" s="6">
        <v>43476</v>
      </c>
      <c r="E79" s="6" t="s">
        <v>74</v>
      </c>
      <c r="F79" s="49">
        <v>32</v>
      </c>
      <c r="G79" s="5"/>
      <c r="H79" s="5"/>
      <c r="I79" s="5"/>
      <c r="J79" s="5">
        <v>0</v>
      </c>
    </row>
    <row r="80" spans="1:12" hidden="1" x14ac:dyDescent="0.25">
      <c r="A80" s="28" t="s">
        <v>486</v>
      </c>
      <c r="B80" s="6" t="s">
        <v>657</v>
      </c>
      <c r="C80" s="6">
        <v>43206</v>
      </c>
      <c r="D80" s="6">
        <v>43217</v>
      </c>
      <c r="E80" s="6" t="s">
        <v>6</v>
      </c>
      <c r="F80" s="49">
        <v>11</v>
      </c>
      <c r="G80" s="5"/>
      <c r="H80" s="5"/>
      <c r="I80" s="5"/>
      <c r="J80" s="5"/>
    </row>
    <row r="81" spans="1:10" hidden="1" x14ac:dyDescent="0.25">
      <c r="A81" s="138" t="s">
        <v>288</v>
      </c>
      <c r="B81" s="6" t="s">
        <v>36</v>
      </c>
      <c r="C81" s="6">
        <v>43003</v>
      </c>
      <c r="D81" s="6">
        <v>43014</v>
      </c>
      <c r="E81" s="6" t="s">
        <v>6</v>
      </c>
      <c r="F81" s="49">
        <v>11</v>
      </c>
      <c r="G81" s="5"/>
      <c r="H81" s="5"/>
      <c r="I81" s="5"/>
      <c r="J81" s="5"/>
    </row>
    <row r="82" spans="1:10" hidden="1" x14ac:dyDescent="0.25">
      <c r="A82" s="28" t="s">
        <v>497</v>
      </c>
      <c r="B82" s="6" t="s">
        <v>660</v>
      </c>
      <c r="C82" s="6">
        <v>43207</v>
      </c>
      <c r="D82" s="6">
        <v>43266</v>
      </c>
      <c r="E82" s="6" t="s">
        <v>6</v>
      </c>
      <c r="F82" s="49">
        <v>59</v>
      </c>
      <c r="G82" s="5"/>
      <c r="H82" s="5"/>
      <c r="I82" s="5"/>
      <c r="J82" s="5"/>
    </row>
    <row r="83" spans="1:10" hidden="1" x14ac:dyDescent="0.25">
      <c r="A83" s="28" t="s">
        <v>322</v>
      </c>
      <c r="B83" s="6" t="s">
        <v>657</v>
      </c>
      <c r="C83" s="6">
        <v>43019</v>
      </c>
      <c r="D83" s="6">
        <v>43039</v>
      </c>
      <c r="E83" s="6" t="s">
        <v>6</v>
      </c>
      <c r="F83" s="49">
        <v>20</v>
      </c>
      <c r="G83" s="5"/>
      <c r="H83" s="5"/>
      <c r="I83" s="5"/>
      <c r="J83" s="4"/>
    </row>
    <row r="84" spans="1:10" hidden="1" x14ac:dyDescent="0.25">
      <c r="A84" s="28" t="s">
        <v>495</v>
      </c>
      <c r="B84" s="6" t="s">
        <v>82</v>
      </c>
      <c r="C84" s="6">
        <v>43332</v>
      </c>
      <c r="D84" s="6">
        <v>43363</v>
      </c>
      <c r="E84" s="6" t="s">
        <v>6</v>
      </c>
      <c r="F84" s="49">
        <v>31</v>
      </c>
      <c r="G84" s="5"/>
      <c r="H84" s="5"/>
      <c r="I84" s="5"/>
      <c r="J84" s="5">
        <v>0</v>
      </c>
    </row>
    <row r="85" spans="1:10" hidden="1" x14ac:dyDescent="0.25">
      <c r="A85" s="28" t="s">
        <v>284</v>
      </c>
      <c r="B85" s="6" t="s">
        <v>280</v>
      </c>
      <c r="C85" s="6">
        <v>42877</v>
      </c>
      <c r="D85" s="6">
        <v>43100</v>
      </c>
      <c r="E85" s="6" t="s">
        <v>6</v>
      </c>
      <c r="F85" s="49">
        <v>223</v>
      </c>
      <c r="G85" s="5"/>
      <c r="H85" s="5"/>
      <c r="I85" s="5"/>
      <c r="J85" s="5">
        <v>0</v>
      </c>
    </row>
    <row r="86" spans="1:10" hidden="1" x14ac:dyDescent="0.25">
      <c r="A86" s="28" t="s">
        <v>498</v>
      </c>
      <c r="B86" s="6" t="s">
        <v>82</v>
      </c>
      <c r="C86" s="6">
        <v>43234</v>
      </c>
      <c r="D86" s="6">
        <v>43243</v>
      </c>
      <c r="E86" s="6" t="s">
        <v>6</v>
      </c>
      <c r="F86" s="49">
        <v>9</v>
      </c>
      <c r="G86" s="5"/>
      <c r="H86" s="5"/>
      <c r="I86" s="5"/>
      <c r="J86" s="4"/>
    </row>
    <row r="87" spans="1:10" hidden="1" x14ac:dyDescent="0.25">
      <c r="A87" s="138" t="s">
        <v>496</v>
      </c>
      <c r="B87" s="6" t="s">
        <v>35</v>
      </c>
      <c r="C87" s="6">
        <v>43213</v>
      </c>
      <c r="D87" s="6">
        <v>43238</v>
      </c>
      <c r="E87" s="6" t="s">
        <v>6</v>
      </c>
      <c r="F87" s="49">
        <v>25</v>
      </c>
      <c r="G87" s="5"/>
      <c r="H87" s="5"/>
      <c r="I87" s="5"/>
      <c r="J87" s="5">
        <v>0</v>
      </c>
    </row>
    <row r="88" spans="1:10" hidden="1" x14ac:dyDescent="0.25">
      <c r="A88" s="28" t="s">
        <v>297</v>
      </c>
      <c r="B88" s="6" t="s">
        <v>35</v>
      </c>
      <c r="C88" s="6">
        <v>43003</v>
      </c>
      <c r="D88" s="6">
        <v>43028</v>
      </c>
      <c r="E88" s="6" t="s">
        <v>6</v>
      </c>
      <c r="F88" s="49">
        <v>25</v>
      </c>
      <c r="G88" s="5"/>
      <c r="H88" s="5"/>
      <c r="I88" s="5"/>
      <c r="J88" s="5">
        <v>0</v>
      </c>
    </row>
    <row r="89" spans="1:10" hidden="1" x14ac:dyDescent="0.25">
      <c r="A89" s="138" t="s">
        <v>503</v>
      </c>
      <c r="B89" s="6" t="s">
        <v>82</v>
      </c>
      <c r="C89" s="6">
        <v>43297</v>
      </c>
      <c r="D89" s="6">
        <v>43343</v>
      </c>
      <c r="E89" s="6" t="s">
        <v>6</v>
      </c>
      <c r="F89" s="49">
        <v>46</v>
      </c>
      <c r="G89" s="5"/>
      <c r="H89" s="5"/>
      <c r="I89" s="5"/>
      <c r="J89" s="5">
        <v>0</v>
      </c>
    </row>
    <row r="90" spans="1:10" x14ac:dyDescent="0.25">
      <c r="A90" s="138" t="s">
        <v>502</v>
      </c>
      <c r="B90" s="6" t="s">
        <v>147</v>
      </c>
      <c r="C90" s="6">
        <v>43404</v>
      </c>
      <c r="D90" s="6">
        <v>43420</v>
      </c>
      <c r="E90" s="6" t="s">
        <v>23</v>
      </c>
      <c r="F90" s="49">
        <v>16</v>
      </c>
      <c r="G90" s="5"/>
      <c r="H90" s="5"/>
      <c r="I90" s="5"/>
      <c r="J90" s="5">
        <v>0</v>
      </c>
    </row>
    <row r="91" spans="1:10" hidden="1" x14ac:dyDescent="0.25">
      <c r="A91" s="28" t="s">
        <v>504</v>
      </c>
      <c r="B91" s="6" t="s">
        <v>664</v>
      </c>
      <c r="C91" s="6">
        <v>43276</v>
      </c>
      <c r="D91" s="6">
        <v>43413</v>
      </c>
      <c r="E91" s="6" t="s">
        <v>6</v>
      </c>
      <c r="F91" s="49">
        <v>137</v>
      </c>
      <c r="G91" s="5"/>
      <c r="H91" s="5"/>
      <c r="I91" s="5"/>
      <c r="J91" s="5">
        <v>0</v>
      </c>
    </row>
    <row r="92" spans="1:10" x14ac:dyDescent="0.25">
      <c r="A92" s="138" t="s">
        <v>594</v>
      </c>
      <c r="B92" s="6" t="s">
        <v>35</v>
      </c>
      <c r="C92" s="6">
        <v>43417</v>
      </c>
      <c r="D92" s="6">
        <v>43525</v>
      </c>
      <c r="E92" s="6" t="s">
        <v>23</v>
      </c>
      <c r="F92" s="49">
        <v>108</v>
      </c>
      <c r="G92" s="5"/>
      <c r="H92" s="5"/>
      <c r="I92" s="5"/>
      <c r="J92" s="5">
        <v>0</v>
      </c>
    </row>
    <row r="93" spans="1:10" hidden="1" x14ac:dyDescent="0.25">
      <c r="A93" s="28" t="s">
        <v>505</v>
      </c>
      <c r="B93" s="6" t="s">
        <v>147</v>
      </c>
      <c r="C93" s="6">
        <v>43297</v>
      </c>
      <c r="D93" s="6">
        <v>43306</v>
      </c>
      <c r="E93" s="6" t="s">
        <v>6</v>
      </c>
      <c r="F93" s="49">
        <v>9</v>
      </c>
      <c r="G93" s="5"/>
      <c r="H93" s="5"/>
      <c r="I93" s="5"/>
      <c r="J93" s="5">
        <v>0</v>
      </c>
    </row>
    <row r="94" spans="1:10" x14ac:dyDescent="0.25">
      <c r="A94" s="28" t="s">
        <v>682</v>
      </c>
      <c r="B94" s="6" t="s">
        <v>35</v>
      </c>
      <c r="C94" s="6">
        <v>43416</v>
      </c>
      <c r="D94" s="6">
        <v>43525</v>
      </c>
      <c r="E94" s="6" t="s">
        <v>23</v>
      </c>
      <c r="F94" s="49">
        <v>109</v>
      </c>
      <c r="G94" s="5"/>
      <c r="H94" s="5"/>
      <c r="I94" s="5"/>
      <c r="J94" s="5">
        <v>0</v>
      </c>
    </row>
    <row r="95" spans="1:10" hidden="1" x14ac:dyDescent="0.25">
      <c r="A95" s="138" t="s">
        <v>320</v>
      </c>
      <c r="B95" s="6" t="s">
        <v>36</v>
      </c>
      <c r="C95" s="6">
        <v>43059</v>
      </c>
      <c r="D95" s="6">
        <v>43196</v>
      </c>
      <c r="E95" s="6" t="s">
        <v>6</v>
      </c>
      <c r="F95" s="49">
        <v>137</v>
      </c>
      <c r="G95" s="5"/>
      <c r="H95" s="5"/>
      <c r="I95" s="5"/>
      <c r="J95" s="5">
        <v>0</v>
      </c>
    </row>
    <row r="96" spans="1:10" hidden="1" x14ac:dyDescent="0.25">
      <c r="A96" s="28" t="s">
        <v>319</v>
      </c>
      <c r="B96" s="6" t="s">
        <v>657</v>
      </c>
      <c r="C96" s="6">
        <v>43025</v>
      </c>
      <c r="D96" s="6">
        <v>43126</v>
      </c>
      <c r="E96" s="6" t="s">
        <v>6</v>
      </c>
      <c r="F96" s="49">
        <v>101</v>
      </c>
      <c r="G96" s="5"/>
      <c r="H96" s="5"/>
      <c r="I96" s="5"/>
      <c r="J96" s="5">
        <v>0</v>
      </c>
    </row>
    <row r="97" spans="1:10" hidden="1" x14ac:dyDescent="0.25">
      <c r="A97" s="138" t="s">
        <v>508</v>
      </c>
      <c r="B97" s="6" t="s">
        <v>660</v>
      </c>
      <c r="C97" s="6">
        <v>43256</v>
      </c>
      <c r="D97" s="6">
        <v>43258</v>
      </c>
      <c r="E97" s="6" t="s">
        <v>6</v>
      </c>
      <c r="F97" s="49">
        <v>2</v>
      </c>
      <c r="G97" s="5"/>
      <c r="H97" s="5"/>
      <c r="I97" s="5"/>
      <c r="J97" s="5">
        <v>0</v>
      </c>
    </row>
    <row r="98" spans="1:10" x14ac:dyDescent="0.25">
      <c r="A98" s="28" t="s">
        <v>289</v>
      </c>
      <c r="B98" s="6" t="s">
        <v>147</v>
      </c>
      <c r="C98" s="6">
        <v>43434</v>
      </c>
      <c r="D98" s="6">
        <v>43476</v>
      </c>
      <c r="E98" s="6" t="s">
        <v>66</v>
      </c>
      <c r="F98" s="49">
        <v>172</v>
      </c>
      <c r="G98" s="5"/>
      <c r="H98" s="5"/>
      <c r="I98" s="5"/>
      <c r="J98" s="4"/>
    </row>
    <row r="99" spans="1:10" hidden="1" x14ac:dyDescent="0.25">
      <c r="A99" s="28" t="s">
        <v>290</v>
      </c>
      <c r="B99" s="6" t="s">
        <v>147</v>
      </c>
      <c r="C99" s="6">
        <v>42926</v>
      </c>
      <c r="D99" s="6">
        <v>43000</v>
      </c>
      <c r="E99" s="6" t="s">
        <v>6</v>
      </c>
      <c r="F99" s="49">
        <v>74</v>
      </c>
      <c r="G99" s="5"/>
      <c r="H99" s="5"/>
      <c r="I99" s="5"/>
      <c r="J99" s="5">
        <v>0</v>
      </c>
    </row>
    <row r="100" spans="1:10" hidden="1" x14ac:dyDescent="0.25">
      <c r="A100" s="28" t="s">
        <v>506</v>
      </c>
      <c r="B100" s="6" t="s">
        <v>32</v>
      </c>
      <c r="C100" s="6">
        <v>43251</v>
      </c>
      <c r="D100" s="6">
        <v>43273</v>
      </c>
      <c r="E100" s="6" t="s">
        <v>6</v>
      </c>
      <c r="F100" s="49">
        <v>22</v>
      </c>
      <c r="G100" s="5"/>
      <c r="H100" s="5"/>
      <c r="I100" s="5"/>
      <c r="J100" s="5">
        <v>0</v>
      </c>
    </row>
    <row r="101" spans="1:10" hidden="1" x14ac:dyDescent="0.25">
      <c r="A101" s="28" t="s">
        <v>530</v>
      </c>
      <c r="B101" s="6" t="s">
        <v>36</v>
      </c>
      <c r="C101" s="6">
        <v>43297</v>
      </c>
      <c r="D101" s="6">
        <v>43308</v>
      </c>
      <c r="E101" s="6" t="s">
        <v>6</v>
      </c>
      <c r="F101" s="49">
        <v>11</v>
      </c>
      <c r="G101" s="5"/>
      <c r="H101" s="5"/>
      <c r="I101" s="5"/>
      <c r="J101" s="5">
        <v>0</v>
      </c>
    </row>
    <row r="102" spans="1:10" hidden="1" x14ac:dyDescent="0.25">
      <c r="A102" s="28" t="s">
        <v>534</v>
      </c>
      <c r="B102" s="6" t="s">
        <v>311</v>
      </c>
      <c r="C102" s="6">
        <v>43270</v>
      </c>
      <c r="D102" s="6">
        <v>43271</v>
      </c>
      <c r="E102" s="6" t="s">
        <v>6</v>
      </c>
      <c r="F102" s="49">
        <v>1</v>
      </c>
      <c r="G102" s="5"/>
      <c r="H102" s="5"/>
      <c r="I102" s="5"/>
      <c r="J102" s="5">
        <v>0</v>
      </c>
    </row>
    <row r="103" spans="1:10" hidden="1" x14ac:dyDescent="0.25">
      <c r="A103" s="138" t="s">
        <v>536</v>
      </c>
      <c r="B103" s="6" t="s">
        <v>311</v>
      </c>
      <c r="C103" s="6">
        <v>43272</v>
      </c>
      <c r="D103" s="6">
        <v>43276</v>
      </c>
      <c r="E103" s="6" t="s">
        <v>6</v>
      </c>
      <c r="F103" s="49">
        <v>4</v>
      </c>
      <c r="G103" s="5"/>
      <c r="H103" s="5"/>
      <c r="I103" s="5"/>
      <c r="J103" s="5">
        <v>0</v>
      </c>
    </row>
    <row r="104" spans="1:10" hidden="1" x14ac:dyDescent="0.25">
      <c r="A104" s="138" t="s">
        <v>550</v>
      </c>
      <c r="B104" s="6" t="s">
        <v>311</v>
      </c>
      <c r="C104" s="6">
        <v>43277</v>
      </c>
      <c r="D104" s="6">
        <v>43279</v>
      </c>
      <c r="E104" s="6" t="s">
        <v>6</v>
      </c>
      <c r="F104" s="49">
        <v>2</v>
      </c>
      <c r="G104" s="5"/>
      <c r="H104" s="5"/>
      <c r="I104" s="5"/>
      <c r="J104" s="5">
        <v>0</v>
      </c>
    </row>
    <row r="105" spans="1:10" hidden="1" x14ac:dyDescent="0.25">
      <c r="A105" s="28" t="s">
        <v>522</v>
      </c>
      <c r="B105" s="6" t="s">
        <v>311</v>
      </c>
      <c r="C105" s="6">
        <v>43262</v>
      </c>
      <c r="D105" s="6">
        <v>43265</v>
      </c>
      <c r="E105" s="6" t="s">
        <v>6</v>
      </c>
      <c r="F105" s="49">
        <v>3</v>
      </c>
      <c r="G105" s="5"/>
      <c r="H105" s="5"/>
      <c r="I105" s="5"/>
      <c r="J105" s="5">
        <v>0</v>
      </c>
    </row>
    <row r="106" spans="1:10" hidden="1" x14ac:dyDescent="0.25">
      <c r="A106" s="28" t="s">
        <v>535</v>
      </c>
      <c r="B106" s="6" t="s">
        <v>311</v>
      </c>
      <c r="C106" s="6">
        <v>43271</v>
      </c>
      <c r="D106" s="6">
        <v>43272</v>
      </c>
      <c r="E106" s="6" t="s">
        <v>6</v>
      </c>
      <c r="F106" s="49">
        <v>1</v>
      </c>
      <c r="G106" s="5"/>
      <c r="H106" s="5"/>
      <c r="I106" s="5"/>
      <c r="J106" s="5">
        <v>0</v>
      </c>
    </row>
    <row r="107" spans="1:10" hidden="1" x14ac:dyDescent="0.25">
      <c r="A107" s="28" t="s">
        <v>544</v>
      </c>
      <c r="B107" s="6" t="s">
        <v>311</v>
      </c>
      <c r="C107" s="6">
        <v>43276</v>
      </c>
      <c r="D107" s="6">
        <v>43277</v>
      </c>
      <c r="E107" s="6" t="s">
        <v>6</v>
      </c>
      <c r="F107" s="49">
        <v>1</v>
      </c>
      <c r="G107" s="5"/>
      <c r="H107" s="5"/>
      <c r="I107" s="5"/>
      <c r="J107" s="5">
        <v>0</v>
      </c>
    </row>
    <row r="108" spans="1:10" hidden="1" x14ac:dyDescent="0.25">
      <c r="A108" s="28" t="s">
        <v>545</v>
      </c>
      <c r="B108" s="6" t="s">
        <v>311</v>
      </c>
      <c r="C108" s="6">
        <v>43280</v>
      </c>
      <c r="D108" s="6">
        <v>43283</v>
      </c>
      <c r="E108" s="6" t="s">
        <v>6</v>
      </c>
      <c r="F108" s="49">
        <v>3</v>
      </c>
      <c r="G108" s="5"/>
      <c r="H108" s="5"/>
      <c r="I108" s="5"/>
      <c r="J108" s="5">
        <v>0</v>
      </c>
    </row>
    <row r="109" spans="1:10" hidden="1" x14ac:dyDescent="0.25">
      <c r="A109" s="138" t="s">
        <v>546</v>
      </c>
      <c r="B109" s="6" t="s">
        <v>311</v>
      </c>
      <c r="C109" s="6">
        <v>43287</v>
      </c>
      <c r="D109" s="6">
        <v>43290</v>
      </c>
      <c r="E109" s="6" t="s">
        <v>6</v>
      </c>
      <c r="F109" s="49">
        <v>3</v>
      </c>
      <c r="G109" s="5"/>
      <c r="H109" s="5"/>
      <c r="I109" s="5"/>
      <c r="J109" s="5">
        <v>0</v>
      </c>
    </row>
    <row r="110" spans="1:10" hidden="1" x14ac:dyDescent="0.25">
      <c r="A110" s="28" t="s">
        <v>547</v>
      </c>
      <c r="B110" s="6" t="s">
        <v>147</v>
      </c>
      <c r="C110" s="6">
        <v>43311</v>
      </c>
      <c r="D110" s="6">
        <v>43312</v>
      </c>
      <c r="E110" s="6" t="s">
        <v>6</v>
      </c>
      <c r="F110" s="49">
        <v>1</v>
      </c>
      <c r="G110" s="5"/>
      <c r="H110" s="5"/>
      <c r="I110" s="5"/>
      <c r="J110" s="5">
        <v>0</v>
      </c>
    </row>
    <row r="111" spans="1:10" hidden="1" x14ac:dyDescent="0.25">
      <c r="A111" s="28" t="s">
        <v>548</v>
      </c>
      <c r="B111" s="6" t="s">
        <v>147</v>
      </c>
      <c r="C111" s="6">
        <v>43335</v>
      </c>
      <c r="D111" s="6">
        <v>43336</v>
      </c>
      <c r="E111" s="6" t="s">
        <v>6</v>
      </c>
      <c r="F111" s="49">
        <v>1</v>
      </c>
      <c r="G111" s="5"/>
      <c r="H111" s="5"/>
      <c r="I111" s="5"/>
      <c r="J111" s="5">
        <v>0</v>
      </c>
    </row>
    <row r="112" spans="1:10" hidden="1" x14ac:dyDescent="0.25">
      <c r="A112" s="138" t="s">
        <v>549</v>
      </c>
      <c r="B112" s="6" t="s">
        <v>147</v>
      </c>
      <c r="C112" s="6">
        <v>43368</v>
      </c>
      <c r="D112" s="6">
        <v>43368</v>
      </c>
      <c r="E112" s="6" t="s">
        <v>6</v>
      </c>
      <c r="F112" s="49">
        <v>0</v>
      </c>
      <c r="G112" s="5"/>
      <c r="H112" s="5"/>
      <c r="I112" s="5"/>
      <c r="J112" s="5">
        <v>0</v>
      </c>
    </row>
    <row r="113" spans="1:10" hidden="1" x14ac:dyDescent="0.25">
      <c r="A113" s="138" t="s">
        <v>303</v>
      </c>
      <c r="B113" s="6" t="s">
        <v>31</v>
      </c>
      <c r="C113" s="6">
        <v>43010</v>
      </c>
      <c r="D113" s="6">
        <v>43028</v>
      </c>
      <c r="E113" s="6" t="s">
        <v>6</v>
      </c>
      <c r="F113" s="49">
        <v>18</v>
      </c>
      <c r="G113" s="5"/>
      <c r="H113" s="5"/>
      <c r="I113" s="5"/>
      <c r="J113" s="5">
        <v>0</v>
      </c>
    </row>
    <row r="114" spans="1:10" hidden="1" x14ac:dyDescent="0.25">
      <c r="A114" s="138" t="s">
        <v>566</v>
      </c>
      <c r="B114" s="6" t="s">
        <v>36</v>
      </c>
      <c r="C114" s="6">
        <v>43306</v>
      </c>
      <c r="D114" s="6">
        <v>43315</v>
      </c>
      <c r="E114" s="6" t="s">
        <v>6</v>
      </c>
      <c r="F114" s="49">
        <v>9</v>
      </c>
      <c r="G114" s="5"/>
      <c r="H114" s="5"/>
      <c r="I114" s="5"/>
      <c r="J114" s="5">
        <v>0</v>
      </c>
    </row>
    <row r="115" spans="1:10" hidden="1" x14ac:dyDescent="0.25">
      <c r="A115" s="138" t="s">
        <v>565</v>
      </c>
      <c r="B115" s="6" t="s">
        <v>33</v>
      </c>
      <c r="C115" s="6">
        <v>43390</v>
      </c>
      <c r="D115" s="6">
        <v>43406</v>
      </c>
      <c r="E115" s="6" t="s">
        <v>6</v>
      </c>
      <c r="F115" s="49">
        <v>16</v>
      </c>
      <c r="G115" s="5"/>
      <c r="H115" s="5"/>
      <c r="I115" s="5"/>
      <c r="J115" s="5">
        <v>0</v>
      </c>
    </row>
    <row r="116" spans="1:10" hidden="1" x14ac:dyDescent="0.25">
      <c r="A116" s="138" t="s">
        <v>295</v>
      </c>
      <c r="B116" s="6" t="s">
        <v>147</v>
      </c>
      <c r="C116" s="6">
        <v>43017</v>
      </c>
      <c r="D116" s="6">
        <v>43047</v>
      </c>
      <c r="E116" s="6" t="s">
        <v>6</v>
      </c>
      <c r="F116" s="49">
        <v>30</v>
      </c>
      <c r="G116" s="5"/>
      <c r="H116" s="5"/>
      <c r="I116" s="5"/>
      <c r="J116" s="5">
        <v>0</v>
      </c>
    </row>
    <row r="117" spans="1:10" hidden="1" x14ac:dyDescent="0.25">
      <c r="A117" s="28" t="s">
        <v>514</v>
      </c>
      <c r="B117" s="6" t="s">
        <v>663</v>
      </c>
      <c r="C117" s="6">
        <v>43249</v>
      </c>
      <c r="D117" s="6">
        <v>43259</v>
      </c>
      <c r="E117" s="6" t="s">
        <v>6</v>
      </c>
      <c r="F117" s="49">
        <v>10</v>
      </c>
      <c r="G117" s="5"/>
      <c r="H117" s="5"/>
      <c r="I117" s="5"/>
      <c r="J117" s="4"/>
    </row>
    <row r="118" spans="1:10" hidden="1" x14ac:dyDescent="0.25">
      <c r="A118" s="28" t="s">
        <v>296</v>
      </c>
      <c r="B118" s="6" t="s">
        <v>659</v>
      </c>
      <c r="C118" s="6">
        <v>43150</v>
      </c>
      <c r="D118" s="6">
        <v>43175</v>
      </c>
      <c r="E118" s="6" t="s">
        <v>6</v>
      </c>
      <c r="F118" s="49">
        <v>25</v>
      </c>
      <c r="G118" s="5"/>
      <c r="H118" s="5"/>
      <c r="I118" s="5"/>
      <c r="J118" s="4"/>
    </row>
    <row r="119" spans="1:10" hidden="1" x14ac:dyDescent="0.25">
      <c r="A119" s="28" t="s">
        <v>513</v>
      </c>
      <c r="B119" s="6" t="s">
        <v>36</v>
      </c>
      <c r="C119" s="6">
        <v>43269</v>
      </c>
      <c r="D119" s="6">
        <v>43280</v>
      </c>
      <c r="E119" s="6" t="s">
        <v>6</v>
      </c>
      <c r="F119" s="49">
        <v>11</v>
      </c>
      <c r="G119" s="5"/>
      <c r="H119" s="5"/>
      <c r="I119" s="5"/>
      <c r="J119" s="4"/>
    </row>
    <row r="120" spans="1:10" hidden="1" x14ac:dyDescent="0.25">
      <c r="A120" s="28" t="s">
        <v>520</v>
      </c>
      <c r="B120" s="6" t="s">
        <v>312</v>
      </c>
      <c r="C120" s="6">
        <v>43402</v>
      </c>
      <c r="D120" s="6">
        <v>43411</v>
      </c>
      <c r="E120" s="6" t="s">
        <v>6</v>
      </c>
      <c r="F120" s="49">
        <v>9</v>
      </c>
      <c r="G120" s="5"/>
      <c r="H120" s="5"/>
      <c r="I120" s="5"/>
      <c r="J120" s="4"/>
    </row>
    <row r="121" spans="1:10" hidden="1" x14ac:dyDescent="0.25">
      <c r="A121" s="28" t="s">
        <v>489</v>
      </c>
      <c r="B121" s="6" t="s">
        <v>190</v>
      </c>
      <c r="C121" s="6">
        <v>43306</v>
      </c>
      <c r="D121" s="6">
        <v>43369</v>
      </c>
      <c r="E121" s="6" t="s">
        <v>6</v>
      </c>
      <c r="F121" s="49">
        <v>63</v>
      </c>
      <c r="G121" s="5"/>
      <c r="H121" s="5"/>
      <c r="I121" s="5"/>
      <c r="J121" s="4"/>
    </row>
    <row r="122" spans="1:10" hidden="1" x14ac:dyDescent="0.25">
      <c r="A122" s="28" t="s">
        <v>515</v>
      </c>
      <c r="B122" s="6" t="s">
        <v>147</v>
      </c>
      <c r="C122" s="6">
        <v>43258</v>
      </c>
      <c r="D122" s="6">
        <v>43258</v>
      </c>
      <c r="E122" s="6" t="s">
        <v>6</v>
      </c>
      <c r="F122" s="49">
        <v>0</v>
      </c>
      <c r="G122" s="5"/>
      <c r="H122" s="5"/>
      <c r="I122" s="5"/>
      <c r="J122" s="4"/>
    </row>
    <row r="123" spans="1:10" hidden="1" x14ac:dyDescent="0.25">
      <c r="A123" s="28" t="s">
        <v>512</v>
      </c>
      <c r="B123" s="6" t="s">
        <v>280</v>
      </c>
      <c r="C123" s="6">
        <v>43348</v>
      </c>
      <c r="D123" s="6">
        <v>43353</v>
      </c>
      <c r="E123" s="6" t="s">
        <v>6</v>
      </c>
      <c r="F123" s="49">
        <v>5</v>
      </c>
      <c r="G123" s="5"/>
      <c r="H123" s="5"/>
      <c r="I123" s="5"/>
      <c r="J123" s="4"/>
    </row>
    <row r="124" spans="1:10" hidden="1" x14ac:dyDescent="0.25">
      <c r="A124" s="138" t="s">
        <v>517</v>
      </c>
      <c r="B124" s="6" t="s">
        <v>657</v>
      </c>
      <c r="C124" s="6">
        <v>43374</v>
      </c>
      <c r="D124" s="6">
        <v>43399</v>
      </c>
      <c r="E124" s="6" t="s">
        <v>6</v>
      </c>
      <c r="F124" s="49">
        <v>25</v>
      </c>
      <c r="G124" s="5"/>
      <c r="H124" s="5"/>
      <c r="I124" s="5"/>
      <c r="J124" s="4"/>
    </row>
    <row r="125" spans="1:10" x14ac:dyDescent="0.25">
      <c r="A125" s="28" t="s">
        <v>519</v>
      </c>
      <c r="B125" s="6" t="s">
        <v>657</v>
      </c>
      <c r="C125" s="6">
        <v>43044</v>
      </c>
      <c r="D125" s="6">
        <v>43427</v>
      </c>
      <c r="E125" s="6" t="s">
        <v>23</v>
      </c>
      <c r="F125" s="49">
        <v>383</v>
      </c>
      <c r="G125" s="5"/>
      <c r="H125" s="5"/>
      <c r="I125" s="5"/>
      <c r="J125" s="4"/>
    </row>
    <row r="126" spans="1:10" hidden="1" x14ac:dyDescent="0.25">
      <c r="A126" s="28" t="s">
        <v>529</v>
      </c>
      <c r="B126" s="6" t="s">
        <v>190</v>
      </c>
      <c r="C126" s="6">
        <v>43271</v>
      </c>
      <c r="D126" s="6">
        <v>43332</v>
      </c>
      <c r="E126" s="6" t="s">
        <v>6</v>
      </c>
      <c r="F126" s="49">
        <v>61</v>
      </c>
      <c r="G126" s="5"/>
      <c r="H126" s="5"/>
      <c r="I126" s="5"/>
      <c r="J126" s="4"/>
    </row>
    <row r="127" spans="1:10" hidden="1" x14ac:dyDescent="0.25">
      <c r="A127" s="28" t="s">
        <v>533</v>
      </c>
      <c r="B127" s="6" t="s">
        <v>35</v>
      </c>
      <c r="C127" s="6">
        <v>43311</v>
      </c>
      <c r="D127" s="6">
        <v>43329</v>
      </c>
      <c r="E127" s="6" t="s">
        <v>6</v>
      </c>
      <c r="F127" s="49">
        <v>18</v>
      </c>
      <c r="G127" s="5"/>
      <c r="H127" s="5"/>
      <c r="I127" s="5"/>
      <c r="J127" s="4"/>
    </row>
    <row r="128" spans="1:10" hidden="1" x14ac:dyDescent="0.25">
      <c r="A128" s="28" t="s">
        <v>518</v>
      </c>
      <c r="B128" s="6" t="s">
        <v>657</v>
      </c>
      <c r="C128" s="6">
        <v>43347</v>
      </c>
      <c r="D128" s="6">
        <v>43390</v>
      </c>
      <c r="E128" s="6" t="s">
        <v>6</v>
      </c>
      <c r="F128" s="49">
        <v>43</v>
      </c>
      <c r="G128" s="5"/>
      <c r="H128" s="5"/>
      <c r="I128" s="5"/>
      <c r="J128" s="4"/>
    </row>
    <row r="129" spans="1:10" hidden="1" x14ac:dyDescent="0.25">
      <c r="A129" s="28" t="s">
        <v>521</v>
      </c>
      <c r="B129" s="6" t="s">
        <v>190</v>
      </c>
      <c r="C129" s="6">
        <v>43266</v>
      </c>
      <c r="D129" s="6">
        <v>43273</v>
      </c>
      <c r="E129" s="6" t="s">
        <v>6</v>
      </c>
      <c r="F129" s="49">
        <v>7</v>
      </c>
      <c r="G129" s="5"/>
      <c r="H129" s="5"/>
      <c r="I129" s="5"/>
      <c r="J129" s="4"/>
    </row>
    <row r="130" spans="1:10" hidden="1" x14ac:dyDescent="0.25">
      <c r="A130" s="28" t="s">
        <v>527</v>
      </c>
      <c r="B130" s="6" t="s">
        <v>660</v>
      </c>
      <c r="C130" s="6">
        <v>43262</v>
      </c>
      <c r="D130" s="6">
        <v>43277</v>
      </c>
      <c r="E130" s="6" t="s">
        <v>6</v>
      </c>
      <c r="F130" s="49">
        <v>15</v>
      </c>
      <c r="G130" s="5"/>
      <c r="H130" s="5"/>
      <c r="I130" s="5"/>
      <c r="J130" s="5">
        <v>0</v>
      </c>
    </row>
    <row r="131" spans="1:10" hidden="1" x14ac:dyDescent="0.25">
      <c r="A131" s="28" t="s">
        <v>526</v>
      </c>
      <c r="B131" s="6" t="s">
        <v>660</v>
      </c>
      <c r="C131" s="6">
        <v>43256</v>
      </c>
      <c r="D131" s="6">
        <v>43263</v>
      </c>
      <c r="E131" s="6" t="s">
        <v>6</v>
      </c>
      <c r="F131" s="49">
        <v>7</v>
      </c>
      <c r="G131" s="5"/>
      <c r="H131" s="5"/>
      <c r="I131" s="5"/>
      <c r="J131" s="5">
        <v>0</v>
      </c>
    </row>
    <row r="132" spans="1:10" hidden="1" x14ac:dyDescent="0.25">
      <c r="A132" s="28" t="s">
        <v>291</v>
      </c>
      <c r="B132" s="6" t="s">
        <v>693</v>
      </c>
      <c r="C132" s="6">
        <v>43227</v>
      </c>
      <c r="D132" s="6">
        <v>43231</v>
      </c>
      <c r="E132" s="6" t="s">
        <v>6</v>
      </c>
      <c r="F132" s="49">
        <v>4</v>
      </c>
      <c r="G132" s="5"/>
      <c r="H132" s="5"/>
      <c r="I132" s="5"/>
      <c r="J132" s="5">
        <v>0</v>
      </c>
    </row>
    <row r="133" spans="1:10" hidden="1" x14ac:dyDescent="0.25">
      <c r="A133" s="28" t="s">
        <v>525</v>
      </c>
      <c r="B133" s="6" t="s">
        <v>280</v>
      </c>
      <c r="C133" s="6">
        <v>43257</v>
      </c>
      <c r="D133" s="6">
        <v>43258</v>
      </c>
      <c r="E133" s="6" t="s">
        <v>6</v>
      </c>
      <c r="F133" s="49">
        <v>1</v>
      </c>
      <c r="G133" s="5"/>
      <c r="H133" s="5"/>
      <c r="I133" s="5"/>
      <c r="J133" s="5">
        <v>0</v>
      </c>
    </row>
    <row r="134" spans="1:10" hidden="1" x14ac:dyDescent="0.25">
      <c r="A134" s="28" t="s">
        <v>294</v>
      </c>
      <c r="B134" s="6" t="s">
        <v>34</v>
      </c>
      <c r="C134" s="6">
        <v>42975</v>
      </c>
      <c r="D134" s="6">
        <v>43014</v>
      </c>
      <c r="E134" s="6" t="s">
        <v>6</v>
      </c>
      <c r="F134" s="49">
        <v>39</v>
      </c>
      <c r="G134" s="5"/>
      <c r="H134" s="5"/>
      <c r="I134" s="5"/>
      <c r="J134" s="5">
        <v>0</v>
      </c>
    </row>
    <row r="135" spans="1:10" x14ac:dyDescent="0.25">
      <c r="A135" s="28" t="s">
        <v>569</v>
      </c>
      <c r="B135" s="6" t="s">
        <v>9</v>
      </c>
      <c r="C135" s="6">
        <v>43444</v>
      </c>
      <c r="D135" s="6">
        <v>43469</v>
      </c>
      <c r="E135" s="6" t="s">
        <v>22</v>
      </c>
      <c r="F135" s="49">
        <v>25</v>
      </c>
      <c r="G135" s="5"/>
      <c r="H135" s="5"/>
      <c r="I135" s="5"/>
      <c r="J135" s="5">
        <v>0</v>
      </c>
    </row>
    <row r="136" spans="1:10" hidden="1" x14ac:dyDescent="0.25">
      <c r="A136" s="28" t="s">
        <v>567</v>
      </c>
      <c r="B136" s="6" t="s">
        <v>34</v>
      </c>
      <c r="C136" s="6">
        <v>43318</v>
      </c>
      <c r="D136" s="6">
        <v>43327</v>
      </c>
      <c r="E136" s="6" t="s">
        <v>6</v>
      </c>
      <c r="F136" s="49">
        <v>9</v>
      </c>
      <c r="G136" s="5"/>
      <c r="H136" s="5"/>
      <c r="I136" s="5"/>
      <c r="J136" s="5">
        <v>0</v>
      </c>
    </row>
    <row r="137" spans="1:10" x14ac:dyDescent="0.25">
      <c r="A137" s="28" t="s">
        <v>570</v>
      </c>
      <c r="B137" s="6" t="s">
        <v>9</v>
      </c>
      <c r="C137" s="6">
        <v>43486</v>
      </c>
      <c r="D137" s="6">
        <v>43525</v>
      </c>
      <c r="E137" s="6" t="s">
        <v>21</v>
      </c>
      <c r="F137" s="49">
        <v>39</v>
      </c>
      <c r="G137" s="5"/>
      <c r="H137" s="5"/>
      <c r="I137" s="5"/>
      <c r="J137" s="5">
        <v>0</v>
      </c>
    </row>
    <row r="138" spans="1:10" hidden="1" x14ac:dyDescent="0.25">
      <c r="A138" s="28" t="s">
        <v>302</v>
      </c>
      <c r="B138" s="6" t="s">
        <v>147</v>
      </c>
      <c r="C138" s="6">
        <v>43010</v>
      </c>
      <c r="D138" s="6">
        <v>43028</v>
      </c>
      <c r="E138" s="6" t="s">
        <v>6</v>
      </c>
      <c r="F138" s="49">
        <v>18</v>
      </c>
      <c r="G138" s="5"/>
      <c r="H138" s="5"/>
      <c r="I138" s="5"/>
      <c r="J138" s="5">
        <v>0</v>
      </c>
    </row>
    <row r="139" spans="1:10" hidden="1" x14ac:dyDescent="0.25">
      <c r="A139" s="28" t="s">
        <v>568</v>
      </c>
      <c r="B139" s="6" t="s">
        <v>34</v>
      </c>
      <c r="C139" s="6">
        <v>43318</v>
      </c>
      <c r="D139" s="6">
        <v>43327</v>
      </c>
      <c r="E139" s="6" t="s">
        <v>6</v>
      </c>
      <c r="F139" s="49">
        <v>9</v>
      </c>
      <c r="G139" s="5"/>
      <c r="H139" s="5"/>
      <c r="I139" s="5"/>
      <c r="J139" s="5"/>
    </row>
    <row r="140" spans="1:10" x14ac:dyDescent="0.25">
      <c r="A140" s="28" t="s">
        <v>531</v>
      </c>
      <c r="B140" s="6" t="s">
        <v>147</v>
      </c>
      <c r="C140" s="6">
        <v>43418</v>
      </c>
      <c r="D140" s="6">
        <v>43427</v>
      </c>
      <c r="E140" s="6" t="s">
        <v>23</v>
      </c>
      <c r="F140" s="49">
        <v>9</v>
      </c>
      <c r="G140" s="5"/>
      <c r="H140" s="5"/>
      <c r="I140" s="5"/>
      <c r="J140" s="4"/>
    </row>
    <row r="141" spans="1:10" hidden="1" x14ac:dyDescent="0.25">
      <c r="A141" s="28" t="s">
        <v>305</v>
      </c>
      <c r="B141" s="6" t="s">
        <v>147</v>
      </c>
      <c r="C141" s="6">
        <v>43045</v>
      </c>
      <c r="D141" s="6">
        <v>43070</v>
      </c>
      <c r="E141" s="6" t="s">
        <v>6</v>
      </c>
      <c r="F141" s="49">
        <v>25</v>
      </c>
      <c r="G141" s="5"/>
      <c r="H141" s="5"/>
      <c r="I141" s="5"/>
      <c r="J141" s="5">
        <v>0</v>
      </c>
    </row>
    <row r="142" spans="1:10" hidden="1" x14ac:dyDescent="0.25">
      <c r="A142" s="28" t="s">
        <v>532</v>
      </c>
      <c r="B142" s="6" t="s">
        <v>190</v>
      </c>
      <c r="C142" s="6">
        <v>43339</v>
      </c>
      <c r="D142" s="6">
        <v>43363</v>
      </c>
      <c r="E142" s="6" t="s">
        <v>6</v>
      </c>
      <c r="F142" s="49">
        <v>24</v>
      </c>
      <c r="G142" s="5"/>
      <c r="H142" s="5"/>
      <c r="I142" s="5"/>
      <c r="J142" s="5">
        <v>0</v>
      </c>
    </row>
    <row r="143" spans="1:10" hidden="1" x14ac:dyDescent="0.25">
      <c r="A143" s="28" t="s">
        <v>299</v>
      </c>
      <c r="B143" s="6" t="s">
        <v>35</v>
      </c>
      <c r="C143" s="6">
        <v>43027</v>
      </c>
      <c r="D143" s="6">
        <v>43056</v>
      </c>
      <c r="E143" s="6" t="s">
        <v>6</v>
      </c>
      <c r="F143" s="49">
        <v>29</v>
      </c>
      <c r="G143" s="5"/>
      <c r="H143" s="5"/>
      <c r="I143" s="5"/>
    </row>
    <row r="144" spans="1:10" x14ac:dyDescent="0.25">
      <c r="A144" s="28" t="s">
        <v>555</v>
      </c>
      <c r="B144" s="6" t="s">
        <v>661</v>
      </c>
      <c r="C144" s="6">
        <v>43390</v>
      </c>
      <c r="D144" s="6">
        <v>43434</v>
      </c>
      <c r="E144" s="6" t="s">
        <v>23</v>
      </c>
      <c r="F144" s="49">
        <v>44</v>
      </c>
      <c r="G144" s="5"/>
      <c r="H144" s="5"/>
      <c r="I144" s="5"/>
    </row>
    <row r="145" spans="1:10" hidden="1" x14ac:dyDescent="0.25">
      <c r="A145" s="28" t="s">
        <v>307</v>
      </c>
      <c r="B145" s="6" t="s">
        <v>658</v>
      </c>
      <c r="C145" s="6">
        <v>43185</v>
      </c>
      <c r="D145" s="6">
        <v>43196</v>
      </c>
      <c r="E145" s="6" t="s">
        <v>6</v>
      </c>
      <c r="F145" s="49">
        <v>11</v>
      </c>
      <c r="G145" s="5"/>
      <c r="H145" s="5"/>
      <c r="I145" s="5"/>
    </row>
    <row r="146" spans="1:10" hidden="1" x14ac:dyDescent="0.25">
      <c r="A146" s="28" t="s">
        <v>543</v>
      </c>
      <c r="B146" s="6" t="s">
        <v>82</v>
      </c>
      <c r="C146" s="6">
        <v>43271</v>
      </c>
      <c r="D146" s="6">
        <v>43280</v>
      </c>
      <c r="E146" s="6" t="s">
        <v>6</v>
      </c>
      <c r="F146" s="49">
        <v>9</v>
      </c>
      <c r="G146" s="5"/>
      <c r="H146" s="5"/>
      <c r="I146" s="5"/>
    </row>
    <row r="147" spans="1:10" hidden="1" x14ac:dyDescent="0.25">
      <c r="A147" s="28" t="s">
        <v>309</v>
      </c>
      <c r="B147" s="6" t="s">
        <v>62</v>
      </c>
      <c r="C147" s="6">
        <v>43066</v>
      </c>
      <c r="D147" s="6">
        <v>43077</v>
      </c>
      <c r="E147" s="6" t="s">
        <v>6</v>
      </c>
      <c r="F147" s="49">
        <v>11</v>
      </c>
      <c r="G147" s="5"/>
      <c r="H147" s="5"/>
      <c r="I147" s="5"/>
    </row>
    <row r="148" spans="1:10" hidden="1" x14ac:dyDescent="0.25">
      <c r="A148" s="28" t="s">
        <v>539</v>
      </c>
      <c r="B148" s="6" t="s">
        <v>147</v>
      </c>
      <c r="C148" s="6">
        <v>43307</v>
      </c>
      <c r="D148" s="6">
        <v>43313</v>
      </c>
      <c r="E148" s="6" t="s">
        <v>6</v>
      </c>
      <c r="F148" s="49">
        <v>6</v>
      </c>
      <c r="G148" s="5"/>
      <c r="H148" s="5"/>
      <c r="I148" s="5"/>
    </row>
    <row r="149" spans="1:10" hidden="1" x14ac:dyDescent="0.25">
      <c r="A149" s="28" t="s">
        <v>313</v>
      </c>
      <c r="B149" s="6" t="s">
        <v>147</v>
      </c>
      <c r="C149" s="6">
        <v>43150</v>
      </c>
      <c r="D149" s="6">
        <v>43214</v>
      </c>
      <c r="E149" s="6" t="s">
        <v>6</v>
      </c>
      <c r="F149" s="49">
        <v>64</v>
      </c>
      <c r="G149" s="5"/>
      <c r="H149" s="5"/>
      <c r="I149" s="5"/>
    </row>
    <row r="150" spans="1:10" hidden="1" x14ac:dyDescent="0.25">
      <c r="A150" s="28" t="s">
        <v>540</v>
      </c>
      <c r="B150" s="6" t="s">
        <v>147</v>
      </c>
      <c r="C150" s="6">
        <v>43318</v>
      </c>
      <c r="D150" s="6">
        <v>43322</v>
      </c>
      <c r="E150" s="6" t="s">
        <v>6</v>
      </c>
      <c r="F150" s="49">
        <v>4</v>
      </c>
      <c r="G150" s="5"/>
      <c r="H150" s="5"/>
      <c r="I150" s="5"/>
    </row>
    <row r="151" spans="1:10" hidden="1" x14ac:dyDescent="0.25">
      <c r="A151" s="28" t="s">
        <v>314</v>
      </c>
      <c r="B151" s="6" t="s">
        <v>147</v>
      </c>
      <c r="C151" s="6">
        <v>43244</v>
      </c>
      <c r="D151" s="6">
        <v>43266</v>
      </c>
      <c r="E151" s="6" t="s">
        <v>6</v>
      </c>
      <c r="F151" s="49">
        <v>22</v>
      </c>
      <c r="G151" s="5"/>
      <c r="H151" s="5"/>
      <c r="I151" s="5"/>
    </row>
    <row r="152" spans="1:10" hidden="1" x14ac:dyDescent="0.25">
      <c r="A152" s="28" t="s">
        <v>541</v>
      </c>
      <c r="B152" s="6" t="s">
        <v>147</v>
      </c>
      <c r="C152" s="6">
        <v>43297</v>
      </c>
      <c r="D152" s="6">
        <v>43308</v>
      </c>
      <c r="E152" s="6" t="s">
        <v>6</v>
      </c>
      <c r="F152" s="49">
        <v>11</v>
      </c>
      <c r="G152" s="5"/>
      <c r="H152" s="5"/>
      <c r="I152" s="5"/>
      <c r="J152" s="8">
        <v>0</v>
      </c>
    </row>
    <row r="153" spans="1:10" hidden="1" x14ac:dyDescent="0.25">
      <c r="A153" s="138" t="s">
        <v>315</v>
      </c>
      <c r="B153" s="6" t="s">
        <v>147</v>
      </c>
      <c r="C153" s="6">
        <v>43115</v>
      </c>
      <c r="D153" s="6">
        <v>43147</v>
      </c>
      <c r="E153" s="6" t="s">
        <v>6</v>
      </c>
      <c r="F153" s="49">
        <v>32</v>
      </c>
      <c r="G153" s="5"/>
      <c r="H153" s="5"/>
      <c r="I153" s="5"/>
      <c r="J153" s="4"/>
    </row>
    <row r="154" spans="1:10" hidden="1" x14ac:dyDescent="0.25">
      <c r="A154" s="28" t="s">
        <v>542</v>
      </c>
      <c r="B154" s="6" t="s">
        <v>660</v>
      </c>
      <c r="C154" s="6">
        <v>43277</v>
      </c>
      <c r="D154" s="6">
        <v>43305</v>
      </c>
      <c r="E154" s="6" t="s">
        <v>6</v>
      </c>
      <c r="F154" s="49">
        <v>28</v>
      </c>
      <c r="G154" s="5"/>
      <c r="H154" s="5"/>
      <c r="I154" s="5"/>
      <c r="J154" s="4"/>
    </row>
    <row r="155" spans="1:10" hidden="1" x14ac:dyDescent="0.25">
      <c r="A155" s="28" t="s">
        <v>316</v>
      </c>
      <c r="B155" s="6" t="s">
        <v>35</v>
      </c>
      <c r="C155" s="6">
        <v>43339</v>
      </c>
      <c r="D155" s="6">
        <v>43385</v>
      </c>
      <c r="E155" s="6" t="s">
        <v>6</v>
      </c>
      <c r="F155" s="49">
        <v>46</v>
      </c>
      <c r="G155" s="5"/>
      <c r="H155" s="5"/>
      <c r="I155" s="5"/>
      <c r="J155" s="4"/>
    </row>
    <row r="156" spans="1:10" x14ac:dyDescent="0.25">
      <c r="A156" s="28" t="s">
        <v>606</v>
      </c>
      <c r="B156" s="6" t="s">
        <v>190</v>
      </c>
      <c r="C156" s="6">
        <v>43409</v>
      </c>
      <c r="D156" s="6">
        <v>43427</v>
      </c>
      <c r="E156" s="6" t="s">
        <v>23</v>
      </c>
      <c r="F156" s="49">
        <v>18</v>
      </c>
      <c r="G156" s="5"/>
      <c r="H156" s="5"/>
      <c r="I156" s="5"/>
    </row>
    <row r="157" spans="1:10" hidden="1" x14ac:dyDescent="0.25">
      <c r="A157" s="28" t="s">
        <v>317</v>
      </c>
      <c r="B157" s="6" t="s">
        <v>35</v>
      </c>
      <c r="C157" s="6">
        <v>43311</v>
      </c>
      <c r="D157" s="6">
        <v>43355</v>
      </c>
      <c r="E157" s="6" t="s">
        <v>6</v>
      </c>
      <c r="F157" s="49">
        <v>44</v>
      </c>
      <c r="G157" s="5"/>
      <c r="H157" s="5"/>
      <c r="I157" s="5"/>
      <c r="J157" s="4"/>
    </row>
    <row r="158" spans="1:10" ht="25.5" x14ac:dyDescent="0.25">
      <c r="A158" s="28" t="s">
        <v>551</v>
      </c>
      <c r="B158" s="6" t="s">
        <v>9</v>
      </c>
      <c r="C158" s="6">
        <v>43418</v>
      </c>
      <c r="D158" s="6">
        <v>43434</v>
      </c>
      <c r="E158" s="6" t="s">
        <v>74</v>
      </c>
      <c r="F158" s="49">
        <v>16</v>
      </c>
      <c r="G158" s="5"/>
      <c r="H158" s="5"/>
      <c r="I158" s="5"/>
      <c r="J158" s="4"/>
    </row>
    <row r="159" spans="1:10" hidden="1" x14ac:dyDescent="0.25">
      <c r="A159" s="28" t="s">
        <v>552</v>
      </c>
      <c r="B159" s="6" t="s">
        <v>660</v>
      </c>
      <c r="C159" s="6">
        <v>43283</v>
      </c>
      <c r="D159" s="6">
        <v>43305</v>
      </c>
      <c r="E159" s="6" t="s">
        <v>6</v>
      </c>
      <c r="F159" s="49">
        <v>22</v>
      </c>
      <c r="G159" s="5"/>
      <c r="H159" s="5"/>
      <c r="I159" s="5"/>
      <c r="J159" s="5">
        <v>0</v>
      </c>
    </row>
    <row r="160" spans="1:10" hidden="1" x14ac:dyDescent="0.25">
      <c r="A160" s="28" t="s">
        <v>310</v>
      </c>
      <c r="B160" s="6" t="s">
        <v>312</v>
      </c>
      <c r="C160" s="6">
        <v>43017</v>
      </c>
      <c r="D160" s="6">
        <v>43021</v>
      </c>
      <c r="E160" s="6" t="s">
        <v>6</v>
      </c>
      <c r="F160" s="49">
        <v>4</v>
      </c>
      <c r="G160" s="5"/>
      <c r="H160" s="5"/>
      <c r="I160" s="5"/>
      <c r="J160" s="5">
        <v>0</v>
      </c>
    </row>
    <row r="161" spans="1:10" hidden="1" x14ac:dyDescent="0.25">
      <c r="A161" s="28" t="s">
        <v>553</v>
      </c>
      <c r="B161" s="6" t="s">
        <v>658</v>
      </c>
      <c r="C161" s="6">
        <v>43278</v>
      </c>
      <c r="D161" s="6">
        <v>43287</v>
      </c>
      <c r="E161" s="6" t="s">
        <v>6</v>
      </c>
      <c r="F161" s="49">
        <v>9</v>
      </c>
      <c r="G161" s="5"/>
      <c r="H161" s="5"/>
      <c r="I161" s="5"/>
    </row>
    <row r="162" spans="1:10" hidden="1" x14ac:dyDescent="0.25">
      <c r="A162" s="28" t="s">
        <v>323</v>
      </c>
      <c r="B162" s="6" t="s">
        <v>280</v>
      </c>
      <c r="C162" s="6">
        <v>43031</v>
      </c>
      <c r="D162" s="6">
        <v>43033</v>
      </c>
      <c r="E162" s="6" t="s">
        <v>6</v>
      </c>
      <c r="F162" s="49">
        <v>2</v>
      </c>
      <c r="G162" s="5"/>
      <c r="H162" s="5"/>
      <c r="I162" s="5"/>
    </row>
    <row r="163" spans="1:10" hidden="1" x14ac:dyDescent="0.25">
      <c r="A163" s="28" t="s">
        <v>554</v>
      </c>
      <c r="B163" s="6" t="s">
        <v>190</v>
      </c>
      <c r="C163" s="6">
        <v>43283</v>
      </c>
      <c r="D163" s="6">
        <v>43312</v>
      </c>
      <c r="E163" s="6" t="s">
        <v>6</v>
      </c>
      <c r="F163" s="49">
        <v>29</v>
      </c>
      <c r="G163" s="5"/>
      <c r="H163" s="5"/>
      <c r="I163" s="5"/>
    </row>
    <row r="164" spans="1:10" hidden="1" x14ac:dyDescent="0.25">
      <c r="A164" s="28" t="s">
        <v>325</v>
      </c>
      <c r="B164" s="6" t="s">
        <v>190</v>
      </c>
      <c r="C164" s="6">
        <v>43066</v>
      </c>
      <c r="D164" s="6">
        <v>43231</v>
      </c>
      <c r="E164" s="6" t="s">
        <v>6</v>
      </c>
      <c r="F164" s="49">
        <v>165</v>
      </c>
      <c r="G164" s="5"/>
      <c r="H164" s="5"/>
      <c r="I164" s="5"/>
      <c r="J164" s="8">
        <v>0</v>
      </c>
    </row>
    <row r="165" spans="1:10" hidden="1" x14ac:dyDescent="0.25">
      <c r="A165" s="28" t="s">
        <v>564</v>
      </c>
      <c r="B165" s="6" t="s">
        <v>33</v>
      </c>
      <c r="C165" s="6">
        <v>43347</v>
      </c>
      <c r="D165" s="6">
        <v>43368</v>
      </c>
      <c r="E165" s="6" t="s">
        <v>6</v>
      </c>
      <c r="F165" s="49">
        <v>21</v>
      </c>
      <c r="G165" s="5"/>
      <c r="H165" s="5"/>
      <c r="I165" s="5"/>
      <c r="J165" s="8">
        <v>0</v>
      </c>
    </row>
    <row r="166" spans="1:10" hidden="1" x14ac:dyDescent="0.25">
      <c r="A166" s="28" t="s">
        <v>556</v>
      </c>
      <c r="B166" s="6" t="s">
        <v>664</v>
      </c>
      <c r="C166" s="6">
        <v>43404</v>
      </c>
      <c r="D166" s="6">
        <v>43434</v>
      </c>
      <c r="E166" s="6" t="s">
        <v>6</v>
      </c>
      <c r="F166" s="49">
        <v>30</v>
      </c>
      <c r="G166" s="5"/>
      <c r="H166" s="5"/>
      <c r="I166" s="5"/>
      <c r="J166" s="8">
        <v>0</v>
      </c>
    </row>
    <row r="167" spans="1:10" hidden="1" x14ac:dyDescent="0.25">
      <c r="A167" s="28" t="s">
        <v>324</v>
      </c>
      <c r="B167" s="6" t="s">
        <v>62</v>
      </c>
      <c r="C167" s="6">
        <v>43041</v>
      </c>
      <c r="D167" s="6">
        <v>43049</v>
      </c>
      <c r="E167" s="6" t="s">
        <v>6</v>
      </c>
      <c r="F167" s="49">
        <v>8</v>
      </c>
      <c r="G167" s="5"/>
      <c r="H167" s="5"/>
      <c r="I167" s="5"/>
      <c r="J167" s="8"/>
    </row>
    <row r="168" spans="1:10" hidden="1" x14ac:dyDescent="0.25">
      <c r="A168" s="28" t="s">
        <v>557</v>
      </c>
      <c r="B168" s="6" t="s">
        <v>147</v>
      </c>
      <c r="C168" s="6">
        <v>43327</v>
      </c>
      <c r="D168" s="6">
        <v>43328</v>
      </c>
      <c r="E168" s="6" t="s">
        <v>6</v>
      </c>
      <c r="F168" s="49">
        <v>1</v>
      </c>
      <c r="G168" s="5"/>
      <c r="H168" s="5"/>
      <c r="I168" s="5"/>
      <c r="J168" s="8">
        <v>0</v>
      </c>
    </row>
    <row r="169" spans="1:10" hidden="1" x14ac:dyDescent="0.25">
      <c r="A169" s="28" t="s">
        <v>334</v>
      </c>
      <c r="B169" s="6" t="s">
        <v>658</v>
      </c>
      <c r="C169" s="6">
        <v>43047</v>
      </c>
      <c r="D169" s="6">
        <v>43115</v>
      </c>
      <c r="E169" s="6" t="s">
        <v>6</v>
      </c>
      <c r="F169" s="49">
        <v>68</v>
      </c>
      <c r="G169" s="5"/>
      <c r="H169" s="5"/>
      <c r="I169" s="5"/>
    </row>
    <row r="170" spans="1:10" hidden="1" x14ac:dyDescent="0.25">
      <c r="A170" s="28" t="s">
        <v>558</v>
      </c>
      <c r="B170" s="6" t="s">
        <v>147</v>
      </c>
      <c r="C170" s="6">
        <v>43306</v>
      </c>
      <c r="D170" s="6">
        <v>43307</v>
      </c>
      <c r="E170" s="6" t="s">
        <v>6</v>
      </c>
      <c r="F170" s="49">
        <v>1</v>
      </c>
      <c r="G170" s="5"/>
      <c r="H170" s="5"/>
      <c r="I170" s="5"/>
    </row>
    <row r="171" spans="1:10" hidden="1" x14ac:dyDescent="0.25">
      <c r="A171" s="28" t="s">
        <v>348</v>
      </c>
      <c r="B171" s="6" t="s">
        <v>661</v>
      </c>
      <c r="C171" s="6">
        <v>43206</v>
      </c>
      <c r="D171" s="6">
        <v>43230</v>
      </c>
      <c r="E171" s="6" t="s">
        <v>6</v>
      </c>
      <c r="F171" s="49">
        <v>24</v>
      </c>
      <c r="G171" s="5"/>
      <c r="H171" s="5"/>
      <c r="I171" s="5"/>
    </row>
    <row r="172" spans="1:10" hidden="1" x14ac:dyDescent="0.25">
      <c r="A172" s="28" t="s">
        <v>560</v>
      </c>
      <c r="B172" s="6" t="s">
        <v>660</v>
      </c>
      <c r="C172" s="6">
        <v>43291</v>
      </c>
      <c r="D172" s="6">
        <v>43347</v>
      </c>
      <c r="E172" s="6" t="s">
        <v>6</v>
      </c>
      <c r="F172" s="49">
        <v>56</v>
      </c>
      <c r="G172" s="5"/>
      <c r="H172" s="5"/>
      <c r="I172" s="5"/>
    </row>
    <row r="173" spans="1:10" hidden="1" x14ac:dyDescent="0.25">
      <c r="A173" s="138" t="s">
        <v>327</v>
      </c>
      <c r="B173" s="6" t="s">
        <v>658</v>
      </c>
      <c r="C173" s="6">
        <v>43033</v>
      </c>
      <c r="D173" s="6">
        <v>43035</v>
      </c>
      <c r="E173" s="6" t="s">
        <v>6</v>
      </c>
      <c r="F173" s="49">
        <v>2</v>
      </c>
      <c r="G173" s="5"/>
      <c r="H173" s="5"/>
      <c r="I173" s="5"/>
    </row>
    <row r="174" spans="1:10" hidden="1" x14ac:dyDescent="0.25">
      <c r="A174" s="28" t="s">
        <v>561</v>
      </c>
      <c r="B174" s="6" t="s">
        <v>147</v>
      </c>
      <c r="C174" s="6">
        <v>43297</v>
      </c>
      <c r="D174" s="6">
        <v>43298</v>
      </c>
      <c r="E174" s="6" t="s">
        <v>6</v>
      </c>
      <c r="F174" s="49">
        <v>1</v>
      </c>
      <c r="G174" s="5"/>
      <c r="H174" s="5"/>
      <c r="I174" s="5"/>
    </row>
    <row r="175" spans="1:10" ht="25.5" x14ac:dyDescent="0.25">
      <c r="A175" s="28" t="s">
        <v>333</v>
      </c>
      <c r="B175" s="6" t="s">
        <v>35</v>
      </c>
      <c r="C175" s="6">
        <v>43437</v>
      </c>
      <c r="D175" s="6">
        <v>43490</v>
      </c>
      <c r="E175" s="6" t="s">
        <v>74</v>
      </c>
      <c r="F175" s="49">
        <v>53</v>
      </c>
      <c r="G175" s="5"/>
      <c r="H175" s="5"/>
      <c r="I175" s="5"/>
    </row>
    <row r="176" spans="1:10" hidden="1" x14ac:dyDescent="0.25">
      <c r="A176" s="28" t="s">
        <v>562</v>
      </c>
      <c r="B176" s="6" t="s">
        <v>147</v>
      </c>
      <c r="C176" s="6">
        <v>43299</v>
      </c>
      <c r="D176" s="6">
        <v>43301</v>
      </c>
      <c r="E176" s="6" t="s">
        <v>6</v>
      </c>
      <c r="F176" s="49">
        <v>2</v>
      </c>
      <c r="G176" s="5"/>
      <c r="H176" s="5"/>
      <c r="I176" s="5"/>
    </row>
    <row r="177" spans="1:10" hidden="1" x14ac:dyDescent="0.25">
      <c r="A177" s="28" t="s">
        <v>563</v>
      </c>
      <c r="B177" s="6" t="s">
        <v>659</v>
      </c>
      <c r="C177" s="6">
        <v>43292</v>
      </c>
      <c r="D177" s="6">
        <v>43378</v>
      </c>
      <c r="E177" s="6" t="s">
        <v>6</v>
      </c>
      <c r="F177" s="49">
        <v>86</v>
      </c>
      <c r="G177" s="5"/>
      <c r="H177" s="5"/>
      <c r="I177" s="5"/>
      <c r="J177" s="8">
        <v>0</v>
      </c>
    </row>
    <row r="178" spans="1:10" hidden="1" x14ac:dyDescent="0.25">
      <c r="A178" s="28" t="s">
        <v>203</v>
      </c>
      <c r="B178" s="6" t="s">
        <v>34</v>
      </c>
      <c r="C178" s="6">
        <v>42968</v>
      </c>
      <c r="D178" s="6">
        <v>43082</v>
      </c>
      <c r="E178" s="6" t="s">
        <v>6</v>
      </c>
      <c r="F178" s="49">
        <v>114</v>
      </c>
      <c r="G178" s="5"/>
      <c r="H178" s="5"/>
      <c r="I178" s="5"/>
      <c r="J178" s="8">
        <v>0</v>
      </c>
    </row>
    <row r="179" spans="1:10" x14ac:dyDescent="0.25">
      <c r="A179" s="28" t="s">
        <v>572</v>
      </c>
      <c r="B179" s="6" t="s">
        <v>190</v>
      </c>
      <c r="C179" s="6">
        <v>43402</v>
      </c>
      <c r="D179" s="6">
        <v>43427</v>
      </c>
      <c r="E179" s="6" t="s">
        <v>23</v>
      </c>
      <c r="F179" s="49">
        <v>25</v>
      </c>
      <c r="G179" s="5"/>
      <c r="H179" s="5"/>
      <c r="I179" s="5"/>
      <c r="J179" s="8">
        <v>0</v>
      </c>
    </row>
    <row r="180" spans="1:10" hidden="1" x14ac:dyDescent="0.25">
      <c r="A180" s="28" t="s">
        <v>204</v>
      </c>
      <c r="B180" s="6" t="s">
        <v>34</v>
      </c>
      <c r="C180" s="6">
        <v>43003</v>
      </c>
      <c r="D180" s="6">
        <v>43147</v>
      </c>
      <c r="E180" s="6" t="s">
        <v>6</v>
      </c>
      <c r="F180" s="49">
        <v>144</v>
      </c>
      <c r="G180" s="5"/>
      <c r="H180" s="5"/>
      <c r="I180" s="5"/>
      <c r="J180" s="8">
        <v>0</v>
      </c>
    </row>
    <row r="181" spans="1:10" hidden="1" x14ac:dyDescent="0.25">
      <c r="A181" s="138" t="s">
        <v>445</v>
      </c>
      <c r="B181" s="6" t="s">
        <v>35</v>
      </c>
      <c r="C181" s="6">
        <v>43213</v>
      </c>
      <c r="D181" s="6">
        <v>43259</v>
      </c>
      <c r="E181" s="6" t="s">
        <v>6</v>
      </c>
      <c r="F181" s="49">
        <v>46</v>
      </c>
      <c r="G181" s="5"/>
      <c r="H181" s="5"/>
      <c r="I181" s="5"/>
      <c r="J181" s="8">
        <v>0</v>
      </c>
    </row>
    <row r="182" spans="1:10" x14ac:dyDescent="0.25">
      <c r="A182" s="28" t="s">
        <v>571</v>
      </c>
      <c r="B182" s="6" t="s">
        <v>312</v>
      </c>
      <c r="C182" s="6">
        <v>43409</v>
      </c>
      <c r="D182" s="6">
        <v>43434</v>
      </c>
      <c r="E182" s="6" t="s">
        <v>23</v>
      </c>
      <c r="F182" s="49">
        <v>25</v>
      </c>
      <c r="G182" s="5"/>
      <c r="H182" s="5"/>
      <c r="I182" s="5"/>
      <c r="J182" s="8">
        <v>0</v>
      </c>
    </row>
    <row r="183" spans="1:10" hidden="1" x14ac:dyDescent="0.25">
      <c r="A183" s="28" t="s">
        <v>442</v>
      </c>
      <c r="B183" s="6" t="s">
        <v>147</v>
      </c>
      <c r="C183" s="6">
        <v>43160</v>
      </c>
      <c r="D183" s="6">
        <v>43189</v>
      </c>
      <c r="E183" s="6" t="s">
        <v>6</v>
      </c>
      <c r="F183" s="49">
        <v>29</v>
      </c>
      <c r="G183" s="5"/>
      <c r="H183" s="5"/>
      <c r="I183" s="5"/>
      <c r="J183" s="8">
        <v>0</v>
      </c>
    </row>
    <row r="184" spans="1:10" hidden="1" x14ac:dyDescent="0.25">
      <c r="A184" s="28" t="s">
        <v>573</v>
      </c>
      <c r="B184" s="6" t="s">
        <v>190</v>
      </c>
      <c r="C184" s="6">
        <v>43390</v>
      </c>
      <c r="D184" s="6">
        <v>43411</v>
      </c>
      <c r="E184" s="6" t="s">
        <v>6</v>
      </c>
      <c r="F184" s="49">
        <v>21</v>
      </c>
      <c r="G184" s="5"/>
      <c r="H184" s="5"/>
      <c r="I184" s="5"/>
      <c r="J184" s="8">
        <v>0</v>
      </c>
    </row>
    <row r="185" spans="1:10" hidden="1" x14ac:dyDescent="0.25">
      <c r="A185" s="28" t="s">
        <v>425</v>
      </c>
      <c r="B185" s="6" t="s">
        <v>31</v>
      </c>
      <c r="C185" s="6">
        <v>43122</v>
      </c>
      <c r="D185" s="6">
        <v>43147</v>
      </c>
      <c r="E185" s="6" t="s">
        <v>6</v>
      </c>
      <c r="F185" s="49">
        <v>25</v>
      </c>
      <c r="G185" s="5"/>
      <c r="H185" s="5"/>
      <c r="I185" s="5"/>
      <c r="J185" s="8">
        <v>0</v>
      </c>
    </row>
    <row r="186" spans="1:10" hidden="1" x14ac:dyDescent="0.25">
      <c r="A186" s="28" t="s">
        <v>576</v>
      </c>
      <c r="B186" s="6" t="s">
        <v>33</v>
      </c>
      <c r="C186" s="6">
        <v>43339</v>
      </c>
      <c r="D186" s="6">
        <v>43420</v>
      </c>
      <c r="E186" s="6" t="s">
        <v>6</v>
      </c>
      <c r="F186" s="49">
        <v>81</v>
      </c>
      <c r="G186" s="5"/>
      <c r="H186" s="5"/>
      <c r="I186" s="5"/>
    </row>
    <row r="187" spans="1:10" hidden="1" x14ac:dyDescent="0.25">
      <c r="A187" s="28" t="s">
        <v>443</v>
      </c>
      <c r="B187" s="6" t="s">
        <v>147</v>
      </c>
      <c r="C187" s="6">
        <v>43192</v>
      </c>
      <c r="D187" s="6">
        <v>43217</v>
      </c>
      <c r="E187" s="6" t="s">
        <v>6</v>
      </c>
      <c r="F187" s="49">
        <v>25</v>
      </c>
      <c r="G187" s="5"/>
      <c r="H187" s="5"/>
      <c r="I187" s="5"/>
    </row>
    <row r="188" spans="1:10" x14ac:dyDescent="0.25">
      <c r="A188" s="28" t="s">
        <v>575</v>
      </c>
      <c r="B188" s="6" t="s">
        <v>82</v>
      </c>
      <c r="C188" s="6">
        <v>43318</v>
      </c>
      <c r="D188" s="6">
        <v>43343</v>
      </c>
      <c r="E188" s="6" t="s">
        <v>66</v>
      </c>
      <c r="F188" s="49">
        <v>25</v>
      </c>
      <c r="G188" s="5"/>
      <c r="H188" s="5"/>
      <c r="I188" s="5"/>
    </row>
    <row r="189" spans="1:10" hidden="1" x14ac:dyDescent="0.25">
      <c r="A189" s="28" t="s">
        <v>626</v>
      </c>
      <c r="B189" s="6" t="s">
        <v>35</v>
      </c>
      <c r="C189" s="6">
        <v>43374</v>
      </c>
      <c r="D189" s="6">
        <v>43394</v>
      </c>
      <c r="E189" s="6" t="s">
        <v>6</v>
      </c>
      <c r="F189" s="49">
        <v>20</v>
      </c>
      <c r="G189" s="5"/>
      <c r="H189" s="5"/>
      <c r="I189" s="5"/>
    </row>
    <row r="190" spans="1:10" hidden="1" x14ac:dyDescent="0.25">
      <c r="A190" s="28" t="s">
        <v>579</v>
      </c>
      <c r="B190" s="6" t="s">
        <v>147</v>
      </c>
      <c r="C190" s="6">
        <v>43307</v>
      </c>
      <c r="D190" s="6">
        <v>43308</v>
      </c>
      <c r="E190" s="6" t="s">
        <v>6</v>
      </c>
      <c r="F190" s="49">
        <v>1</v>
      </c>
      <c r="G190" s="5"/>
      <c r="H190" s="5"/>
      <c r="I190" s="5"/>
    </row>
    <row r="191" spans="1:10" hidden="1" x14ac:dyDescent="0.25">
      <c r="A191" s="28" t="s">
        <v>591</v>
      </c>
      <c r="B191" s="6" t="s">
        <v>147</v>
      </c>
      <c r="C191" s="6">
        <v>43313</v>
      </c>
      <c r="D191" s="6">
        <v>43370</v>
      </c>
      <c r="E191" s="6" t="s">
        <v>6</v>
      </c>
      <c r="F191" s="49">
        <v>57</v>
      </c>
      <c r="G191" s="5"/>
      <c r="H191" s="5"/>
      <c r="I191" s="5"/>
    </row>
    <row r="192" spans="1:10" x14ac:dyDescent="0.25">
      <c r="A192" s="28" t="s">
        <v>577</v>
      </c>
      <c r="B192" s="6" t="s">
        <v>147</v>
      </c>
      <c r="C192" s="6">
        <v>43402</v>
      </c>
      <c r="D192" s="6">
        <v>43420</v>
      </c>
      <c r="E192" s="6" t="s">
        <v>21</v>
      </c>
      <c r="F192" s="49">
        <v>18</v>
      </c>
      <c r="G192" s="5"/>
      <c r="H192" s="5"/>
      <c r="I192" s="5"/>
      <c r="J192" s="8"/>
    </row>
    <row r="193" spans="1:10" hidden="1" x14ac:dyDescent="0.25">
      <c r="A193" s="28" t="s">
        <v>578</v>
      </c>
      <c r="B193" s="6" t="s">
        <v>292</v>
      </c>
      <c r="C193" s="6">
        <v>43306</v>
      </c>
      <c r="D193" s="6">
        <v>43378</v>
      </c>
      <c r="E193" s="6" t="s">
        <v>6</v>
      </c>
      <c r="F193" s="49">
        <v>72</v>
      </c>
      <c r="G193" s="5"/>
      <c r="H193" s="5"/>
      <c r="I193" s="5"/>
      <c r="J193" s="8">
        <v>0</v>
      </c>
    </row>
    <row r="194" spans="1:10" hidden="1" x14ac:dyDescent="0.25">
      <c r="A194" s="28" t="s">
        <v>341</v>
      </c>
      <c r="B194" s="6" t="s">
        <v>83</v>
      </c>
      <c r="C194" s="6">
        <v>43047</v>
      </c>
      <c r="D194" s="6">
        <v>43091</v>
      </c>
      <c r="E194" s="6" t="s">
        <v>6</v>
      </c>
      <c r="F194" s="49">
        <v>44</v>
      </c>
      <c r="G194" s="5"/>
      <c r="H194" s="5"/>
      <c r="I194" s="5"/>
      <c r="J194" s="8"/>
    </row>
    <row r="195" spans="1:10" x14ac:dyDescent="0.25">
      <c r="A195" s="28" t="s">
        <v>581</v>
      </c>
      <c r="B195" s="6" t="s">
        <v>32</v>
      </c>
      <c r="C195" s="6">
        <v>43423</v>
      </c>
      <c r="D195" s="6">
        <v>43493</v>
      </c>
      <c r="E195" s="6" t="s">
        <v>21</v>
      </c>
      <c r="F195" s="49">
        <v>70</v>
      </c>
      <c r="G195" s="5"/>
      <c r="H195" s="5"/>
      <c r="I195" s="5"/>
      <c r="J195" s="8">
        <v>0</v>
      </c>
    </row>
    <row r="196" spans="1:10" hidden="1" x14ac:dyDescent="0.25">
      <c r="A196" s="28" t="s">
        <v>339</v>
      </c>
      <c r="B196" s="6" t="s">
        <v>660</v>
      </c>
      <c r="C196" s="6">
        <v>43045</v>
      </c>
      <c r="D196" s="6">
        <v>43105</v>
      </c>
      <c r="E196" s="6" t="s">
        <v>6</v>
      </c>
      <c r="F196" s="49">
        <v>60</v>
      </c>
      <c r="G196" s="5"/>
      <c r="H196" s="5"/>
      <c r="I196" s="5"/>
      <c r="J196" s="26"/>
    </row>
    <row r="197" spans="1:10" hidden="1" x14ac:dyDescent="0.25">
      <c r="A197" s="28" t="s">
        <v>580</v>
      </c>
      <c r="B197" s="6" t="s">
        <v>82</v>
      </c>
      <c r="C197" s="6">
        <v>43318</v>
      </c>
      <c r="D197" s="6">
        <v>43371</v>
      </c>
      <c r="E197" s="6" t="s">
        <v>6</v>
      </c>
      <c r="F197" s="49">
        <v>53</v>
      </c>
      <c r="G197" s="5"/>
      <c r="H197" s="5"/>
      <c r="I197" s="5"/>
      <c r="J197" s="8">
        <v>0</v>
      </c>
    </row>
    <row r="198" spans="1:10" hidden="1" x14ac:dyDescent="0.25">
      <c r="A198" s="28" t="s">
        <v>340</v>
      </c>
      <c r="B198" s="6" t="s">
        <v>660</v>
      </c>
      <c r="C198" s="6">
        <v>43129</v>
      </c>
      <c r="D198" s="6">
        <v>43140</v>
      </c>
      <c r="E198" s="6" t="s">
        <v>6</v>
      </c>
      <c r="F198" s="49">
        <v>11</v>
      </c>
      <c r="G198" s="5"/>
      <c r="H198" s="5"/>
      <c r="I198" s="5"/>
      <c r="J198" s="8">
        <v>0</v>
      </c>
    </row>
    <row r="199" spans="1:10" hidden="1" x14ac:dyDescent="0.25">
      <c r="A199" s="28" t="s">
        <v>589</v>
      </c>
      <c r="B199" s="6" t="s">
        <v>147</v>
      </c>
      <c r="C199" s="6">
        <v>43334</v>
      </c>
      <c r="D199" s="6">
        <v>43371</v>
      </c>
      <c r="E199" s="6" t="s">
        <v>6</v>
      </c>
      <c r="F199" s="49">
        <v>37</v>
      </c>
      <c r="G199" s="5"/>
      <c r="H199" s="5"/>
      <c r="I199" s="5"/>
      <c r="J199" s="8">
        <v>0</v>
      </c>
    </row>
    <row r="200" spans="1:10" hidden="1" x14ac:dyDescent="0.25">
      <c r="A200" s="28" t="s">
        <v>336</v>
      </c>
      <c r="B200" s="6" t="s">
        <v>152</v>
      </c>
      <c r="C200" s="6">
        <v>43052</v>
      </c>
      <c r="D200" s="6">
        <v>43056</v>
      </c>
      <c r="E200" s="6" t="s">
        <v>6</v>
      </c>
      <c r="F200" s="49">
        <v>4</v>
      </c>
      <c r="G200" s="5"/>
      <c r="H200" s="5"/>
      <c r="I200" s="5"/>
      <c r="J200" s="8"/>
    </row>
    <row r="201" spans="1:10" hidden="1" x14ac:dyDescent="0.25">
      <c r="A201" s="28" t="s">
        <v>595</v>
      </c>
      <c r="B201" s="6" t="s">
        <v>147</v>
      </c>
      <c r="C201" s="6">
        <v>43343</v>
      </c>
      <c r="D201" s="6">
        <v>43347</v>
      </c>
      <c r="E201" s="6" t="s">
        <v>6</v>
      </c>
      <c r="F201" s="49">
        <v>4</v>
      </c>
      <c r="G201" s="5"/>
      <c r="H201" s="5"/>
      <c r="I201" s="5"/>
    </row>
    <row r="202" spans="1:10" hidden="1" x14ac:dyDescent="0.25">
      <c r="A202" s="28" t="s">
        <v>351</v>
      </c>
      <c r="B202" s="6" t="s">
        <v>62</v>
      </c>
      <c r="C202" s="6">
        <v>43074</v>
      </c>
      <c r="D202" s="6">
        <v>43091</v>
      </c>
      <c r="E202" s="6" t="s">
        <v>6</v>
      </c>
      <c r="F202" s="49">
        <v>17</v>
      </c>
      <c r="G202" s="5"/>
      <c r="H202" s="5"/>
      <c r="I202" s="5"/>
    </row>
    <row r="203" spans="1:10" hidden="1" x14ac:dyDescent="0.25">
      <c r="A203" s="28" t="s">
        <v>597</v>
      </c>
      <c r="B203" s="6" t="s">
        <v>147</v>
      </c>
      <c r="C203" s="6">
        <v>43348</v>
      </c>
      <c r="D203" s="6">
        <v>43349</v>
      </c>
      <c r="E203" s="6" t="s">
        <v>6</v>
      </c>
      <c r="F203" s="49">
        <v>1</v>
      </c>
      <c r="G203" s="5"/>
      <c r="H203" s="5"/>
      <c r="I203" s="5"/>
      <c r="J203" s="8">
        <v>0</v>
      </c>
    </row>
    <row r="204" spans="1:10" hidden="1" x14ac:dyDescent="0.25">
      <c r="A204" s="28" t="s">
        <v>337</v>
      </c>
      <c r="B204" s="6" t="s">
        <v>659</v>
      </c>
      <c r="C204" s="6">
        <v>43073</v>
      </c>
      <c r="D204" s="6">
        <v>43091</v>
      </c>
      <c r="E204" s="6" t="s">
        <v>6</v>
      </c>
      <c r="F204" s="49">
        <v>18</v>
      </c>
      <c r="G204" s="5"/>
      <c r="H204" s="5"/>
      <c r="I204" s="5"/>
      <c r="J204" s="8">
        <v>0</v>
      </c>
    </row>
    <row r="205" spans="1:10" ht="25.5" x14ac:dyDescent="0.25">
      <c r="A205" s="28" t="s">
        <v>631</v>
      </c>
      <c r="B205" s="6" t="s">
        <v>9</v>
      </c>
      <c r="C205" s="6">
        <v>43444</v>
      </c>
      <c r="D205" s="6">
        <v>43465</v>
      </c>
      <c r="E205" s="6" t="s">
        <v>74</v>
      </c>
      <c r="F205" s="49">
        <v>21</v>
      </c>
      <c r="G205" s="5"/>
      <c r="H205" s="5"/>
      <c r="I205" s="5"/>
    </row>
    <row r="206" spans="1:10" hidden="1" x14ac:dyDescent="0.25">
      <c r="A206" s="28" t="s">
        <v>293</v>
      </c>
      <c r="B206" s="6" t="s">
        <v>9</v>
      </c>
      <c r="C206" s="6">
        <v>42954</v>
      </c>
      <c r="D206" s="6">
        <v>43021</v>
      </c>
      <c r="E206" s="6" t="s">
        <v>6</v>
      </c>
      <c r="F206" s="49">
        <v>67</v>
      </c>
      <c r="G206" s="5"/>
      <c r="H206" s="5"/>
      <c r="I206" s="5"/>
    </row>
    <row r="207" spans="1:10" hidden="1" x14ac:dyDescent="0.25">
      <c r="A207" s="28" t="s">
        <v>352</v>
      </c>
      <c r="B207" s="6" t="s">
        <v>36</v>
      </c>
      <c r="C207" s="6">
        <v>43157</v>
      </c>
      <c r="D207" s="6">
        <v>43175</v>
      </c>
      <c r="E207" s="6" t="s">
        <v>6</v>
      </c>
      <c r="F207" s="49">
        <v>18</v>
      </c>
      <c r="G207" s="5"/>
      <c r="H207" s="5"/>
      <c r="I207" s="5"/>
      <c r="J207" s="8">
        <v>0</v>
      </c>
    </row>
    <row r="208" spans="1:10" x14ac:dyDescent="0.25">
      <c r="A208" s="28" t="s">
        <v>683</v>
      </c>
      <c r="B208" s="6" t="s">
        <v>9</v>
      </c>
      <c r="C208" s="6">
        <v>43479</v>
      </c>
      <c r="D208" s="6">
        <v>43521</v>
      </c>
      <c r="E208" s="6" t="s">
        <v>22</v>
      </c>
      <c r="F208" s="49">
        <v>42</v>
      </c>
      <c r="G208" s="5"/>
      <c r="H208" s="5"/>
      <c r="I208" s="5"/>
      <c r="J208" s="8">
        <v>0</v>
      </c>
    </row>
    <row r="209" spans="1:10" hidden="1" x14ac:dyDescent="0.25">
      <c r="A209" s="28" t="s">
        <v>460</v>
      </c>
      <c r="B209" s="6" t="s">
        <v>33</v>
      </c>
      <c r="C209" s="6">
        <v>43236</v>
      </c>
      <c r="D209" s="6">
        <v>43245</v>
      </c>
      <c r="E209" s="6" t="s">
        <v>6</v>
      </c>
      <c r="F209" s="49">
        <v>9</v>
      </c>
      <c r="G209" s="5"/>
      <c r="H209" s="5"/>
      <c r="I209" s="5"/>
      <c r="J209" s="8"/>
    </row>
    <row r="210" spans="1:10" hidden="1" x14ac:dyDescent="0.25">
      <c r="A210" s="28" t="s">
        <v>461</v>
      </c>
      <c r="B210" s="6" t="s">
        <v>33</v>
      </c>
      <c r="C210" s="6">
        <v>43276</v>
      </c>
      <c r="D210" s="6">
        <v>43311</v>
      </c>
      <c r="E210" s="6" t="s">
        <v>6</v>
      </c>
      <c r="F210" s="49">
        <v>35</v>
      </c>
      <c r="G210" s="5"/>
      <c r="H210" s="5"/>
      <c r="I210" s="5"/>
    </row>
    <row r="211" spans="1:10" hidden="1" x14ac:dyDescent="0.25">
      <c r="A211" s="28" t="s">
        <v>590</v>
      </c>
      <c r="B211" s="6" t="s">
        <v>34</v>
      </c>
      <c r="C211" s="6">
        <v>43332</v>
      </c>
      <c r="D211" s="6">
        <v>43343</v>
      </c>
      <c r="E211" s="6" t="s">
        <v>6</v>
      </c>
      <c r="F211" s="49">
        <v>11</v>
      </c>
      <c r="G211" s="5"/>
      <c r="H211" s="5"/>
      <c r="I211" s="5"/>
    </row>
    <row r="212" spans="1:10" hidden="1" x14ac:dyDescent="0.25">
      <c r="A212" s="28" t="s">
        <v>574</v>
      </c>
      <c r="B212" s="6" t="s">
        <v>35</v>
      </c>
      <c r="C212" s="6">
        <v>43311</v>
      </c>
      <c r="D212" s="6">
        <v>43313</v>
      </c>
      <c r="E212" s="6" t="s">
        <v>6</v>
      </c>
      <c r="F212" s="49">
        <v>2</v>
      </c>
      <c r="G212" s="5"/>
      <c r="H212" s="5"/>
      <c r="I212" s="5"/>
    </row>
    <row r="213" spans="1:10" hidden="1" x14ac:dyDescent="0.25">
      <c r="A213" s="28" t="s">
        <v>598</v>
      </c>
      <c r="B213" s="6" t="s">
        <v>147</v>
      </c>
      <c r="C213" s="6">
        <v>43349</v>
      </c>
      <c r="D213" s="6">
        <v>43354</v>
      </c>
      <c r="E213" s="6" t="s">
        <v>6</v>
      </c>
      <c r="F213" s="49">
        <v>5</v>
      </c>
      <c r="G213" s="5"/>
      <c r="H213" s="5"/>
      <c r="I213" s="5"/>
      <c r="J213" s="8">
        <v>0</v>
      </c>
    </row>
    <row r="214" spans="1:10" hidden="1" x14ac:dyDescent="0.25">
      <c r="A214" s="28" t="s">
        <v>410</v>
      </c>
      <c r="B214" s="6" t="s">
        <v>35</v>
      </c>
      <c r="C214" s="6">
        <v>43108</v>
      </c>
      <c r="D214" s="6">
        <v>43112</v>
      </c>
      <c r="E214" s="6" t="s">
        <v>6</v>
      </c>
      <c r="F214" s="49">
        <v>4</v>
      </c>
      <c r="G214" s="5"/>
      <c r="H214" s="5"/>
      <c r="I214" s="5"/>
      <c r="J214" s="8">
        <v>0</v>
      </c>
    </row>
    <row r="215" spans="1:10" hidden="1" x14ac:dyDescent="0.25">
      <c r="A215" s="28" t="s">
        <v>582</v>
      </c>
      <c r="B215" s="6" t="s">
        <v>147</v>
      </c>
      <c r="C215" s="6">
        <v>43320</v>
      </c>
      <c r="D215" s="6">
        <v>43321</v>
      </c>
      <c r="E215" s="6" t="s">
        <v>6</v>
      </c>
      <c r="F215" s="49">
        <v>1</v>
      </c>
      <c r="G215" s="5"/>
      <c r="H215" s="5"/>
      <c r="I215" s="5"/>
      <c r="J215" s="8">
        <v>0</v>
      </c>
    </row>
    <row r="216" spans="1:10" hidden="1" x14ac:dyDescent="0.25">
      <c r="A216" s="28" t="s">
        <v>523</v>
      </c>
      <c r="B216" s="6" t="s">
        <v>661</v>
      </c>
      <c r="C216" s="6">
        <v>43256</v>
      </c>
      <c r="D216" s="6">
        <v>43263</v>
      </c>
      <c r="E216" s="6" t="s">
        <v>6</v>
      </c>
      <c r="F216" s="49">
        <v>7</v>
      </c>
      <c r="G216" s="5"/>
      <c r="H216" s="5"/>
      <c r="I216" s="5"/>
      <c r="J216" s="8">
        <v>0</v>
      </c>
    </row>
    <row r="217" spans="1:10" hidden="1" x14ac:dyDescent="0.25">
      <c r="A217" s="28" t="s">
        <v>583</v>
      </c>
      <c r="B217" s="6" t="s">
        <v>147</v>
      </c>
      <c r="C217" s="6">
        <v>43321</v>
      </c>
      <c r="D217" s="6">
        <v>43322</v>
      </c>
      <c r="E217" s="6" t="s">
        <v>6</v>
      </c>
      <c r="F217" s="49">
        <v>1</v>
      </c>
      <c r="G217" s="5"/>
      <c r="H217" s="5"/>
      <c r="I217" s="5"/>
      <c r="J217" s="8">
        <v>0</v>
      </c>
    </row>
    <row r="218" spans="1:10" hidden="1" x14ac:dyDescent="0.25">
      <c r="A218" s="28" t="s">
        <v>588</v>
      </c>
      <c r="B218" s="6" t="s">
        <v>147</v>
      </c>
      <c r="C218" s="6">
        <v>43320</v>
      </c>
      <c r="D218" s="6">
        <v>43332</v>
      </c>
      <c r="E218" s="6" t="s">
        <v>6</v>
      </c>
      <c r="F218" s="49">
        <v>12</v>
      </c>
      <c r="G218" s="5"/>
      <c r="H218" s="5"/>
      <c r="I218" s="5"/>
      <c r="J218" s="8">
        <v>0</v>
      </c>
    </row>
    <row r="219" spans="1:10" hidden="1" x14ac:dyDescent="0.25">
      <c r="A219" s="28" t="s">
        <v>584</v>
      </c>
      <c r="B219" s="6" t="s">
        <v>147</v>
      </c>
      <c r="C219" s="6">
        <v>43318</v>
      </c>
      <c r="D219" s="6">
        <v>43319</v>
      </c>
      <c r="E219" s="6" t="s">
        <v>6</v>
      </c>
      <c r="F219" s="49">
        <v>1</v>
      </c>
      <c r="G219" s="5"/>
      <c r="H219" s="5"/>
      <c r="I219" s="5"/>
      <c r="J219" s="8">
        <v>0</v>
      </c>
    </row>
    <row r="220" spans="1:10" hidden="1" x14ac:dyDescent="0.25">
      <c r="A220" s="28" t="s">
        <v>585</v>
      </c>
      <c r="B220" s="6" t="s">
        <v>147</v>
      </c>
      <c r="C220" s="6">
        <v>43319</v>
      </c>
      <c r="D220" s="6">
        <v>43320</v>
      </c>
      <c r="E220" s="6" t="s">
        <v>6</v>
      </c>
      <c r="F220" s="49">
        <v>1</v>
      </c>
      <c r="G220" s="5"/>
      <c r="H220" s="5"/>
      <c r="I220" s="5"/>
      <c r="J220" s="8">
        <v>0</v>
      </c>
    </row>
    <row r="221" spans="1:10" hidden="1" x14ac:dyDescent="0.25">
      <c r="A221" s="28" t="s">
        <v>430</v>
      </c>
      <c r="B221" s="6" t="s">
        <v>35</v>
      </c>
      <c r="C221" s="6">
        <v>43220</v>
      </c>
      <c r="D221" s="6">
        <v>43287</v>
      </c>
      <c r="E221" s="6" t="s">
        <v>6</v>
      </c>
      <c r="F221" s="49">
        <v>67</v>
      </c>
      <c r="G221" s="5"/>
      <c r="H221" s="5"/>
      <c r="I221" s="5"/>
      <c r="J221" s="8">
        <v>0</v>
      </c>
    </row>
    <row r="222" spans="1:10" hidden="1" x14ac:dyDescent="0.25">
      <c r="A222" s="28" t="s">
        <v>586</v>
      </c>
      <c r="B222" s="6" t="s">
        <v>147</v>
      </c>
      <c r="C222" s="6">
        <v>43318</v>
      </c>
      <c r="D222" s="6">
        <v>43319</v>
      </c>
      <c r="E222" s="6" t="s">
        <v>6</v>
      </c>
      <c r="F222" s="49">
        <v>1</v>
      </c>
      <c r="G222" s="5"/>
      <c r="H222" s="5"/>
      <c r="I222" s="5"/>
      <c r="J222" s="8">
        <v>0</v>
      </c>
    </row>
    <row r="223" spans="1:10" hidden="1" x14ac:dyDescent="0.25">
      <c r="A223" s="28" t="s">
        <v>343</v>
      </c>
      <c r="B223" s="6" t="s">
        <v>662</v>
      </c>
      <c r="C223" s="6">
        <v>43054</v>
      </c>
      <c r="D223" s="6">
        <v>43075</v>
      </c>
      <c r="E223" s="6" t="s">
        <v>6</v>
      </c>
      <c r="F223" s="49">
        <v>21</v>
      </c>
      <c r="G223" s="5"/>
      <c r="H223" s="5"/>
      <c r="I223" s="5"/>
    </row>
    <row r="224" spans="1:10" hidden="1" x14ac:dyDescent="0.25">
      <c r="A224" s="28" t="s">
        <v>587</v>
      </c>
      <c r="B224" s="6" t="s">
        <v>147</v>
      </c>
      <c r="C224" s="6">
        <v>43319</v>
      </c>
      <c r="D224" s="6">
        <v>43320</v>
      </c>
      <c r="E224" s="6" t="s">
        <v>6</v>
      </c>
      <c r="F224" s="49">
        <v>1</v>
      </c>
      <c r="G224" s="5"/>
      <c r="H224" s="5"/>
      <c r="I224" s="5"/>
      <c r="J224" s="26"/>
    </row>
    <row r="225" spans="1:10" x14ac:dyDescent="0.25">
      <c r="A225" s="28" t="s">
        <v>344</v>
      </c>
      <c r="B225" s="6" t="s">
        <v>662</v>
      </c>
      <c r="C225" s="6">
        <v>43475</v>
      </c>
      <c r="D225" s="6">
        <v>43524</v>
      </c>
      <c r="E225" s="6" t="s">
        <v>21</v>
      </c>
      <c r="F225" s="49">
        <v>49</v>
      </c>
      <c r="G225" s="5"/>
      <c r="H225" s="5"/>
      <c r="I225" s="5"/>
      <c r="J225" s="8">
        <v>0</v>
      </c>
    </row>
    <row r="226" spans="1:10" hidden="1" x14ac:dyDescent="0.25">
      <c r="A226" s="28" t="s">
        <v>593</v>
      </c>
      <c r="B226" s="6" t="s">
        <v>280</v>
      </c>
      <c r="C226" s="6">
        <v>43325</v>
      </c>
      <c r="D226" s="6">
        <v>43329</v>
      </c>
      <c r="E226" s="6" t="s">
        <v>6</v>
      </c>
      <c r="F226" s="49">
        <v>4</v>
      </c>
      <c r="G226" s="5"/>
      <c r="H226" s="5"/>
      <c r="I226" s="5"/>
      <c r="J226" s="8"/>
    </row>
    <row r="227" spans="1:10" hidden="1" x14ac:dyDescent="0.25">
      <c r="A227" s="28" t="s">
        <v>345</v>
      </c>
      <c r="B227" s="6" t="s">
        <v>662</v>
      </c>
      <c r="C227" s="6">
        <v>43067</v>
      </c>
      <c r="D227" s="6">
        <v>43133</v>
      </c>
      <c r="E227" s="6" t="s">
        <v>6</v>
      </c>
      <c r="F227" s="49">
        <v>66</v>
      </c>
      <c r="G227" s="5"/>
      <c r="H227" s="5"/>
      <c r="I227" s="5"/>
      <c r="J227" s="8"/>
    </row>
    <row r="228" spans="1:10" hidden="1" x14ac:dyDescent="0.25">
      <c r="A228" s="28" t="s">
        <v>592</v>
      </c>
      <c r="B228" s="6" t="s">
        <v>660</v>
      </c>
      <c r="C228" s="6">
        <v>43325</v>
      </c>
      <c r="D228" s="6">
        <v>43327</v>
      </c>
      <c r="E228" s="6" t="s">
        <v>6</v>
      </c>
      <c r="F228" s="49">
        <v>2</v>
      </c>
      <c r="G228" s="5"/>
      <c r="H228" s="5"/>
      <c r="I228" s="5"/>
    </row>
    <row r="229" spans="1:10" hidden="1" x14ac:dyDescent="0.25">
      <c r="A229" s="28" t="s">
        <v>342</v>
      </c>
      <c r="B229" s="6" t="s">
        <v>35</v>
      </c>
      <c r="C229" s="6">
        <v>43059</v>
      </c>
      <c r="D229" s="6">
        <v>43105</v>
      </c>
      <c r="E229" s="6" t="s">
        <v>6</v>
      </c>
      <c r="F229" s="49">
        <v>46</v>
      </c>
      <c r="G229" s="5"/>
      <c r="H229" s="5"/>
      <c r="I229" s="5"/>
    </row>
    <row r="230" spans="1:10" hidden="1" x14ac:dyDescent="0.25">
      <c r="A230" s="28" t="s">
        <v>602</v>
      </c>
      <c r="B230" s="6" t="s">
        <v>33</v>
      </c>
      <c r="C230" s="6">
        <v>43361</v>
      </c>
      <c r="D230" s="6">
        <v>43382</v>
      </c>
      <c r="E230" s="6" t="s">
        <v>6</v>
      </c>
      <c r="F230" s="49">
        <v>21</v>
      </c>
      <c r="G230" s="5"/>
      <c r="H230" s="5"/>
      <c r="I230" s="5"/>
    </row>
    <row r="231" spans="1:10" hidden="1" x14ac:dyDescent="0.25">
      <c r="A231" s="28" t="s">
        <v>346</v>
      </c>
      <c r="B231" s="6" t="s">
        <v>82</v>
      </c>
      <c r="C231" s="6">
        <v>43343</v>
      </c>
      <c r="D231" s="6">
        <v>43378</v>
      </c>
      <c r="E231" s="6" t="s">
        <v>6</v>
      </c>
      <c r="F231" s="49">
        <v>35</v>
      </c>
      <c r="G231" s="5"/>
      <c r="H231" s="5"/>
      <c r="I231" s="5"/>
    </row>
    <row r="232" spans="1:10" hidden="1" x14ac:dyDescent="0.25">
      <c r="A232" s="28" t="s">
        <v>596</v>
      </c>
      <c r="B232" s="6" t="s">
        <v>147</v>
      </c>
      <c r="C232" s="6">
        <v>43340</v>
      </c>
      <c r="D232" s="6">
        <v>43341</v>
      </c>
      <c r="E232" s="6" t="s">
        <v>6</v>
      </c>
      <c r="F232" s="49">
        <v>1</v>
      </c>
      <c r="G232" s="5"/>
      <c r="H232" s="5"/>
      <c r="I232" s="5"/>
    </row>
    <row r="233" spans="1:10" x14ac:dyDescent="0.25">
      <c r="A233" s="28" t="s">
        <v>347</v>
      </c>
      <c r="B233" s="6" t="s">
        <v>83</v>
      </c>
      <c r="C233" s="6">
        <v>43497</v>
      </c>
      <c r="D233" s="6">
        <v>43524</v>
      </c>
      <c r="E233" s="6" t="s">
        <v>21</v>
      </c>
      <c r="F233" s="49">
        <v>27</v>
      </c>
      <c r="G233" s="5"/>
      <c r="H233" s="5"/>
      <c r="I233" s="5"/>
    </row>
    <row r="234" spans="1:10" x14ac:dyDescent="0.25">
      <c r="A234" s="28" t="s">
        <v>600</v>
      </c>
      <c r="B234" s="6" t="s">
        <v>82</v>
      </c>
      <c r="C234" s="6">
        <v>43416</v>
      </c>
      <c r="D234" s="6">
        <v>43490</v>
      </c>
      <c r="E234" s="6" t="s">
        <v>21</v>
      </c>
      <c r="F234" s="49">
        <v>74</v>
      </c>
      <c r="G234" s="5"/>
      <c r="H234" s="5"/>
      <c r="I234" s="5"/>
    </row>
    <row r="235" spans="1:10" hidden="1" x14ac:dyDescent="0.25">
      <c r="A235" s="28" t="s">
        <v>603</v>
      </c>
      <c r="B235" s="6" t="s">
        <v>33</v>
      </c>
      <c r="C235" s="6">
        <v>43390</v>
      </c>
      <c r="D235" s="6">
        <v>43395</v>
      </c>
      <c r="E235" s="6" t="s">
        <v>6</v>
      </c>
      <c r="F235" s="49">
        <v>5</v>
      </c>
      <c r="G235" s="5"/>
      <c r="H235" s="5"/>
      <c r="I235" s="5"/>
    </row>
    <row r="236" spans="1:10" hidden="1" x14ac:dyDescent="0.25">
      <c r="A236" s="28" t="s">
        <v>604</v>
      </c>
      <c r="B236" s="6" t="s">
        <v>147</v>
      </c>
      <c r="C236" s="6">
        <v>43353</v>
      </c>
      <c r="D236" s="6">
        <v>43371</v>
      </c>
      <c r="E236" s="6" t="s">
        <v>6</v>
      </c>
      <c r="F236" s="49">
        <v>18</v>
      </c>
      <c r="G236" s="5"/>
      <c r="H236" s="5"/>
      <c r="I236" s="5"/>
    </row>
    <row r="237" spans="1:10" hidden="1" x14ac:dyDescent="0.25">
      <c r="A237" s="28" t="s">
        <v>605</v>
      </c>
      <c r="B237" s="6" t="s">
        <v>147</v>
      </c>
      <c r="C237" s="6">
        <v>43369</v>
      </c>
      <c r="D237" s="6">
        <v>43370</v>
      </c>
      <c r="E237" s="6" t="s">
        <v>6</v>
      </c>
      <c r="F237" s="49">
        <v>1</v>
      </c>
      <c r="G237" s="5"/>
      <c r="H237" s="5"/>
      <c r="I237" s="5"/>
    </row>
    <row r="238" spans="1:10" hidden="1" x14ac:dyDescent="0.25">
      <c r="A238" s="28" t="s">
        <v>607</v>
      </c>
      <c r="B238" s="6" t="s">
        <v>661</v>
      </c>
      <c r="C238" s="6">
        <v>43374</v>
      </c>
      <c r="D238" s="6">
        <v>43410</v>
      </c>
      <c r="E238" s="6" t="s">
        <v>6</v>
      </c>
      <c r="F238" s="49">
        <v>36</v>
      </c>
      <c r="G238" s="5"/>
      <c r="H238" s="5"/>
      <c r="I238" s="5"/>
    </row>
    <row r="239" spans="1:10" x14ac:dyDescent="0.25">
      <c r="A239" s="28" t="s">
        <v>446</v>
      </c>
      <c r="B239" s="6" t="s">
        <v>658</v>
      </c>
      <c r="C239" s="6">
        <v>43402</v>
      </c>
      <c r="D239" s="6">
        <v>43420</v>
      </c>
      <c r="E239" s="6" t="s">
        <v>23</v>
      </c>
      <c r="F239" s="49">
        <v>18</v>
      </c>
      <c r="G239" s="5"/>
      <c r="H239" s="5"/>
      <c r="I239" s="5"/>
    </row>
    <row r="240" spans="1:10" hidden="1" x14ac:dyDescent="0.25">
      <c r="A240" s="28" t="s">
        <v>608</v>
      </c>
      <c r="B240" s="6" t="s">
        <v>664</v>
      </c>
      <c r="C240" s="6">
        <v>43376</v>
      </c>
      <c r="D240" s="6">
        <v>43397</v>
      </c>
      <c r="E240" s="6" t="s">
        <v>6</v>
      </c>
      <c r="F240" s="49">
        <v>21</v>
      </c>
      <c r="G240" s="5"/>
      <c r="H240" s="5"/>
      <c r="I240" s="5"/>
    </row>
    <row r="241" spans="1:10" x14ac:dyDescent="0.25">
      <c r="A241" s="28" t="s">
        <v>511</v>
      </c>
      <c r="B241" s="6" t="s">
        <v>658</v>
      </c>
      <c r="C241" s="6">
        <v>43409</v>
      </c>
      <c r="D241" s="6">
        <v>43418</v>
      </c>
      <c r="E241" s="6" t="s">
        <v>23</v>
      </c>
      <c r="F241" s="49">
        <v>9</v>
      </c>
      <c r="G241" s="5"/>
      <c r="H241" s="5"/>
      <c r="I241" s="5"/>
    </row>
    <row r="242" spans="1:10" x14ac:dyDescent="0.25">
      <c r="A242" s="28" t="s">
        <v>684</v>
      </c>
      <c r="B242" s="6" t="s">
        <v>82</v>
      </c>
      <c r="C242" s="6">
        <v>43404</v>
      </c>
      <c r="D242" s="6">
        <v>43434</v>
      </c>
      <c r="E242" s="6" t="s">
        <v>23</v>
      </c>
      <c r="F242" s="49">
        <v>30</v>
      </c>
      <c r="G242" s="5"/>
      <c r="H242" s="5"/>
      <c r="I242" s="5"/>
    </row>
    <row r="243" spans="1:10" ht="25.5" x14ac:dyDescent="0.25">
      <c r="A243" s="28" t="s">
        <v>353</v>
      </c>
      <c r="B243" s="6" t="s">
        <v>9</v>
      </c>
      <c r="C243" s="6">
        <v>43784</v>
      </c>
      <c r="D243" s="6">
        <v>43845</v>
      </c>
      <c r="E243" s="6" t="s">
        <v>74</v>
      </c>
      <c r="F243" s="49">
        <v>61</v>
      </c>
      <c r="G243" s="5"/>
      <c r="H243" s="5"/>
      <c r="I243" s="5"/>
    </row>
    <row r="244" spans="1:10" x14ac:dyDescent="0.25">
      <c r="A244" s="28" t="s">
        <v>609</v>
      </c>
      <c r="B244" s="6" t="s">
        <v>147</v>
      </c>
      <c r="C244" s="6">
        <v>43367</v>
      </c>
      <c r="D244" s="6">
        <v>43420</v>
      </c>
      <c r="E244" s="6" t="s">
        <v>23</v>
      </c>
      <c r="F244" s="49">
        <v>53</v>
      </c>
      <c r="G244" s="5"/>
      <c r="H244" s="5"/>
      <c r="I244" s="5"/>
    </row>
    <row r="245" spans="1:10" ht="25.5" x14ac:dyDescent="0.25">
      <c r="A245" s="28" t="s">
        <v>354</v>
      </c>
      <c r="B245" s="6" t="s">
        <v>9</v>
      </c>
      <c r="C245" s="6">
        <v>43922</v>
      </c>
      <c r="D245" s="6">
        <v>43983</v>
      </c>
      <c r="E245" s="6" t="s">
        <v>74</v>
      </c>
      <c r="F245" s="49">
        <v>61</v>
      </c>
      <c r="G245" s="5"/>
      <c r="H245" s="5"/>
      <c r="I245" s="5"/>
      <c r="J245" s="8">
        <v>0</v>
      </c>
    </row>
    <row r="246" spans="1:10" hidden="1" x14ac:dyDescent="0.25">
      <c r="A246" s="28" t="s">
        <v>628</v>
      </c>
      <c r="B246" s="6" t="s">
        <v>280</v>
      </c>
      <c r="C246" s="6">
        <v>43388</v>
      </c>
      <c r="D246" s="6">
        <v>43396</v>
      </c>
      <c r="E246" s="6" t="s">
        <v>6</v>
      </c>
      <c r="F246" s="49">
        <v>8</v>
      </c>
      <c r="G246" s="5"/>
      <c r="H246" s="5"/>
      <c r="I246" s="5"/>
      <c r="J246" s="8"/>
    </row>
    <row r="247" spans="1:10" hidden="1" x14ac:dyDescent="0.25">
      <c r="A247" s="28" t="s">
        <v>355</v>
      </c>
      <c r="B247" s="6" t="s">
        <v>82</v>
      </c>
      <c r="C247" s="6">
        <v>43369</v>
      </c>
      <c r="D247" s="6">
        <v>43378</v>
      </c>
      <c r="E247" s="6" t="s">
        <v>6</v>
      </c>
      <c r="F247" s="49">
        <v>9</v>
      </c>
      <c r="G247" s="5"/>
      <c r="H247" s="5"/>
      <c r="I247" s="5"/>
      <c r="J247" s="8"/>
    </row>
    <row r="248" spans="1:10" ht="25.5" x14ac:dyDescent="0.25">
      <c r="A248" s="28" t="s">
        <v>611</v>
      </c>
      <c r="B248" s="6" t="s">
        <v>9</v>
      </c>
      <c r="C248" s="6">
        <v>43402</v>
      </c>
      <c r="D248" s="6">
        <v>43427</v>
      </c>
      <c r="E248" s="6" t="s">
        <v>74</v>
      </c>
      <c r="F248" s="49">
        <v>25</v>
      </c>
      <c r="G248" s="5"/>
      <c r="H248" s="5"/>
      <c r="I248" s="5"/>
      <c r="J248" s="8"/>
    </row>
    <row r="249" spans="1:10" ht="25.5" x14ac:dyDescent="0.25">
      <c r="A249" s="28" t="s">
        <v>356</v>
      </c>
      <c r="B249" s="6" t="s">
        <v>9</v>
      </c>
      <c r="C249" s="6">
        <v>43983</v>
      </c>
      <c r="D249" s="6">
        <v>44044</v>
      </c>
      <c r="E249" s="6" t="s">
        <v>74</v>
      </c>
      <c r="F249" s="49">
        <v>61</v>
      </c>
      <c r="G249" s="5"/>
      <c r="H249" s="5"/>
      <c r="I249" s="5"/>
    </row>
    <row r="250" spans="1:10" hidden="1" x14ac:dyDescent="0.25">
      <c r="A250" s="28" t="s">
        <v>610</v>
      </c>
      <c r="B250" s="6" t="s">
        <v>82</v>
      </c>
      <c r="C250" s="6">
        <v>43367</v>
      </c>
      <c r="D250" s="6">
        <v>43392</v>
      </c>
      <c r="E250" s="6" t="s">
        <v>6</v>
      </c>
      <c r="F250" s="49">
        <v>25</v>
      </c>
      <c r="G250" s="5"/>
      <c r="H250" s="5"/>
      <c r="I250" s="5"/>
    </row>
    <row r="251" spans="1:10" ht="25.5" x14ac:dyDescent="0.25">
      <c r="A251" s="28" t="s">
        <v>357</v>
      </c>
      <c r="B251" s="6" t="s">
        <v>9</v>
      </c>
      <c r="C251" s="6">
        <v>43983</v>
      </c>
      <c r="D251" s="6">
        <v>44044</v>
      </c>
      <c r="E251" s="6" t="s">
        <v>74</v>
      </c>
      <c r="F251" s="49">
        <v>61</v>
      </c>
      <c r="G251" s="5"/>
      <c r="H251" s="5"/>
      <c r="I251" s="5"/>
    </row>
    <row r="252" spans="1:10" ht="25.5" x14ac:dyDescent="0.25">
      <c r="A252" s="28" t="s">
        <v>612</v>
      </c>
      <c r="B252" s="6" t="s">
        <v>9</v>
      </c>
      <c r="C252" s="6">
        <v>43430</v>
      </c>
      <c r="D252" s="6">
        <v>43455</v>
      </c>
      <c r="E252" s="6" t="s">
        <v>74</v>
      </c>
      <c r="F252" s="49">
        <v>25</v>
      </c>
      <c r="G252" s="5"/>
      <c r="H252" s="5"/>
      <c r="I252" s="5"/>
    </row>
    <row r="253" spans="1:10" ht="25.5" x14ac:dyDescent="0.25">
      <c r="A253" s="28" t="s">
        <v>358</v>
      </c>
      <c r="B253" s="6" t="s">
        <v>9</v>
      </c>
      <c r="C253" s="6">
        <v>43983</v>
      </c>
      <c r="D253" s="6">
        <v>44044</v>
      </c>
      <c r="E253" s="6" t="s">
        <v>74</v>
      </c>
      <c r="F253" s="49">
        <v>61</v>
      </c>
      <c r="G253" s="5"/>
      <c r="H253" s="5"/>
      <c r="I253" s="5"/>
      <c r="J253" s="8">
        <v>0</v>
      </c>
    </row>
    <row r="254" spans="1:10" ht="25.5" x14ac:dyDescent="0.25">
      <c r="A254" s="28" t="s">
        <v>613</v>
      </c>
      <c r="B254" s="6" t="s">
        <v>9</v>
      </c>
      <c r="C254" s="6">
        <v>43467</v>
      </c>
      <c r="D254" s="6">
        <v>43495</v>
      </c>
      <c r="E254" s="6" t="s">
        <v>74</v>
      </c>
      <c r="F254" s="49">
        <v>28</v>
      </c>
      <c r="G254" s="5"/>
      <c r="H254" s="5"/>
      <c r="I254" s="5"/>
    </row>
    <row r="255" spans="1:10" ht="25.5" x14ac:dyDescent="0.25">
      <c r="A255" s="28" t="s">
        <v>359</v>
      </c>
      <c r="B255" s="6" t="s">
        <v>9</v>
      </c>
      <c r="C255" s="6">
        <v>43983</v>
      </c>
      <c r="D255" s="6">
        <v>44044</v>
      </c>
      <c r="E255" s="6" t="s">
        <v>74</v>
      </c>
      <c r="F255" s="49">
        <v>61</v>
      </c>
      <c r="G255" s="5"/>
      <c r="H255" s="5"/>
      <c r="I255" s="5"/>
    </row>
    <row r="256" spans="1:10" ht="25.5" x14ac:dyDescent="0.25">
      <c r="A256" s="28" t="s">
        <v>614</v>
      </c>
      <c r="B256" s="6" t="s">
        <v>9</v>
      </c>
      <c r="C256" s="6">
        <v>43500</v>
      </c>
      <c r="D256" s="6">
        <v>43525</v>
      </c>
      <c r="E256" s="6" t="s">
        <v>74</v>
      </c>
      <c r="F256" s="49">
        <v>25</v>
      </c>
      <c r="G256" s="5"/>
      <c r="H256" s="5"/>
      <c r="I256" s="5"/>
    </row>
    <row r="257" spans="1:10" ht="25.5" x14ac:dyDescent="0.25">
      <c r="A257" s="28" t="s">
        <v>614</v>
      </c>
      <c r="B257" s="6" t="s">
        <v>9</v>
      </c>
      <c r="C257" s="6">
        <v>43983</v>
      </c>
      <c r="D257" s="6">
        <v>44044</v>
      </c>
      <c r="E257" s="6" t="s">
        <v>74</v>
      </c>
      <c r="F257" s="49">
        <v>61</v>
      </c>
      <c r="G257" s="5"/>
      <c r="H257" s="5"/>
      <c r="I257" s="5"/>
    </row>
    <row r="258" spans="1:10" hidden="1" x14ac:dyDescent="0.25">
      <c r="A258" s="28" t="s">
        <v>615</v>
      </c>
      <c r="B258" s="6" t="s">
        <v>82</v>
      </c>
      <c r="C258" s="6">
        <v>43367</v>
      </c>
      <c r="D258" s="6">
        <v>43385</v>
      </c>
      <c r="E258" s="6" t="s">
        <v>6</v>
      </c>
      <c r="F258" s="49">
        <v>18</v>
      </c>
      <c r="G258" s="5"/>
      <c r="H258" s="5"/>
      <c r="I258" s="5"/>
      <c r="J258" s="8">
        <v>0</v>
      </c>
    </row>
    <row r="259" spans="1:10" ht="25.5" x14ac:dyDescent="0.25">
      <c r="A259" s="28" t="s">
        <v>360</v>
      </c>
      <c r="B259" s="6" t="s">
        <v>9</v>
      </c>
      <c r="C259" s="6">
        <v>43983</v>
      </c>
      <c r="D259" s="6">
        <v>44044</v>
      </c>
      <c r="E259" s="6" t="s">
        <v>74</v>
      </c>
      <c r="F259" s="49">
        <v>61</v>
      </c>
      <c r="G259" s="5"/>
      <c r="H259" s="5"/>
      <c r="I259" s="5"/>
      <c r="J259" s="8">
        <v>0</v>
      </c>
    </row>
    <row r="260" spans="1:10" hidden="1" x14ac:dyDescent="0.25">
      <c r="A260" s="28" t="s">
        <v>616</v>
      </c>
      <c r="B260" s="6" t="s">
        <v>147</v>
      </c>
      <c r="C260" s="6">
        <v>43374</v>
      </c>
      <c r="D260" s="6">
        <v>43374</v>
      </c>
      <c r="E260" s="6" t="s">
        <v>6</v>
      </c>
      <c r="F260" s="49">
        <v>0</v>
      </c>
      <c r="G260" s="5"/>
      <c r="H260" s="5"/>
      <c r="I260" s="5"/>
      <c r="J260" s="8"/>
    </row>
    <row r="261" spans="1:10" ht="25.5" x14ac:dyDescent="0.25">
      <c r="A261" s="28" t="s">
        <v>361</v>
      </c>
      <c r="B261" s="6" t="s">
        <v>9</v>
      </c>
      <c r="C261" s="6">
        <v>43983</v>
      </c>
      <c r="D261" s="6">
        <v>44044</v>
      </c>
      <c r="E261" s="6" t="s">
        <v>74</v>
      </c>
      <c r="F261" s="49">
        <v>61</v>
      </c>
      <c r="G261" s="5"/>
      <c r="H261" s="5"/>
      <c r="I261" s="5"/>
      <c r="J261" s="8"/>
    </row>
    <row r="262" spans="1:10" hidden="1" x14ac:dyDescent="0.25">
      <c r="A262" s="28" t="s">
        <v>617</v>
      </c>
      <c r="B262" s="6" t="s">
        <v>147</v>
      </c>
      <c r="C262" s="6">
        <v>43374</v>
      </c>
      <c r="D262" s="6">
        <v>43374</v>
      </c>
      <c r="E262" s="6" t="s">
        <v>6</v>
      </c>
      <c r="F262" s="49">
        <v>0</v>
      </c>
      <c r="G262" s="5"/>
      <c r="H262" s="5"/>
      <c r="I262" s="5"/>
      <c r="J262" s="8"/>
    </row>
    <row r="263" spans="1:10" ht="25.5" x14ac:dyDescent="0.25">
      <c r="A263" s="28" t="s">
        <v>386</v>
      </c>
      <c r="B263" s="6" t="s">
        <v>9</v>
      </c>
      <c r="C263" s="6">
        <v>43983</v>
      </c>
      <c r="D263" s="6">
        <v>44044</v>
      </c>
      <c r="E263" s="6" t="s">
        <v>74</v>
      </c>
      <c r="F263" s="49">
        <v>61</v>
      </c>
      <c r="G263" s="5"/>
      <c r="H263" s="5"/>
      <c r="I263" s="5"/>
      <c r="J263" s="8"/>
    </row>
    <row r="264" spans="1:10" hidden="1" x14ac:dyDescent="0.25">
      <c r="A264" s="28" t="s">
        <v>618</v>
      </c>
      <c r="B264" s="6" t="s">
        <v>147</v>
      </c>
      <c r="C264" s="6">
        <v>43374</v>
      </c>
      <c r="D264" s="6">
        <v>43374</v>
      </c>
      <c r="E264" s="6" t="s">
        <v>6</v>
      </c>
      <c r="F264" s="49">
        <v>0</v>
      </c>
      <c r="G264" s="5"/>
      <c r="H264" s="5"/>
      <c r="I264" s="5"/>
    </row>
    <row r="265" spans="1:10" hidden="1" x14ac:dyDescent="0.25">
      <c r="A265" s="28" t="s">
        <v>387</v>
      </c>
      <c r="B265" s="6" t="s">
        <v>279</v>
      </c>
      <c r="C265" s="6">
        <v>43171</v>
      </c>
      <c r="D265" s="6">
        <v>43185</v>
      </c>
      <c r="E265" s="6" t="s">
        <v>6</v>
      </c>
      <c r="F265" s="49">
        <v>14</v>
      </c>
      <c r="G265" s="5"/>
      <c r="H265" s="5"/>
      <c r="I265" s="5"/>
    </row>
    <row r="266" spans="1:10" x14ac:dyDescent="0.25">
      <c r="A266" s="28" t="s">
        <v>388</v>
      </c>
      <c r="B266" s="6" t="s">
        <v>662</v>
      </c>
      <c r="C266" s="6">
        <v>43297</v>
      </c>
      <c r="D266" s="6">
        <v>43336</v>
      </c>
      <c r="E266" s="6" t="s">
        <v>21</v>
      </c>
      <c r="F266" s="49">
        <v>39</v>
      </c>
      <c r="G266" s="5"/>
      <c r="H266" s="5"/>
      <c r="I266" s="5"/>
    </row>
    <row r="267" spans="1:10" hidden="1" x14ac:dyDescent="0.25">
      <c r="A267" s="28" t="s">
        <v>619</v>
      </c>
      <c r="B267" s="6" t="s">
        <v>147</v>
      </c>
      <c r="C267" s="6">
        <v>43376</v>
      </c>
      <c r="D267" s="6">
        <v>43377</v>
      </c>
      <c r="E267" s="6" t="s">
        <v>6</v>
      </c>
      <c r="F267" s="49">
        <v>1</v>
      </c>
      <c r="G267" s="5"/>
      <c r="H267" s="5"/>
      <c r="I267" s="5"/>
    </row>
    <row r="268" spans="1:10" x14ac:dyDescent="0.25">
      <c r="A268" s="28" t="s">
        <v>389</v>
      </c>
      <c r="B268" s="6" t="s">
        <v>279</v>
      </c>
      <c r="C268" s="6">
        <v>43290</v>
      </c>
      <c r="D268" s="6">
        <v>43357</v>
      </c>
      <c r="E268" s="6" t="s">
        <v>21</v>
      </c>
      <c r="F268" s="49">
        <v>67</v>
      </c>
      <c r="G268" s="5"/>
      <c r="H268" s="5"/>
      <c r="I268" s="5"/>
    </row>
    <row r="269" spans="1:10" hidden="1" x14ac:dyDescent="0.25">
      <c r="A269" s="28" t="s">
        <v>620</v>
      </c>
      <c r="B269" s="6" t="s">
        <v>147</v>
      </c>
      <c r="C269" s="6">
        <v>43375</v>
      </c>
      <c r="D269" s="6">
        <v>43376</v>
      </c>
      <c r="E269" s="6" t="s">
        <v>6</v>
      </c>
      <c r="F269" s="49">
        <v>1</v>
      </c>
      <c r="G269" s="5"/>
      <c r="H269" s="5"/>
      <c r="I269" s="5"/>
      <c r="J269" s="8">
        <v>0</v>
      </c>
    </row>
    <row r="270" spans="1:10" x14ac:dyDescent="0.25">
      <c r="A270" s="28" t="s">
        <v>621</v>
      </c>
      <c r="B270" s="6" t="s">
        <v>147</v>
      </c>
      <c r="C270" s="6">
        <v>43451</v>
      </c>
      <c r="D270" s="6">
        <v>43452</v>
      </c>
      <c r="E270" s="6" t="s">
        <v>21</v>
      </c>
      <c r="F270" s="49">
        <v>1</v>
      </c>
      <c r="G270" s="5"/>
      <c r="H270" s="5"/>
      <c r="I270" s="5"/>
      <c r="J270" s="8">
        <v>0</v>
      </c>
    </row>
    <row r="271" spans="1:10" x14ac:dyDescent="0.25">
      <c r="A271" s="28" t="s">
        <v>390</v>
      </c>
      <c r="B271" s="6" t="s">
        <v>662</v>
      </c>
      <c r="C271" s="6">
        <v>43367</v>
      </c>
      <c r="D271" s="6">
        <v>43406</v>
      </c>
      <c r="E271" s="6" t="s">
        <v>21</v>
      </c>
      <c r="F271" s="49">
        <v>39</v>
      </c>
      <c r="G271" s="5"/>
      <c r="H271" s="5"/>
      <c r="I271" s="5"/>
      <c r="J271" s="8">
        <v>0</v>
      </c>
    </row>
    <row r="272" spans="1:10" x14ac:dyDescent="0.25">
      <c r="A272" s="28" t="s">
        <v>622</v>
      </c>
      <c r="B272" s="6" t="s">
        <v>147</v>
      </c>
      <c r="C272" s="6">
        <v>43452</v>
      </c>
      <c r="D272" s="6">
        <v>43453</v>
      </c>
      <c r="E272" s="6" t="s">
        <v>21</v>
      </c>
      <c r="F272" s="49">
        <v>1</v>
      </c>
      <c r="G272" s="5"/>
      <c r="H272" s="5"/>
      <c r="I272" s="5"/>
      <c r="J272" s="8">
        <v>0</v>
      </c>
    </row>
    <row r="273" spans="1:10" hidden="1" x14ac:dyDescent="0.25">
      <c r="A273" s="28" t="s">
        <v>391</v>
      </c>
      <c r="B273" s="6" t="s">
        <v>279</v>
      </c>
      <c r="C273" s="6">
        <v>43206</v>
      </c>
      <c r="D273" s="6">
        <v>43258</v>
      </c>
      <c r="E273" s="6" t="s">
        <v>6</v>
      </c>
      <c r="F273" s="49">
        <v>52</v>
      </c>
      <c r="G273" s="5"/>
      <c r="H273" s="5"/>
      <c r="I273" s="5"/>
      <c r="J273" s="8">
        <v>0</v>
      </c>
    </row>
    <row r="274" spans="1:10" x14ac:dyDescent="0.25">
      <c r="A274" s="28" t="s">
        <v>623</v>
      </c>
      <c r="B274" s="6" t="s">
        <v>147</v>
      </c>
      <c r="C274" s="6">
        <v>43453</v>
      </c>
      <c r="D274" s="6">
        <v>43454</v>
      </c>
      <c r="E274" s="6" t="s">
        <v>21</v>
      </c>
      <c r="F274" s="49">
        <v>1</v>
      </c>
      <c r="G274" s="5"/>
      <c r="H274" s="5"/>
      <c r="I274" s="5"/>
      <c r="J274" s="8"/>
    </row>
    <row r="275" spans="1:10" hidden="1" x14ac:dyDescent="0.25">
      <c r="A275" s="28" t="s">
        <v>392</v>
      </c>
      <c r="B275" s="6" t="s">
        <v>280</v>
      </c>
      <c r="C275" s="6">
        <v>43108</v>
      </c>
      <c r="D275" s="6">
        <v>43161</v>
      </c>
      <c r="E275" s="6" t="s">
        <v>6</v>
      </c>
      <c r="F275" s="49">
        <v>53</v>
      </c>
      <c r="G275" s="5"/>
      <c r="H275" s="5"/>
      <c r="I275" s="5"/>
      <c r="J275" s="8"/>
    </row>
    <row r="276" spans="1:10" x14ac:dyDescent="0.25">
      <c r="A276" s="28" t="s">
        <v>624</v>
      </c>
      <c r="B276" s="6" t="s">
        <v>147</v>
      </c>
      <c r="C276" s="6">
        <v>43454</v>
      </c>
      <c r="D276" s="6">
        <v>43455</v>
      </c>
      <c r="E276" s="6" t="s">
        <v>21</v>
      </c>
      <c r="F276" s="49">
        <v>1</v>
      </c>
      <c r="G276" s="5"/>
      <c r="H276" s="5"/>
      <c r="I276" s="5"/>
      <c r="J276" s="8">
        <v>0</v>
      </c>
    </row>
    <row r="277" spans="1:10" x14ac:dyDescent="0.25">
      <c r="A277" s="28" t="s">
        <v>393</v>
      </c>
      <c r="B277" s="6" t="s">
        <v>280</v>
      </c>
      <c r="C277" s="6">
        <v>43200</v>
      </c>
      <c r="D277" s="6">
        <v>43210</v>
      </c>
      <c r="E277" s="6" t="s">
        <v>66</v>
      </c>
      <c r="F277" s="49">
        <v>10</v>
      </c>
      <c r="G277" s="5"/>
      <c r="H277" s="5"/>
      <c r="I277" s="5"/>
      <c r="J277" s="8">
        <v>0</v>
      </c>
    </row>
    <row r="278" spans="1:10" x14ac:dyDescent="0.25">
      <c r="A278" s="28" t="s">
        <v>394</v>
      </c>
      <c r="B278" s="6" t="s">
        <v>662</v>
      </c>
      <c r="C278" s="6">
        <v>43409</v>
      </c>
      <c r="D278" s="6">
        <v>43476</v>
      </c>
      <c r="E278" s="6" t="s">
        <v>21</v>
      </c>
      <c r="F278" s="49">
        <v>67</v>
      </c>
      <c r="G278" s="5"/>
      <c r="H278" s="5"/>
      <c r="I278" s="5"/>
    </row>
    <row r="279" spans="1:10" hidden="1" x14ac:dyDescent="0.25">
      <c r="A279" s="28" t="s">
        <v>625</v>
      </c>
      <c r="B279" s="6" t="s">
        <v>35</v>
      </c>
      <c r="C279" s="6">
        <v>43395</v>
      </c>
      <c r="D279" s="6">
        <v>43434</v>
      </c>
      <c r="E279" s="6" t="s">
        <v>6</v>
      </c>
      <c r="F279" s="49">
        <v>39</v>
      </c>
      <c r="G279" s="5"/>
      <c r="H279" s="5"/>
      <c r="I279" s="5"/>
    </row>
    <row r="280" spans="1:10" x14ac:dyDescent="0.25">
      <c r="A280" s="28" t="s">
        <v>362</v>
      </c>
      <c r="B280" s="6" t="s">
        <v>279</v>
      </c>
      <c r="C280" s="6">
        <v>43339</v>
      </c>
      <c r="D280" s="6">
        <v>43364</v>
      </c>
      <c r="E280" s="6" t="s">
        <v>21</v>
      </c>
      <c r="F280" s="49">
        <v>25</v>
      </c>
      <c r="G280" s="5"/>
      <c r="H280" s="5"/>
      <c r="I280" s="5"/>
    </row>
    <row r="281" spans="1:10" x14ac:dyDescent="0.25">
      <c r="A281" s="28" t="s">
        <v>685</v>
      </c>
      <c r="B281" s="6" t="s">
        <v>657</v>
      </c>
      <c r="C281" s="6">
        <v>43430</v>
      </c>
      <c r="D281" s="6">
        <v>43441</v>
      </c>
      <c r="E281" s="6" t="s">
        <v>21</v>
      </c>
      <c r="F281" s="49">
        <v>11</v>
      </c>
      <c r="G281" s="5"/>
      <c r="H281" s="5"/>
      <c r="I281" s="5"/>
    </row>
    <row r="282" spans="1:10" hidden="1" x14ac:dyDescent="0.25">
      <c r="A282" s="28" t="s">
        <v>363</v>
      </c>
      <c r="B282" s="6" t="s">
        <v>662</v>
      </c>
      <c r="C282" s="6">
        <v>43108</v>
      </c>
      <c r="D282" s="6">
        <v>43196</v>
      </c>
      <c r="E282" s="6" t="s">
        <v>6</v>
      </c>
      <c r="F282" s="49">
        <v>88</v>
      </c>
      <c r="G282" s="5"/>
      <c r="H282" s="5"/>
      <c r="I282" s="5"/>
    </row>
    <row r="283" spans="1:10" x14ac:dyDescent="0.25">
      <c r="A283" s="28" t="s">
        <v>630</v>
      </c>
      <c r="B283" s="6" t="s">
        <v>660</v>
      </c>
      <c r="C283" s="6">
        <v>43382</v>
      </c>
      <c r="D283" s="6">
        <v>43444</v>
      </c>
      <c r="E283" s="6" t="s">
        <v>23</v>
      </c>
      <c r="F283" s="49">
        <v>62</v>
      </c>
      <c r="G283" s="5"/>
      <c r="H283" s="5"/>
      <c r="I283" s="5"/>
    </row>
    <row r="284" spans="1:10" hidden="1" x14ac:dyDescent="0.25">
      <c r="A284" s="28" t="s">
        <v>364</v>
      </c>
      <c r="B284" s="6" t="s">
        <v>662</v>
      </c>
      <c r="C284" s="6">
        <v>43185</v>
      </c>
      <c r="D284" s="6">
        <v>43195</v>
      </c>
      <c r="E284" s="6" t="s">
        <v>6</v>
      </c>
      <c r="F284" s="49">
        <v>10</v>
      </c>
      <c r="G284" s="5"/>
      <c r="H284" s="5"/>
      <c r="I284" s="5"/>
    </row>
    <row r="285" spans="1:10" hidden="1" x14ac:dyDescent="0.25">
      <c r="A285" s="28" t="s">
        <v>627</v>
      </c>
      <c r="B285" s="6" t="s">
        <v>659</v>
      </c>
      <c r="C285" s="6">
        <v>43376</v>
      </c>
      <c r="D285" s="6">
        <v>43378</v>
      </c>
      <c r="E285" s="6" t="s">
        <v>6</v>
      </c>
      <c r="F285" s="49">
        <v>2</v>
      </c>
      <c r="G285" s="5"/>
      <c r="H285" s="5"/>
      <c r="I285" s="5"/>
      <c r="J285" s="8">
        <v>0</v>
      </c>
    </row>
    <row r="286" spans="1:10" x14ac:dyDescent="0.25">
      <c r="A286" s="28" t="s">
        <v>365</v>
      </c>
      <c r="B286" s="6" t="s">
        <v>662</v>
      </c>
      <c r="C286" s="6">
        <v>44105</v>
      </c>
      <c r="D286" s="6">
        <v>44166</v>
      </c>
      <c r="E286" s="6" t="s">
        <v>21</v>
      </c>
      <c r="F286" s="49">
        <v>61</v>
      </c>
      <c r="G286" s="5"/>
      <c r="H286" s="5"/>
      <c r="I286" s="5"/>
      <c r="J286" s="8">
        <v>0</v>
      </c>
    </row>
    <row r="287" spans="1:10" x14ac:dyDescent="0.25">
      <c r="A287" s="28" t="s">
        <v>629</v>
      </c>
      <c r="B287" s="6" t="s">
        <v>292</v>
      </c>
      <c r="C287" s="6">
        <v>43383</v>
      </c>
      <c r="D287" s="6">
        <v>43396</v>
      </c>
      <c r="E287" s="6" t="s">
        <v>66</v>
      </c>
      <c r="F287" s="49">
        <v>13</v>
      </c>
      <c r="G287" s="5"/>
      <c r="H287" s="5"/>
      <c r="I287" s="5"/>
      <c r="J287" s="8">
        <v>0</v>
      </c>
    </row>
    <row r="288" spans="1:10" hidden="1" x14ac:dyDescent="0.25">
      <c r="A288" s="28" t="s">
        <v>695</v>
      </c>
      <c r="B288" s="6" t="s">
        <v>82</v>
      </c>
      <c r="C288" s="6">
        <v>43389</v>
      </c>
      <c r="D288" s="6">
        <v>43396</v>
      </c>
      <c r="E288" s="6" t="s">
        <v>6</v>
      </c>
      <c r="F288" s="49">
        <v>7</v>
      </c>
      <c r="G288" s="5"/>
      <c r="H288" s="5"/>
      <c r="I288" s="5"/>
      <c r="J288" s="8">
        <v>0</v>
      </c>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664</v>
      </c>
      <c r="C292" s="6">
        <v>43416</v>
      </c>
      <c r="D292" s="6">
        <v>43448</v>
      </c>
      <c r="E292" s="6" t="s">
        <v>74</v>
      </c>
      <c r="F292" s="49">
        <v>32</v>
      </c>
      <c r="G292" s="5"/>
      <c r="H292" s="5"/>
      <c r="I292" s="5"/>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82</v>
      </c>
      <c r="C294" s="6">
        <v>43395</v>
      </c>
      <c r="D294" s="6">
        <v>43413</v>
      </c>
      <c r="E294" s="6" t="s">
        <v>23</v>
      </c>
      <c r="F294" s="49">
        <v>18</v>
      </c>
      <c r="G294" s="5"/>
      <c r="H294" s="5"/>
      <c r="I294" s="5"/>
      <c r="J294" s="8">
        <v>0</v>
      </c>
    </row>
    <row r="295" spans="1:10" x14ac:dyDescent="0.25">
      <c r="A295" s="28" t="s">
        <v>369</v>
      </c>
      <c r="B295" s="6" t="s">
        <v>280</v>
      </c>
      <c r="C295" s="6">
        <v>43381</v>
      </c>
      <c r="D295" s="6">
        <v>43406</v>
      </c>
      <c r="E295" s="6" t="s">
        <v>21</v>
      </c>
      <c r="F295" s="49">
        <v>25</v>
      </c>
      <c r="G295" s="5"/>
      <c r="H295" s="5"/>
      <c r="I295" s="5"/>
      <c r="J295" s="8">
        <v>0</v>
      </c>
    </row>
    <row r="296" spans="1:10" hidden="1" x14ac:dyDescent="0.25">
      <c r="A296" s="28" t="s">
        <v>696</v>
      </c>
      <c r="B296" s="6" t="s">
        <v>82</v>
      </c>
      <c r="C296" s="6">
        <v>43395</v>
      </c>
      <c r="D296" s="6">
        <v>43406</v>
      </c>
      <c r="E296" s="6" t="s">
        <v>6</v>
      </c>
      <c r="F296" s="49">
        <v>11</v>
      </c>
      <c r="G296" s="5"/>
      <c r="H296" s="5"/>
      <c r="I296" s="5"/>
      <c r="J296" s="8">
        <v>0</v>
      </c>
    </row>
    <row r="297" spans="1:10" x14ac:dyDescent="0.25">
      <c r="A297" s="28" t="s">
        <v>370</v>
      </c>
      <c r="B297" s="6" t="s">
        <v>662</v>
      </c>
      <c r="C297" s="6">
        <v>43409</v>
      </c>
      <c r="D297" s="6">
        <v>43462</v>
      </c>
      <c r="E297" s="6" t="s">
        <v>21</v>
      </c>
      <c r="F297" s="49">
        <v>53</v>
      </c>
      <c r="G297" s="5"/>
      <c r="H297" s="5"/>
      <c r="I297" s="5"/>
      <c r="J297" s="8">
        <v>0</v>
      </c>
    </row>
    <row r="298" spans="1:10" x14ac:dyDescent="0.25">
      <c r="A298" s="28" t="s">
        <v>688</v>
      </c>
      <c r="B298" s="6" t="s">
        <v>292</v>
      </c>
      <c r="C298" s="6">
        <v>43398</v>
      </c>
      <c r="D298" s="6">
        <v>43413</v>
      </c>
      <c r="E298" s="6" t="s">
        <v>23</v>
      </c>
      <c r="F298" s="49">
        <v>15</v>
      </c>
      <c r="G298" s="5"/>
      <c r="H298" s="5"/>
      <c r="I298" s="5"/>
      <c r="J298" s="8">
        <v>0</v>
      </c>
    </row>
    <row r="299" spans="1:10" x14ac:dyDescent="0.25">
      <c r="A299" s="28" t="s">
        <v>371</v>
      </c>
      <c r="B299" s="6" t="s">
        <v>279</v>
      </c>
      <c r="C299" s="6">
        <v>43360</v>
      </c>
      <c r="D299" s="6">
        <v>43427</v>
      </c>
      <c r="E299" s="6" t="s">
        <v>21</v>
      </c>
      <c r="F299" s="49">
        <v>67</v>
      </c>
      <c r="G299" s="5"/>
      <c r="H299" s="5"/>
      <c r="I299" s="5"/>
      <c r="J299" s="8">
        <v>0</v>
      </c>
    </row>
    <row r="300" spans="1:10" hidden="1" x14ac:dyDescent="0.25">
      <c r="A300" s="28" t="s">
        <v>697</v>
      </c>
      <c r="B300" s="6" t="s">
        <v>34</v>
      </c>
      <c r="C300" s="6">
        <v>43403</v>
      </c>
      <c r="D300" s="6">
        <v>43404</v>
      </c>
      <c r="E300" s="6" t="s">
        <v>6</v>
      </c>
      <c r="F300" s="49">
        <v>1</v>
      </c>
      <c r="G300" s="5"/>
      <c r="H300" s="5"/>
      <c r="I300" s="5"/>
      <c r="J300" s="8"/>
    </row>
    <row r="301" spans="1:10" x14ac:dyDescent="0.25">
      <c r="A301" s="28" t="s">
        <v>372</v>
      </c>
      <c r="B301" s="6" t="s">
        <v>280</v>
      </c>
      <c r="C301" s="6">
        <v>43430</v>
      </c>
      <c r="D301" s="6">
        <v>43469</v>
      </c>
      <c r="E301" s="6" t="s">
        <v>21</v>
      </c>
      <c r="F301" s="49">
        <v>39</v>
      </c>
      <c r="G301" s="5"/>
      <c r="H301" s="5"/>
      <c r="I301" s="5"/>
      <c r="J301" s="8"/>
    </row>
    <row r="302" spans="1:10" x14ac:dyDescent="0.25">
      <c r="A302" s="28" t="s">
        <v>373</v>
      </c>
      <c r="B302" s="6" t="s">
        <v>279</v>
      </c>
      <c r="C302" s="6">
        <v>43480</v>
      </c>
      <c r="D302" s="6">
        <v>43524</v>
      </c>
      <c r="E302" s="6" t="s">
        <v>21</v>
      </c>
      <c r="F302" s="49">
        <v>44</v>
      </c>
      <c r="G302" s="5"/>
      <c r="H302" s="5"/>
      <c r="I302" s="5"/>
      <c r="J302" s="8">
        <v>0</v>
      </c>
    </row>
    <row r="303" spans="1:10" x14ac:dyDescent="0.25">
      <c r="A303" s="28" t="s">
        <v>374</v>
      </c>
      <c r="B303" s="6" t="s">
        <v>280</v>
      </c>
      <c r="C303" s="6">
        <v>43472</v>
      </c>
      <c r="D303" s="6">
        <v>43511</v>
      </c>
      <c r="E303" s="6" t="s">
        <v>21</v>
      </c>
      <c r="F303" s="49">
        <v>39</v>
      </c>
      <c r="G303" s="5"/>
      <c r="H303" s="5"/>
      <c r="I303" s="5"/>
    </row>
    <row r="304" spans="1:10" hidden="1" x14ac:dyDescent="0.25">
      <c r="A304" s="28" t="s">
        <v>698</v>
      </c>
      <c r="B304" s="6" t="s">
        <v>147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36</v>
      </c>
      <c r="C308" s="6">
        <v>43074</v>
      </c>
      <c r="D308" s="6">
        <v>43076</v>
      </c>
      <c r="E308" s="6" t="s">
        <v>6</v>
      </c>
      <c r="F308" s="49">
        <v>2</v>
      </c>
      <c r="G308" s="5"/>
      <c r="H308" s="5"/>
      <c r="I308" s="5"/>
    </row>
    <row r="309" spans="1:10" x14ac:dyDescent="0.25">
      <c r="A309" s="28" t="s">
        <v>396</v>
      </c>
      <c r="B309" s="6" t="s">
        <v>280</v>
      </c>
      <c r="C309" s="6">
        <v>43507</v>
      </c>
      <c r="D309" s="6">
        <v>43518</v>
      </c>
      <c r="E309" s="6" t="s">
        <v>21</v>
      </c>
      <c r="F309" s="49">
        <v>11</v>
      </c>
      <c r="G309" s="5"/>
      <c r="H309" s="5"/>
      <c r="I309" s="5"/>
    </row>
    <row r="310" spans="1:10" hidden="1" x14ac:dyDescent="0.25">
      <c r="A310" s="28" t="s">
        <v>378</v>
      </c>
      <c r="B310" s="6" t="s">
        <v>280</v>
      </c>
      <c r="C310" s="6">
        <v>43298</v>
      </c>
      <c r="D310" s="6">
        <v>43315</v>
      </c>
      <c r="E310" s="6" t="s">
        <v>6</v>
      </c>
      <c r="F310" s="49">
        <v>17</v>
      </c>
      <c r="G310" s="5"/>
      <c r="H310" s="5"/>
      <c r="I310" s="5"/>
    </row>
    <row r="311" spans="1:10" hidden="1" x14ac:dyDescent="0.25">
      <c r="A311" s="28" t="s">
        <v>379</v>
      </c>
      <c r="B311" s="6" t="s">
        <v>280</v>
      </c>
      <c r="C311" s="6">
        <v>43396</v>
      </c>
      <c r="D311" s="6">
        <v>43413</v>
      </c>
      <c r="E311" s="6" t="s">
        <v>6</v>
      </c>
      <c r="F311" s="49">
        <v>17</v>
      </c>
      <c r="G311" s="5"/>
      <c r="H311" s="5"/>
      <c r="I311" s="5"/>
    </row>
    <row r="312" spans="1:10" x14ac:dyDescent="0.25">
      <c r="A312" s="28" t="s">
        <v>380</v>
      </c>
      <c r="B312" s="6" t="s">
        <v>280</v>
      </c>
      <c r="C312" s="6">
        <v>43444</v>
      </c>
      <c r="D312" s="6">
        <v>43462</v>
      </c>
      <c r="E312" s="6" t="s">
        <v>21</v>
      </c>
      <c r="F312" s="49">
        <v>18</v>
      </c>
      <c r="G312" s="5"/>
      <c r="H312" s="5"/>
      <c r="I312" s="5"/>
      <c r="J312" s="8">
        <v>0</v>
      </c>
    </row>
    <row r="313" spans="1:10" x14ac:dyDescent="0.25">
      <c r="A313" s="28" t="s">
        <v>381</v>
      </c>
      <c r="B313" s="6" t="s">
        <v>280</v>
      </c>
      <c r="C313" s="6">
        <v>43409</v>
      </c>
      <c r="D313" s="6">
        <v>43420</v>
      </c>
      <c r="E313" s="6" t="s">
        <v>23</v>
      </c>
      <c r="F313" s="49">
        <v>11</v>
      </c>
      <c r="G313" s="5"/>
      <c r="H313" s="5"/>
      <c r="I313" s="5"/>
    </row>
    <row r="314" spans="1:10" x14ac:dyDescent="0.25">
      <c r="A314" s="28" t="s">
        <v>382</v>
      </c>
      <c r="B314" s="6" t="s">
        <v>280</v>
      </c>
      <c r="C314" s="6">
        <v>43416</v>
      </c>
      <c r="D314" s="6">
        <v>43427</v>
      </c>
      <c r="E314" s="6" t="s">
        <v>21</v>
      </c>
      <c r="F314" s="49">
        <v>11</v>
      </c>
      <c r="G314" s="5"/>
      <c r="H314" s="5"/>
      <c r="I314" s="5"/>
    </row>
    <row r="315" spans="1:10" x14ac:dyDescent="0.25">
      <c r="A315" s="28" t="s">
        <v>383</v>
      </c>
      <c r="B315" s="6" t="s">
        <v>280</v>
      </c>
      <c r="C315" s="6">
        <v>43493</v>
      </c>
      <c r="D315" s="6">
        <v>43504</v>
      </c>
      <c r="E315" s="6" t="s">
        <v>21</v>
      </c>
      <c r="F315" s="49">
        <v>11</v>
      </c>
      <c r="G315" s="5"/>
      <c r="H315" s="5"/>
      <c r="I315" s="5"/>
    </row>
    <row r="316" spans="1:10" hidden="1" x14ac:dyDescent="0.25">
      <c r="A316" s="28" t="s">
        <v>384</v>
      </c>
      <c r="B316" s="6" t="s">
        <v>280</v>
      </c>
      <c r="C316" s="6">
        <v>43318</v>
      </c>
      <c r="D316" s="6">
        <v>43327</v>
      </c>
      <c r="E316" s="6" t="s">
        <v>6</v>
      </c>
      <c r="F316" s="49">
        <v>9</v>
      </c>
      <c r="G316" s="5"/>
      <c r="H316" s="5"/>
      <c r="I316" s="5"/>
    </row>
    <row r="317" spans="1:10" hidden="1" x14ac:dyDescent="0.25">
      <c r="A317" s="28" t="s">
        <v>385</v>
      </c>
      <c r="B317" s="6" t="s">
        <v>280</v>
      </c>
      <c r="C317" s="6">
        <v>43262</v>
      </c>
      <c r="D317" s="6">
        <v>43280</v>
      </c>
      <c r="E317" s="6" t="s">
        <v>6</v>
      </c>
      <c r="F317" s="49">
        <v>18</v>
      </c>
      <c r="G317" s="5"/>
      <c r="H317" s="5"/>
      <c r="I317" s="5"/>
    </row>
    <row r="318" spans="1:10" hidden="1" x14ac:dyDescent="0.25">
      <c r="A318" s="28" t="s">
        <v>404</v>
      </c>
      <c r="B318" s="6" t="s">
        <v>675</v>
      </c>
      <c r="C318" s="6">
        <v>43090</v>
      </c>
      <c r="D318" s="6">
        <v>43126</v>
      </c>
      <c r="E318" s="6" t="s">
        <v>6</v>
      </c>
      <c r="F318" s="49">
        <v>36</v>
      </c>
      <c r="G318" s="5"/>
      <c r="H318" s="5"/>
      <c r="I318" s="5"/>
    </row>
    <row r="319" spans="1:10" hidden="1" x14ac:dyDescent="0.25">
      <c r="A319" s="28" t="s">
        <v>398</v>
      </c>
      <c r="B319" s="6" t="s">
        <v>147</v>
      </c>
      <c r="C319" s="6">
        <v>43081</v>
      </c>
      <c r="D319" s="6">
        <v>43084</v>
      </c>
      <c r="E319" s="6" t="s">
        <v>6</v>
      </c>
      <c r="F319" s="49">
        <v>3</v>
      </c>
      <c r="G319" s="5"/>
      <c r="H319" s="5"/>
      <c r="I319" s="5"/>
    </row>
    <row r="320" spans="1:10" hidden="1" x14ac:dyDescent="0.25">
      <c r="A320" s="28" t="s">
        <v>452</v>
      </c>
      <c r="B320" s="6" t="s">
        <v>35</v>
      </c>
      <c r="C320" s="6">
        <v>43244</v>
      </c>
      <c r="D320" s="6">
        <v>43276</v>
      </c>
      <c r="E320" s="6" t="s">
        <v>6</v>
      </c>
      <c r="F320" s="49">
        <v>32</v>
      </c>
      <c r="G320" s="5"/>
      <c r="H320" s="5"/>
      <c r="I320" s="5"/>
      <c r="J320" s="8">
        <v>0</v>
      </c>
    </row>
    <row r="321" spans="1:9" hidden="1" x14ac:dyDescent="0.25">
      <c r="A321" s="28" t="s">
        <v>411</v>
      </c>
      <c r="B321" s="6" t="s">
        <v>660</v>
      </c>
      <c r="C321" s="6">
        <v>43080</v>
      </c>
      <c r="D321" s="6">
        <v>43131</v>
      </c>
      <c r="E321" s="6" t="s">
        <v>6</v>
      </c>
      <c r="F321" s="49">
        <v>51</v>
      </c>
      <c r="G321" s="5"/>
      <c r="H321" s="5"/>
      <c r="I321" s="5"/>
    </row>
    <row r="322" spans="1:9" hidden="1" x14ac:dyDescent="0.25">
      <c r="A322" s="28" t="s">
        <v>399</v>
      </c>
      <c r="B322" s="6" t="s">
        <v>83</v>
      </c>
      <c r="C322" s="6">
        <v>43171</v>
      </c>
      <c r="D322" s="6">
        <v>43175</v>
      </c>
      <c r="E322" s="6" t="s">
        <v>6</v>
      </c>
      <c r="F322" s="49">
        <v>4</v>
      </c>
      <c r="G322" s="5"/>
      <c r="H322" s="5"/>
      <c r="I322" s="5"/>
    </row>
    <row r="323" spans="1:9" x14ac:dyDescent="0.25">
      <c r="A323" s="28" t="s">
        <v>400</v>
      </c>
      <c r="B323" s="6" t="s">
        <v>82</v>
      </c>
      <c r="C323" s="6">
        <v>43631</v>
      </c>
      <c r="D323" s="6">
        <v>43661</v>
      </c>
      <c r="E323" s="6" t="s">
        <v>21</v>
      </c>
      <c r="F323" s="49">
        <v>30</v>
      </c>
      <c r="G323" s="5"/>
      <c r="H323" s="5"/>
      <c r="I323" s="5"/>
    </row>
    <row r="324" spans="1:9" hidden="1" x14ac:dyDescent="0.25">
      <c r="A324" s="28" t="s">
        <v>431</v>
      </c>
      <c r="B324" s="6" t="s">
        <v>147</v>
      </c>
      <c r="C324" s="6">
        <v>43227</v>
      </c>
      <c r="D324" s="6">
        <v>43250</v>
      </c>
      <c r="E324" s="6" t="s">
        <v>6</v>
      </c>
      <c r="F324" s="49">
        <v>23</v>
      </c>
      <c r="G324" s="5"/>
      <c r="H324" s="5"/>
      <c r="I324" s="5"/>
    </row>
    <row r="325" spans="1:9" hidden="1" x14ac:dyDescent="0.25">
      <c r="A325" s="28" t="s">
        <v>405</v>
      </c>
      <c r="B325" s="6" t="s">
        <v>163</v>
      </c>
      <c r="C325" s="6">
        <v>43089</v>
      </c>
      <c r="D325" s="6">
        <v>43137</v>
      </c>
      <c r="E325" s="6" t="s">
        <v>6</v>
      </c>
      <c r="F325" s="49">
        <v>48</v>
      </c>
      <c r="G325" s="5"/>
      <c r="H325" s="5"/>
      <c r="I325" s="5"/>
    </row>
    <row r="326" spans="1:9" hidden="1" x14ac:dyDescent="0.25">
      <c r="A326" s="28" t="s">
        <v>402</v>
      </c>
      <c r="B326" s="6" t="s">
        <v>661</v>
      </c>
      <c r="C326" s="6">
        <v>43131</v>
      </c>
      <c r="D326" s="6">
        <v>43147</v>
      </c>
      <c r="E326" s="6" t="s">
        <v>6</v>
      </c>
      <c r="F326" s="49">
        <v>16</v>
      </c>
      <c r="G326" s="5"/>
      <c r="H326" s="5"/>
      <c r="I326" s="5"/>
    </row>
    <row r="327" spans="1:9" hidden="1" x14ac:dyDescent="0.25">
      <c r="A327" s="28" t="s">
        <v>259</v>
      </c>
      <c r="B327" s="6" t="s">
        <v>9</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83</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c r="A333" s="28"/>
      <c r="B333" s="6"/>
      <c r="C333" s="6"/>
      <c r="D333" s="6"/>
      <c r="E333" s="6"/>
      <c r="F333" s="49"/>
      <c r="G333" s="5"/>
      <c r="H333" s="5"/>
      <c r="I333" s="5"/>
    </row>
    <row r="334" spans="1:9" x14ac:dyDescent="0.25">
      <c r="A334" s="28"/>
      <c r="B334" s="6"/>
      <c r="C334" s="6"/>
      <c r="D334" s="6"/>
      <c r="E334" s="6"/>
      <c r="F334" s="49"/>
      <c r="G334" s="5"/>
      <c r="H334" s="5"/>
      <c r="I334" s="5"/>
    </row>
    <row r="335" spans="1:9" x14ac:dyDescent="0.25">
      <c r="A335" s="28"/>
      <c r="B335" s="6"/>
      <c r="C335" s="6"/>
      <c r="D335" s="6"/>
      <c r="E335" s="6"/>
      <c r="F335" s="49"/>
      <c r="G335" s="5"/>
      <c r="H335" s="5"/>
      <c r="I335" s="5"/>
    </row>
    <row r="336" spans="1:9" x14ac:dyDescent="0.25">
      <c r="A336" s="28"/>
      <c r="B336" s="6"/>
      <c r="C336" s="6"/>
      <c r="D336" s="6"/>
      <c r="E336" s="6"/>
      <c r="F336" s="49"/>
      <c r="G336" s="5"/>
      <c r="H336" s="5"/>
      <c r="I336" s="5"/>
    </row>
    <row r="337" spans="1:9" x14ac:dyDescent="0.25">
      <c r="A337" s="28"/>
      <c r="B337" s="6"/>
      <c r="C337" s="6"/>
      <c r="D337" s="6"/>
      <c r="E337" s="6"/>
      <c r="F337" s="49"/>
      <c r="G337" s="5"/>
      <c r="H337" s="5"/>
      <c r="I337" s="5"/>
    </row>
    <row r="338" spans="1:9" x14ac:dyDescent="0.25">
      <c r="A338" s="28"/>
      <c r="B338" s="6"/>
      <c r="C338" s="6"/>
      <c r="D338" s="6"/>
      <c r="E338" s="6"/>
      <c r="F338" s="49"/>
      <c r="G338" s="5"/>
      <c r="H338" s="5"/>
      <c r="I338" s="5"/>
    </row>
    <row r="339" spans="1:9" x14ac:dyDescent="0.25">
      <c r="A339" s="28"/>
      <c r="B339" s="6"/>
      <c r="C339" s="6"/>
      <c r="D339" s="6"/>
      <c r="E339" s="6"/>
      <c r="F339" s="49"/>
      <c r="G339" s="5"/>
      <c r="H339" s="5"/>
      <c r="I339" s="5"/>
    </row>
    <row r="340" spans="1:9" x14ac:dyDescent="0.25">
      <c r="A340" s="28"/>
      <c r="B340" s="6"/>
      <c r="C340" s="6"/>
      <c r="D340" s="6"/>
      <c r="E340" s="6"/>
      <c r="F340" s="49"/>
      <c r="G340" s="5"/>
      <c r="H340" s="5"/>
      <c r="I340" s="5"/>
    </row>
    <row r="341" spans="1:9" x14ac:dyDescent="0.25">
      <c r="A341" s="28"/>
      <c r="B341" s="6"/>
      <c r="C341" s="6"/>
      <c r="D341" s="6"/>
      <c r="E341" s="6"/>
      <c r="F341" s="49"/>
      <c r="G341" s="5"/>
      <c r="H341" s="5"/>
      <c r="I341" s="5"/>
    </row>
    <row r="342" spans="1:9" x14ac:dyDescent="0.25">
      <c r="A342" s="28"/>
      <c r="B342" s="6"/>
      <c r="C342" s="6"/>
      <c r="D342" s="6"/>
      <c r="E342" s="6"/>
      <c r="F342" s="49"/>
      <c r="G342" s="5"/>
      <c r="H342" s="5"/>
      <c r="I342" s="5"/>
    </row>
    <row r="343" spans="1:9" x14ac:dyDescent="0.25">
      <c r="A343" s="28"/>
      <c r="B343" s="6"/>
      <c r="C343" s="6"/>
      <c r="D343" s="6"/>
      <c r="E343" s="6"/>
      <c r="F343" s="49"/>
      <c r="G343" s="5"/>
      <c r="H343" s="5"/>
      <c r="I343" s="5"/>
    </row>
    <row r="344" spans="1:9" x14ac:dyDescent="0.25">
      <c r="A344" s="28"/>
      <c r="B344" s="6"/>
      <c r="C344" s="6"/>
      <c r="D344" s="6"/>
      <c r="E344" s="6"/>
      <c r="F344" s="49"/>
      <c r="G344" s="5"/>
      <c r="H344" s="5"/>
      <c r="I344" s="5"/>
    </row>
    <row r="345" spans="1:9" x14ac:dyDescent="0.25">
      <c r="A345" s="28"/>
      <c r="B345" s="6"/>
      <c r="C345" s="6"/>
      <c r="D345" s="6"/>
      <c r="E345" s="6"/>
      <c r="F345" s="49"/>
      <c r="G345" s="5"/>
      <c r="H345" s="5"/>
      <c r="I345" s="5"/>
    </row>
    <row r="346" spans="1:9" x14ac:dyDescent="0.25">
      <c r="A346" s="28"/>
      <c r="B346" s="6"/>
      <c r="C346" s="6"/>
      <c r="D346" s="6"/>
      <c r="E346" s="6"/>
      <c r="F346" s="49"/>
      <c r="G346" s="5"/>
      <c r="H346" s="5"/>
      <c r="I346" s="5"/>
    </row>
    <row r="347" spans="1:9" x14ac:dyDescent="0.25">
      <c r="A347" s="28"/>
      <c r="B347" s="6"/>
      <c r="C347" s="6"/>
      <c r="D347" s="6"/>
      <c r="E347" s="6"/>
      <c r="F347" s="49"/>
      <c r="G347" s="5"/>
      <c r="H347" s="5"/>
      <c r="I347" s="5"/>
    </row>
    <row r="348" spans="1:9" x14ac:dyDescent="0.25">
      <c r="A348" s="28"/>
      <c r="B348" s="6"/>
      <c r="C348" s="6"/>
      <c r="D348" s="6"/>
      <c r="E348" s="6"/>
      <c r="F348" s="49"/>
      <c r="G348" s="5"/>
      <c r="H348" s="5"/>
      <c r="I348" s="5"/>
    </row>
    <row r="349" spans="1:9" x14ac:dyDescent="0.25">
      <c r="A349" s="28"/>
      <c r="B349" s="6"/>
      <c r="C349" s="6"/>
      <c r="D349" s="6"/>
      <c r="E349" s="6"/>
      <c r="F349" s="49"/>
      <c r="G349" s="5"/>
      <c r="H349" s="5"/>
      <c r="I349" s="5"/>
    </row>
    <row r="350" spans="1:9" x14ac:dyDescent="0.25">
      <c r="A350" s="28"/>
      <c r="B350" s="6"/>
      <c r="C350" s="6"/>
      <c r="D350" s="6"/>
      <c r="E350" s="6"/>
      <c r="F350" s="49"/>
      <c r="G350" s="5"/>
      <c r="H350" s="5"/>
      <c r="I350" s="5"/>
    </row>
    <row r="351" spans="1:9" x14ac:dyDescent="0.25">
      <c r="A351" s="28"/>
      <c r="B351" s="6"/>
      <c r="C351" s="6"/>
      <c r="D351" s="6"/>
      <c r="E351" s="6"/>
      <c r="F351" s="49"/>
      <c r="G351" s="5"/>
      <c r="H351" s="5"/>
      <c r="I351" s="5"/>
    </row>
    <row r="352" spans="1:9" x14ac:dyDescent="0.25">
      <c r="A352" s="28"/>
      <c r="B352" s="6"/>
      <c r="C352" s="6"/>
      <c r="D352" s="6"/>
      <c r="E352" s="6"/>
      <c r="F352" s="49"/>
      <c r="G352" s="5"/>
      <c r="H352" s="5"/>
      <c r="I352" s="5"/>
    </row>
    <row r="353" spans="1:9" x14ac:dyDescent="0.25">
      <c r="A353" s="28"/>
      <c r="B353" s="6"/>
      <c r="C353" s="6"/>
      <c r="D353" s="6"/>
      <c r="E353" s="6"/>
      <c r="F353" s="49"/>
      <c r="G353" s="5"/>
      <c r="H353" s="5"/>
      <c r="I353" s="5"/>
    </row>
    <row r="354" spans="1:9" x14ac:dyDescent="0.25">
      <c r="A354" s="28"/>
      <c r="B354" s="6"/>
      <c r="C354" s="6"/>
      <c r="D354" s="6"/>
      <c r="E354" s="6"/>
      <c r="F354" s="49"/>
      <c r="G354" s="5"/>
      <c r="H354" s="5"/>
      <c r="I354" s="5"/>
    </row>
    <row r="355" spans="1:9" x14ac:dyDescent="0.25">
      <c r="A355" s="28"/>
      <c r="B355" s="6"/>
      <c r="C355" s="6"/>
      <c r="D355" s="6"/>
      <c r="E355" s="6"/>
      <c r="F355" s="49"/>
      <c r="G355" s="5"/>
      <c r="H355" s="5"/>
      <c r="I355" s="5"/>
    </row>
    <row r="356" spans="1:9" x14ac:dyDescent="0.25">
      <c r="A356" s="28"/>
      <c r="B356" s="6"/>
      <c r="C356" s="6"/>
      <c r="D356" s="6"/>
      <c r="E356" s="6"/>
      <c r="F356" s="49"/>
      <c r="G356" s="5"/>
      <c r="H356" s="5"/>
      <c r="I356" s="5"/>
    </row>
    <row r="357" spans="1:9" x14ac:dyDescent="0.25">
      <c r="A357" s="28"/>
      <c r="B357" s="6"/>
      <c r="C357" s="6"/>
      <c r="D357" s="6"/>
      <c r="E357" s="6"/>
      <c r="F357" s="49"/>
      <c r="G357" s="5"/>
      <c r="H357" s="5"/>
      <c r="I357" s="5"/>
    </row>
    <row r="358" spans="1:9" x14ac:dyDescent="0.25">
      <c r="A358" s="28"/>
      <c r="B358" s="6"/>
      <c r="C358" s="6"/>
      <c r="D358" s="6"/>
      <c r="E358" s="6"/>
      <c r="F358" s="49"/>
      <c r="G358" s="5"/>
      <c r="H358" s="5"/>
      <c r="I358" s="5"/>
    </row>
    <row r="359" spans="1:9" x14ac:dyDescent="0.25">
      <c r="A359" s="28"/>
      <c r="B359" s="6"/>
      <c r="C359" s="6"/>
      <c r="D359" s="6"/>
      <c r="E359" s="6"/>
      <c r="F359" s="49"/>
      <c r="G359" s="5"/>
      <c r="H359" s="5"/>
      <c r="I359" s="5"/>
    </row>
    <row r="360" spans="1:9" x14ac:dyDescent="0.25">
      <c r="A360" s="28"/>
      <c r="B360" s="6"/>
      <c r="C360" s="6"/>
      <c r="D360" s="6"/>
      <c r="E360" s="6"/>
      <c r="F360" s="49"/>
      <c r="G360" s="5"/>
      <c r="H360" s="5"/>
      <c r="I360" s="5"/>
    </row>
    <row r="361" spans="1:9" x14ac:dyDescent="0.25">
      <c r="A361" s="28"/>
      <c r="B361" s="6"/>
      <c r="C361" s="6"/>
      <c r="D361" s="6"/>
      <c r="E361" s="6"/>
      <c r="F361" s="49"/>
      <c r="G361" s="5"/>
      <c r="H361" s="5"/>
      <c r="I361" s="5"/>
    </row>
    <row r="362" spans="1:9" x14ac:dyDescent="0.25">
      <c r="A362" s="28"/>
      <c r="B362" s="6"/>
      <c r="C362" s="6"/>
      <c r="D362" s="6"/>
      <c r="E362" s="6"/>
      <c r="F362" s="49"/>
      <c r="G362" s="5"/>
      <c r="H362" s="5"/>
      <c r="I362" s="5"/>
    </row>
    <row r="363" spans="1:9" x14ac:dyDescent="0.25">
      <c r="A363" s="28"/>
      <c r="B363" s="6"/>
      <c r="C363" s="6"/>
      <c r="D363" s="6"/>
      <c r="E363" s="6"/>
      <c r="F363" s="49"/>
      <c r="G363" s="5"/>
      <c r="H363" s="5"/>
      <c r="I363" s="5"/>
    </row>
    <row r="364" spans="1:9" x14ac:dyDescent="0.25">
      <c r="A364" s="28"/>
      <c r="B364" s="6"/>
      <c r="C364" s="6"/>
      <c r="D364" s="6"/>
      <c r="E364" s="6"/>
      <c r="F364" s="49"/>
      <c r="G364" s="5"/>
      <c r="H364" s="5"/>
      <c r="I364" s="5"/>
    </row>
    <row r="365" spans="1:9" x14ac:dyDescent="0.25">
      <c r="A365" s="28"/>
      <c r="B365" s="6"/>
      <c r="C365" s="6"/>
      <c r="D365" s="6"/>
      <c r="E365" s="6"/>
      <c r="F365" s="49"/>
      <c r="G365" s="5"/>
      <c r="H365" s="5"/>
      <c r="I365" s="5"/>
    </row>
    <row r="366" spans="1:9" x14ac:dyDescent="0.25">
      <c r="A366" s="28"/>
      <c r="B366" s="6"/>
      <c r="C366" s="6"/>
      <c r="D366" s="6"/>
      <c r="E366" s="6"/>
      <c r="F366" s="49"/>
      <c r="G366" s="5"/>
      <c r="H366" s="5"/>
      <c r="I366" s="5"/>
    </row>
    <row r="367" spans="1:9" x14ac:dyDescent="0.25">
      <c r="A367" s="28"/>
      <c r="B367" s="6"/>
      <c r="C367" s="6"/>
      <c r="D367" s="6"/>
      <c r="E367" s="6"/>
      <c r="F367" s="49"/>
      <c r="G367" s="5"/>
      <c r="H367" s="5"/>
      <c r="I367" s="5"/>
    </row>
    <row r="368" spans="1:9" x14ac:dyDescent="0.25">
      <c r="A368" s="28"/>
      <c r="B368" s="6"/>
      <c r="C368" s="6"/>
      <c r="D368" s="6"/>
      <c r="E368" s="6"/>
      <c r="F368" s="49"/>
      <c r="G368" s="5"/>
      <c r="H368" s="5"/>
      <c r="I368" s="5"/>
    </row>
    <row r="369" spans="1:9" x14ac:dyDescent="0.25">
      <c r="A369" s="28"/>
      <c r="B369" s="6"/>
      <c r="C369" s="6"/>
      <c r="D369" s="6"/>
      <c r="E369" s="6"/>
      <c r="F369" s="49"/>
      <c r="G369" s="5"/>
      <c r="H369" s="5"/>
      <c r="I369" s="5"/>
    </row>
    <row r="370" spans="1:9" x14ac:dyDescent="0.25">
      <c r="A370" s="28"/>
      <c r="B370" s="6"/>
      <c r="C370" s="6"/>
      <c r="D370" s="6"/>
      <c r="E370" s="6"/>
      <c r="F370" s="49"/>
      <c r="G370" s="5"/>
      <c r="H370" s="5"/>
      <c r="I370" s="5"/>
    </row>
    <row r="371" spans="1:9" x14ac:dyDescent="0.25">
      <c r="A371" s="28"/>
      <c r="B371" s="6"/>
      <c r="C371" s="6"/>
      <c r="D371" s="6"/>
      <c r="E371" s="6"/>
      <c r="F371" s="49"/>
      <c r="G371" s="5"/>
      <c r="H371" s="5"/>
      <c r="I371" s="5"/>
    </row>
    <row r="372" spans="1:9" x14ac:dyDescent="0.25">
      <c r="A372" s="28"/>
      <c r="B372" s="6"/>
      <c r="C372" s="6"/>
      <c r="D372" s="6"/>
      <c r="E372" s="6"/>
      <c r="F372" s="49"/>
      <c r="G372" s="5"/>
      <c r="H372" s="5"/>
      <c r="I372" s="5"/>
    </row>
    <row r="373" spans="1:9" x14ac:dyDescent="0.25">
      <c r="A373" s="28"/>
      <c r="B373" s="6"/>
      <c r="C373" s="6"/>
      <c r="D373" s="6"/>
      <c r="E373" s="6"/>
      <c r="F373" s="49"/>
      <c r="G373" s="5"/>
      <c r="H373" s="5"/>
      <c r="I373" s="5"/>
    </row>
    <row r="374" spans="1:9" x14ac:dyDescent="0.25">
      <c r="A374" s="28"/>
      <c r="B374" s="6"/>
      <c r="C374" s="6"/>
      <c r="D374" s="6"/>
      <c r="E374" s="6"/>
      <c r="F374" s="49"/>
      <c r="G374" s="5"/>
      <c r="H374" s="5"/>
      <c r="I374" s="5"/>
    </row>
    <row r="375" spans="1:9" x14ac:dyDescent="0.25">
      <c r="A375" s="28"/>
      <c r="B375" s="6"/>
      <c r="C375" s="6"/>
      <c r="D375" s="6"/>
      <c r="E375" s="6"/>
      <c r="F375" s="49"/>
      <c r="G375" s="5"/>
      <c r="H375" s="5"/>
      <c r="I375" s="5"/>
    </row>
    <row r="376" spans="1:9" x14ac:dyDescent="0.25">
      <c r="A376" s="28"/>
      <c r="B376" s="6"/>
      <c r="C376" s="6"/>
      <c r="D376" s="6"/>
      <c r="E376" s="6"/>
      <c r="F376" s="49"/>
      <c r="G376" s="5"/>
      <c r="H376" s="5"/>
      <c r="I376" s="5"/>
    </row>
    <row r="377" spans="1:9" x14ac:dyDescent="0.25">
      <c r="A377" s="28"/>
      <c r="B377" s="6"/>
      <c r="C377" s="6"/>
      <c r="D377" s="6"/>
      <c r="E377" s="6"/>
      <c r="F377" s="49"/>
      <c r="G377" s="5"/>
      <c r="H377" s="5"/>
      <c r="I377" s="5"/>
    </row>
    <row r="378" spans="1:9" x14ac:dyDescent="0.25">
      <c r="A378" s="28"/>
      <c r="B378" s="6"/>
      <c r="C378" s="6"/>
      <c r="D378" s="6"/>
      <c r="E378" s="6"/>
      <c r="F378" s="49"/>
      <c r="G378" s="5"/>
      <c r="H378" s="5"/>
      <c r="I378" s="5"/>
    </row>
    <row r="379" spans="1:9" x14ac:dyDescent="0.25">
      <c r="A379" s="28"/>
      <c r="B379" s="6"/>
      <c r="C379" s="6"/>
      <c r="D379" s="6"/>
      <c r="E379" s="6"/>
      <c r="F379" s="49"/>
      <c r="G379" s="5"/>
      <c r="H379" s="5"/>
      <c r="I379" s="5"/>
    </row>
    <row r="380" spans="1:9" x14ac:dyDescent="0.25">
      <c r="A380" s="28"/>
      <c r="B380" s="6"/>
      <c r="C380" s="6"/>
      <c r="D380" s="6"/>
      <c r="E380" s="6"/>
      <c r="F380" s="49"/>
      <c r="G380" s="5"/>
      <c r="H380" s="5"/>
      <c r="I380" s="5"/>
    </row>
    <row r="381" spans="1:9" x14ac:dyDescent="0.25">
      <c r="A381" s="28"/>
      <c r="B381" s="6"/>
      <c r="C381" s="6"/>
      <c r="D381" s="6"/>
      <c r="E381" s="6"/>
      <c r="F381" s="49"/>
      <c r="G381" s="5"/>
      <c r="H381" s="5"/>
      <c r="I381" s="5"/>
    </row>
    <row r="382" spans="1:9" x14ac:dyDescent="0.25">
      <c r="A382" s="28"/>
      <c r="B382" s="6"/>
      <c r="C382" s="6"/>
      <c r="D382" s="6"/>
      <c r="E382" s="6"/>
      <c r="F382" s="49"/>
      <c r="G382" s="5"/>
      <c r="H382" s="5"/>
      <c r="I382" s="5"/>
    </row>
    <row r="383" spans="1:9" x14ac:dyDescent="0.25">
      <c r="A383" s="28"/>
      <c r="B383" s="6"/>
      <c r="C383" s="6"/>
      <c r="D383" s="6"/>
      <c r="E383" s="6"/>
      <c r="F383" s="49"/>
      <c r="G383" s="5"/>
      <c r="H383" s="5"/>
      <c r="I383" s="5"/>
    </row>
    <row r="384" spans="1:9" x14ac:dyDescent="0.25">
      <c r="A384" s="28"/>
      <c r="B384" s="6"/>
      <c r="C384" s="6"/>
      <c r="D384" s="6"/>
      <c r="E384" s="6"/>
      <c r="F384" s="49"/>
      <c r="G384" s="5"/>
      <c r="H384" s="5"/>
      <c r="I384" s="5"/>
    </row>
    <row r="385" spans="1:9" x14ac:dyDescent="0.25">
      <c r="A385" s="28"/>
      <c r="B385" s="6"/>
      <c r="C385" s="6"/>
      <c r="D385" s="6"/>
      <c r="E385" s="6"/>
      <c r="F385" s="49"/>
      <c r="G385" s="5"/>
      <c r="H385" s="5"/>
      <c r="I385" s="5"/>
    </row>
    <row r="386" spans="1:9" x14ac:dyDescent="0.25">
      <c r="A386" s="28"/>
      <c r="B386" s="6"/>
      <c r="C386" s="6"/>
      <c r="D386" s="6"/>
      <c r="E386" s="6"/>
      <c r="F386" s="49"/>
      <c r="G386" s="5"/>
      <c r="H386" s="5"/>
      <c r="I386" s="5"/>
    </row>
    <row r="387" spans="1:9" x14ac:dyDescent="0.25">
      <c r="A387" s="28"/>
      <c r="B387" s="6"/>
      <c r="C387" s="6"/>
      <c r="D387" s="6"/>
      <c r="E387" s="6"/>
      <c r="F387" s="49"/>
      <c r="G387" s="5"/>
      <c r="H387" s="5"/>
      <c r="I387" s="5"/>
    </row>
    <row r="388" spans="1:9" x14ac:dyDescent="0.25">
      <c r="A388" s="28"/>
      <c r="B388" s="6"/>
      <c r="C388" s="6"/>
      <c r="D388" s="6"/>
      <c r="E388" s="6"/>
      <c r="F388" s="49"/>
      <c r="G388" s="5"/>
      <c r="H388" s="5"/>
      <c r="I388" s="5"/>
    </row>
    <row r="389" spans="1:9" x14ac:dyDescent="0.25">
      <c r="A389" s="28"/>
      <c r="B389" s="6"/>
      <c r="C389" s="6"/>
      <c r="D389" s="6"/>
      <c r="E389" s="6"/>
      <c r="F389" s="49"/>
      <c r="G389" s="5"/>
      <c r="H389" s="5"/>
      <c r="I389" s="5"/>
    </row>
    <row r="390" spans="1:9" x14ac:dyDescent="0.25">
      <c r="A390" s="28"/>
      <c r="B390" s="6"/>
      <c r="C390" s="6"/>
      <c r="D390" s="6"/>
      <c r="E390" s="6"/>
      <c r="F390" s="49"/>
      <c r="G390" s="5"/>
      <c r="H390" s="5"/>
      <c r="I390" s="5"/>
    </row>
    <row r="391" spans="1:9" x14ac:dyDescent="0.25">
      <c r="A391" s="28"/>
      <c r="B391" s="6"/>
      <c r="C391" s="6"/>
      <c r="D391" s="6"/>
      <c r="E391" s="6"/>
      <c r="F391" s="49"/>
      <c r="G391" s="5"/>
      <c r="H391" s="5"/>
      <c r="I391" s="5"/>
    </row>
    <row r="392" spans="1:9" x14ac:dyDescent="0.25">
      <c r="A392" s="28"/>
      <c r="B392" s="6"/>
      <c r="C392" s="6"/>
      <c r="D392" s="6"/>
      <c r="E392" s="6"/>
      <c r="F392" s="49"/>
      <c r="G392" s="5"/>
      <c r="H392" s="5"/>
      <c r="I392" s="5"/>
    </row>
    <row r="393" spans="1:9" x14ac:dyDescent="0.25">
      <c r="A393" s="28"/>
      <c r="B393" s="6"/>
      <c r="C393" s="6"/>
      <c r="D393" s="6"/>
      <c r="E393" s="6"/>
      <c r="F393" s="49"/>
      <c r="G393" s="5"/>
      <c r="H393" s="5"/>
      <c r="I393" s="5"/>
    </row>
    <row r="394" spans="1:9" x14ac:dyDescent="0.25">
      <c r="A394" s="28"/>
      <c r="B394" s="6"/>
      <c r="C394" s="6"/>
      <c r="D394" s="6"/>
      <c r="E394" s="6"/>
      <c r="F394" s="49"/>
      <c r="G394" s="5"/>
      <c r="H394" s="5"/>
      <c r="I394" s="5"/>
    </row>
    <row r="395" spans="1:9" x14ac:dyDescent="0.25">
      <c r="A395" s="28"/>
      <c r="B395" s="6"/>
      <c r="C395" s="6"/>
      <c r="D395" s="6"/>
      <c r="E395" s="6"/>
      <c r="F395" s="49"/>
      <c r="G395" s="5"/>
      <c r="H395" s="5"/>
      <c r="I395" s="5"/>
    </row>
    <row r="396" spans="1:9" x14ac:dyDescent="0.25">
      <c r="A396" s="28"/>
      <c r="B396" s="6"/>
      <c r="C396" s="6"/>
      <c r="D396" s="6"/>
      <c r="E396" s="6"/>
      <c r="F396" s="49"/>
      <c r="G396" s="5"/>
      <c r="H396" s="5"/>
      <c r="I396" s="5"/>
    </row>
    <row r="397" spans="1:9" x14ac:dyDescent="0.25">
      <c r="A397" s="28"/>
      <c r="B397" s="6"/>
      <c r="C397" s="6"/>
      <c r="D397" s="6"/>
      <c r="E397" s="6"/>
      <c r="F397" s="49"/>
      <c r="G397" s="5"/>
      <c r="H397" s="5"/>
      <c r="I397" s="5"/>
    </row>
    <row r="398" spans="1:9" x14ac:dyDescent="0.25">
      <c r="A398" s="28"/>
      <c r="B398" s="6"/>
      <c r="C398" s="6"/>
      <c r="D398" s="6"/>
      <c r="E398" s="6"/>
      <c r="F398" s="49"/>
      <c r="G398" s="5"/>
      <c r="H398" s="5"/>
      <c r="I398" s="5"/>
    </row>
    <row r="399" spans="1:9" x14ac:dyDescent="0.25">
      <c r="A399" s="28"/>
      <c r="B399" s="6"/>
      <c r="C399" s="6"/>
      <c r="D399" s="6"/>
      <c r="E399" s="6"/>
      <c r="F399" s="49"/>
      <c r="G399" s="5"/>
      <c r="H399" s="5"/>
      <c r="I399" s="5"/>
    </row>
    <row r="400" spans="1:9" x14ac:dyDescent="0.25">
      <c r="A400" s="28"/>
      <c r="B400" s="6"/>
      <c r="C400" s="6"/>
      <c r="D400" s="6"/>
      <c r="E400" s="6"/>
      <c r="F400" s="49"/>
      <c r="G400" s="5"/>
      <c r="H400" s="5"/>
      <c r="I400" s="5"/>
    </row>
    <row r="401" spans="1:9" x14ac:dyDescent="0.25">
      <c r="A401" s="28"/>
      <c r="B401" s="6"/>
      <c r="C401" s="6"/>
      <c r="D401" s="6"/>
      <c r="E401" s="6"/>
      <c r="F401" s="49"/>
      <c r="G401" s="5"/>
      <c r="H401" s="5"/>
      <c r="I401" s="5"/>
    </row>
    <row r="402" spans="1:9" x14ac:dyDescent="0.25">
      <c r="A402" s="28"/>
      <c r="B402" s="6"/>
      <c r="C402" s="6"/>
      <c r="D402" s="6"/>
      <c r="E402" s="6"/>
      <c r="F402" s="49"/>
      <c r="G402" s="5"/>
      <c r="H402" s="5"/>
      <c r="I402" s="5"/>
    </row>
    <row r="403" spans="1:9" x14ac:dyDescent="0.25">
      <c r="A403" s="28"/>
      <c r="B403" s="6"/>
      <c r="C403" s="6"/>
      <c r="D403" s="6"/>
      <c r="E403" s="6"/>
      <c r="F403" s="49"/>
      <c r="G403" s="5"/>
      <c r="H403" s="5"/>
      <c r="I403" s="5"/>
    </row>
    <row r="404" spans="1:9" x14ac:dyDescent="0.25">
      <c r="A404" s="28"/>
      <c r="B404" s="6"/>
      <c r="C404" s="6"/>
      <c r="D404" s="6"/>
      <c r="E404" s="6"/>
      <c r="F404" s="49"/>
      <c r="G404" s="5"/>
      <c r="H404" s="5"/>
      <c r="I404" s="5"/>
    </row>
    <row r="405" spans="1:9" x14ac:dyDescent="0.25">
      <c r="A405" s="28"/>
      <c r="B405" s="6"/>
      <c r="C405" s="6"/>
      <c r="D405" s="6"/>
      <c r="E405" s="6"/>
      <c r="F405" s="49"/>
      <c r="G405" s="5"/>
      <c r="H405" s="5"/>
      <c r="I405" s="5"/>
    </row>
    <row r="406" spans="1:9" x14ac:dyDescent="0.25">
      <c r="A406" s="28"/>
      <c r="B406" s="6"/>
      <c r="C406" s="6"/>
      <c r="D406" s="6"/>
      <c r="E406" s="6"/>
      <c r="F406" s="49"/>
      <c r="G406" s="5"/>
      <c r="H406" s="5"/>
      <c r="I406" s="5"/>
    </row>
    <row r="407" spans="1:9" x14ac:dyDescent="0.25">
      <c r="A407" s="28"/>
      <c r="B407" s="6"/>
      <c r="C407" s="6"/>
      <c r="D407" s="6"/>
      <c r="E407" s="6"/>
      <c r="F407" s="49"/>
      <c r="G407" s="5"/>
      <c r="H407" s="5"/>
      <c r="I407" s="5"/>
    </row>
    <row r="408" spans="1:9" x14ac:dyDescent="0.25">
      <c r="A408" s="28"/>
      <c r="B408" s="6"/>
      <c r="C408" s="6"/>
      <c r="D408" s="6"/>
      <c r="E408" s="6"/>
      <c r="F408" s="49"/>
      <c r="G408" s="5"/>
      <c r="H408" s="5"/>
      <c r="I408" s="5"/>
    </row>
    <row r="409" spans="1:9" x14ac:dyDescent="0.25">
      <c r="A409" s="28"/>
      <c r="B409" s="6"/>
      <c r="C409" s="6"/>
      <c r="D409" s="6"/>
      <c r="E409" s="6"/>
      <c r="F409" s="49"/>
      <c r="G409" s="5"/>
      <c r="H409" s="5"/>
      <c r="I409" s="5"/>
    </row>
    <row r="410" spans="1:9" x14ac:dyDescent="0.25">
      <c r="A410" s="28"/>
      <c r="B410" s="6"/>
      <c r="C410" s="6"/>
      <c r="D410" s="6"/>
      <c r="E410" s="6"/>
      <c r="F410" s="49"/>
      <c r="G410" s="5"/>
      <c r="H410" s="5"/>
      <c r="I410" s="5"/>
    </row>
    <row r="411" spans="1:9" x14ac:dyDescent="0.25">
      <c r="A411" s="28"/>
      <c r="B411" s="6"/>
      <c r="C411" s="6"/>
      <c r="D411" s="6"/>
      <c r="E411" s="6"/>
      <c r="F411" s="49"/>
      <c r="G411" s="5"/>
      <c r="H411" s="5"/>
      <c r="I411" s="5"/>
    </row>
    <row r="412" spans="1:9" x14ac:dyDescent="0.25">
      <c r="A412" s="28"/>
      <c r="B412" s="6"/>
      <c r="C412" s="6"/>
      <c r="D412" s="6"/>
      <c r="E412" s="6"/>
      <c r="F412" s="49"/>
      <c r="G412" s="5"/>
      <c r="H412" s="5"/>
      <c r="I412" s="5"/>
    </row>
    <row r="413" spans="1:9" x14ac:dyDescent="0.25">
      <c r="A413" s="28"/>
      <c r="B413" s="6"/>
      <c r="C413" s="6"/>
      <c r="D413" s="6"/>
      <c r="E413" s="6"/>
      <c r="F413" s="49"/>
      <c r="G413" s="5"/>
      <c r="H413" s="5"/>
      <c r="I413" s="5"/>
    </row>
    <row r="414" spans="1:9" x14ac:dyDescent="0.25">
      <c r="A414" s="28"/>
      <c r="B414" s="6"/>
      <c r="C414" s="6"/>
      <c r="D414" s="6"/>
      <c r="E414" s="6"/>
      <c r="F414" s="49"/>
      <c r="G414" s="5"/>
      <c r="H414" s="5"/>
      <c r="I414" s="5"/>
    </row>
    <row r="415" spans="1:9" x14ac:dyDescent="0.25">
      <c r="A415" s="28"/>
      <c r="B415" s="6"/>
      <c r="C415" s="6"/>
      <c r="D415" s="6"/>
      <c r="E415" s="6"/>
      <c r="F415" s="49"/>
      <c r="G415" s="5"/>
      <c r="H415" s="5"/>
      <c r="I415" s="5"/>
    </row>
    <row r="416" spans="1:9" x14ac:dyDescent="0.25">
      <c r="A416" s="28"/>
      <c r="B416" s="6"/>
      <c r="C416" s="6"/>
      <c r="D416" s="6"/>
      <c r="E416" s="6"/>
      <c r="F416" s="49"/>
      <c r="G416" s="5"/>
      <c r="H416" s="5"/>
      <c r="I416" s="5"/>
    </row>
    <row r="417" spans="1:9" x14ac:dyDescent="0.25">
      <c r="A417" s="28"/>
      <c r="B417" s="6"/>
      <c r="C417" s="6"/>
      <c r="D417" s="6"/>
      <c r="E417" s="6"/>
      <c r="F417" s="49"/>
      <c r="G417" s="5"/>
      <c r="H417" s="5"/>
      <c r="I417" s="5"/>
    </row>
    <row r="418" spans="1:9" x14ac:dyDescent="0.25">
      <c r="A418" s="28"/>
      <c r="B418" s="6"/>
      <c r="C418" s="6"/>
      <c r="D418" s="6"/>
      <c r="E418" s="6"/>
      <c r="F418" s="49"/>
      <c r="G418" s="5"/>
      <c r="H418" s="5"/>
      <c r="I418" s="5"/>
    </row>
    <row r="419" spans="1:9" x14ac:dyDescent="0.25">
      <c r="A419" s="28"/>
      <c r="B419" s="6"/>
      <c r="C419" s="6"/>
      <c r="D419" s="6"/>
      <c r="E419" s="6"/>
      <c r="F419" s="49"/>
      <c r="G419" s="5"/>
      <c r="H419" s="5"/>
      <c r="I419" s="5"/>
    </row>
    <row r="420" spans="1:9" x14ac:dyDescent="0.25">
      <c r="A420" s="28"/>
      <c r="B420" s="6"/>
      <c r="C420" s="6"/>
      <c r="D420" s="6"/>
      <c r="E420" s="6"/>
      <c r="F420" s="49"/>
      <c r="G420" s="5"/>
      <c r="H420" s="5"/>
      <c r="I420" s="5"/>
    </row>
    <row r="421" spans="1:9" x14ac:dyDescent="0.25">
      <c r="A421" s="28"/>
      <c r="B421" s="6"/>
      <c r="C421" s="6"/>
      <c r="D421" s="6"/>
      <c r="E421" s="6"/>
      <c r="F421" s="49"/>
      <c r="G421" s="5"/>
      <c r="H421" s="5"/>
      <c r="I421" s="5"/>
    </row>
    <row r="422" spans="1:9" x14ac:dyDescent="0.25">
      <c r="A422" s="28"/>
      <c r="B422" s="6"/>
      <c r="C422" s="6"/>
      <c r="D422" s="6"/>
      <c r="E422" s="6"/>
      <c r="F422" s="49"/>
      <c r="G422" s="5"/>
      <c r="H422" s="5"/>
      <c r="I422" s="5"/>
    </row>
    <row r="423" spans="1:9" x14ac:dyDescent="0.25">
      <c r="A423" s="28"/>
      <c r="B423" s="6"/>
      <c r="C423" s="6"/>
      <c r="D423" s="6"/>
      <c r="E423" s="6"/>
      <c r="F423" s="49"/>
      <c r="G423" s="5"/>
      <c r="H423" s="5"/>
      <c r="I423" s="5"/>
    </row>
    <row r="424" spans="1:9" x14ac:dyDescent="0.25">
      <c r="A424" s="28"/>
      <c r="B424" s="6"/>
      <c r="C424" s="6"/>
      <c r="D424" s="6"/>
      <c r="E424" s="6"/>
      <c r="F424" s="49"/>
      <c r="G424" s="5"/>
      <c r="H424" s="5"/>
      <c r="I424" s="5"/>
    </row>
    <row r="425" spans="1:9" x14ac:dyDescent="0.25">
      <c r="A425" s="28"/>
      <c r="B425" s="6"/>
      <c r="C425" s="6"/>
      <c r="D425" s="6"/>
      <c r="E425" s="6"/>
      <c r="F425" s="49"/>
      <c r="G425" s="5"/>
      <c r="H425" s="5"/>
      <c r="I425" s="5"/>
    </row>
    <row r="426" spans="1:9" x14ac:dyDescent="0.25">
      <c r="A426" s="28"/>
      <c r="B426" s="6"/>
      <c r="C426" s="6"/>
      <c r="D426" s="6"/>
      <c r="E426" s="6"/>
      <c r="F426" s="49"/>
      <c r="G426" s="5"/>
      <c r="H426" s="5"/>
      <c r="I426" s="5"/>
    </row>
    <row r="427" spans="1:9" x14ac:dyDescent="0.25">
      <c r="A427" s="28"/>
      <c r="B427" s="6"/>
      <c r="C427" s="6"/>
      <c r="D427" s="6"/>
      <c r="E427" s="6"/>
      <c r="F427" s="49"/>
      <c r="G427" s="5"/>
      <c r="H427" s="5"/>
      <c r="I427" s="5"/>
    </row>
    <row r="428" spans="1:9" x14ac:dyDescent="0.25">
      <c r="A428" s="28"/>
      <c r="B428" s="6"/>
      <c r="C428" s="6"/>
      <c r="D428" s="6"/>
      <c r="E428" s="6"/>
      <c r="F428" s="49"/>
      <c r="G428" s="5"/>
      <c r="H428" s="5"/>
      <c r="I428" s="5"/>
    </row>
    <row r="429" spans="1:9" x14ac:dyDescent="0.25">
      <c r="A429" s="28"/>
      <c r="B429" s="6"/>
      <c r="C429" s="6"/>
      <c r="D429" s="6"/>
      <c r="E429" s="6"/>
      <c r="F429" s="49"/>
      <c r="G429" s="5"/>
      <c r="H429" s="5"/>
      <c r="I429" s="5"/>
    </row>
    <row r="430" spans="1:9" x14ac:dyDescent="0.25">
      <c r="A430" s="28"/>
      <c r="B430" s="6"/>
      <c r="C430" s="6"/>
      <c r="D430" s="6"/>
      <c r="E430" s="6"/>
      <c r="F430" s="49"/>
      <c r="G430" s="5"/>
      <c r="H430" s="5"/>
      <c r="I430" s="5"/>
    </row>
    <row r="431" spans="1:9" x14ac:dyDescent="0.25">
      <c r="A431" s="28"/>
      <c r="B431" s="6"/>
      <c r="C431" s="6"/>
      <c r="D431" s="6"/>
      <c r="E431" s="6"/>
      <c r="F431" s="49"/>
      <c r="G431" s="5"/>
      <c r="H431" s="5"/>
      <c r="I431" s="5"/>
    </row>
    <row r="432" spans="1:9" x14ac:dyDescent="0.25">
      <c r="A432" s="28"/>
      <c r="B432" s="6"/>
      <c r="C432" s="6"/>
      <c r="D432" s="6"/>
      <c r="E432" s="6"/>
      <c r="F432" s="49"/>
      <c r="G432" s="5"/>
      <c r="H432" s="5"/>
      <c r="I432" s="5"/>
    </row>
    <row r="433" spans="1:9" x14ac:dyDescent="0.25">
      <c r="A433" s="28"/>
      <c r="B433" s="6"/>
      <c r="C433" s="6"/>
      <c r="D433" s="6"/>
      <c r="E433" s="6"/>
      <c r="F433" s="49"/>
      <c r="G433" s="5"/>
      <c r="H433" s="5"/>
      <c r="I433" s="5"/>
    </row>
    <row r="434" spans="1:9" x14ac:dyDescent="0.25">
      <c r="A434" s="28"/>
      <c r="B434" s="6"/>
      <c r="C434" s="6"/>
      <c r="D434" s="6"/>
      <c r="E434" s="6"/>
      <c r="F434" s="49"/>
      <c r="G434" s="5"/>
      <c r="H434" s="5"/>
      <c r="I434" s="5"/>
    </row>
    <row r="435" spans="1:9" x14ac:dyDescent="0.25">
      <c r="A435" s="28"/>
      <c r="B435" s="6"/>
      <c r="C435" s="6"/>
      <c r="D435" s="6"/>
      <c r="E435" s="6"/>
      <c r="F435" s="49"/>
      <c r="G435" s="5"/>
      <c r="H435" s="5"/>
      <c r="I435" s="5"/>
    </row>
    <row r="436" spans="1:9" x14ac:dyDescent="0.25">
      <c r="A436" s="28"/>
      <c r="B436" s="6"/>
      <c r="C436" s="6"/>
      <c r="D436" s="6"/>
      <c r="E436" s="6"/>
      <c r="F436" s="49"/>
      <c r="G436" s="5"/>
      <c r="H436" s="5"/>
      <c r="I436" s="5"/>
    </row>
    <row r="437" spans="1:9" x14ac:dyDescent="0.25">
      <c r="A437" s="28"/>
      <c r="B437" s="6"/>
      <c r="C437" s="6"/>
      <c r="D437" s="6"/>
      <c r="E437" s="6"/>
      <c r="F437" s="49"/>
      <c r="G437" s="5"/>
      <c r="H437" s="5"/>
      <c r="I437" s="5"/>
    </row>
    <row r="438" spans="1:9" x14ac:dyDescent="0.25">
      <c r="A438" s="28"/>
      <c r="B438" s="6"/>
      <c r="C438" s="6"/>
      <c r="D438" s="6"/>
      <c r="E438" s="6"/>
      <c r="F438" s="49"/>
      <c r="G438" s="5"/>
      <c r="H438" s="5"/>
      <c r="I438" s="5"/>
    </row>
    <row r="439" spans="1:9" x14ac:dyDescent="0.25">
      <c r="A439" s="28"/>
      <c r="B439" s="6"/>
      <c r="C439" s="6"/>
      <c r="D439" s="6"/>
      <c r="E439" s="6"/>
      <c r="F439" s="49"/>
      <c r="G439" s="5"/>
      <c r="H439" s="5"/>
      <c r="I439" s="5"/>
    </row>
    <row r="440" spans="1:9" x14ac:dyDescent="0.25">
      <c r="A440" s="28"/>
      <c r="B440" s="6"/>
      <c r="C440" s="6"/>
      <c r="D440" s="6"/>
      <c r="E440" s="6"/>
      <c r="F440" s="49"/>
      <c r="G440" s="5"/>
      <c r="H440" s="5"/>
      <c r="I440" s="5"/>
    </row>
    <row r="441" spans="1:9" x14ac:dyDescent="0.25">
      <c r="A441" s="28"/>
      <c r="B441" s="6"/>
      <c r="C441" s="6"/>
      <c r="D441" s="6"/>
      <c r="E441" s="6"/>
      <c r="F441" s="49"/>
      <c r="G441" s="5"/>
      <c r="H441" s="5"/>
      <c r="I441" s="5"/>
    </row>
    <row r="442" spans="1:9" x14ac:dyDescent="0.25">
      <c r="A442" s="28"/>
      <c r="B442" s="6"/>
      <c r="C442" s="6"/>
      <c r="D442" s="6"/>
      <c r="E442" s="6"/>
      <c r="F442" s="49"/>
      <c r="G442" s="5"/>
      <c r="H442" s="5"/>
      <c r="I442" s="5"/>
    </row>
    <row r="443" spans="1:9" x14ac:dyDescent="0.25">
      <c r="A443" s="28"/>
      <c r="B443" s="6"/>
      <c r="C443" s="6"/>
      <c r="D443" s="6"/>
      <c r="E443" s="6"/>
      <c r="F443" s="49"/>
      <c r="G443" s="5"/>
      <c r="H443" s="5"/>
      <c r="I443" s="5"/>
    </row>
    <row r="444" spans="1:9" x14ac:dyDescent="0.25">
      <c r="A444" s="28"/>
      <c r="B444" s="6"/>
      <c r="C444" s="6"/>
      <c r="D444" s="6"/>
      <c r="E444" s="6"/>
      <c r="F444" s="49"/>
      <c r="G444" s="5"/>
      <c r="H444" s="5"/>
      <c r="I444" s="5"/>
    </row>
    <row r="445" spans="1:9" x14ac:dyDescent="0.25">
      <c r="A445" s="28"/>
      <c r="B445" s="6"/>
      <c r="C445" s="6"/>
      <c r="D445" s="6"/>
      <c r="E445" s="6"/>
      <c r="F445" s="49"/>
      <c r="G445" s="5"/>
      <c r="H445" s="5"/>
      <c r="I445" s="5"/>
    </row>
    <row r="446" spans="1:9" x14ac:dyDescent="0.25">
      <c r="A446" s="28"/>
      <c r="B446" s="6"/>
      <c r="C446" s="6"/>
      <c r="D446" s="6"/>
      <c r="E446" s="6"/>
      <c r="F446" s="49"/>
      <c r="G446" s="5"/>
      <c r="H446" s="5"/>
      <c r="I446" s="5"/>
    </row>
    <row r="447" spans="1:9" x14ac:dyDescent="0.25">
      <c r="A447" s="28"/>
      <c r="B447" s="6"/>
      <c r="C447" s="6"/>
      <c r="D447" s="6"/>
      <c r="E447" s="6"/>
      <c r="F447" s="49"/>
      <c r="G447" s="5"/>
      <c r="H447" s="5"/>
      <c r="I447" s="5"/>
    </row>
    <row r="448" spans="1:9" x14ac:dyDescent="0.25">
      <c r="A448" s="28"/>
      <c r="B448" s="6"/>
      <c r="C448" s="6"/>
      <c r="D448" s="6"/>
      <c r="E448" s="6"/>
      <c r="F448" s="49"/>
      <c r="G448" s="5"/>
      <c r="H448" s="5"/>
      <c r="I448" s="5"/>
    </row>
    <row r="449" spans="1:9" x14ac:dyDescent="0.25">
      <c r="A449" s="28"/>
      <c r="B449" s="6"/>
      <c r="C449" s="6"/>
      <c r="D449" s="6"/>
      <c r="E449" s="6"/>
      <c r="F449" s="49"/>
      <c r="G449" s="5"/>
      <c r="H449" s="5"/>
      <c r="I449" s="5"/>
    </row>
    <row r="450" spans="1:9" x14ac:dyDescent="0.25">
      <c r="A450" s="28"/>
      <c r="B450" s="6"/>
      <c r="C450" s="6"/>
      <c r="D450" s="6"/>
      <c r="E450" s="6"/>
      <c r="F450" s="49"/>
      <c r="G450" s="5"/>
      <c r="H450" s="5"/>
      <c r="I450" s="5"/>
    </row>
    <row r="451" spans="1:9" x14ac:dyDescent="0.25">
      <c r="A451" s="28"/>
      <c r="B451" s="6"/>
      <c r="C451" s="6"/>
      <c r="D451" s="6"/>
      <c r="E451" s="6"/>
      <c r="F451" s="49"/>
      <c r="G451" s="5"/>
      <c r="H451" s="5"/>
      <c r="I451" s="5"/>
    </row>
    <row r="452" spans="1:9" x14ac:dyDescent="0.25">
      <c r="A452" s="28"/>
      <c r="B452" s="6"/>
      <c r="C452" s="6"/>
      <c r="D452" s="6"/>
      <c r="E452" s="6"/>
      <c r="F452" s="49"/>
      <c r="G452" s="5"/>
      <c r="H452" s="5"/>
      <c r="I452" s="5"/>
    </row>
    <row r="453" spans="1:9" x14ac:dyDescent="0.25">
      <c r="A453" s="28"/>
      <c r="B453" s="6"/>
      <c r="C453" s="6"/>
      <c r="D453" s="6"/>
      <c r="E453" s="6"/>
      <c r="F453" s="49"/>
      <c r="G453" s="5"/>
      <c r="H453" s="5"/>
      <c r="I453" s="5"/>
    </row>
    <row r="454" spans="1:9" x14ac:dyDescent="0.25">
      <c r="A454" s="28"/>
      <c r="B454" s="6"/>
      <c r="C454" s="6"/>
      <c r="D454" s="6"/>
      <c r="E454" s="6"/>
      <c r="F454" s="49"/>
      <c r="G454" s="5"/>
      <c r="H454" s="5"/>
      <c r="I454" s="5"/>
    </row>
    <row r="455" spans="1:9" x14ac:dyDescent="0.25">
      <c r="A455" s="28"/>
      <c r="B455" s="6"/>
      <c r="C455" s="6"/>
      <c r="D455" s="6"/>
      <c r="E455" s="6"/>
      <c r="F455" s="49"/>
      <c r="G455" s="5"/>
      <c r="H455" s="5"/>
      <c r="I455" s="5"/>
    </row>
    <row r="456" spans="1:9" x14ac:dyDescent="0.25">
      <c r="A456" s="28"/>
      <c r="B456" s="6"/>
      <c r="C456" s="6"/>
      <c r="D456" s="6"/>
      <c r="E456" s="6"/>
      <c r="F456" s="49"/>
      <c r="G456" s="5"/>
      <c r="H456" s="5"/>
      <c r="I456" s="5"/>
    </row>
    <row r="457" spans="1:9" x14ac:dyDescent="0.25">
      <c r="A457" s="33"/>
      <c r="B457" s="6"/>
      <c r="C457" s="6"/>
      <c r="D457" s="6"/>
      <c r="E457" s="6"/>
      <c r="F457" s="49"/>
      <c r="G457" s="5"/>
      <c r="H457" s="5"/>
      <c r="I457" s="5"/>
    </row>
    <row r="458" spans="1:9" x14ac:dyDescent="0.25">
      <c r="A458" s="28"/>
      <c r="B458" s="6"/>
      <c r="C458" s="6"/>
      <c r="D458" s="6"/>
      <c r="E458" s="6"/>
      <c r="F458" s="49"/>
      <c r="G458" s="5"/>
      <c r="H458" s="5"/>
      <c r="I458" s="5"/>
    </row>
    <row r="459" spans="1:9" x14ac:dyDescent="0.25">
      <c r="A459" s="28"/>
      <c r="B459" s="6"/>
      <c r="C459" s="6"/>
      <c r="D459" s="6"/>
      <c r="E459" s="6"/>
      <c r="F459" s="49"/>
      <c r="G459" s="5"/>
      <c r="H459" s="5"/>
      <c r="I459" s="5"/>
    </row>
    <row r="460" spans="1:9" x14ac:dyDescent="0.25">
      <c r="A460" s="28"/>
      <c r="B460" s="6"/>
      <c r="C460" s="6"/>
      <c r="D460" s="6"/>
      <c r="E460" s="6"/>
      <c r="F460" s="49"/>
      <c r="G460" s="5"/>
      <c r="H460" s="5"/>
      <c r="I460" s="5"/>
    </row>
    <row r="461" spans="1:9" x14ac:dyDescent="0.25">
      <c r="A461" s="28"/>
      <c r="B461" s="6"/>
      <c r="C461" s="6"/>
      <c r="D461" s="6"/>
      <c r="E461" s="6"/>
      <c r="F461" s="49"/>
      <c r="G461" s="5"/>
      <c r="H461" s="5"/>
      <c r="I461" s="5"/>
    </row>
    <row r="462" spans="1:9" x14ac:dyDescent="0.25">
      <c r="A462" s="28"/>
      <c r="B462" s="6"/>
      <c r="C462" s="6"/>
      <c r="D462" s="6"/>
      <c r="E462" s="6"/>
      <c r="F462" s="49"/>
      <c r="G462" s="5"/>
      <c r="H462" s="5"/>
      <c r="I462" s="5"/>
    </row>
    <row r="463" spans="1:9" x14ac:dyDescent="0.25">
      <c r="A463" s="28"/>
      <c r="B463" s="6"/>
      <c r="C463" s="6"/>
      <c r="D463" s="6"/>
      <c r="E463" s="6"/>
      <c r="F463" s="49"/>
      <c r="G463" s="5"/>
      <c r="H463" s="5"/>
      <c r="I463" s="5"/>
    </row>
    <row r="464" spans="1:9" x14ac:dyDescent="0.25">
      <c r="A464" s="28"/>
      <c r="B464" s="6"/>
      <c r="C464" s="6"/>
      <c r="D464" s="6"/>
      <c r="E464" s="6"/>
      <c r="F464" s="49"/>
      <c r="G464" s="5"/>
      <c r="H464" s="5"/>
      <c r="I464" s="5"/>
    </row>
    <row r="465" spans="1:9" x14ac:dyDescent="0.25">
      <c r="A465" s="28"/>
      <c r="B465" s="6"/>
      <c r="C465" s="6"/>
      <c r="D465" s="6"/>
      <c r="E465" s="6"/>
      <c r="F465" s="49"/>
      <c r="G465" s="5"/>
      <c r="H465" s="5"/>
      <c r="I465" s="5"/>
    </row>
    <row r="466" spans="1:9" x14ac:dyDescent="0.25">
      <c r="A466" s="28"/>
      <c r="B466" s="6"/>
      <c r="C466" s="6"/>
      <c r="D466" s="6"/>
      <c r="E466" s="6"/>
      <c r="F466" s="49"/>
      <c r="G466" s="5"/>
      <c r="H466" s="5"/>
      <c r="I466" s="5"/>
    </row>
    <row r="467" spans="1:9" x14ac:dyDescent="0.25">
      <c r="A467" s="28"/>
      <c r="B467" s="6"/>
      <c r="C467" s="6"/>
      <c r="D467" s="6"/>
      <c r="E467" s="6"/>
      <c r="F467" s="49"/>
      <c r="G467" s="5"/>
      <c r="H467" s="5"/>
      <c r="I467" s="5"/>
    </row>
    <row r="468" spans="1:9" x14ac:dyDescent="0.25">
      <c r="A468" s="28"/>
      <c r="B468" s="6"/>
      <c r="C468" s="6"/>
      <c r="D468" s="6"/>
      <c r="E468" s="6"/>
      <c r="F468" s="49"/>
      <c r="G468" s="5"/>
      <c r="H468" s="5"/>
      <c r="I468" s="5"/>
    </row>
    <row r="469" spans="1:9" x14ac:dyDescent="0.25">
      <c r="A469" s="28"/>
      <c r="B469" s="6"/>
      <c r="C469" s="6"/>
      <c r="D469" s="6"/>
      <c r="E469" s="6"/>
      <c r="F469" s="49"/>
      <c r="G469" s="5"/>
      <c r="H469" s="5"/>
      <c r="I469" s="5"/>
    </row>
    <row r="470" spans="1:9" x14ac:dyDescent="0.25">
      <c r="A470" s="28"/>
      <c r="B470" s="6"/>
      <c r="C470" s="6"/>
      <c r="D470" s="6"/>
      <c r="E470" s="6"/>
      <c r="F470" s="49"/>
      <c r="G470" s="5"/>
      <c r="H470" s="5"/>
      <c r="I470" s="5"/>
    </row>
    <row r="471" spans="1:9" x14ac:dyDescent="0.25">
      <c r="A471" s="28"/>
      <c r="B471" s="6"/>
      <c r="C471" s="6"/>
      <c r="D471" s="6"/>
      <c r="E471" s="6"/>
      <c r="F471" s="49"/>
      <c r="G471" s="5"/>
      <c r="H471" s="5"/>
      <c r="I471" s="5"/>
    </row>
    <row r="472" spans="1:9" x14ac:dyDescent="0.25">
      <c r="A472" s="28"/>
      <c r="B472" s="6"/>
      <c r="C472" s="6"/>
      <c r="D472" s="6"/>
      <c r="E472" s="6"/>
      <c r="F472" s="49"/>
      <c r="G472" s="5"/>
      <c r="H472" s="5"/>
      <c r="I472" s="5"/>
    </row>
    <row r="473" spans="1:9" x14ac:dyDescent="0.25">
      <c r="A473" s="28"/>
      <c r="B473" s="6"/>
      <c r="C473" s="6"/>
      <c r="D473" s="6"/>
      <c r="E473" s="6"/>
      <c r="F473" s="49"/>
      <c r="G473" s="5"/>
      <c r="H473" s="5"/>
      <c r="I473" s="5"/>
    </row>
    <row r="474" spans="1:9" x14ac:dyDescent="0.25">
      <c r="A474" s="28"/>
      <c r="B474" s="6"/>
      <c r="C474" s="6"/>
      <c r="D474" s="6"/>
      <c r="E474" s="6"/>
      <c r="F474" s="49"/>
      <c r="G474" s="5"/>
      <c r="H474" s="5"/>
      <c r="I474" s="5"/>
    </row>
    <row r="475" spans="1:9" x14ac:dyDescent="0.25">
      <c r="A475" s="28"/>
      <c r="B475" s="6"/>
      <c r="C475" s="6"/>
      <c r="D475" s="6"/>
      <c r="E475" s="6"/>
      <c r="F475" s="49"/>
      <c r="G475" s="5"/>
      <c r="H475" s="5"/>
      <c r="I475" s="5"/>
    </row>
    <row r="476" spans="1:9" x14ac:dyDescent="0.25">
      <c r="A476" s="28"/>
      <c r="B476" s="6"/>
      <c r="C476" s="6"/>
      <c r="D476" s="6"/>
      <c r="E476" s="6"/>
      <c r="F476" s="49"/>
      <c r="G476" s="5"/>
      <c r="H476" s="5"/>
      <c r="I476" s="5"/>
    </row>
    <row r="477" spans="1:9" x14ac:dyDescent="0.25">
      <c r="A477" s="28"/>
      <c r="B477" s="6"/>
      <c r="C477" s="6"/>
      <c r="D477" s="6"/>
      <c r="E477" s="6"/>
      <c r="F477" s="49"/>
      <c r="G477" s="5"/>
      <c r="H477" s="5"/>
      <c r="I477" s="5"/>
    </row>
    <row r="478" spans="1:9" x14ac:dyDescent="0.25">
      <c r="A478" s="28"/>
      <c r="B478" s="6"/>
      <c r="C478" s="6"/>
      <c r="D478" s="6"/>
      <c r="E478" s="6"/>
      <c r="F478" s="49"/>
      <c r="G478" s="5"/>
      <c r="H478" s="5"/>
      <c r="I478" s="5"/>
    </row>
    <row r="479" spans="1:9" x14ac:dyDescent="0.25">
      <c r="A479" s="28"/>
      <c r="B479" s="6"/>
      <c r="C479" s="6"/>
      <c r="D479" s="6"/>
      <c r="E479" s="6"/>
      <c r="F479" s="49"/>
      <c r="G479" s="5"/>
      <c r="H479" s="5"/>
      <c r="I479" s="5"/>
    </row>
    <row r="480" spans="1:9" x14ac:dyDescent="0.25">
      <c r="A480" s="28"/>
      <c r="B480" s="6"/>
      <c r="C480" s="6"/>
      <c r="D480" s="6"/>
      <c r="E480" s="6"/>
      <c r="F480" s="49"/>
      <c r="G480" s="5"/>
      <c r="H480" s="5"/>
      <c r="I480" s="5"/>
    </row>
    <row r="481" spans="1:9" x14ac:dyDescent="0.25">
      <c r="A481" s="28"/>
      <c r="B481" s="6"/>
      <c r="C481" s="6"/>
      <c r="D481" s="6"/>
      <c r="E481" s="6"/>
      <c r="F481" s="49"/>
      <c r="G481" s="5"/>
      <c r="H481" s="5"/>
      <c r="I481" s="5"/>
    </row>
    <row r="482" spans="1:9" x14ac:dyDescent="0.25">
      <c r="A482" s="28"/>
      <c r="B482" s="6"/>
      <c r="C482" s="6"/>
      <c r="D482" s="6"/>
      <c r="E482" s="6"/>
      <c r="F482" s="49"/>
      <c r="G482" s="5"/>
      <c r="H482" s="5"/>
      <c r="I482" s="5"/>
    </row>
    <row r="483" spans="1:9" x14ac:dyDescent="0.25">
      <c r="A483" s="28"/>
      <c r="B483" s="6"/>
      <c r="C483" s="6"/>
      <c r="D483" s="6"/>
      <c r="E483" s="6"/>
      <c r="F483" s="49"/>
      <c r="G483" s="5"/>
      <c r="H483" s="5"/>
      <c r="I483" s="5"/>
    </row>
    <row r="484" spans="1:9" x14ac:dyDescent="0.25">
      <c r="A484" s="28"/>
      <c r="B484" s="6"/>
      <c r="C484" s="6"/>
      <c r="D484" s="6"/>
      <c r="E484" s="6"/>
      <c r="F484" s="49"/>
      <c r="G484" s="5"/>
      <c r="H484" s="5"/>
      <c r="I484" s="5"/>
    </row>
    <row r="485" spans="1:9" x14ac:dyDescent="0.25">
      <c r="A485" s="28"/>
      <c r="B485" s="6"/>
      <c r="C485" s="6"/>
      <c r="D485" s="6"/>
      <c r="E485" s="6"/>
      <c r="F485" s="49"/>
      <c r="G485" s="5"/>
      <c r="H485" s="5"/>
      <c r="I485" s="5"/>
    </row>
    <row r="486" spans="1:9" x14ac:dyDescent="0.25">
      <c r="A486" s="28"/>
      <c r="B486" s="6"/>
      <c r="C486" s="6"/>
      <c r="D486" s="6"/>
      <c r="E486" s="6"/>
      <c r="F486" s="49"/>
      <c r="G486" s="5"/>
      <c r="H486" s="5"/>
      <c r="I486" s="5"/>
    </row>
    <row r="487" spans="1:9" x14ac:dyDescent="0.25">
      <c r="A487" s="28"/>
      <c r="B487" s="6"/>
      <c r="C487" s="6"/>
      <c r="D487" s="6"/>
      <c r="E487" s="6"/>
      <c r="F487" s="49"/>
      <c r="G487" s="5"/>
      <c r="H487" s="5"/>
      <c r="I487" s="5"/>
    </row>
    <row r="488" spans="1:9" x14ac:dyDescent="0.25">
      <c r="A488" s="28"/>
      <c r="B488" s="6"/>
      <c r="C488" s="6"/>
      <c r="D488" s="6"/>
      <c r="E488" s="6"/>
      <c r="F488" s="49"/>
      <c r="G488" s="5"/>
      <c r="H488" s="5"/>
      <c r="I488" s="5"/>
    </row>
    <row r="489" spans="1:9" x14ac:dyDescent="0.25">
      <c r="A489" s="28"/>
      <c r="B489" s="6"/>
      <c r="C489" s="6"/>
      <c r="D489" s="6"/>
      <c r="E489" s="6"/>
      <c r="F489" s="49"/>
      <c r="G489" s="5"/>
      <c r="H489" s="5"/>
      <c r="I489" s="5"/>
    </row>
    <row r="490" spans="1:9" x14ac:dyDescent="0.25">
      <c r="A490" s="28"/>
      <c r="B490" s="6"/>
      <c r="C490" s="6"/>
      <c r="D490" s="6"/>
      <c r="E490" s="6"/>
      <c r="F490" s="49"/>
      <c r="G490" s="5"/>
      <c r="H490" s="5"/>
      <c r="I490" s="5"/>
    </row>
    <row r="491" spans="1:9" x14ac:dyDescent="0.25">
      <c r="A491" s="28"/>
      <c r="B491" s="6"/>
      <c r="C491" s="6"/>
      <c r="D491" s="6"/>
      <c r="E491" s="6"/>
      <c r="F491" s="49"/>
      <c r="G491" s="5"/>
      <c r="H491" s="5"/>
      <c r="I491" s="5"/>
    </row>
    <row r="492" spans="1:9" x14ac:dyDescent="0.25">
      <c r="A492" s="28"/>
      <c r="B492" s="6"/>
      <c r="C492" s="6"/>
      <c r="D492" s="6"/>
      <c r="E492" s="6"/>
      <c r="F492" s="49"/>
      <c r="G492" s="5"/>
      <c r="H492" s="5"/>
      <c r="I492" s="5"/>
    </row>
    <row r="493" spans="1:9" x14ac:dyDescent="0.25">
      <c r="A493" s="28"/>
      <c r="B493" s="6"/>
      <c r="C493" s="6"/>
      <c r="D493" s="6"/>
      <c r="E493" s="6"/>
      <c r="F493" s="49"/>
      <c r="G493" s="5"/>
      <c r="H493" s="5"/>
      <c r="I493" s="5"/>
    </row>
    <row r="494" spans="1:9" x14ac:dyDescent="0.25">
      <c r="A494" s="28"/>
      <c r="B494" s="6"/>
      <c r="C494" s="6"/>
      <c r="D494" s="6"/>
      <c r="E494" s="6"/>
      <c r="F494" s="49"/>
      <c r="G494" s="5"/>
      <c r="H494" s="5"/>
      <c r="I494" s="5"/>
    </row>
    <row r="495" spans="1:9" x14ac:dyDescent="0.25">
      <c r="A495" s="28"/>
      <c r="B495" s="6"/>
      <c r="C495" s="6"/>
      <c r="D495" s="6"/>
      <c r="E495" s="6"/>
      <c r="F495" s="49"/>
      <c r="G495" s="5"/>
      <c r="H495" s="5"/>
      <c r="I495" s="5"/>
    </row>
    <row r="496" spans="1:9" x14ac:dyDescent="0.25">
      <c r="A496" s="28"/>
      <c r="B496" s="6"/>
      <c r="C496" s="6"/>
      <c r="D496" s="6"/>
      <c r="E496" s="6"/>
      <c r="F496" s="49"/>
      <c r="G496" s="5"/>
      <c r="H496" s="5"/>
      <c r="I496" s="5"/>
    </row>
    <row r="497" spans="1:9" x14ac:dyDescent="0.25">
      <c r="A497" s="28"/>
      <c r="B497" s="6"/>
      <c r="C497" s="6"/>
      <c r="D497" s="6"/>
      <c r="E497" s="6"/>
      <c r="F497" s="49"/>
      <c r="G497" s="5"/>
      <c r="H497" s="5"/>
      <c r="I497" s="5"/>
    </row>
    <row r="498" spans="1:9" x14ac:dyDescent="0.25">
      <c r="A498" s="28"/>
      <c r="B498" s="6"/>
      <c r="C498" s="6"/>
      <c r="D498" s="6"/>
      <c r="E498" s="6"/>
      <c r="F498" s="49"/>
      <c r="G498" s="5"/>
      <c r="H498" s="5"/>
      <c r="I498" s="5"/>
    </row>
    <row r="499" spans="1:9" x14ac:dyDescent="0.25">
      <c r="A499" s="28"/>
      <c r="B499" s="6"/>
      <c r="C499" s="6"/>
      <c r="D499" s="6"/>
      <c r="E499" s="6"/>
      <c r="F499" s="49"/>
      <c r="G499" s="5"/>
      <c r="H499" s="5"/>
      <c r="I499" s="5"/>
    </row>
    <row r="500" spans="1:9" x14ac:dyDescent="0.25">
      <c r="A500" s="28"/>
      <c r="B500" s="6"/>
      <c r="C500" s="6"/>
      <c r="D500" s="6"/>
      <c r="E500" s="6"/>
      <c r="F500" s="49"/>
      <c r="G500" s="5"/>
      <c r="H500" s="5"/>
      <c r="I500" s="5"/>
    </row>
    <row r="501" spans="1:9" x14ac:dyDescent="0.25">
      <c r="A501" s="28"/>
      <c r="B501" s="6"/>
      <c r="C501" s="6"/>
      <c r="D501" s="6"/>
      <c r="E501" s="6"/>
      <c r="F501" s="49"/>
      <c r="G501" s="5"/>
      <c r="H501" s="5"/>
      <c r="I501" s="5"/>
    </row>
    <row r="502" spans="1:9" x14ac:dyDescent="0.25">
      <c r="A502" s="28"/>
      <c r="B502" s="6"/>
      <c r="C502" s="6"/>
      <c r="D502" s="6"/>
      <c r="E502" s="6"/>
      <c r="F502" s="49"/>
      <c r="G502" s="5"/>
      <c r="H502" s="5"/>
      <c r="I502" s="5"/>
    </row>
    <row r="503" spans="1:9" x14ac:dyDescent="0.25">
      <c r="A503" s="28"/>
      <c r="B503" s="6"/>
      <c r="C503" s="6"/>
      <c r="D503" s="6"/>
      <c r="E503" s="6"/>
      <c r="F503" s="49"/>
      <c r="G503" s="5"/>
      <c r="H503" s="5"/>
      <c r="I503" s="5"/>
    </row>
    <row r="504" spans="1:9" x14ac:dyDescent="0.25">
      <c r="A504" s="28"/>
      <c r="B504" s="6"/>
      <c r="C504" s="6"/>
      <c r="D504" s="6"/>
      <c r="E504" s="6"/>
      <c r="F504" s="49"/>
      <c r="G504" s="5"/>
      <c r="H504" s="5"/>
      <c r="I504" s="5"/>
    </row>
    <row r="505" spans="1:9" x14ac:dyDescent="0.25">
      <c r="A505" s="28"/>
      <c r="B505" s="6"/>
      <c r="C505" s="6"/>
      <c r="D505" s="6"/>
      <c r="E505" s="6"/>
      <c r="F505" s="49"/>
      <c r="G505" s="5"/>
      <c r="H505" s="5"/>
      <c r="I505" s="5"/>
    </row>
    <row r="506" spans="1:9" x14ac:dyDescent="0.25">
      <c r="A506" s="28"/>
      <c r="B506" s="6"/>
      <c r="C506" s="6"/>
      <c r="D506" s="6"/>
      <c r="E506" s="6"/>
      <c r="F506" s="49"/>
      <c r="G506" s="5"/>
      <c r="H506" s="5"/>
      <c r="I506" s="5"/>
    </row>
    <row r="507" spans="1:9" x14ac:dyDescent="0.25">
      <c r="A507" s="28"/>
      <c r="B507" s="6"/>
      <c r="C507" s="6"/>
      <c r="D507" s="6"/>
      <c r="E507" s="6"/>
      <c r="F507" s="49"/>
      <c r="G507" s="5"/>
      <c r="H507" s="5"/>
      <c r="I507" s="5"/>
    </row>
    <row r="508" spans="1:9" x14ac:dyDescent="0.25">
      <c r="A508" s="28"/>
      <c r="B508" s="6"/>
      <c r="C508" s="6"/>
      <c r="D508" s="6"/>
      <c r="E508" s="6"/>
      <c r="F508" s="49"/>
      <c r="G508" s="5"/>
      <c r="H508" s="5"/>
      <c r="I508" s="5"/>
    </row>
    <row r="509" spans="1:9" x14ac:dyDescent="0.25">
      <c r="A509" s="28"/>
      <c r="B509" s="6"/>
      <c r="C509" s="6"/>
      <c r="D509" s="6"/>
      <c r="E509" s="6"/>
      <c r="F509" s="49"/>
      <c r="G509" s="5"/>
      <c r="H509" s="5"/>
      <c r="I509" s="5"/>
    </row>
    <row r="510" spans="1:9" x14ac:dyDescent="0.25">
      <c r="A510" s="28"/>
      <c r="B510" s="6"/>
      <c r="C510" s="6"/>
      <c r="D510" s="6"/>
      <c r="E510" s="6"/>
      <c r="F510" s="49"/>
      <c r="G510" s="5"/>
      <c r="H510" s="5"/>
      <c r="I510" s="5"/>
    </row>
    <row r="511" spans="1:9" x14ac:dyDescent="0.25">
      <c r="A511" s="28"/>
      <c r="B511" s="6"/>
      <c r="C511" s="6"/>
      <c r="D511" s="6"/>
      <c r="E511" s="6"/>
      <c r="F511" s="49"/>
      <c r="G511" s="5"/>
      <c r="H511" s="5"/>
      <c r="I511" s="5"/>
    </row>
    <row r="512" spans="1:9" x14ac:dyDescent="0.25">
      <c r="A512" s="28"/>
      <c r="B512" s="6"/>
      <c r="C512" s="6"/>
      <c r="D512" s="6"/>
      <c r="E512" s="6"/>
      <c r="F512" s="49"/>
      <c r="G512" s="5"/>
      <c r="H512" s="5"/>
      <c r="I512" s="5"/>
    </row>
    <row r="513" spans="1:9" x14ac:dyDescent="0.25">
      <c r="A513" s="28"/>
      <c r="B513" s="6"/>
      <c r="C513" s="6"/>
      <c r="D513" s="6"/>
      <c r="E513" s="6"/>
      <c r="F513" s="49"/>
      <c r="G513" s="5"/>
      <c r="H513" s="5"/>
      <c r="I513" s="5"/>
    </row>
    <row r="514" spans="1:9" x14ac:dyDescent="0.25">
      <c r="A514" s="28"/>
      <c r="B514" s="6"/>
      <c r="C514" s="6"/>
      <c r="D514" s="6"/>
      <c r="E514" s="6"/>
      <c r="F514" s="49"/>
      <c r="G514" s="5"/>
      <c r="H514" s="5"/>
      <c r="I514" s="5"/>
    </row>
    <row r="515" spans="1:9" x14ac:dyDescent="0.25">
      <c r="A515" s="28"/>
      <c r="B515" s="6"/>
      <c r="C515" s="6"/>
      <c r="D515" s="6"/>
      <c r="E515" s="6"/>
      <c r="F515" s="49"/>
      <c r="G515" s="5"/>
      <c r="H515" s="5"/>
      <c r="I515" s="5"/>
    </row>
    <row r="516" spans="1:9" x14ac:dyDescent="0.25">
      <c r="A516" s="28"/>
      <c r="B516" s="6"/>
      <c r="C516" s="6"/>
      <c r="D516" s="6"/>
      <c r="E516" s="6"/>
      <c r="F516" s="49"/>
      <c r="G516" s="5"/>
      <c r="H516" s="5"/>
      <c r="I516" s="5"/>
    </row>
    <row r="517" spans="1:9" x14ac:dyDescent="0.25">
      <c r="A517" s="28"/>
      <c r="B517" s="6"/>
      <c r="C517" s="6"/>
      <c r="D517" s="6"/>
      <c r="E517" s="6"/>
      <c r="F517" s="49"/>
      <c r="G517" s="5"/>
      <c r="H517" s="5"/>
      <c r="I517" s="5"/>
    </row>
    <row r="518" spans="1:9" x14ac:dyDescent="0.25">
      <c r="A518" s="28"/>
      <c r="B518" s="6"/>
      <c r="C518" s="6"/>
      <c r="D518" s="6"/>
      <c r="E518" s="6"/>
      <c r="F518" s="49"/>
      <c r="G518" s="5"/>
      <c r="H518" s="5"/>
      <c r="I518" s="5"/>
    </row>
    <row r="519" spans="1:9" x14ac:dyDescent="0.25">
      <c r="A519" s="28"/>
      <c r="B519" s="6"/>
      <c r="C519" s="6"/>
      <c r="D519" s="6"/>
      <c r="E519" s="6"/>
      <c r="F519" s="49"/>
      <c r="G519" s="5"/>
      <c r="H519" s="5"/>
      <c r="I519" s="5"/>
    </row>
    <row r="520" spans="1:9" x14ac:dyDescent="0.25">
      <c r="A520" s="28"/>
      <c r="B520" s="6"/>
      <c r="C520" s="6"/>
      <c r="D520" s="6"/>
      <c r="E520" s="6"/>
      <c r="F520" s="49"/>
      <c r="G520" s="5"/>
      <c r="H520" s="5"/>
      <c r="I520" s="5"/>
    </row>
    <row r="521" spans="1:9" x14ac:dyDescent="0.25">
      <c r="A521" s="28"/>
      <c r="B521" s="6"/>
      <c r="C521" s="6"/>
      <c r="D521" s="6"/>
      <c r="E521" s="6"/>
      <c r="F521" s="49"/>
      <c r="G521" s="5"/>
      <c r="H521" s="5"/>
      <c r="I521" s="5"/>
    </row>
    <row r="522" spans="1:9" x14ac:dyDescent="0.25">
      <c r="A522" s="28"/>
      <c r="B522" s="6"/>
      <c r="C522" s="6"/>
      <c r="D522" s="6"/>
      <c r="E522" s="6"/>
      <c r="F522" s="49"/>
      <c r="G522" s="5"/>
      <c r="H522" s="5"/>
      <c r="I522" s="5"/>
    </row>
    <row r="523" spans="1:9" x14ac:dyDescent="0.25">
      <c r="A523" s="28"/>
      <c r="B523" s="6"/>
      <c r="C523" s="6"/>
      <c r="D523" s="6"/>
      <c r="E523" s="6"/>
      <c r="F523" s="49"/>
      <c r="G523" s="5"/>
      <c r="H523" s="5"/>
      <c r="I523" s="5"/>
    </row>
    <row r="524" spans="1:9" x14ac:dyDescent="0.25">
      <c r="A524" s="28"/>
      <c r="B524" s="6"/>
      <c r="C524" s="6"/>
      <c r="D524" s="6"/>
      <c r="E524" s="6"/>
      <c r="F524" s="49"/>
      <c r="G524" s="5"/>
      <c r="H524" s="5"/>
      <c r="I524" s="5"/>
    </row>
    <row r="525" spans="1:9" x14ac:dyDescent="0.25">
      <c r="A525" s="28"/>
      <c r="B525" s="6"/>
      <c r="C525" s="6"/>
      <c r="D525" s="6"/>
      <c r="E525" s="6"/>
      <c r="F525" s="49"/>
      <c r="G525" s="5"/>
      <c r="H525" s="5"/>
      <c r="I525" s="5"/>
    </row>
    <row r="526" spans="1:9" x14ac:dyDescent="0.25">
      <c r="A526" s="28"/>
      <c r="B526" s="6"/>
      <c r="C526" s="6"/>
      <c r="D526" s="6"/>
      <c r="E526" s="6"/>
      <c r="F526" s="49"/>
      <c r="G526" s="5"/>
      <c r="H526" s="5"/>
      <c r="I526" s="5"/>
    </row>
    <row r="527" spans="1:9" x14ac:dyDescent="0.25">
      <c r="A527" s="28"/>
      <c r="B527" s="6"/>
      <c r="C527" s="6"/>
      <c r="D527" s="6"/>
      <c r="E527" s="6"/>
      <c r="F527" s="49"/>
      <c r="G527" s="5"/>
      <c r="H527" s="5"/>
      <c r="I527" s="5"/>
    </row>
    <row r="528" spans="1:9" x14ac:dyDescent="0.25">
      <c r="A528" s="28"/>
      <c r="B528" s="6"/>
      <c r="C528" s="6"/>
      <c r="D528" s="6"/>
      <c r="E528" s="6"/>
      <c r="F528" s="49"/>
      <c r="G528" s="5"/>
      <c r="H528" s="5"/>
      <c r="I528" s="5"/>
    </row>
    <row r="529" spans="1:9" x14ac:dyDescent="0.25">
      <c r="A529" s="28"/>
      <c r="B529" s="6"/>
      <c r="C529" s="6"/>
      <c r="D529" s="6"/>
      <c r="E529" s="6"/>
      <c r="F529" s="49"/>
      <c r="G529" s="5"/>
      <c r="H529" s="5"/>
      <c r="I529" s="5"/>
    </row>
    <row r="530" spans="1:9" x14ac:dyDescent="0.25">
      <c r="A530" s="33"/>
      <c r="B530" s="6"/>
      <c r="C530" s="6"/>
      <c r="D530" s="6"/>
      <c r="E530" s="6"/>
      <c r="F530" s="49"/>
      <c r="G530" s="5"/>
      <c r="H530" s="5"/>
      <c r="I530" s="5"/>
    </row>
    <row r="531" spans="1:9" x14ac:dyDescent="0.25">
      <c r="A531" s="28"/>
      <c r="B531" s="6"/>
      <c r="C531" s="6"/>
      <c r="D531" s="6"/>
      <c r="E531" s="6"/>
      <c r="F531" s="49"/>
      <c r="G531" s="5"/>
      <c r="H531" s="5"/>
      <c r="I531" s="5"/>
    </row>
    <row r="532" spans="1:9" x14ac:dyDescent="0.25">
      <c r="A532" s="28"/>
      <c r="B532" s="6"/>
      <c r="C532" s="6"/>
      <c r="D532" s="6"/>
      <c r="E532" s="6"/>
      <c r="F532" s="49"/>
      <c r="G532" s="5"/>
      <c r="H532" s="5"/>
      <c r="I532" s="5"/>
    </row>
    <row r="533" spans="1:9" x14ac:dyDescent="0.25">
      <c r="A533" s="28"/>
      <c r="B533" s="6"/>
      <c r="C533" s="6"/>
      <c r="D533" s="6"/>
      <c r="E533" s="6"/>
      <c r="F533" s="49"/>
      <c r="G533" s="5"/>
      <c r="H533" s="5"/>
      <c r="I533" s="5"/>
    </row>
    <row r="534" spans="1:9" x14ac:dyDescent="0.25">
      <c r="A534" s="28"/>
      <c r="B534" s="6"/>
      <c r="C534" s="6"/>
      <c r="D534" s="6"/>
      <c r="E534" s="6"/>
      <c r="F534" s="49"/>
      <c r="G534" s="5"/>
      <c r="H534" s="5"/>
      <c r="I534" s="5"/>
    </row>
    <row r="535" spans="1:9" x14ac:dyDescent="0.25">
      <c r="A535" s="28"/>
      <c r="B535" s="6"/>
      <c r="C535" s="6"/>
      <c r="D535" s="6"/>
      <c r="E535" s="6"/>
      <c r="F535" s="49"/>
      <c r="G535" s="5"/>
      <c r="H535" s="5"/>
      <c r="I535" s="5"/>
    </row>
    <row r="536" spans="1:9" x14ac:dyDescent="0.25">
      <c r="A536" s="28"/>
      <c r="B536" s="6"/>
      <c r="C536" s="6"/>
      <c r="D536" s="6"/>
      <c r="E536" s="6"/>
      <c r="F536" s="49"/>
      <c r="G536" s="5"/>
      <c r="H536" s="5"/>
      <c r="I536" s="5"/>
    </row>
    <row r="537" spans="1:9" x14ac:dyDescent="0.25">
      <c r="A537" s="28"/>
      <c r="B537" s="6"/>
      <c r="C537" s="6"/>
      <c r="D537" s="6"/>
      <c r="E537" s="6"/>
      <c r="F537" s="49"/>
      <c r="G537" s="5"/>
      <c r="H537" s="5"/>
      <c r="I537" s="5"/>
    </row>
    <row r="538" spans="1:9" x14ac:dyDescent="0.25">
      <c r="A538" s="28"/>
      <c r="B538" s="6"/>
      <c r="C538" s="6"/>
      <c r="D538" s="6"/>
      <c r="E538" s="6"/>
      <c r="F538" s="49"/>
      <c r="G538" s="5"/>
      <c r="H538" s="5"/>
      <c r="I538" s="5"/>
    </row>
    <row r="539" spans="1:9" x14ac:dyDescent="0.25">
      <c r="A539" s="28"/>
      <c r="B539" s="6"/>
      <c r="C539" s="6"/>
      <c r="D539" s="6"/>
      <c r="E539" s="6"/>
      <c r="F539" s="49"/>
      <c r="G539" s="5"/>
      <c r="H539" s="5"/>
      <c r="I539" s="5"/>
    </row>
    <row r="540" spans="1:9" x14ac:dyDescent="0.25">
      <c r="A540" s="28"/>
      <c r="B540" s="6"/>
      <c r="C540" s="6"/>
      <c r="D540" s="6"/>
      <c r="E540" s="6"/>
      <c r="F540" s="49"/>
      <c r="G540" s="5"/>
      <c r="H540" s="5"/>
      <c r="I540" s="5"/>
    </row>
    <row r="541" spans="1:9" x14ac:dyDescent="0.25">
      <c r="A541" s="28"/>
      <c r="B541" s="6"/>
      <c r="C541" s="6"/>
      <c r="D541" s="6"/>
      <c r="E541" s="6"/>
      <c r="F541" s="49"/>
      <c r="G541" s="5"/>
      <c r="H541" s="5"/>
      <c r="I541" s="5"/>
    </row>
    <row r="542" spans="1:9" x14ac:dyDescent="0.25">
      <c r="A542" s="28"/>
      <c r="B542" s="6"/>
      <c r="C542" s="6"/>
      <c r="D542" s="6"/>
      <c r="E542" s="6"/>
      <c r="F542" s="49"/>
      <c r="G542" s="5"/>
      <c r="H542" s="5"/>
      <c r="I542" s="5"/>
    </row>
    <row r="543" spans="1:9" x14ac:dyDescent="0.25">
      <c r="A543" s="28"/>
      <c r="B543" s="6"/>
      <c r="C543" s="6"/>
      <c r="D543" s="6"/>
      <c r="E543" s="6"/>
      <c r="F543" s="49"/>
      <c r="G543" s="5"/>
      <c r="H543" s="5"/>
      <c r="I543" s="5"/>
    </row>
    <row r="544" spans="1:9" x14ac:dyDescent="0.25">
      <c r="A544" s="28"/>
      <c r="B544" s="6"/>
      <c r="C544" s="6"/>
      <c r="D544" s="6"/>
      <c r="E544" s="6"/>
      <c r="F544" s="49"/>
      <c r="G544" s="5"/>
      <c r="H544" s="5"/>
      <c r="I544" s="5"/>
    </row>
    <row r="545" spans="1:9" x14ac:dyDescent="0.25">
      <c r="A545" s="28"/>
      <c r="B545" s="6"/>
      <c r="C545" s="6"/>
      <c r="D545" s="6"/>
      <c r="E545" s="6"/>
      <c r="F545" s="49"/>
      <c r="G545" s="5"/>
      <c r="H545" s="5"/>
      <c r="I545" s="5"/>
    </row>
    <row r="546" spans="1:9" x14ac:dyDescent="0.25">
      <c r="A546" s="28"/>
      <c r="B546" s="6"/>
      <c r="C546" s="6"/>
      <c r="D546" s="6"/>
      <c r="E546" s="6"/>
      <c r="F546" s="49"/>
      <c r="G546" s="5"/>
      <c r="H546" s="5"/>
      <c r="I546" s="5"/>
    </row>
    <row r="547" spans="1:9" x14ac:dyDescent="0.25">
      <c r="A547" s="28"/>
      <c r="B547" s="6"/>
      <c r="C547" s="6"/>
      <c r="D547" s="6"/>
      <c r="E547" s="6"/>
      <c r="F547" s="49"/>
      <c r="G547" s="5"/>
      <c r="H547" s="5"/>
      <c r="I547" s="5"/>
    </row>
    <row r="548" spans="1:9" x14ac:dyDescent="0.25">
      <c r="A548" s="28"/>
      <c r="B548" s="6"/>
      <c r="C548" s="6"/>
      <c r="D548" s="6"/>
      <c r="E548" s="6"/>
      <c r="F548" s="49"/>
      <c r="G548" s="5"/>
      <c r="H548" s="5"/>
      <c r="I548" s="5"/>
    </row>
    <row r="549" spans="1:9" x14ac:dyDescent="0.25">
      <c r="A549" s="28"/>
      <c r="B549" s="6"/>
      <c r="C549" s="6"/>
      <c r="D549" s="6"/>
      <c r="E549" s="6"/>
      <c r="F549" s="49"/>
      <c r="G549" s="5"/>
      <c r="H549" s="5"/>
      <c r="I549" s="5"/>
    </row>
    <row r="550" spans="1:9" x14ac:dyDescent="0.25">
      <c r="A550" s="28"/>
      <c r="B550" s="6"/>
      <c r="C550" s="6"/>
      <c r="D550" s="6"/>
      <c r="E550" s="6"/>
      <c r="F550" s="49"/>
      <c r="G550" s="5"/>
      <c r="H550" s="5"/>
      <c r="I550" s="5"/>
    </row>
    <row r="551" spans="1:9" x14ac:dyDescent="0.25">
      <c r="A551" s="28"/>
      <c r="B551" s="6"/>
      <c r="C551" s="6"/>
      <c r="D551" s="6"/>
      <c r="E551" s="6"/>
      <c r="F551" s="49"/>
      <c r="G551" s="5"/>
      <c r="H551" s="5"/>
      <c r="I551" s="5"/>
    </row>
    <row r="552" spans="1:9" x14ac:dyDescent="0.25">
      <c r="A552" s="28"/>
      <c r="B552" s="6"/>
      <c r="C552" s="6"/>
      <c r="D552" s="6"/>
      <c r="E552" s="6"/>
      <c r="F552" s="49"/>
      <c r="G552" s="5"/>
      <c r="H552" s="5"/>
      <c r="I552" s="5"/>
    </row>
    <row r="553" spans="1:9" x14ac:dyDescent="0.25">
      <c r="A553" s="28"/>
      <c r="B553" s="6"/>
      <c r="C553" s="6"/>
      <c r="D553" s="6"/>
      <c r="E553" s="6"/>
      <c r="F553" s="49"/>
      <c r="G553" s="5"/>
      <c r="H553" s="5"/>
      <c r="I553" s="5"/>
    </row>
    <row r="554" spans="1:9" x14ac:dyDescent="0.25">
      <c r="A554" s="28"/>
      <c r="B554" s="6"/>
      <c r="C554" s="6"/>
      <c r="D554" s="6"/>
      <c r="E554" s="6"/>
      <c r="F554" s="49"/>
      <c r="G554" s="5"/>
      <c r="H554" s="5"/>
      <c r="I554" s="5"/>
    </row>
    <row r="555" spans="1:9" x14ac:dyDescent="0.25">
      <c r="A555" s="28"/>
      <c r="B555" s="6"/>
      <c r="C555" s="6"/>
      <c r="D555" s="6"/>
      <c r="E555" s="6"/>
      <c r="F555" s="49"/>
      <c r="G555" s="5"/>
      <c r="H555" s="5"/>
      <c r="I555" s="5"/>
    </row>
    <row r="556" spans="1:9" x14ac:dyDescent="0.25">
      <c r="A556" s="28"/>
      <c r="B556" s="6"/>
      <c r="C556" s="6"/>
      <c r="D556" s="6"/>
      <c r="E556" s="6"/>
      <c r="F556" s="49"/>
      <c r="G556" s="5"/>
      <c r="H556" s="5"/>
      <c r="I556" s="5"/>
    </row>
    <row r="557" spans="1:9" x14ac:dyDescent="0.25">
      <c r="A557" s="28"/>
      <c r="B557" s="6"/>
      <c r="C557" s="6"/>
      <c r="D557" s="6"/>
      <c r="E557" s="6"/>
      <c r="F557" s="49"/>
      <c r="G557" s="5"/>
      <c r="H557" s="5"/>
      <c r="I557" s="5"/>
    </row>
    <row r="558" spans="1:9" x14ac:dyDescent="0.25">
      <c r="A558" s="28"/>
      <c r="B558" s="6"/>
      <c r="C558" s="6"/>
      <c r="D558" s="6"/>
      <c r="E558" s="6"/>
      <c r="F558" s="49"/>
      <c r="G558" s="5"/>
      <c r="H558" s="5"/>
      <c r="I558" s="5"/>
    </row>
    <row r="559" spans="1:9" x14ac:dyDescent="0.25">
      <c r="A559" s="28"/>
      <c r="B559" s="6"/>
      <c r="C559" s="6"/>
      <c r="D559" s="6"/>
      <c r="E559" s="6"/>
      <c r="F559" s="49"/>
      <c r="G559" s="5"/>
      <c r="H559" s="5"/>
      <c r="I559" s="5"/>
    </row>
    <row r="560" spans="1:9" x14ac:dyDescent="0.25">
      <c r="A560" s="28"/>
      <c r="B560" s="6"/>
      <c r="C560" s="6"/>
      <c r="D560" s="6"/>
      <c r="E560" s="6"/>
      <c r="F560" s="49"/>
      <c r="G560" s="5"/>
      <c r="H560" s="5"/>
      <c r="I560" s="5"/>
    </row>
    <row r="561" spans="1:9" x14ac:dyDescent="0.25">
      <c r="A561" s="28"/>
      <c r="B561" s="6"/>
      <c r="C561" s="6"/>
      <c r="D561" s="6"/>
      <c r="E561" s="6"/>
      <c r="F561" s="49"/>
      <c r="G561" s="5"/>
      <c r="H561" s="5"/>
      <c r="I561" s="5"/>
    </row>
    <row r="562" spans="1:9" x14ac:dyDescent="0.25">
      <c r="A562" s="28"/>
      <c r="B562" s="6"/>
      <c r="C562" s="6"/>
      <c r="D562" s="6"/>
      <c r="E562" s="6"/>
      <c r="F562" s="49"/>
      <c r="G562" s="5"/>
      <c r="H562" s="5"/>
      <c r="I562" s="5"/>
    </row>
    <row r="563" spans="1:9" x14ac:dyDescent="0.25">
      <c r="A563" s="28"/>
      <c r="B563" s="6"/>
      <c r="C563" s="6"/>
      <c r="D563" s="6"/>
      <c r="E563" s="6"/>
      <c r="F563" s="49"/>
      <c r="G563" s="5"/>
      <c r="H563" s="5"/>
      <c r="I563" s="5"/>
    </row>
    <row r="564" spans="1:9" x14ac:dyDescent="0.25">
      <c r="A564" s="28"/>
      <c r="B564" s="6"/>
      <c r="C564" s="6"/>
      <c r="D564" s="6"/>
      <c r="E564" s="6"/>
      <c r="F564" s="49"/>
      <c r="G564" s="5"/>
      <c r="H564" s="5"/>
      <c r="I564" s="5"/>
    </row>
    <row r="565" spans="1:9" x14ac:dyDescent="0.25">
      <c r="A565" s="28"/>
      <c r="B565" s="6"/>
      <c r="C565" s="6"/>
      <c r="D565" s="6"/>
      <c r="E565" s="6"/>
      <c r="F565" s="49"/>
      <c r="G565" s="5"/>
      <c r="H565" s="5"/>
      <c r="I565" s="5"/>
    </row>
    <row r="566" spans="1:9" x14ac:dyDescent="0.25">
      <c r="A566" s="28"/>
      <c r="B566" s="6"/>
      <c r="C566" s="6"/>
      <c r="D566" s="6"/>
      <c r="E566" s="6"/>
      <c r="F566" s="49"/>
      <c r="G566" s="5"/>
      <c r="H566" s="5"/>
      <c r="I566" s="5"/>
    </row>
    <row r="567" spans="1:9" x14ac:dyDescent="0.25">
      <c r="A567" s="28"/>
      <c r="B567" s="6"/>
      <c r="C567" s="6"/>
      <c r="D567" s="6"/>
      <c r="E567" s="6"/>
      <c r="F567" s="49"/>
      <c r="G567" s="5"/>
      <c r="H567" s="5"/>
      <c r="I567" s="5"/>
    </row>
    <row r="568" spans="1:9" x14ac:dyDescent="0.25">
      <c r="A568" s="28"/>
      <c r="B568" s="6"/>
      <c r="C568" s="6"/>
      <c r="D568" s="6"/>
      <c r="E568" s="6"/>
      <c r="F568" s="49"/>
      <c r="G568" s="5"/>
      <c r="H568" s="5"/>
      <c r="I568" s="5"/>
    </row>
    <row r="569" spans="1:9" x14ac:dyDescent="0.25">
      <c r="A569" s="28"/>
      <c r="B569" s="6"/>
      <c r="C569" s="6"/>
      <c r="D569" s="6"/>
      <c r="E569" s="6"/>
      <c r="F569" s="49"/>
      <c r="G569" s="5"/>
      <c r="H569" s="5"/>
      <c r="I569" s="5"/>
    </row>
    <row r="570" spans="1:9" x14ac:dyDescent="0.25">
      <c r="A570" s="28"/>
      <c r="B570" s="6"/>
      <c r="C570" s="6"/>
      <c r="D570" s="6"/>
      <c r="E570" s="6"/>
      <c r="F570" s="49"/>
      <c r="G570" s="5"/>
      <c r="H570" s="5"/>
      <c r="I570" s="5"/>
    </row>
    <row r="571" spans="1:9" x14ac:dyDescent="0.25">
      <c r="A571" s="28"/>
      <c r="B571" s="6"/>
      <c r="C571" s="6"/>
      <c r="D571" s="6"/>
      <c r="E571" s="6"/>
      <c r="F571" s="49"/>
      <c r="G571" s="5"/>
      <c r="H571" s="5"/>
      <c r="I571" s="5"/>
    </row>
    <row r="572" spans="1:9" x14ac:dyDescent="0.25">
      <c r="A572" s="28"/>
      <c r="B572" s="6"/>
      <c r="C572" s="6"/>
      <c r="D572" s="6"/>
      <c r="E572" s="6"/>
      <c r="F572" s="49"/>
      <c r="G572" s="5"/>
      <c r="H572" s="5"/>
      <c r="I572" s="5"/>
    </row>
    <row r="573" spans="1:9" x14ac:dyDescent="0.25">
      <c r="A573" s="28"/>
      <c r="B573" s="6"/>
      <c r="C573" s="6"/>
      <c r="D573" s="6"/>
      <c r="E573" s="6"/>
      <c r="F573" s="49"/>
      <c r="G573" s="5"/>
      <c r="H573" s="5"/>
      <c r="I573" s="5"/>
    </row>
    <row r="574" spans="1:9" x14ac:dyDescent="0.25">
      <c r="A574" s="28"/>
      <c r="B574" s="6"/>
      <c r="C574" s="6"/>
      <c r="D574" s="6"/>
      <c r="E574" s="6"/>
      <c r="F574" s="49"/>
      <c r="G574" s="5"/>
      <c r="H574" s="5"/>
      <c r="I574" s="5"/>
    </row>
    <row r="575" spans="1:9" x14ac:dyDescent="0.25">
      <c r="A575" s="28"/>
      <c r="B575" s="6"/>
      <c r="C575" s="6"/>
      <c r="D575" s="6"/>
      <c r="E575" s="6"/>
      <c r="F575" s="49"/>
      <c r="G575" s="5"/>
      <c r="H575" s="5"/>
      <c r="I575" s="5"/>
    </row>
    <row r="576" spans="1:9" x14ac:dyDescent="0.25">
      <c r="A576" s="28"/>
      <c r="B576" s="6"/>
      <c r="C576" s="6"/>
      <c r="D576" s="6"/>
      <c r="E576" s="6"/>
      <c r="F576" s="49"/>
      <c r="G576" s="5"/>
      <c r="H576" s="5"/>
      <c r="I576" s="5"/>
    </row>
    <row r="577" spans="1:9" x14ac:dyDescent="0.25">
      <c r="A577" s="28"/>
      <c r="B577" s="6"/>
      <c r="C577" s="6"/>
      <c r="D577" s="6"/>
      <c r="E577" s="6"/>
      <c r="F577" s="49"/>
      <c r="G577" s="5"/>
      <c r="H577" s="5"/>
      <c r="I577" s="5"/>
    </row>
    <row r="578" spans="1:9" x14ac:dyDescent="0.25">
      <c r="A578" s="28"/>
      <c r="B578" s="6"/>
      <c r="C578" s="6"/>
      <c r="D578" s="6"/>
      <c r="E578" s="6"/>
      <c r="F578" s="49"/>
      <c r="G578" s="5"/>
      <c r="H578" s="5"/>
      <c r="I578" s="5"/>
    </row>
    <row r="579" spans="1:9" x14ac:dyDescent="0.25">
      <c r="A579" s="28"/>
      <c r="B579" s="6"/>
      <c r="C579" s="6"/>
      <c r="D579" s="6"/>
      <c r="E579" s="6"/>
      <c r="F579" s="49"/>
      <c r="G579" s="5"/>
      <c r="H579" s="5"/>
      <c r="I579" s="5"/>
    </row>
    <row r="580" spans="1:9" x14ac:dyDescent="0.25">
      <c r="A580" s="28"/>
      <c r="B580" s="6"/>
      <c r="C580" s="6"/>
      <c r="D580" s="6"/>
      <c r="E580" s="6"/>
      <c r="F580" s="49"/>
      <c r="G580" s="5"/>
      <c r="H580" s="5"/>
      <c r="I580" s="5"/>
    </row>
    <row r="581" spans="1:9" x14ac:dyDescent="0.25">
      <c r="A581" s="28"/>
      <c r="B581" s="6"/>
      <c r="C581" s="6"/>
      <c r="D581" s="6"/>
      <c r="E581" s="6"/>
      <c r="F581" s="49"/>
      <c r="G581" s="5"/>
      <c r="H581" s="5"/>
      <c r="I581" s="5"/>
    </row>
    <row r="582" spans="1:9" x14ac:dyDescent="0.25">
      <c r="A582" s="28"/>
      <c r="B582" s="6"/>
      <c r="C582" s="6"/>
      <c r="D582" s="6"/>
      <c r="E582" s="6"/>
      <c r="F582" s="49"/>
      <c r="G582" s="5"/>
      <c r="H582" s="5"/>
      <c r="I582" s="5"/>
    </row>
    <row r="583" spans="1:9" x14ac:dyDescent="0.25">
      <c r="A583" s="28"/>
      <c r="B583" s="6"/>
      <c r="C583" s="6"/>
      <c r="D583" s="6"/>
      <c r="E583" s="6"/>
      <c r="F583" s="49"/>
      <c r="G583" s="5"/>
      <c r="H583" s="5"/>
      <c r="I583" s="5"/>
    </row>
    <row r="584" spans="1:9" x14ac:dyDescent="0.25">
      <c r="A584" s="28"/>
      <c r="B584" s="6"/>
      <c r="C584" s="6"/>
      <c r="D584" s="6"/>
      <c r="E584" s="6"/>
      <c r="F584" s="49"/>
      <c r="G584" s="5"/>
      <c r="H584" s="5"/>
      <c r="I584" s="5"/>
    </row>
    <row r="585" spans="1:9" x14ac:dyDescent="0.25">
      <c r="A585" s="28"/>
      <c r="B585" s="6"/>
      <c r="C585" s="6"/>
      <c r="D585" s="6"/>
      <c r="E585" s="6"/>
      <c r="F585" s="49"/>
      <c r="G585" s="5"/>
      <c r="H585" s="5"/>
      <c r="I585" s="5"/>
    </row>
    <row r="586" spans="1:9" x14ac:dyDescent="0.25">
      <c r="A586" s="28"/>
      <c r="B586" s="6"/>
      <c r="C586" s="6"/>
      <c r="D586" s="6"/>
      <c r="E586" s="6"/>
      <c r="F586" s="49"/>
      <c r="G586" s="5"/>
      <c r="H586" s="5"/>
      <c r="I586" s="5"/>
    </row>
    <row r="587" spans="1:9" x14ac:dyDescent="0.25">
      <c r="A587" s="28"/>
      <c r="B587" s="6"/>
      <c r="C587" s="6"/>
      <c r="D587" s="6"/>
      <c r="E587" s="6"/>
      <c r="F587" s="49"/>
      <c r="G587" s="5"/>
      <c r="H587" s="5"/>
      <c r="I587" s="5"/>
    </row>
    <row r="588" spans="1:9" x14ac:dyDescent="0.25">
      <c r="A588" s="28"/>
      <c r="B588" s="6"/>
      <c r="C588" s="6"/>
      <c r="D588" s="6"/>
      <c r="E588" s="6"/>
      <c r="F588" s="49"/>
      <c r="G588" s="5"/>
      <c r="H588" s="5"/>
      <c r="I588" s="5"/>
    </row>
    <row r="589" spans="1:9" x14ac:dyDescent="0.25">
      <c r="A589" s="28"/>
      <c r="B589" s="6"/>
      <c r="C589" s="6"/>
      <c r="D589" s="6"/>
      <c r="E589" s="6"/>
      <c r="F589" s="49"/>
      <c r="G589" s="5"/>
      <c r="H589" s="5"/>
      <c r="I589" s="5"/>
    </row>
    <row r="590" spans="1:9" x14ac:dyDescent="0.25">
      <c r="A590" s="28"/>
      <c r="B590" s="6"/>
      <c r="C590" s="6"/>
      <c r="D590" s="6"/>
      <c r="E590" s="6"/>
      <c r="F590" s="49"/>
      <c r="G590" s="5"/>
      <c r="H590" s="5"/>
      <c r="I590" s="5"/>
    </row>
    <row r="591" spans="1:9" x14ac:dyDescent="0.25">
      <c r="A591" s="28"/>
      <c r="B591" s="6"/>
      <c r="C591" s="6"/>
      <c r="D591" s="6"/>
      <c r="E591" s="6"/>
      <c r="F591" s="49"/>
      <c r="G591" s="5"/>
      <c r="H591" s="5"/>
      <c r="I591" s="5"/>
    </row>
    <row r="592" spans="1:9" x14ac:dyDescent="0.25">
      <c r="A592" s="28"/>
      <c r="B592" s="6"/>
      <c r="C592" s="6"/>
      <c r="D592" s="6"/>
      <c r="E592" s="6"/>
      <c r="F592" s="49"/>
      <c r="G592" s="5"/>
      <c r="H592" s="5"/>
      <c r="I592" s="5"/>
    </row>
    <row r="593" spans="1:9" x14ac:dyDescent="0.25">
      <c r="A593" s="28"/>
      <c r="B593" s="6"/>
      <c r="C593" s="6"/>
      <c r="D593" s="6"/>
      <c r="E593" s="6"/>
      <c r="F593" s="49"/>
      <c r="G593" s="5"/>
      <c r="H593" s="5"/>
      <c r="I593" s="5"/>
    </row>
    <row r="594" spans="1:9" x14ac:dyDescent="0.25">
      <c r="A594" s="28"/>
      <c r="B594" s="6"/>
      <c r="C594" s="6"/>
      <c r="D594" s="6"/>
      <c r="E594" s="6"/>
      <c r="F594" s="49"/>
      <c r="G594" s="5"/>
      <c r="H594" s="5"/>
      <c r="I594" s="5"/>
    </row>
    <row r="595" spans="1:9" x14ac:dyDescent="0.25">
      <c r="A595" s="28"/>
      <c r="B595" s="6"/>
      <c r="C595" s="6"/>
      <c r="D595" s="6"/>
      <c r="E595" s="6"/>
      <c r="F595" s="49"/>
      <c r="G595" s="5"/>
      <c r="H595" s="5"/>
      <c r="I595" s="5"/>
    </row>
    <row r="596" spans="1:9" x14ac:dyDescent="0.25">
      <c r="A596" s="28"/>
      <c r="B596" s="6"/>
      <c r="C596" s="6"/>
      <c r="D596" s="6"/>
      <c r="E596" s="6"/>
      <c r="F596" s="49"/>
      <c r="G596" s="5"/>
      <c r="H596" s="5"/>
      <c r="I596" s="5"/>
    </row>
    <row r="597" spans="1:9" x14ac:dyDescent="0.25">
      <c r="A597" s="28"/>
      <c r="B597" s="6"/>
      <c r="C597" s="6"/>
      <c r="D597" s="6"/>
      <c r="E597" s="6"/>
      <c r="F597" s="49"/>
      <c r="G597" s="5"/>
      <c r="H597" s="5"/>
      <c r="I597" s="5"/>
    </row>
    <row r="598" spans="1:9" x14ac:dyDescent="0.25">
      <c r="A598" s="28"/>
      <c r="B598" s="6"/>
      <c r="C598" s="6"/>
      <c r="D598" s="6"/>
      <c r="E598" s="6"/>
      <c r="F598" s="49"/>
      <c r="G598" s="5"/>
      <c r="H598" s="5"/>
      <c r="I598" s="5"/>
    </row>
    <row r="599" spans="1:9" x14ac:dyDescent="0.25">
      <c r="A599" s="28"/>
      <c r="B599" s="6"/>
      <c r="C599" s="6"/>
      <c r="D599" s="6"/>
      <c r="E599" s="6"/>
      <c r="F599" s="49"/>
      <c r="G599" s="5"/>
      <c r="H599" s="5"/>
      <c r="I599" s="5"/>
    </row>
    <row r="600" spans="1:9" x14ac:dyDescent="0.25">
      <c r="A600" s="28"/>
      <c r="B600" s="6"/>
      <c r="C600" s="6"/>
      <c r="D600" s="6"/>
      <c r="E600" s="6"/>
      <c r="F600" s="49"/>
      <c r="G600" s="5"/>
      <c r="H600" s="5"/>
      <c r="I600" s="5"/>
    </row>
    <row r="601" spans="1:9" x14ac:dyDescent="0.25">
      <c r="A601" s="28"/>
      <c r="B601" s="6"/>
      <c r="C601" s="6"/>
      <c r="D601" s="6"/>
      <c r="E601" s="6"/>
      <c r="F601" s="49"/>
      <c r="G601" s="5"/>
      <c r="H601" s="5"/>
      <c r="I601" s="5"/>
    </row>
    <row r="602" spans="1:9" x14ac:dyDescent="0.25">
      <c r="A602" s="28"/>
      <c r="B602" s="6"/>
      <c r="C602" s="6"/>
      <c r="D602" s="6"/>
      <c r="E602" s="6"/>
      <c r="F602" s="49"/>
      <c r="G602" s="5"/>
      <c r="H602" s="5"/>
      <c r="I602" s="5"/>
    </row>
    <row r="603" spans="1:9" x14ac:dyDescent="0.25">
      <c r="A603" s="29"/>
      <c r="B603" s="6"/>
      <c r="C603" s="6"/>
      <c r="D603" s="6"/>
      <c r="E603" s="6"/>
      <c r="F603" s="49"/>
      <c r="G603" s="5"/>
      <c r="H603" s="5"/>
      <c r="I603" s="5"/>
    </row>
    <row r="604" spans="1:9" x14ac:dyDescent="0.25">
      <c r="A604" s="29"/>
      <c r="B604" s="6"/>
      <c r="C604" s="6"/>
      <c r="D604" s="6"/>
      <c r="E604" s="6"/>
      <c r="F604" s="49"/>
      <c r="G604" s="5"/>
      <c r="H604" s="5"/>
      <c r="I604" s="5"/>
    </row>
    <row r="605" spans="1:9" x14ac:dyDescent="0.25">
      <c r="A605" s="28"/>
      <c r="B605" s="6"/>
      <c r="C605" s="6"/>
      <c r="D605" s="6"/>
      <c r="E605" s="6"/>
      <c r="F605" s="49"/>
      <c r="G605" s="5"/>
      <c r="H605" s="5"/>
      <c r="I605" s="5"/>
    </row>
    <row r="606" spans="1:9" x14ac:dyDescent="0.25">
      <c r="A606" s="28"/>
      <c r="B606" s="6"/>
      <c r="C606" s="6"/>
      <c r="D606" s="6"/>
      <c r="E606" s="6"/>
      <c r="F606" s="49"/>
      <c r="G606" s="5"/>
      <c r="H606" s="5"/>
      <c r="I606" s="5"/>
    </row>
    <row r="607" spans="1:9" x14ac:dyDescent="0.25">
      <c r="A607" s="28"/>
      <c r="B607" s="6"/>
      <c r="C607" s="6"/>
      <c r="D607" s="6"/>
      <c r="E607" s="6"/>
      <c r="F607" s="49"/>
      <c r="G607" s="5"/>
      <c r="H607" s="5"/>
      <c r="I607" s="5"/>
    </row>
    <row r="608" spans="1:9" x14ac:dyDescent="0.25">
      <c r="A608" s="28"/>
      <c r="B608" s="6"/>
      <c r="C608" s="6"/>
      <c r="D608" s="6"/>
      <c r="E608" s="6"/>
      <c r="F608" s="49"/>
      <c r="G608" s="5"/>
      <c r="H608" s="5"/>
      <c r="I608" s="5"/>
    </row>
    <row r="609" spans="1:9" x14ac:dyDescent="0.25">
      <c r="A609" s="28"/>
      <c r="B609" s="6"/>
      <c r="C609" s="6"/>
      <c r="D609" s="6"/>
      <c r="E609" s="6"/>
      <c r="F609" s="49"/>
      <c r="G609" s="5"/>
      <c r="H609" s="5"/>
      <c r="I609" s="5"/>
    </row>
    <row r="610" spans="1:9" x14ac:dyDescent="0.25">
      <c r="A610" s="28"/>
      <c r="B610" s="6"/>
      <c r="C610" s="6"/>
      <c r="D610" s="6"/>
      <c r="E610" s="6"/>
      <c r="F610" s="49"/>
      <c r="G610" s="5"/>
      <c r="H610" s="5"/>
      <c r="I610" s="5"/>
    </row>
    <row r="611" spans="1:9" x14ac:dyDescent="0.25">
      <c r="A611" s="28"/>
      <c r="B611" s="6"/>
      <c r="C611" s="6"/>
      <c r="D611" s="6"/>
      <c r="E611" s="6"/>
      <c r="F611" s="49"/>
      <c r="G611" s="5"/>
      <c r="H611" s="5"/>
      <c r="I611" s="5"/>
    </row>
    <row r="612" spans="1:9" x14ac:dyDescent="0.25">
      <c r="A612" s="28"/>
      <c r="B612" s="6"/>
      <c r="C612" s="6"/>
      <c r="D612" s="6"/>
      <c r="E612" s="6"/>
      <c r="F612" s="49"/>
      <c r="G612" s="5"/>
      <c r="H612" s="5"/>
      <c r="I612" s="5"/>
    </row>
    <row r="613" spans="1:9" x14ac:dyDescent="0.25">
      <c r="A613" s="28"/>
      <c r="B613" s="6"/>
      <c r="C613" s="6"/>
      <c r="D613" s="6"/>
      <c r="E613" s="6"/>
      <c r="F613" s="49"/>
      <c r="G613" s="5"/>
      <c r="H613" s="5"/>
      <c r="I613" s="5"/>
    </row>
    <row r="614" spans="1:9" x14ac:dyDescent="0.25">
      <c r="A614" s="28"/>
      <c r="B614" s="6"/>
      <c r="C614" s="6"/>
      <c r="D614" s="6"/>
      <c r="E614" s="6"/>
      <c r="F614" s="49"/>
      <c r="G614" s="5"/>
      <c r="H614" s="5"/>
      <c r="I614" s="5"/>
    </row>
    <row r="615" spans="1:9" x14ac:dyDescent="0.25">
      <c r="A615" s="28"/>
      <c r="B615" s="6"/>
      <c r="C615" s="6"/>
      <c r="D615" s="6"/>
      <c r="E615" s="6"/>
      <c r="F615" s="49"/>
      <c r="G615" s="5"/>
      <c r="H615" s="5"/>
      <c r="I615" s="5"/>
    </row>
    <row r="616" spans="1:9" x14ac:dyDescent="0.25">
      <c r="A616" s="28"/>
      <c r="B616" s="6"/>
      <c r="C616" s="6"/>
      <c r="D616" s="6"/>
      <c r="E616" s="6"/>
      <c r="F616" s="49"/>
      <c r="G616" s="5"/>
      <c r="H616" s="5"/>
      <c r="I616" s="5"/>
    </row>
    <row r="617" spans="1:9" x14ac:dyDescent="0.25">
      <c r="A617" s="28"/>
      <c r="B617" s="6"/>
      <c r="C617" s="6"/>
      <c r="D617" s="6"/>
      <c r="E617" s="6"/>
      <c r="F617" s="49"/>
      <c r="G617" s="5"/>
      <c r="H617" s="5"/>
      <c r="I617" s="5"/>
    </row>
    <row r="618" spans="1:9" x14ac:dyDescent="0.25">
      <c r="A618" s="28"/>
      <c r="B618" s="6"/>
      <c r="C618" s="6"/>
      <c r="D618" s="6"/>
      <c r="E618" s="6"/>
      <c r="F618" s="49"/>
      <c r="G618" s="5"/>
      <c r="H618" s="5"/>
      <c r="I618" s="5"/>
    </row>
    <row r="619" spans="1:9" x14ac:dyDescent="0.25">
      <c r="A619" s="28"/>
      <c r="B619" s="6"/>
      <c r="C619" s="6"/>
      <c r="D619" s="6"/>
      <c r="E619" s="6"/>
      <c r="F619" s="49"/>
      <c r="G619" s="5"/>
      <c r="H619" s="5"/>
      <c r="I619" s="5"/>
    </row>
    <row r="620" spans="1:9" x14ac:dyDescent="0.25">
      <c r="A620" s="28"/>
      <c r="B620" s="6"/>
      <c r="C620" s="6"/>
      <c r="D620" s="6"/>
      <c r="E620" s="6"/>
      <c r="F620" s="49"/>
      <c r="G620" s="5"/>
      <c r="H620" s="5"/>
      <c r="I620" s="5"/>
    </row>
    <row r="621" spans="1:9" x14ac:dyDescent="0.25">
      <c r="A621" s="28"/>
      <c r="B621" s="6"/>
      <c r="C621" s="6"/>
      <c r="D621" s="6"/>
      <c r="E621" s="6"/>
      <c r="F621" s="49"/>
      <c r="G621" s="5"/>
      <c r="H621" s="5"/>
      <c r="I621" s="5"/>
    </row>
    <row r="622" spans="1:9" x14ac:dyDescent="0.25">
      <c r="A622" s="28"/>
      <c r="B622" s="6"/>
      <c r="C622" s="6"/>
      <c r="D622" s="6"/>
      <c r="E622" s="6"/>
      <c r="F622" s="49"/>
      <c r="G622" s="5"/>
      <c r="H622" s="5"/>
      <c r="I622" s="5"/>
    </row>
    <row r="623" spans="1:9" x14ac:dyDescent="0.25">
      <c r="A623" s="28"/>
      <c r="B623" s="6"/>
      <c r="C623" s="6"/>
      <c r="D623" s="6"/>
      <c r="E623" s="6"/>
      <c r="F623" s="49"/>
      <c r="G623" s="5"/>
      <c r="H623" s="5"/>
      <c r="I623" s="5"/>
    </row>
    <row r="624" spans="1:9" x14ac:dyDescent="0.25">
      <c r="A624" s="28"/>
      <c r="B624" s="6"/>
      <c r="C624" s="6"/>
      <c r="D624" s="6"/>
      <c r="E624" s="6"/>
      <c r="F624" s="49"/>
      <c r="G624" s="5"/>
      <c r="H624" s="5"/>
      <c r="I624" s="5"/>
    </row>
    <row r="625" spans="1:9" x14ac:dyDescent="0.25">
      <c r="A625" s="28"/>
      <c r="B625" s="6"/>
      <c r="C625" s="6"/>
      <c r="D625" s="6"/>
      <c r="E625" s="6"/>
      <c r="F625" s="49"/>
      <c r="G625" s="5"/>
      <c r="H625" s="5"/>
      <c r="I625" s="5"/>
    </row>
    <row r="626" spans="1:9" x14ac:dyDescent="0.25">
      <c r="A626" s="28"/>
      <c r="B626" s="6"/>
      <c r="C626" s="6"/>
      <c r="D626" s="6"/>
      <c r="E626" s="6"/>
      <c r="F626" s="49"/>
      <c r="G626" s="5"/>
      <c r="H626" s="5"/>
      <c r="I626" s="5"/>
    </row>
    <row r="627" spans="1:9" x14ac:dyDescent="0.25">
      <c r="A627" s="28"/>
      <c r="B627" s="6"/>
      <c r="C627" s="6"/>
      <c r="D627" s="6"/>
      <c r="E627" s="6"/>
      <c r="F627" s="49"/>
      <c r="G627" s="5"/>
      <c r="H627" s="5"/>
      <c r="I627" s="5"/>
    </row>
    <row r="628" spans="1:9" x14ac:dyDescent="0.25">
      <c r="A628" s="28"/>
      <c r="B628" s="6"/>
      <c r="C628" s="6"/>
      <c r="D628" s="6"/>
      <c r="E628" s="6"/>
      <c r="F628" s="49"/>
      <c r="G628" s="5"/>
      <c r="H628" s="5"/>
      <c r="I628" s="5"/>
    </row>
    <row r="629" spans="1:9" x14ac:dyDescent="0.25">
      <c r="A629" s="28"/>
      <c r="B629" s="6"/>
      <c r="C629" s="6"/>
      <c r="D629" s="6"/>
      <c r="E629" s="6"/>
      <c r="F629" s="49"/>
      <c r="G629" s="5"/>
      <c r="H629" s="5"/>
      <c r="I629" s="5"/>
    </row>
    <row r="630" spans="1:9" x14ac:dyDescent="0.25">
      <c r="A630" s="28"/>
      <c r="B630" s="6"/>
      <c r="C630" s="6"/>
      <c r="D630" s="6"/>
      <c r="E630" s="6"/>
      <c r="F630" s="49"/>
      <c r="G630" s="5"/>
      <c r="H630" s="5"/>
      <c r="I630" s="5"/>
    </row>
    <row r="631" spans="1:9" x14ac:dyDescent="0.25">
      <c r="A631" s="28"/>
      <c r="B631" s="6"/>
      <c r="C631" s="6"/>
      <c r="D631" s="6"/>
      <c r="E631" s="6"/>
      <c r="F631" s="49"/>
      <c r="G631" s="5"/>
      <c r="H631" s="5"/>
      <c r="I631" s="5"/>
    </row>
    <row r="632" spans="1:9" x14ac:dyDescent="0.25">
      <c r="A632" s="28"/>
      <c r="B632" s="6"/>
      <c r="C632" s="6"/>
      <c r="D632" s="6"/>
      <c r="E632" s="6"/>
      <c r="F632" s="49"/>
      <c r="G632" s="5"/>
      <c r="H632" s="5"/>
      <c r="I632" s="5"/>
    </row>
    <row r="633" spans="1:9" x14ac:dyDescent="0.25">
      <c r="A633" s="28"/>
      <c r="B633" s="6"/>
      <c r="C633" s="6"/>
      <c r="D633" s="6"/>
      <c r="E633" s="6"/>
      <c r="F633" s="49"/>
      <c r="G633" s="5"/>
      <c r="H633" s="5"/>
      <c r="I633" s="5"/>
    </row>
    <row r="634" spans="1:9" x14ac:dyDescent="0.25">
      <c r="A634" s="28"/>
      <c r="B634" s="6"/>
      <c r="C634" s="6"/>
      <c r="D634" s="6"/>
      <c r="E634" s="6"/>
      <c r="F634" s="49"/>
      <c r="G634" s="5"/>
      <c r="H634" s="5"/>
      <c r="I634" s="5"/>
    </row>
    <row r="635" spans="1:9" x14ac:dyDescent="0.25">
      <c r="A635" s="28"/>
      <c r="B635" s="6"/>
      <c r="C635" s="6"/>
      <c r="D635" s="6"/>
      <c r="E635" s="6"/>
      <c r="F635" s="49"/>
      <c r="G635" s="5"/>
      <c r="H635" s="5"/>
      <c r="I635" s="5"/>
    </row>
    <row r="636" spans="1:9" x14ac:dyDescent="0.25">
      <c r="A636" s="28"/>
      <c r="B636" s="6"/>
      <c r="C636" s="6"/>
      <c r="D636" s="6"/>
      <c r="E636" s="6"/>
      <c r="F636" s="49"/>
      <c r="G636" s="5"/>
      <c r="H636" s="5"/>
      <c r="I636" s="5"/>
    </row>
    <row r="637" spans="1:9" x14ac:dyDescent="0.25">
      <c r="A637" s="28"/>
      <c r="B637" s="6"/>
      <c r="C637" s="6"/>
      <c r="D637" s="6"/>
      <c r="E637" s="6"/>
      <c r="F637" s="49"/>
      <c r="G637" s="5"/>
      <c r="H637" s="5"/>
      <c r="I637" s="5"/>
    </row>
    <row r="638" spans="1:9" x14ac:dyDescent="0.25">
      <c r="A638" s="28"/>
      <c r="B638" s="6"/>
      <c r="C638" s="6"/>
      <c r="D638" s="6"/>
      <c r="E638" s="6"/>
      <c r="F638" s="49"/>
      <c r="G638" s="5"/>
      <c r="H638" s="5"/>
      <c r="I638" s="5"/>
    </row>
    <row r="639" spans="1:9" x14ac:dyDescent="0.25">
      <c r="A639" s="28"/>
      <c r="B639" s="6"/>
      <c r="C639" s="6"/>
      <c r="D639" s="6"/>
      <c r="E639" s="6"/>
      <c r="F639" s="49"/>
      <c r="G639" s="5"/>
      <c r="H639" s="5"/>
      <c r="I639" s="5"/>
    </row>
    <row r="640" spans="1:9" x14ac:dyDescent="0.25">
      <c r="A640" s="28"/>
      <c r="B640" s="6"/>
      <c r="C640" s="6"/>
      <c r="D640" s="6"/>
      <c r="E640" s="6"/>
      <c r="F640" s="49"/>
      <c r="G640" s="5"/>
      <c r="H640" s="5"/>
      <c r="I640" s="5"/>
    </row>
    <row r="641" spans="1:9" x14ac:dyDescent="0.25">
      <c r="A641" s="28"/>
      <c r="B641" s="6"/>
      <c r="C641" s="6"/>
      <c r="D641" s="6"/>
      <c r="E641" s="6"/>
      <c r="F641" s="49"/>
      <c r="G641" s="5"/>
      <c r="H641" s="5"/>
      <c r="I641" s="5"/>
    </row>
    <row r="642" spans="1:9" x14ac:dyDescent="0.25">
      <c r="A642" s="28"/>
      <c r="B642" s="6"/>
      <c r="C642" s="6"/>
      <c r="D642" s="6"/>
      <c r="E642" s="6"/>
      <c r="F642" s="49"/>
      <c r="G642" s="5"/>
      <c r="H642" s="5"/>
      <c r="I642" s="5"/>
    </row>
    <row r="643" spans="1:9" x14ac:dyDescent="0.25">
      <c r="A643" s="28"/>
      <c r="B643" s="6"/>
      <c r="C643" s="6"/>
      <c r="D643" s="6"/>
      <c r="E643" s="6"/>
      <c r="F643" s="49"/>
      <c r="G643" s="5"/>
      <c r="H643" s="5"/>
      <c r="I643" s="5"/>
    </row>
    <row r="644" spans="1:9" x14ac:dyDescent="0.25">
      <c r="A644" s="28"/>
      <c r="B644" s="6"/>
      <c r="C644" s="6"/>
      <c r="D644" s="6"/>
      <c r="E644" s="6"/>
      <c r="F644" s="49"/>
      <c r="G644" s="5"/>
      <c r="H644" s="5"/>
      <c r="I644" s="5"/>
    </row>
    <row r="645" spans="1:9" x14ac:dyDescent="0.25">
      <c r="A645" s="28"/>
      <c r="B645" s="6"/>
      <c r="C645" s="6"/>
      <c r="D645" s="6"/>
      <c r="E645" s="6"/>
      <c r="F645" s="49"/>
      <c r="G645" s="5"/>
      <c r="H645" s="5"/>
      <c r="I645" s="5"/>
    </row>
    <row r="646" spans="1:9" x14ac:dyDescent="0.25">
      <c r="A646" s="28"/>
      <c r="B646" s="6"/>
      <c r="C646" s="6"/>
      <c r="D646" s="6"/>
      <c r="E646" s="6"/>
      <c r="F646" s="49"/>
      <c r="G646" s="5"/>
      <c r="H646" s="5"/>
      <c r="I646" s="5"/>
    </row>
    <row r="647" spans="1:9" x14ac:dyDescent="0.25">
      <c r="A647" s="28"/>
      <c r="B647" s="6"/>
      <c r="C647" s="6"/>
      <c r="D647" s="6"/>
      <c r="E647" s="6"/>
      <c r="F647" s="49"/>
      <c r="G647" s="5"/>
      <c r="H647" s="5"/>
      <c r="I647" s="5"/>
    </row>
    <row r="648" spans="1:9" x14ac:dyDescent="0.25">
      <c r="A648" s="28"/>
      <c r="B648" s="6"/>
      <c r="C648" s="6"/>
      <c r="D648" s="6"/>
      <c r="E648" s="6"/>
      <c r="F648" s="49"/>
      <c r="G648" s="5"/>
      <c r="H648" s="5"/>
      <c r="I648" s="5"/>
    </row>
    <row r="649" spans="1:9" x14ac:dyDescent="0.25">
      <c r="A649" s="28"/>
      <c r="B649" s="6"/>
      <c r="C649" s="6"/>
      <c r="D649" s="6"/>
      <c r="E649" s="6"/>
      <c r="F649" s="49"/>
      <c r="G649" s="5"/>
      <c r="H649" s="5"/>
      <c r="I649" s="5"/>
    </row>
    <row r="650" spans="1:9" x14ac:dyDescent="0.25">
      <c r="A650" s="28"/>
      <c r="B650" s="6"/>
      <c r="C650" s="6"/>
      <c r="D650" s="6"/>
      <c r="E650" s="6"/>
      <c r="F650" s="49"/>
      <c r="G650" s="5"/>
      <c r="H650" s="5"/>
      <c r="I650" s="5"/>
    </row>
    <row r="651" spans="1:9" x14ac:dyDescent="0.25">
      <c r="A651" s="28"/>
      <c r="B651" s="6"/>
      <c r="C651" s="6"/>
      <c r="D651" s="6"/>
      <c r="E651" s="6"/>
      <c r="F651" s="49"/>
      <c r="G651" s="5"/>
      <c r="H651" s="5"/>
      <c r="I651" s="5"/>
    </row>
    <row r="652" spans="1:9" x14ac:dyDescent="0.25">
      <c r="A652" s="28"/>
      <c r="B652" s="6"/>
      <c r="C652" s="6"/>
      <c r="D652" s="6"/>
      <c r="E652" s="6"/>
      <c r="F652" s="49"/>
      <c r="G652" s="5"/>
      <c r="H652" s="5"/>
      <c r="I652" s="5"/>
    </row>
    <row r="653" spans="1:9" x14ac:dyDescent="0.25">
      <c r="A653" s="28"/>
      <c r="B653" s="6"/>
      <c r="C653" s="6"/>
      <c r="D653" s="6"/>
      <c r="E653" s="6"/>
      <c r="F653" s="49"/>
      <c r="G653" s="5"/>
      <c r="H653" s="5"/>
      <c r="I653" s="5"/>
    </row>
    <row r="654" spans="1:9" x14ac:dyDescent="0.25">
      <c r="A654" s="28"/>
      <c r="B654" s="6"/>
      <c r="C654" s="6"/>
      <c r="D654" s="6"/>
      <c r="E654" s="6"/>
      <c r="F654" s="49"/>
      <c r="G654" s="5"/>
      <c r="H654" s="5"/>
      <c r="I654" s="5"/>
    </row>
    <row r="655" spans="1:9" x14ac:dyDescent="0.25">
      <c r="A655" s="28"/>
      <c r="B655" s="6"/>
      <c r="C655" s="6"/>
      <c r="D655" s="6"/>
      <c r="E655" s="6"/>
      <c r="F655" s="49"/>
      <c r="G655" s="5"/>
      <c r="H655" s="5"/>
      <c r="I655" s="5"/>
    </row>
    <row r="656" spans="1:9" x14ac:dyDescent="0.25">
      <c r="A656" s="28"/>
      <c r="B656" s="6"/>
      <c r="C656" s="6"/>
      <c r="D656" s="6"/>
      <c r="E656" s="6"/>
      <c r="F656" s="49"/>
      <c r="G656" s="5"/>
      <c r="H656" s="5"/>
      <c r="I656" s="5"/>
    </row>
    <row r="657" spans="1:9" x14ac:dyDescent="0.25">
      <c r="A657" s="28"/>
      <c r="B657" s="6"/>
      <c r="C657" s="6"/>
      <c r="D657" s="6"/>
      <c r="E657" s="6"/>
      <c r="F657" s="49"/>
      <c r="G657" s="5"/>
      <c r="H657" s="5"/>
      <c r="I657" s="5"/>
    </row>
    <row r="658" spans="1:9" x14ac:dyDescent="0.25">
      <c r="A658" s="28"/>
      <c r="B658" s="6"/>
      <c r="C658" s="6"/>
      <c r="D658" s="6"/>
      <c r="E658" s="6"/>
      <c r="F658" s="49"/>
      <c r="G658" s="5"/>
      <c r="H658" s="5"/>
      <c r="I658" s="5"/>
    </row>
    <row r="659" spans="1:9" x14ac:dyDescent="0.25">
      <c r="A659" s="28"/>
      <c r="B659" s="6"/>
      <c r="C659" s="6"/>
      <c r="D659" s="6"/>
      <c r="E659" s="6"/>
      <c r="F659" s="49"/>
      <c r="G659" s="5"/>
      <c r="H659" s="5"/>
      <c r="I659" s="5"/>
    </row>
    <row r="660" spans="1:9" x14ac:dyDescent="0.25">
      <c r="A660" s="28"/>
      <c r="B660" s="6"/>
      <c r="C660" s="6"/>
      <c r="D660" s="6"/>
      <c r="E660" s="6"/>
      <c r="F660" s="49"/>
      <c r="G660" s="5"/>
      <c r="H660" s="5"/>
      <c r="I660" s="5"/>
    </row>
    <row r="661" spans="1:9" x14ac:dyDescent="0.25">
      <c r="A661" s="30"/>
      <c r="B661" s="6"/>
      <c r="C661" s="6"/>
      <c r="D661" s="6"/>
      <c r="E661" s="6"/>
      <c r="F661" s="49"/>
      <c r="G661" s="5"/>
      <c r="H661" s="5"/>
      <c r="I661" s="5"/>
    </row>
    <row r="662" spans="1:9" x14ac:dyDescent="0.25">
      <c r="A662" s="28"/>
      <c r="B662" s="6"/>
      <c r="C662" s="6"/>
      <c r="D662" s="6"/>
      <c r="E662" s="6"/>
      <c r="F662" s="49"/>
      <c r="G662" s="5"/>
      <c r="H662" s="5"/>
      <c r="I662" s="5"/>
    </row>
    <row r="663" spans="1:9" x14ac:dyDescent="0.25">
      <c r="A663" s="28"/>
      <c r="B663" s="6"/>
      <c r="C663" s="6"/>
      <c r="D663" s="6"/>
      <c r="E663" s="6"/>
      <c r="F663" s="49"/>
      <c r="G663" s="5"/>
      <c r="H663" s="5"/>
      <c r="I663" s="5"/>
    </row>
    <row r="664" spans="1:9" x14ac:dyDescent="0.25">
      <c r="A664" s="28"/>
      <c r="B664" s="6"/>
      <c r="C664" s="6"/>
      <c r="D664" s="6"/>
      <c r="E664" s="6"/>
      <c r="F664" s="49"/>
      <c r="G664" s="5"/>
      <c r="H664" s="5"/>
      <c r="I664" s="5"/>
    </row>
    <row r="665" spans="1:9" x14ac:dyDescent="0.25">
      <c r="A665" s="28"/>
      <c r="B665" s="6"/>
      <c r="C665" s="6"/>
      <c r="D665" s="6"/>
      <c r="E665" s="6"/>
      <c r="F665" s="49"/>
      <c r="G665" s="5"/>
      <c r="H665" s="5"/>
      <c r="I665" s="5"/>
    </row>
    <row r="666" spans="1:9" x14ac:dyDescent="0.25">
      <c r="A666" s="28"/>
      <c r="B666" s="6"/>
      <c r="C666" s="6"/>
      <c r="D666" s="6"/>
      <c r="E666" s="6"/>
      <c r="F666" s="49"/>
      <c r="G666" s="5"/>
      <c r="H666" s="5"/>
      <c r="I666" s="5"/>
    </row>
    <row r="667" spans="1:9" x14ac:dyDescent="0.25">
      <c r="A667" s="28"/>
      <c r="B667" s="6"/>
      <c r="C667" s="6"/>
      <c r="D667" s="6"/>
      <c r="E667" s="6"/>
      <c r="F667" s="49"/>
      <c r="G667" s="5"/>
      <c r="H667" s="5"/>
      <c r="I667" s="5"/>
    </row>
    <row r="668" spans="1:9" x14ac:dyDescent="0.25">
      <c r="A668" s="28"/>
      <c r="B668" s="6"/>
      <c r="C668" s="6"/>
      <c r="D668" s="6"/>
      <c r="E668" s="6"/>
      <c r="F668" s="49"/>
      <c r="G668" s="5"/>
      <c r="H668" s="5"/>
      <c r="I668" s="5"/>
    </row>
    <row r="669" spans="1:9" x14ac:dyDescent="0.25">
      <c r="A669" s="28"/>
      <c r="B669" s="6"/>
      <c r="C669" s="6"/>
      <c r="D669" s="6"/>
      <c r="E669" s="6"/>
      <c r="F669" s="49"/>
      <c r="G669" s="5"/>
      <c r="H669" s="5"/>
      <c r="I669" s="5"/>
    </row>
    <row r="670" spans="1:9" x14ac:dyDescent="0.25">
      <c r="A670" s="28"/>
      <c r="B670" s="6"/>
      <c r="C670" s="6"/>
      <c r="D670" s="6"/>
      <c r="E670" s="6"/>
      <c r="F670" s="49"/>
      <c r="G670" s="5"/>
      <c r="H670" s="5"/>
      <c r="I670" s="5"/>
    </row>
    <row r="671" spans="1:9" x14ac:dyDescent="0.25">
      <c r="A671" s="28"/>
      <c r="B671" s="6"/>
      <c r="C671" s="6"/>
      <c r="D671" s="6"/>
      <c r="E671" s="6"/>
      <c r="F671" s="49"/>
      <c r="G671" s="5"/>
      <c r="H671" s="5"/>
      <c r="I671" s="5"/>
    </row>
    <row r="672" spans="1:9" x14ac:dyDescent="0.25">
      <c r="A672" s="28"/>
      <c r="B672" s="6"/>
      <c r="C672" s="6"/>
      <c r="D672" s="6"/>
      <c r="E672" s="6"/>
      <c r="F672" s="49"/>
      <c r="G672" s="5"/>
      <c r="H672" s="5"/>
      <c r="I672" s="5"/>
    </row>
    <row r="673" spans="1:9" x14ac:dyDescent="0.25">
      <c r="A673" s="28"/>
      <c r="B673" s="6"/>
      <c r="C673" s="6"/>
      <c r="D673" s="6"/>
      <c r="E673" s="6"/>
      <c r="F673" s="49"/>
      <c r="G673" s="5"/>
      <c r="H673" s="5"/>
      <c r="I673" s="5"/>
    </row>
    <row r="674" spans="1:9" x14ac:dyDescent="0.25">
      <c r="A674" s="28"/>
      <c r="B674" s="6"/>
      <c r="C674" s="6"/>
      <c r="D674" s="6"/>
      <c r="E674" s="6"/>
      <c r="F674" s="49"/>
      <c r="G674" s="5"/>
      <c r="H674" s="5"/>
      <c r="I674" s="5"/>
    </row>
    <row r="675" spans="1:9" x14ac:dyDescent="0.25">
      <c r="A675" s="28"/>
      <c r="B675" s="6"/>
      <c r="C675" s="6"/>
      <c r="D675" s="6"/>
      <c r="E675" s="6"/>
      <c r="F675" s="49"/>
      <c r="G675" s="5"/>
      <c r="H675" s="5"/>
      <c r="I675" s="5"/>
    </row>
    <row r="676" spans="1:9" x14ac:dyDescent="0.25">
      <c r="A676" s="28"/>
      <c r="B676" s="6"/>
      <c r="C676" s="6"/>
      <c r="D676" s="6"/>
      <c r="E676" s="6"/>
      <c r="F676" s="49"/>
      <c r="G676" s="5"/>
      <c r="H676" s="5"/>
      <c r="I676" s="5"/>
    </row>
    <row r="677" spans="1:9" x14ac:dyDescent="0.25">
      <c r="A677" s="28"/>
      <c r="B677" s="6"/>
      <c r="C677" s="6"/>
      <c r="D677" s="6"/>
      <c r="E677" s="6"/>
      <c r="F677" s="49"/>
      <c r="G677" s="5"/>
      <c r="H677" s="5"/>
      <c r="I677" s="5"/>
    </row>
    <row r="678" spans="1:9" x14ac:dyDescent="0.25">
      <c r="A678" s="28"/>
      <c r="B678" s="6"/>
      <c r="C678" s="6"/>
      <c r="D678" s="6"/>
      <c r="E678" s="6"/>
      <c r="F678" s="49"/>
      <c r="G678" s="5"/>
      <c r="H678" s="5"/>
      <c r="I678" s="5"/>
    </row>
    <row r="679" spans="1:9" x14ac:dyDescent="0.25">
      <c r="A679" s="28"/>
      <c r="B679" s="6"/>
      <c r="C679" s="6"/>
      <c r="D679" s="6"/>
      <c r="E679" s="6"/>
      <c r="F679" s="49"/>
      <c r="G679" s="5"/>
      <c r="H679" s="5"/>
      <c r="I679" s="5"/>
    </row>
    <row r="680" spans="1:9" x14ac:dyDescent="0.25">
      <c r="A680" s="28"/>
      <c r="B680" s="6"/>
      <c r="C680" s="6"/>
      <c r="D680" s="6"/>
      <c r="E680" s="6"/>
      <c r="F680" s="49"/>
      <c r="G680" s="5"/>
      <c r="H680" s="5"/>
      <c r="I680" s="5"/>
    </row>
    <row r="681" spans="1:9" x14ac:dyDescent="0.25">
      <c r="A681" s="28"/>
      <c r="B681" s="6"/>
      <c r="C681" s="6"/>
      <c r="D681" s="6"/>
      <c r="E681" s="6"/>
      <c r="F681" s="49"/>
      <c r="G681" s="5"/>
      <c r="H681" s="5"/>
      <c r="I681" s="5"/>
    </row>
    <row r="682" spans="1:9" x14ac:dyDescent="0.25">
      <c r="A682" s="28"/>
      <c r="B682" s="6"/>
      <c r="C682" s="6"/>
      <c r="D682" s="6"/>
      <c r="E682" s="6"/>
      <c r="F682" s="49"/>
      <c r="G682" s="5"/>
      <c r="H682" s="5"/>
      <c r="I682" s="5"/>
    </row>
    <row r="683" spans="1:9" x14ac:dyDescent="0.25">
      <c r="A683" s="28"/>
      <c r="B683" s="6"/>
      <c r="C683" s="6"/>
      <c r="D683" s="6"/>
      <c r="E683" s="6"/>
      <c r="F683" s="49"/>
      <c r="G683" s="5"/>
      <c r="H683" s="5"/>
      <c r="I683" s="5"/>
    </row>
    <row r="684" spans="1:9" x14ac:dyDescent="0.25">
      <c r="A684" s="28"/>
      <c r="B684" s="6"/>
      <c r="C684" s="6"/>
      <c r="D684" s="6"/>
      <c r="E684" s="6"/>
      <c r="F684" s="49"/>
      <c r="G684" s="5"/>
      <c r="H684" s="5"/>
      <c r="I684" s="5"/>
    </row>
    <row r="685" spans="1:9" x14ac:dyDescent="0.25">
      <c r="A685" s="28"/>
      <c r="B685" s="6"/>
      <c r="C685" s="6"/>
      <c r="D685" s="6"/>
      <c r="E685" s="6"/>
      <c r="F685" s="49"/>
      <c r="G685" s="5"/>
      <c r="H685" s="5"/>
      <c r="I685" s="5"/>
    </row>
    <row r="686" spans="1:9" x14ac:dyDescent="0.25">
      <c r="A686" s="28"/>
      <c r="B686" s="6"/>
      <c r="C686" s="6"/>
      <c r="D686" s="6"/>
      <c r="E686" s="6"/>
      <c r="F686" s="49"/>
      <c r="G686" s="5"/>
      <c r="H686" s="5"/>
      <c r="I686" s="5"/>
    </row>
    <row r="687" spans="1:9" x14ac:dyDescent="0.25">
      <c r="A687" s="28"/>
      <c r="B687" s="6"/>
      <c r="C687" s="6"/>
      <c r="D687" s="6"/>
      <c r="E687" s="6"/>
      <c r="F687" s="49"/>
      <c r="G687" s="5"/>
      <c r="H687" s="5"/>
      <c r="I687" s="5"/>
    </row>
    <row r="688" spans="1:9" x14ac:dyDescent="0.25">
      <c r="A688" s="28"/>
      <c r="B688" s="6"/>
      <c r="C688" s="6"/>
      <c r="D688" s="6"/>
      <c r="E688" s="6"/>
      <c r="F688" s="49"/>
      <c r="G688" s="5"/>
      <c r="H688" s="5"/>
      <c r="I688" s="5"/>
    </row>
    <row r="689" spans="1:9" x14ac:dyDescent="0.25">
      <c r="A689" s="28"/>
      <c r="B689" s="6"/>
      <c r="C689" s="6"/>
      <c r="D689" s="6"/>
      <c r="E689" s="6"/>
      <c r="F689" s="49"/>
      <c r="G689" s="5"/>
      <c r="H689" s="5"/>
      <c r="I689" s="5"/>
    </row>
    <row r="690" spans="1:9" x14ac:dyDescent="0.25">
      <c r="A690" s="28"/>
      <c r="B690" s="6"/>
      <c r="C690" s="6"/>
      <c r="D690" s="6"/>
      <c r="E690" s="6"/>
      <c r="F690" s="49"/>
      <c r="G690" s="5"/>
      <c r="H690" s="5"/>
      <c r="I690" s="5"/>
    </row>
    <row r="691" spans="1:9" x14ac:dyDescent="0.25">
      <c r="A691" s="28"/>
      <c r="B691" s="6"/>
      <c r="C691" s="6"/>
      <c r="D691" s="6"/>
      <c r="E691" s="6"/>
      <c r="F691" s="49"/>
      <c r="G691" s="5"/>
      <c r="H691" s="5"/>
      <c r="I691" s="5"/>
    </row>
    <row r="692" spans="1:9" x14ac:dyDescent="0.25">
      <c r="A692" s="28"/>
      <c r="B692" s="6"/>
      <c r="C692" s="6"/>
      <c r="D692" s="6"/>
      <c r="E692" s="6"/>
      <c r="F692" s="49"/>
      <c r="G692" s="5"/>
      <c r="H692" s="5"/>
      <c r="I692" s="5"/>
    </row>
    <row r="693" spans="1:9" x14ac:dyDescent="0.25">
      <c r="A693" s="29"/>
      <c r="B693" s="6"/>
      <c r="C693" s="6"/>
      <c r="D693" s="6"/>
      <c r="E693" s="6"/>
      <c r="F693" s="49"/>
      <c r="G693" s="5"/>
      <c r="H693" s="5"/>
      <c r="I693" s="5"/>
    </row>
    <row r="694" spans="1:9" x14ac:dyDescent="0.25">
      <c r="A694" s="28"/>
      <c r="B694" s="6"/>
      <c r="C694" s="6"/>
      <c r="D694" s="6"/>
      <c r="E694" s="6"/>
      <c r="F694" s="49"/>
      <c r="G694" s="5"/>
      <c r="H694" s="5"/>
      <c r="I694" s="5"/>
    </row>
    <row r="695" spans="1:9" x14ac:dyDescent="0.25">
      <c r="A695" s="28"/>
      <c r="B695" s="6"/>
      <c r="C695" s="6"/>
      <c r="D695" s="6"/>
      <c r="E695" s="6"/>
      <c r="F695" s="49"/>
      <c r="G695" s="5"/>
      <c r="H695" s="5"/>
      <c r="I695" s="5"/>
    </row>
    <row r="696" spans="1:9" x14ac:dyDescent="0.25">
      <c r="A696" s="28"/>
      <c r="B696" s="6"/>
      <c r="C696" s="6"/>
      <c r="D696" s="6"/>
      <c r="E696" s="6"/>
      <c r="F696" s="49"/>
      <c r="G696" s="5"/>
      <c r="H696" s="5"/>
      <c r="I696" s="5"/>
    </row>
    <row r="697" spans="1:9" x14ac:dyDescent="0.25">
      <c r="A697" s="28"/>
      <c r="B697" s="6"/>
      <c r="C697" s="6"/>
      <c r="D697" s="6"/>
      <c r="E697" s="6"/>
      <c r="F697" s="49"/>
      <c r="G697" s="5"/>
      <c r="H697" s="5"/>
      <c r="I697" s="5"/>
    </row>
    <row r="698" spans="1:9" x14ac:dyDescent="0.25">
      <c r="A698" s="28"/>
      <c r="B698" s="6"/>
      <c r="C698" s="6"/>
      <c r="D698" s="6"/>
      <c r="E698" s="6"/>
      <c r="F698" s="49"/>
      <c r="G698" s="5"/>
      <c r="H698" s="5"/>
      <c r="I698" s="5"/>
    </row>
    <row r="699" spans="1:9" x14ac:dyDescent="0.25">
      <c r="A699" s="28"/>
      <c r="B699" s="6"/>
      <c r="C699" s="6"/>
      <c r="D699" s="6"/>
      <c r="E699" s="6"/>
      <c r="F699" s="49"/>
      <c r="G699" s="5"/>
      <c r="H699" s="5"/>
      <c r="I699" s="5"/>
    </row>
    <row r="700" spans="1:9" x14ac:dyDescent="0.25">
      <c r="A700" s="28"/>
      <c r="B700" s="6"/>
      <c r="C700" s="6"/>
      <c r="D700" s="6"/>
      <c r="E700" s="6"/>
      <c r="F700" s="49"/>
      <c r="G700" s="5"/>
      <c r="H700" s="5"/>
      <c r="I700" s="5"/>
    </row>
    <row r="701" spans="1:9" x14ac:dyDescent="0.25">
      <c r="A701" s="28"/>
      <c r="B701" s="6"/>
      <c r="C701" s="6"/>
      <c r="D701" s="6"/>
      <c r="E701" s="6"/>
      <c r="F701" s="49"/>
      <c r="G701" s="5"/>
      <c r="H701" s="5"/>
      <c r="I701" s="5"/>
    </row>
    <row r="702" spans="1:9" x14ac:dyDescent="0.25">
      <c r="A702" s="28"/>
      <c r="B702" s="6"/>
      <c r="C702" s="6"/>
      <c r="D702" s="6"/>
      <c r="E702" s="6"/>
      <c r="F702" s="49"/>
      <c r="G702" s="5"/>
      <c r="H702" s="5"/>
      <c r="I702" s="5"/>
    </row>
    <row r="703" spans="1:9" x14ac:dyDescent="0.25">
      <c r="A703" s="28"/>
      <c r="B703" s="6"/>
      <c r="C703" s="6"/>
      <c r="D703" s="6"/>
      <c r="E703" s="6"/>
      <c r="F703" s="49"/>
      <c r="G703" s="5"/>
      <c r="H703" s="5"/>
      <c r="I703" s="5"/>
    </row>
    <row r="704" spans="1:9" x14ac:dyDescent="0.25">
      <c r="A704" s="28"/>
      <c r="B704" s="6"/>
      <c r="C704" s="6"/>
      <c r="D704" s="6"/>
      <c r="E704" s="6"/>
      <c r="F704" s="49"/>
      <c r="G704" s="5"/>
      <c r="H704" s="5"/>
      <c r="I704" s="5"/>
    </row>
    <row r="705" spans="1:9" x14ac:dyDescent="0.25">
      <c r="A705" s="28"/>
      <c r="B705" s="6"/>
      <c r="C705" s="6"/>
      <c r="D705" s="6"/>
      <c r="E705" s="6"/>
      <c r="F705" s="49"/>
      <c r="G705" s="5"/>
      <c r="H705" s="5"/>
      <c r="I705" s="5"/>
    </row>
    <row r="706" spans="1:9" x14ac:dyDescent="0.25">
      <c r="A706" s="28"/>
      <c r="B706" s="6"/>
      <c r="C706" s="6"/>
      <c r="D706" s="6"/>
      <c r="E706" s="6"/>
      <c r="F706" s="49"/>
      <c r="G706" s="5"/>
      <c r="H706" s="5"/>
      <c r="I706" s="5"/>
    </row>
    <row r="707" spans="1:9" x14ac:dyDescent="0.25">
      <c r="A707" s="28"/>
      <c r="B707" s="6"/>
      <c r="C707" s="6"/>
      <c r="D707" s="6"/>
      <c r="E707" s="6"/>
      <c r="F707" s="49"/>
      <c r="G707" s="5"/>
      <c r="H707" s="5"/>
      <c r="I707" s="5"/>
    </row>
    <row r="708" spans="1:9" x14ac:dyDescent="0.25">
      <c r="A708" s="28"/>
      <c r="B708" s="6"/>
      <c r="C708" s="6"/>
      <c r="D708" s="6"/>
      <c r="E708" s="6"/>
      <c r="F708" s="49"/>
      <c r="G708" s="5"/>
      <c r="H708" s="5"/>
      <c r="I708" s="5"/>
    </row>
    <row r="709" spans="1:9" x14ac:dyDescent="0.25">
      <c r="A709" s="28"/>
      <c r="B709" s="6"/>
      <c r="C709" s="6"/>
      <c r="D709" s="6"/>
      <c r="E709" s="6"/>
      <c r="F709" s="49"/>
      <c r="G709" s="5"/>
      <c r="H709" s="5"/>
      <c r="I709" s="5"/>
    </row>
    <row r="710" spans="1:9" x14ac:dyDescent="0.25">
      <c r="A710" s="28"/>
      <c r="B710" s="6"/>
      <c r="C710" s="6"/>
      <c r="D710" s="6"/>
      <c r="E710" s="6"/>
      <c r="F710" s="49"/>
      <c r="G710" s="5"/>
      <c r="H710" s="5"/>
      <c r="I710" s="5"/>
    </row>
    <row r="711" spans="1:9" x14ac:dyDescent="0.25">
      <c r="A711" s="28"/>
      <c r="B711" s="6"/>
      <c r="C711" s="6"/>
      <c r="D711" s="6"/>
      <c r="E711" s="6"/>
      <c r="F711" s="49"/>
      <c r="G711" s="5"/>
      <c r="H711" s="5"/>
      <c r="I711" s="5"/>
    </row>
    <row r="712" spans="1:9" x14ac:dyDescent="0.25">
      <c r="A712" s="28"/>
      <c r="B712" s="6"/>
      <c r="C712" s="6"/>
      <c r="D712" s="6"/>
      <c r="E712" s="6"/>
      <c r="F712" s="49"/>
      <c r="G712" s="5"/>
      <c r="H712" s="5"/>
      <c r="I712" s="5"/>
    </row>
    <row r="713" spans="1:9" x14ac:dyDescent="0.25">
      <c r="A713" s="28"/>
      <c r="B713" s="6"/>
      <c r="C713" s="6"/>
      <c r="D713" s="6"/>
      <c r="E713" s="6"/>
      <c r="F713" s="49"/>
      <c r="G713" s="5"/>
      <c r="H713" s="5"/>
      <c r="I713" s="5"/>
    </row>
    <row r="714" spans="1:9" x14ac:dyDescent="0.25">
      <c r="A714" s="28"/>
      <c r="B714" s="6"/>
      <c r="C714" s="6"/>
      <c r="D714" s="6"/>
      <c r="E714" s="6"/>
      <c r="F714" s="49"/>
      <c r="G714" s="5"/>
      <c r="H714" s="5"/>
      <c r="I714" s="5"/>
    </row>
    <row r="715" spans="1:9" x14ac:dyDescent="0.25">
      <c r="A715" s="28"/>
      <c r="B715" s="6"/>
      <c r="C715" s="6"/>
      <c r="D715" s="6"/>
      <c r="E715" s="6"/>
      <c r="F715" s="49"/>
      <c r="G715" s="5"/>
      <c r="H715" s="5"/>
      <c r="I715" s="5"/>
    </row>
    <row r="716" spans="1:9" x14ac:dyDescent="0.25">
      <c r="A716" s="28"/>
      <c r="B716" s="6"/>
      <c r="C716" s="6"/>
      <c r="D716" s="6"/>
      <c r="E716" s="6"/>
      <c r="F716" s="49"/>
      <c r="G716" s="5"/>
      <c r="H716" s="5"/>
      <c r="I716" s="5"/>
    </row>
    <row r="717" spans="1:9" x14ac:dyDescent="0.25">
      <c r="A717" s="28"/>
      <c r="B717" s="6"/>
      <c r="C717" s="6"/>
      <c r="D717" s="6"/>
      <c r="E717" s="6"/>
      <c r="F717" s="49"/>
      <c r="G717" s="5"/>
      <c r="H717" s="5"/>
      <c r="I717" s="5"/>
    </row>
    <row r="718" spans="1:9" x14ac:dyDescent="0.25">
      <c r="A718" s="28"/>
      <c r="B718" s="6"/>
      <c r="C718" s="6"/>
      <c r="D718" s="6"/>
      <c r="E718" s="6"/>
      <c r="F718" s="49"/>
      <c r="G718" s="5"/>
      <c r="H718" s="5"/>
      <c r="I718" s="5"/>
    </row>
    <row r="719" spans="1:9" x14ac:dyDescent="0.25">
      <c r="A719" s="28"/>
      <c r="B719" s="6"/>
      <c r="C719" s="6"/>
      <c r="D719" s="6"/>
      <c r="E719" s="6"/>
      <c r="F719" s="49"/>
      <c r="G719" s="5"/>
      <c r="H719" s="5"/>
      <c r="I719" s="5"/>
    </row>
    <row r="720" spans="1:9" x14ac:dyDescent="0.25">
      <c r="A720" s="28"/>
      <c r="B720" s="6"/>
      <c r="C720" s="6"/>
      <c r="D720" s="6"/>
      <c r="E720" s="6"/>
      <c r="F720" s="49"/>
      <c r="G720" s="5"/>
      <c r="H720" s="5"/>
      <c r="I720" s="5"/>
    </row>
    <row r="721" spans="1:9" x14ac:dyDescent="0.25">
      <c r="A721" s="28"/>
      <c r="B721" s="6"/>
      <c r="C721" s="6"/>
      <c r="D721" s="6"/>
      <c r="E721" s="6"/>
      <c r="F721" s="49"/>
      <c r="G721" s="5"/>
      <c r="H721" s="5"/>
      <c r="I721" s="5"/>
    </row>
    <row r="722" spans="1:9" x14ac:dyDescent="0.25">
      <c r="A722" s="28"/>
      <c r="B722" s="6"/>
      <c r="C722" s="6"/>
      <c r="D722" s="6"/>
      <c r="E722" s="6"/>
      <c r="F722" s="49"/>
      <c r="G722" s="5"/>
      <c r="H722" s="5"/>
      <c r="I722" s="5"/>
    </row>
    <row r="723" spans="1:9" x14ac:dyDescent="0.25">
      <c r="A723" s="28"/>
      <c r="B723" s="6"/>
      <c r="C723" s="6"/>
      <c r="D723" s="6"/>
      <c r="E723" s="6"/>
      <c r="F723" s="49"/>
      <c r="G723" s="5"/>
      <c r="H723" s="5"/>
      <c r="I723" s="5"/>
    </row>
    <row r="724" spans="1:9" x14ac:dyDescent="0.25">
      <c r="A724" s="28"/>
      <c r="B724" s="6"/>
      <c r="C724" s="6"/>
      <c r="D724" s="6"/>
      <c r="E724" s="6"/>
      <c r="F724" s="49"/>
      <c r="G724" s="5"/>
      <c r="H724" s="5"/>
      <c r="I724" s="5"/>
    </row>
    <row r="725" spans="1:9" x14ac:dyDescent="0.25">
      <c r="A725" s="28"/>
      <c r="B725" s="6"/>
      <c r="C725" s="6"/>
      <c r="D725" s="6"/>
      <c r="E725" s="6"/>
      <c r="F725" s="49"/>
      <c r="G725" s="5"/>
      <c r="H725" s="5"/>
      <c r="I725" s="5"/>
    </row>
    <row r="726" spans="1:9" x14ac:dyDescent="0.25">
      <c r="A726" s="28"/>
      <c r="B726" s="6"/>
      <c r="C726" s="6"/>
      <c r="D726" s="6"/>
      <c r="E726" s="6"/>
      <c r="F726" s="49"/>
      <c r="G726" s="5"/>
      <c r="H726" s="5"/>
      <c r="I726" s="5"/>
    </row>
    <row r="727" spans="1:9" x14ac:dyDescent="0.25">
      <c r="A727" s="28"/>
      <c r="B727" s="6"/>
      <c r="C727" s="6"/>
      <c r="D727" s="6"/>
      <c r="E727" s="6"/>
      <c r="F727" s="49"/>
      <c r="G727" s="5"/>
      <c r="H727" s="5"/>
      <c r="I727" s="5"/>
    </row>
    <row r="728" spans="1:9" x14ac:dyDescent="0.25">
      <c r="A728" s="28"/>
      <c r="B728" s="6"/>
      <c r="C728" s="6"/>
      <c r="D728" s="6"/>
      <c r="E728" s="6"/>
      <c r="F728" s="49"/>
      <c r="G728" s="5"/>
      <c r="H728" s="5"/>
      <c r="I728" s="5"/>
    </row>
    <row r="729" spans="1:9" x14ac:dyDescent="0.25">
      <c r="A729" s="28"/>
      <c r="B729" s="6"/>
      <c r="C729" s="6"/>
      <c r="D729" s="6"/>
      <c r="E729" s="6"/>
      <c r="F729" s="49"/>
      <c r="G729" s="5"/>
      <c r="H729" s="5"/>
      <c r="I729" s="5"/>
    </row>
    <row r="730" spans="1:9" x14ac:dyDescent="0.25">
      <c r="A730" s="28"/>
      <c r="B730" s="6"/>
      <c r="C730" s="6"/>
      <c r="D730" s="6"/>
      <c r="E730" s="6"/>
      <c r="F730" s="49"/>
      <c r="G730" s="5"/>
      <c r="H730" s="5"/>
      <c r="I730" s="5"/>
    </row>
    <row r="731" spans="1:9" x14ac:dyDescent="0.25">
      <c r="A731" s="28"/>
      <c r="B731" s="6"/>
      <c r="C731" s="6"/>
      <c r="D731" s="6"/>
      <c r="E731" s="6"/>
      <c r="F731" s="49"/>
      <c r="G731" s="5"/>
      <c r="H731" s="5"/>
      <c r="I731" s="5"/>
    </row>
    <row r="732" spans="1:9" x14ac:dyDescent="0.25">
      <c r="A732" s="28"/>
      <c r="B732" s="6"/>
      <c r="C732" s="6"/>
      <c r="D732" s="6"/>
      <c r="E732" s="6"/>
      <c r="F732" s="49"/>
      <c r="G732" s="5"/>
      <c r="H732" s="5"/>
      <c r="I732" s="5"/>
    </row>
    <row r="733" spans="1:9" x14ac:dyDescent="0.25">
      <c r="A733" s="28"/>
      <c r="B733" s="6"/>
      <c r="C733" s="6"/>
      <c r="D733" s="6"/>
      <c r="E733" s="6"/>
      <c r="F733" s="49"/>
      <c r="G733" s="5"/>
      <c r="H733" s="5"/>
      <c r="I733" s="5"/>
    </row>
    <row r="734" spans="1:9" x14ac:dyDescent="0.25">
      <c r="A734" s="28"/>
      <c r="B734" s="6"/>
      <c r="C734" s="6"/>
      <c r="D734" s="6"/>
      <c r="E734" s="6"/>
      <c r="F734" s="49"/>
      <c r="G734" s="5"/>
      <c r="H734" s="5"/>
      <c r="I734" s="5"/>
    </row>
    <row r="735" spans="1:9" x14ac:dyDescent="0.25">
      <c r="A735" s="28"/>
      <c r="B735" s="6"/>
      <c r="C735" s="6"/>
      <c r="D735" s="6"/>
      <c r="E735" s="6"/>
      <c r="F735" s="49"/>
      <c r="G735" s="5"/>
      <c r="H735" s="5"/>
      <c r="I735" s="5"/>
    </row>
    <row r="736" spans="1:9" x14ac:dyDescent="0.25">
      <c r="A736" s="28"/>
      <c r="B736" s="6"/>
      <c r="C736" s="6"/>
      <c r="D736" s="6"/>
      <c r="E736" s="6"/>
      <c r="F736" s="49"/>
      <c r="G736" s="5"/>
      <c r="H736" s="5"/>
      <c r="I736" s="5"/>
    </row>
    <row r="737" spans="1:9" x14ac:dyDescent="0.25">
      <c r="A737" s="28"/>
      <c r="B737" s="6"/>
      <c r="C737" s="6"/>
      <c r="D737" s="6"/>
      <c r="E737" s="6"/>
      <c r="F737" s="49"/>
      <c r="G737" s="5"/>
      <c r="H737" s="5"/>
      <c r="I737" s="5"/>
    </row>
    <row r="738" spans="1:9" x14ac:dyDescent="0.25">
      <c r="A738" s="28"/>
      <c r="B738" s="6"/>
      <c r="C738" s="6"/>
      <c r="D738" s="6"/>
      <c r="E738" s="6"/>
      <c r="F738" s="49"/>
      <c r="G738" s="5"/>
      <c r="H738" s="5"/>
      <c r="I738" s="5"/>
    </row>
    <row r="739" spans="1:9" x14ac:dyDescent="0.25">
      <c r="A739" s="28"/>
      <c r="B739" s="6"/>
      <c r="C739" s="6"/>
      <c r="D739" s="6"/>
      <c r="E739" s="6"/>
      <c r="F739" s="49"/>
      <c r="G739" s="5"/>
      <c r="H739" s="5"/>
      <c r="I739" s="5"/>
    </row>
    <row r="740" spans="1:9" x14ac:dyDescent="0.25">
      <c r="A740" s="28"/>
      <c r="B740" s="6"/>
      <c r="C740" s="6"/>
      <c r="D740" s="6"/>
      <c r="E740" s="6"/>
      <c r="F740" s="49"/>
      <c r="G740" s="5"/>
      <c r="H740" s="5"/>
      <c r="I740" s="5"/>
    </row>
    <row r="741" spans="1:9" x14ac:dyDescent="0.25">
      <c r="A741" s="28"/>
      <c r="B741" s="6"/>
      <c r="C741" s="6"/>
      <c r="D741" s="6"/>
      <c r="E741" s="6"/>
      <c r="F741" s="49"/>
      <c r="G741" s="5"/>
      <c r="H741" s="5"/>
      <c r="I741" s="5"/>
    </row>
    <row r="742" spans="1:9" x14ac:dyDescent="0.25">
      <c r="A742" s="28"/>
      <c r="B742" s="6"/>
      <c r="C742" s="6"/>
      <c r="D742" s="6"/>
      <c r="E742" s="6"/>
      <c r="F742" s="49"/>
      <c r="G742" s="5"/>
      <c r="H742" s="5"/>
      <c r="I742" s="5"/>
    </row>
    <row r="743" spans="1:9" x14ac:dyDescent="0.25">
      <c r="A743" s="28"/>
      <c r="B743" s="6"/>
      <c r="C743" s="6"/>
      <c r="D743" s="6"/>
      <c r="E743" s="6"/>
      <c r="F743" s="49"/>
      <c r="G743" s="5"/>
      <c r="H743" s="5"/>
      <c r="I743" s="5"/>
    </row>
    <row r="744" spans="1:9" x14ac:dyDescent="0.25">
      <c r="A744" s="28"/>
      <c r="B744" s="6"/>
      <c r="C744" s="6"/>
      <c r="D744" s="6"/>
      <c r="E744" s="6"/>
      <c r="F744" s="49"/>
      <c r="G744" s="5"/>
      <c r="H744" s="5"/>
      <c r="I744" s="5"/>
    </row>
    <row r="745" spans="1:9" x14ac:dyDescent="0.25">
      <c r="A745" s="28"/>
      <c r="B745" s="6"/>
      <c r="C745" s="6"/>
      <c r="D745" s="6"/>
      <c r="E745" s="6"/>
      <c r="F745" s="49"/>
      <c r="G745" s="5"/>
      <c r="H745" s="5"/>
      <c r="I745" s="5"/>
    </row>
    <row r="746" spans="1:9" x14ac:dyDescent="0.25">
      <c r="A746" s="28"/>
      <c r="B746" s="6"/>
      <c r="C746" s="6"/>
      <c r="D746" s="6"/>
      <c r="E746" s="6"/>
      <c r="F746" s="49"/>
      <c r="G746" s="5"/>
      <c r="H746" s="5"/>
      <c r="I746" s="5"/>
    </row>
    <row r="747" spans="1:9" x14ac:dyDescent="0.25">
      <c r="A747" s="28"/>
      <c r="B747" s="6"/>
      <c r="C747" s="6"/>
      <c r="D747" s="6"/>
      <c r="E747" s="6"/>
      <c r="F747" s="49"/>
      <c r="G747" s="5"/>
      <c r="H747" s="5"/>
      <c r="I747" s="5"/>
    </row>
    <row r="748" spans="1:9" x14ac:dyDescent="0.25">
      <c r="A748" s="28"/>
      <c r="B748" s="6"/>
      <c r="C748" s="6"/>
      <c r="D748" s="6"/>
      <c r="E748" s="6"/>
      <c r="F748" s="49"/>
      <c r="G748" s="5"/>
      <c r="H748" s="5"/>
      <c r="I748" s="5"/>
    </row>
    <row r="749" spans="1:9" x14ac:dyDescent="0.25">
      <c r="A749" s="28"/>
      <c r="B749" s="6"/>
      <c r="C749" s="6"/>
      <c r="D749" s="6"/>
      <c r="E749" s="6"/>
      <c r="F749" s="49"/>
      <c r="G749" s="5"/>
      <c r="H749" s="5"/>
      <c r="I749" s="5"/>
    </row>
    <row r="750" spans="1:9" x14ac:dyDescent="0.25">
      <c r="A750" s="28"/>
      <c r="B750" s="6"/>
      <c r="C750" s="6"/>
      <c r="D750" s="6"/>
      <c r="E750" s="6"/>
      <c r="F750" s="49"/>
      <c r="G750" s="5"/>
      <c r="H750" s="5"/>
      <c r="I750" s="5"/>
    </row>
    <row r="751" spans="1:9" x14ac:dyDescent="0.25">
      <c r="A751" s="28"/>
      <c r="B751" s="6"/>
      <c r="C751" s="6"/>
      <c r="D751" s="6"/>
      <c r="E751" s="6"/>
      <c r="F751" s="49"/>
      <c r="G751" s="5"/>
      <c r="H751" s="5"/>
      <c r="I751" s="5"/>
    </row>
    <row r="752" spans="1:9" x14ac:dyDescent="0.25">
      <c r="A752" s="28"/>
      <c r="B752" s="6"/>
      <c r="C752" s="6"/>
      <c r="D752" s="6"/>
      <c r="E752" s="6"/>
      <c r="F752" s="49"/>
      <c r="G752" s="5"/>
      <c r="H752" s="5"/>
      <c r="I752" s="5"/>
    </row>
    <row r="753" spans="1:9" x14ac:dyDescent="0.25">
      <c r="A753" s="28"/>
      <c r="B753" s="6"/>
      <c r="C753" s="6"/>
      <c r="D753" s="6"/>
      <c r="E753" s="6"/>
      <c r="F753" s="49"/>
      <c r="G753" s="5"/>
      <c r="H753" s="5"/>
      <c r="I753" s="5"/>
    </row>
    <row r="754" spans="1:9" x14ac:dyDescent="0.25">
      <c r="A754" s="28"/>
      <c r="B754" s="6"/>
      <c r="C754" s="6"/>
      <c r="D754" s="6"/>
      <c r="E754" s="6"/>
      <c r="F754" s="49"/>
      <c r="G754" s="5"/>
      <c r="H754" s="5"/>
      <c r="I754" s="5"/>
    </row>
    <row r="755" spans="1:9" x14ac:dyDescent="0.25">
      <c r="A755" s="28"/>
      <c r="B755" s="6"/>
      <c r="C755" s="6"/>
      <c r="D755" s="6"/>
      <c r="E755" s="6"/>
      <c r="F755" s="49"/>
      <c r="G755" s="5"/>
      <c r="H755" s="5"/>
      <c r="I755" s="5"/>
    </row>
    <row r="756" spans="1:9" x14ac:dyDescent="0.25">
      <c r="A756" s="28"/>
      <c r="B756" s="6"/>
      <c r="C756" s="6"/>
      <c r="D756" s="6"/>
      <c r="E756" s="6"/>
      <c r="F756" s="49"/>
      <c r="G756" s="5"/>
      <c r="H756" s="5"/>
      <c r="I756" s="5"/>
    </row>
    <row r="757" spans="1:9" x14ac:dyDescent="0.25">
      <c r="A757" s="28"/>
      <c r="B757" s="6"/>
      <c r="C757" s="6"/>
      <c r="D757" s="6"/>
      <c r="E757" s="6"/>
      <c r="F757" s="49"/>
      <c r="G757" s="5"/>
      <c r="H757" s="5"/>
      <c r="I757" s="5"/>
    </row>
    <row r="758" spans="1:9" x14ac:dyDescent="0.25">
      <c r="A758" s="28"/>
      <c r="B758" s="6"/>
      <c r="C758" s="6"/>
      <c r="D758" s="6"/>
      <c r="E758" s="6"/>
      <c r="F758" s="49"/>
      <c r="G758" s="5"/>
      <c r="H758" s="5"/>
      <c r="I758" s="5"/>
    </row>
    <row r="759" spans="1:9" x14ac:dyDescent="0.25">
      <c r="A759" s="28"/>
      <c r="B759" s="6"/>
      <c r="C759" s="6"/>
      <c r="D759" s="6"/>
      <c r="E759" s="6"/>
      <c r="F759" s="49"/>
      <c r="G759" s="5"/>
      <c r="H759" s="5"/>
      <c r="I759" s="5"/>
    </row>
    <row r="760" spans="1:9" x14ac:dyDescent="0.25">
      <c r="A760" s="28"/>
      <c r="B760" s="6"/>
      <c r="C760" s="6"/>
      <c r="D760" s="6"/>
      <c r="E760" s="6"/>
      <c r="F760" s="49"/>
      <c r="G760" s="5"/>
      <c r="H760" s="5"/>
      <c r="I760" s="5"/>
    </row>
    <row r="761" spans="1:9" x14ac:dyDescent="0.25">
      <c r="A761" s="28"/>
      <c r="B761" s="6"/>
      <c r="C761" s="6"/>
      <c r="D761" s="6"/>
      <c r="E761" s="6"/>
      <c r="F761" s="49"/>
      <c r="G761" s="5"/>
      <c r="H761" s="5"/>
      <c r="I761" s="5"/>
    </row>
    <row r="762" spans="1:9" x14ac:dyDescent="0.25">
      <c r="A762" s="28"/>
      <c r="B762" s="6"/>
      <c r="C762" s="6"/>
      <c r="D762" s="6"/>
      <c r="E762" s="6"/>
      <c r="F762" s="49"/>
      <c r="G762" s="5"/>
      <c r="H762" s="5"/>
      <c r="I762" s="5"/>
    </row>
    <row r="763" spans="1:9" x14ac:dyDescent="0.25">
      <c r="A763" s="28"/>
      <c r="B763" s="6"/>
      <c r="C763" s="6"/>
      <c r="D763" s="6"/>
      <c r="E763" s="6"/>
      <c r="F763" s="49"/>
      <c r="G763" s="5"/>
      <c r="H763" s="5"/>
      <c r="I763" s="5"/>
    </row>
    <row r="764" spans="1:9" x14ac:dyDescent="0.25">
      <c r="A764" s="28"/>
      <c r="B764" s="6"/>
      <c r="C764" s="6"/>
      <c r="D764" s="6"/>
      <c r="E764" s="6"/>
      <c r="F764" s="49"/>
      <c r="G764" s="5"/>
      <c r="H764" s="5"/>
      <c r="I764" s="5"/>
    </row>
    <row r="765" spans="1:9" x14ac:dyDescent="0.25">
      <c r="A765" s="28"/>
      <c r="B765" s="6"/>
      <c r="C765" s="6"/>
      <c r="D765" s="6"/>
      <c r="E765" s="6"/>
      <c r="F765" s="49"/>
      <c r="G765" s="5"/>
      <c r="H765" s="5"/>
      <c r="I765" s="5"/>
    </row>
    <row r="766" spans="1:9" x14ac:dyDescent="0.25">
      <c r="A766" s="28"/>
      <c r="B766" s="6"/>
      <c r="C766" s="6"/>
      <c r="D766" s="6"/>
      <c r="E766" s="6"/>
      <c r="F766" s="49"/>
      <c r="G766" s="5"/>
      <c r="H766" s="5"/>
      <c r="I766" s="5"/>
    </row>
    <row r="767" spans="1:9" x14ac:dyDescent="0.25">
      <c r="A767" s="28"/>
      <c r="B767" s="6"/>
      <c r="C767" s="6"/>
      <c r="D767" s="6"/>
      <c r="E767" s="6"/>
      <c r="F767" s="49"/>
      <c r="G767" s="5"/>
      <c r="H767" s="5"/>
      <c r="I767" s="5"/>
    </row>
    <row r="768" spans="1:9" x14ac:dyDescent="0.25">
      <c r="A768" s="29"/>
      <c r="B768" s="6"/>
      <c r="C768" s="6"/>
      <c r="D768" s="6"/>
      <c r="E768" s="6"/>
      <c r="F768" s="49"/>
      <c r="G768" s="5"/>
      <c r="H768" s="5"/>
      <c r="I768" s="5"/>
    </row>
    <row r="769" spans="1:9" x14ac:dyDescent="0.25">
      <c r="A769" s="28"/>
      <c r="B769" s="6"/>
      <c r="C769" s="6"/>
      <c r="D769" s="6"/>
      <c r="E769" s="6"/>
      <c r="F769" s="49"/>
      <c r="G769" s="5"/>
      <c r="H769" s="5"/>
      <c r="I769" s="5"/>
    </row>
    <row r="770" spans="1:9" x14ac:dyDescent="0.25">
      <c r="A770" s="28"/>
      <c r="B770" s="6"/>
      <c r="C770" s="6"/>
      <c r="D770" s="6"/>
      <c r="E770" s="6"/>
      <c r="F770" s="49"/>
      <c r="G770" s="5"/>
      <c r="H770" s="5"/>
      <c r="I770" s="5"/>
    </row>
    <row r="771" spans="1:9" x14ac:dyDescent="0.25">
      <c r="A771" s="28"/>
      <c r="B771" s="6"/>
      <c r="C771" s="6"/>
      <c r="D771" s="6"/>
      <c r="E771" s="6"/>
      <c r="F771" s="49"/>
      <c r="G771" s="5"/>
      <c r="H771" s="5"/>
      <c r="I771" s="5"/>
    </row>
    <row r="772" spans="1:9" x14ac:dyDescent="0.25">
      <c r="A772" s="28"/>
      <c r="B772" s="6"/>
      <c r="C772" s="6"/>
      <c r="D772" s="6"/>
      <c r="E772" s="6"/>
      <c r="F772" s="49"/>
      <c r="G772" s="5"/>
      <c r="H772" s="5"/>
      <c r="I772" s="5"/>
    </row>
    <row r="773" spans="1:9" x14ac:dyDescent="0.25">
      <c r="A773" s="28"/>
      <c r="B773" s="6"/>
      <c r="C773" s="6"/>
      <c r="D773" s="6"/>
      <c r="E773" s="6"/>
      <c r="F773" s="49"/>
      <c r="G773" s="5"/>
      <c r="H773" s="5"/>
      <c r="I773" s="5"/>
    </row>
    <row r="774" spans="1:9" x14ac:dyDescent="0.25">
      <c r="A774" s="28"/>
      <c r="B774" s="6"/>
      <c r="C774" s="6"/>
      <c r="D774" s="6"/>
      <c r="E774" s="6"/>
      <c r="F774" s="49"/>
      <c r="G774" s="5"/>
      <c r="H774" s="5"/>
      <c r="I774" s="5"/>
    </row>
    <row r="775" spans="1:9" x14ac:dyDescent="0.25">
      <c r="A775" s="28"/>
      <c r="B775" s="6"/>
      <c r="C775" s="6"/>
      <c r="D775" s="6"/>
      <c r="E775" s="6"/>
      <c r="F775" s="49"/>
      <c r="G775" s="5"/>
      <c r="H775" s="5"/>
      <c r="I775" s="5"/>
    </row>
    <row r="776" spans="1:9" x14ac:dyDescent="0.25">
      <c r="A776" s="28"/>
      <c r="B776" s="6"/>
      <c r="C776" s="6"/>
      <c r="D776" s="6"/>
      <c r="E776" s="6"/>
      <c r="F776" s="49"/>
      <c r="G776" s="5"/>
      <c r="H776" s="5"/>
      <c r="I776" s="5"/>
    </row>
    <row r="777" spans="1:9" x14ac:dyDescent="0.25">
      <c r="A777" s="28"/>
      <c r="B777" s="6"/>
      <c r="C777" s="6"/>
      <c r="D777" s="6"/>
      <c r="E777" s="6"/>
      <c r="F777" s="49"/>
      <c r="G777" s="5"/>
      <c r="H777" s="5"/>
      <c r="I777" s="5"/>
    </row>
    <row r="778" spans="1:9" x14ac:dyDescent="0.25">
      <c r="A778" s="28"/>
      <c r="B778" s="6"/>
      <c r="C778" s="6"/>
      <c r="D778" s="6"/>
      <c r="E778" s="6"/>
      <c r="F778" s="49"/>
      <c r="G778" s="5"/>
      <c r="H778" s="5"/>
      <c r="I778" s="5"/>
    </row>
    <row r="779" spans="1:9" x14ac:dyDescent="0.25">
      <c r="A779" s="28"/>
      <c r="B779" s="6"/>
      <c r="C779" s="6"/>
      <c r="D779" s="6"/>
      <c r="E779" s="6"/>
      <c r="F779" s="49"/>
      <c r="G779" s="5"/>
      <c r="H779" s="5"/>
      <c r="I779" s="5"/>
    </row>
    <row r="780" spans="1:9" x14ac:dyDescent="0.25">
      <c r="A780" s="28"/>
      <c r="B780" s="6"/>
      <c r="C780" s="6"/>
      <c r="D780" s="6"/>
      <c r="E780" s="6"/>
      <c r="F780" s="49"/>
      <c r="G780" s="5"/>
      <c r="H780" s="5"/>
      <c r="I780" s="5"/>
    </row>
    <row r="781" spans="1:9" x14ac:dyDescent="0.25">
      <c r="A781" s="28"/>
      <c r="B781" s="6"/>
      <c r="C781" s="6"/>
      <c r="D781" s="6"/>
      <c r="E781" s="6"/>
      <c r="F781" s="49"/>
      <c r="G781" s="5"/>
      <c r="H781" s="5"/>
      <c r="I781" s="5"/>
    </row>
    <row r="782" spans="1:9" x14ac:dyDescent="0.25">
      <c r="A782" s="28"/>
      <c r="B782" s="6"/>
      <c r="C782" s="6"/>
      <c r="D782" s="6"/>
      <c r="E782" s="6"/>
      <c r="F782" s="49"/>
      <c r="G782" s="5"/>
      <c r="H782" s="5"/>
      <c r="I782" s="5"/>
    </row>
    <row r="783" spans="1:9" x14ac:dyDescent="0.25">
      <c r="A783" s="28"/>
      <c r="B783" s="6"/>
      <c r="C783" s="6"/>
      <c r="D783" s="6"/>
      <c r="E783" s="6"/>
      <c r="F783" s="49"/>
      <c r="G783" s="5"/>
      <c r="H783" s="5"/>
      <c r="I783" s="5"/>
    </row>
    <row r="784" spans="1:9" x14ac:dyDescent="0.25">
      <c r="A784" s="28"/>
      <c r="B784" s="6"/>
      <c r="C784" s="6"/>
      <c r="D784" s="6"/>
      <c r="E784" s="6"/>
      <c r="F784" s="49"/>
      <c r="G784" s="5"/>
      <c r="H784" s="5"/>
      <c r="I784" s="5"/>
    </row>
    <row r="785" spans="1:9" x14ac:dyDescent="0.25">
      <c r="A785" s="28"/>
      <c r="B785" s="6"/>
      <c r="C785" s="6"/>
      <c r="D785" s="6"/>
      <c r="E785" s="6"/>
      <c r="F785" s="49"/>
      <c r="G785" s="5"/>
      <c r="H785" s="5"/>
      <c r="I785" s="5"/>
    </row>
    <row r="786" spans="1:9" x14ac:dyDescent="0.25">
      <c r="A786" s="28"/>
      <c r="B786" s="6"/>
      <c r="C786" s="6"/>
      <c r="D786" s="6"/>
      <c r="E786" s="6"/>
      <c r="F786" s="49"/>
      <c r="G786" s="5"/>
      <c r="H786" s="5"/>
      <c r="I786" s="5"/>
    </row>
    <row r="787" spans="1:9" x14ac:dyDescent="0.25">
      <c r="A787" s="28"/>
      <c r="B787" s="6"/>
      <c r="C787" s="6"/>
      <c r="D787" s="6"/>
      <c r="E787" s="6"/>
      <c r="F787" s="49"/>
      <c r="G787" s="5"/>
      <c r="H787" s="5"/>
      <c r="I787" s="5"/>
    </row>
    <row r="788" spans="1:9" x14ac:dyDescent="0.25">
      <c r="A788" s="28"/>
      <c r="B788" s="6"/>
      <c r="C788" s="6"/>
      <c r="D788" s="6"/>
      <c r="E788" s="6"/>
      <c r="F788" s="49"/>
      <c r="G788" s="5"/>
      <c r="H788" s="5"/>
      <c r="I788" s="5"/>
    </row>
    <row r="789" spans="1:9" x14ac:dyDescent="0.25">
      <c r="A789" s="28"/>
      <c r="B789" s="6"/>
      <c r="C789" s="6"/>
      <c r="D789" s="6"/>
      <c r="E789" s="6"/>
      <c r="F789" s="49"/>
      <c r="G789" s="5"/>
      <c r="H789" s="5"/>
      <c r="I789" s="5"/>
    </row>
    <row r="790" spans="1:9" x14ac:dyDescent="0.25">
      <c r="A790" s="28"/>
      <c r="B790" s="6"/>
      <c r="C790" s="6"/>
      <c r="D790" s="6"/>
      <c r="E790" s="6"/>
      <c r="F790" s="49"/>
      <c r="G790" s="5"/>
      <c r="H790" s="5"/>
      <c r="I790" s="5"/>
    </row>
    <row r="791" spans="1:9" x14ac:dyDescent="0.25">
      <c r="A791" s="28"/>
      <c r="B791" s="6"/>
      <c r="C791" s="6"/>
      <c r="D791" s="6"/>
      <c r="E791" s="6"/>
      <c r="F791" s="49"/>
      <c r="G791" s="5"/>
      <c r="H791" s="5"/>
      <c r="I791" s="5"/>
    </row>
    <row r="792" spans="1:9" x14ac:dyDescent="0.25">
      <c r="A792" s="28"/>
      <c r="B792" s="6"/>
      <c r="C792" s="6"/>
      <c r="D792" s="6"/>
      <c r="E792" s="6"/>
      <c r="F792" s="49"/>
      <c r="G792" s="5"/>
      <c r="H792" s="5"/>
      <c r="I792" s="5"/>
    </row>
    <row r="793" spans="1:9" x14ac:dyDescent="0.25">
      <c r="A793" s="28"/>
      <c r="B793" s="6"/>
      <c r="C793" s="6"/>
      <c r="D793" s="6"/>
      <c r="E793" s="6"/>
      <c r="F793" s="49"/>
      <c r="G793" s="5"/>
      <c r="H793" s="5"/>
      <c r="I793" s="5"/>
    </row>
    <row r="794" spans="1:9" x14ac:dyDescent="0.25">
      <c r="A794" s="28"/>
      <c r="B794" s="6"/>
      <c r="C794" s="6"/>
      <c r="D794" s="6"/>
      <c r="E794" s="6"/>
      <c r="F794" s="49"/>
      <c r="G794" s="5"/>
      <c r="H794" s="5"/>
      <c r="I794" s="5"/>
    </row>
    <row r="795" spans="1:9" x14ac:dyDescent="0.25">
      <c r="A795" s="28"/>
      <c r="B795" s="6"/>
      <c r="C795" s="6"/>
      <c r="D795" s="6"/>
      <c r="E795" s="6"/>
      <c r="F795" s="49"/>
      <c r="G795" s="5"/>
      <c r="H795" s="5"/>
      <c r="I795" s="5"/>
    </row>
    <row r="796" spans="1:9" x14ac:dyDescent="0.25">
      <c r="A796" s="28"/>
      <c r="B796" s="6"/>
      <c r="C796" s="6"/>
      <c r="D796" s="6"/>
      <c r="E796" s="6"/>
      <c r="F796" s="49"/>
      <c r="G796" s="5"/>
      <c r="H796" s="5"/>
      <c r="I796" s="5"/>
    </row>
    <row r="797" spans="1:9" x14ac:dyDescent="0.25">
      <c r="A797" s="28"/>
      <c r="B797" s="6"/>
      <c r="C797" s="6"/>
      <c r="D797" s="6"/>
      <c r="E797" s="6"/>
      <c r="F797" s="49"/>
      <c r="G797" s="5"/>
      <c r="H797" s="5"/>
      <c r="I797" s="5"/>
    </row>
    <row r="798" spans="1:9" x14ac:dyDescent="0.25">
      <c r="A798" s="28"/>
      <c r="B798" s="6"/>
      <c r="C798" s="6"/>
      <c r="D798" s="6"/>
      <c r="E798" s="6"/>
      <c r="F798" s="49"/>
      <c r="G798" s="5"/>
      <c r="H798" s="5"/>
      <c r="I798" s="5"/>
    </row>
    <row r="799" spans="1:9" x14ac:dyDescent="0.25">
      <c r="A799" s="28"/>
      <c r="B799" s="6"/>
      <c r="C799" s="6"/>
      <c r="D799" s="6"/>
      <c r="E799" s="6"/>
      <c r="F799" s="49"/>
      <c r="G799" s="5"/>
      <c r="H799" s="5"/>
      <c r="I799" s="5"/>
    </row>
    <row r="800" spans="1:9" x14ac:dyDescent="0.25">
      <c r="A800" s="28"/>
      <c r="B800" s="6"/>
      <c r="C800" s="6"/>
      <c r="D800" s="6"/>
      <c r="E800" s="6"/>
      <c r="F800" s="49"/>
      <c r="G800" s="5"/>
      <c r="H800" s="5"/>
      <c r="I800" s="5"/>
    </row>
    <row r="801" spans="1:9" x14ac:dyDescent="0.25">
      <c r="A801" s="28"/>
      <c r="B801" s="6"/>
      <c r="C801" s="6"/>
      <c r="D801" s="6"/>
      <c r="E801" s="6"/>
      <c r="F801" s="49"/>
      <c r="G801" s="5"/>
      <c r="H801" s="5"/>
      <c r="I801" s="5"/>
    </row>
    <row r="802" spans="1:9" x14ac:dyDescent="0.25">
      <c r="A802" s="28"/>
      <c r="B802" s="6"/>
      <c r="C802" s="6"/>
      <c r="D802" s="6"/>
      <c r="E802" s="6"/>
      <c r="F802" s="49"/>
      <c r="G802" s="5"/>
      <c r="H802" s="5"/>
      <c r="I802" s="5"/>
    </row>
    <row r="803" spans="1:9" x14ac:dyDescent="0.25">
      <c r="A803" s="28"/>
      <c r="B803" s="6"/>
      <c r="C803" s="6"/>
      <c r="D803" s="6"/>
      <c r="E803" s="6"/>
      <c r="F803" s="49"/>
      <c r="G803" s="5"/>
      <c r="H803" s="5"/>
      <c r="I803" s="5"/>
    </row>
    <row r="804" spans="1:9" x14ac:dyDescent="0.25">
      <c r="A804" s="28"/>
      <c r="B804" s="6"/>
      <c r="C804" s="6"/>
      <c r="D804" s="6"/>
      <c r="E804" s="6"/>
      <c r="F804" s="49"/>
      <c r="G804" s="5"/>
      <c r="H804" s="5"/>
      <c r="I804" s="5"/>
    </row>
    <row r="805" spans="1:9" x14ac:dyDescent="0.25">
      <c r="A805" s="28"/>
      <c r="B805" s="6"/>
      <c r="C805" s="6"/>
      <c r="D805" s="6"/>
      <c r="E805" s="6"/>
      <c r="F805" s="49"/>
      <c r="G805" s="5"/>
      <c r="H805" s="5"/>
      <c r="I805" s="5"/>
    </row>
    <row r="806" spans="1:9" x14ac:dyDescent="0.25">
      <c r="A806" s="28"/>
      <c r="B806" s="6"/>
      <c r="C806" s="6"/>
      <c r="D806" s="6"/>
      <c r="E806" s="6"/>
      <c r="F806" s="49"/>
      <c r="G806" s="5"/>
      <c r="H806" s="5"/>
      <c r="I806" s="5"/>
    </row>
    <row r="807" spans="1:9" x14ac:dyDescent="0.25">
      <c r="A807" s="28"/>
      <c r="B807" s="6"/>
      <c r="C807" s="6"/>
      <c r="D807" s="6"/>
      <c r="E807" s="6"/>
      <c r="F807" s="49"/>
      <c r="G807" s="5"/>
      <c r="H807" s="5"/>
      <c r="I807" s="5"/>
    </row>
    <row r="808" spans="1:9" x14ac:dyDescent="0.25">
      <c r="A808" s="28"/>
      <c r="B808" s="6"/>
      <c r="C808" s="6"/>
      <c r="D808" s="6"/>
      <c r="E808" s="6"/>
      <c r="F808" s="49"/>
      <c r="G808" s="5"/>
      <c r="H808" s="5"/>
      <c r="I808" s="5"/>
    </row>
    <row r="809" spans="1:9" x14ac:dyDescent="0.25">
      <c r="A809" s="28"/>
      <c r="B809" s="6"/>
      <c r="C809" s="6"/>
      <c r="D809" s="6"/>
      <c r="E809" s="6"/>
      <c r="F809" s="49"/>
      <c r="G809" s="5"/>
      <c r="H809" s="5"/>
      <c r="I809" s="5"/>
    </row>
    <row r="810" spans="1:9" x14ac:dyDescent="0.25">
      <c r="A810" s="28"/>
      <c r="B810" s="6"/>
      <c r="C810" s="6"/>
      <c r="D810" s="6"/>
      <c r="E810" s="6"/>
      <c r="F810" s="49"/>
      <c r="G810" s="5"/>
      <c r="H810" s="5"/>
      <c r="I810" s="5"/>
    </row>
    <row r="811" spans="1:9" x14ac:dyDescent="0.25">
      <c r="A811" s="28"/>
      <c r="B811" s="6"/>
      <c r="C811" s="6"/>
      <c r="D811" s="6"/>
      <c r="E811" s="6"/>
      <c r="F811" s="49"/>
      <c r="G811" s="5"/>
      <c r="H811" s="5"/>
      <c r="I811" s="5"/>
    </row>
    <row r="812" spans="1:9" x14ac:dyDescent="0.25">
      <c r="A812" s="28"/>
      <c r="B812" s="6"/>
      <c r="C812" s="6"/>
      <c r="D812" s="6"/>
      <c r="E812" s="6"/>
      <c r="F812" s="49"/>
      <c r="G812" s="5"/>
      <c r="H812" s="5"/>
      <c r="I812" s="5"/>
    </row>
    <row r="813" spans="1:9" x14ac:dyDescent="0.25">
      <c r="A813" s="28"/>
      <c r="B813" s="6"/>
      <c r="C813" s="6"/>
      <c r="D813" s="6"/>
      <c r="E813" s="6"/>
      <c r="F813" s="49"/>
      <c r="G813" s="5"/>
      <c r="H813" s="5"/>
      <c r="I813" s="5"/>
    </row>
    <row r="814" spans="1:9" x14ac:dyDescent="0.25">
      <c r="A814" s="28"/>
      <c r="B814" s="6"/>
      <c r="C814" s="6"/>
      <c r="D814" s="6"/>
      <c r="E814" s="6"/>
      <c r="F814" s="49"/>
      <c r="G814" s="5"/>
      <c r="H814" s="5"/>
      <c r="I814" s="5"/>
    </row>
    <row r="815" spans="1:9" x14ac:dyDescent="0.25">
      <c r="A815" s="28"/>
      <c r="B815" s="6"/>
      <c r="C815" s="6"/>
      <c r="D815" s="6"/>
      <c r="E815" s="6"/>
      <c r="F815" s="49"/>
      <c r="G815" s="5"/>
      <c r="H815" s="5"/>
      <c r="I815" s="5"/>
    </row>
    <row r="816" spans="1:9" x14ac:dyDescent="0.25">
      <c r="A816" s="28"/>
      <c r="B816" s="6"/>
      <c r="C816" s="6"/>
      <c r="D816" s="6"/>
      <c r="E816" s="6"/>
      <c r="F816" s="49"/>
      <c r="G816" s="5"/>
      <c r="H816" s="5"/>
      <c r="I816" s="5"/>
    </row>
    <row r="817" spans="1:9" x14ac:dyDescent="0.25">
      <c r="A817" s="28"/>
      <c r="B817" s="6"/>
      <c r="C817" s="6"/>
      <c r="D817" s="6"/>
      <c r="E817" s="6"/>
      <c r="F817" s="49"/>
      <c r="G817" s="5"/>
      <c r="H817" s="5"/>
      <c r="I817" s="5"/>
    </row>
    <row r="818" spans="1:9" x14ac:dyDescent="0.25">
      <c r="A818" s="28"/>
      <c r="B818" s="6"/>
      <c r="C818" s="6"/>
      <c r="D818" s="6"/>
      <c r="E818" s="6"/>
      <c r="F818" s="49"/>
      <c r="G818" s="5"/>
      <c r="H818" s="5"/>
      <c r="I818" s="5"/>
    </row>
    <row r="819" spans="1:9" x14ac:dyDescent="0.25">
      <c r="A819" s="28"/>
      <c r="B819" s="6"/>
      <c r="C819" s="6"/>
      <c r="D819" s="6"/>
      <c r="E819" s="6"/>
      <c r="F819" s="49"/>
      <c r="G819" s="5"/>
      <c r="H819" s="5"/>
      <c r="I819" s="5"/>
    </row>
    <row r="820" spans="1:9" x14ac:dyDescent="0.25">
      <c r="A820" s="28"/>
      <c r="B820" s="6"/>
      <c r="C820" s="6"/>
      <c r="D820" s="6"/>
      <c r="E820" s="6"/>
      <c r="F820" s="49"/>
      <c r="G820" s="5"/>
      <c r="H820" s="5"/>
      <c r="I820" s="5"/>
    </row>
    <row r="821" spans="1:9" x14ac:dyDescent="0.25">
      <c r="A821" s="28"/>
      <c r="B821" s="6"/>
      <c r="C821" s="6"/>
      <c r="D821" s="6"/>
      <c r="E821" s="6"/>
      <c r="F821" s="49"/>
      <c r="G821" s="5"/>
      <c r="H821" s="5"/>
      <c r="I821" s="5"/>
    </row>
    <row r="822" spans="1:9" x14ac:dyDescent="0.25">
      <c r="A822" s="28"/>
      <c r="B822" s="6"/>
      <c r="C822" s="6"/>
      <c r="D822" s="6"/>
      <c r="E822" s="6"/>
      <c r="F822" s="49"/>
      <c r="G822" s="5"/>
      <c r="H822" s="5"/>
      <c r="I822" s="5"/>
    </row>
    <row r="823" spans="1:9" x14ac:dyDescent="0.25">
      <c r="A823" s="28"/>
      <c r="B823" s="6"/>
      <c r="C823" s="6"/>
      <c r="D823" s="6"/>
      <c r="E823" s="6"/>
      <c r="F823" s="49"/>
      <c r="G823" s="5"/>
      <c r="H823" s="5"/>
      <c r="I823" s="5"/>
    </row>
    <row r="824" spans="1:9" x14ac:dyDescent="0.25">
      <c r="A824" s="28"/>
      <c r="B824" s="6"/>
      <c r="C824" s="6"/>
      <c r="D824" s="6"/>
      <c r="E824" s="6"/>
      <c r="F824" s="49"/>
      <c r="G824" s="5"/>
      <c r="H824" s="5"/>
      <c r="I824" s="5"/>
    </row>
    <row r="825" spans="1:9" x14ac:dyDescent="0.25">
      <c r="A825" s="28"/>
      <c r="B825" s="6"/>
      <c r="C825" s="6"/>
      <c r="D825" s="6"/>
      <c r="E825" s="6"/>
      <c r="F825" s="49"/>
      <c r="G825" s="5"/>
      <c r="H825" s="5"/>
      <c r="I825" s="5"/>
    </row>
    <row r="826" spans="1:9" x14ac:dyDescent="0.25">
      <c r="A826" s="28"/>
      <c r="B826" s="6"/>
      <c r="C826" s="6"/>
      <c r="D826" s="6"/>
      <c r="E826" s="6"/>
      <c r="F826" s="49"/>
      <c r="G826" s="5"/>
      <c r="H826" s="5"/>
      <c r="I826" s="5"/>
    </row>
    <row r="827" spans="1:9" x14ac:dyDescent="0.25">
      <c r="A827" s="28"/>
      <c r="B827" s="6"/>
      <c r="C827" s="6"/>
      <c r="D827" s="6"/>
      <c r="E827" s="6"/>
      <c r="F827" s="49"/>
      <c r="G827" s="5"/>
      <c r="H827" s="5"/>
      <c r="I827" s="5"/>
    </row>
    <row r="828" spans="1:9" x14ac:dyDescent="0.25">
      <c r="A828" s="28"/>
      <c r="B828" s="6"/>
      <c r="C828" s="6"/>
      <c r="D828" s="6"/>
      <c r="E828" s="6"/>
      <c r="F828" s="49"/>
      <c r="G828" s="5"/>
      <c r="H828" s="5"/>
      <c r="I828" s="5"/>
    </row>
    <row r="829" spans="1:9" x14ac:dyDescent="0.25">
      <c r="A829" s="28"/>
      <c r="B829" s="6"/>
      <c r="C829" s="6"/>
      <c r="D829" s="6"/>
      <c r="E829" s="6"/>
      <c r="F829" s="49"/>
      <c r="G829" s="5"/>
      <c r="H829" s="5"/>
      <c r="I829" s="5"/>
    </row>
    <row r="830" spans="1:9" x14ac:dyDescent="0.25">
      <c r="A830" s="28"/>
      <c r="B830" s="6"/>
      <c r="C830" s="6"/>
      <c r="D830" s="6"/>
      <c r="E830" s="6"/>
      <c r="F830" s="49"/>
      <c r="G830" s="5"/>
      <c r="H830" s="5"/>
      <c r="I830" s="5"/>
    </row>
    <row r="831" spans="1:9" x14ac:dyDescent="0.25">
      <c r="A831" s="28"/>
      <c r="B831" s="6"/>
      <c r="C831" s="6"/>
      <c r="D831" s="6"/>
      <c r="E831" s="6"/>
      <c r="F831" s="49"/>
      <c r="G831" s="5"/>
      <c r="H831" s="5"/>
      <c r="I831" s="5"/>
    </row>
    <row r="832" spans="1:9" x14ac:dyDescent="0.25">
      <c r="A832" s="28"/>
      <c r="B832" s="6"/>
      <c r="C832" s="6"/>
      <c r="D832" s="6"/>
      <c r="E832" s="6"/>
      <c r="F832" s="49"/>
      <c r="G832" s="5"/>
      <c r="H832" s="5"/>
      <c r="I832" s="5"/>
    </row>
    <row r="833" spans="1:9" x14ac:dyDescent="0.25">
      <c r="A833" s="28"/>
      <c r="B833" s="6"/>
      <c r="C833" s="6"/>
      <c r="D833" s="6"/>
      <c r="E833" s="6"/>
      <c r="F833" s="49"/>
      <c r="G833" s="5"/>
      <c r="H833" s="5"/>
      <c r="I833" s="5"/>
    </row>
    <row r="834" spans="1:9" x14ac:dyDescent="0.25">
      <c r="A834" s="28"/>
      <c r="B834" s="6"/>
      <c r="C834" s="6"/>
      <c r="D834" s="6"/>
      <c r="E834" s="6"/>
      <c r="F834" s="49"/>
      <c r="G834" s="5"/>
      <c r="H834" s="5"/>
      <c r="I834" s="5"/>
    </row>
    <row r="835" spans="1:9" x14ac:dyDescent="0.25">
      <c r="A835" s="28"/>
      <c r="B835" s="6"/>
      <c r="C835" s="6"/>
      <c r="D835" s="6"/>
      <c r="E835" s="6"/>
      <c r="F835" s="49"/>
      <c r="G835" s="5"/>
      <c r="H835" s="5"/>
      <c r="I835" s="5"/>
    </row>
    <row r="836" spans="1:9" x14ac:dyDescent="0.25">
      <c r="A836" s="28"/>
      <c r="B836" s="6"/>
      <c r="C836" s="6"/>
      <c r="D836" s="6"/>
      <c r="E836" s="6"/>
      <c r="F836" s="49"/>
      <c r="G836" s="5"/>
      <c r="H836" s="5"/>
      <c r="I836" s="5"/>
    </row>
    <row r="837" spans="1:9" x14ac:dyDescent="0.25">
      <c r="A837" s="28"/>
      <c r="B837" s="6"/>
      <c r="C837" s="6"/>
      <c r="D837" s="6"/>
      <c r="E837" s="6"/>
      <c r="F837" s="49"/>
      <c r="G837" s="5"/>
      <c r="H837" s="5"/>
      <c r="I837" s="5"/>
    </row>
    <row r="838" spans="1:9" x14ac:dyDescent="0.25">
      <c r="A838" s="28"/>
      <c r="B838" s="6"/>
      <c r="C838" s="6"/>
      <c r="D838" s="6"/>
      <c r="E838" s="6"/>
      <c r="F838" s="49"/>
      <c r="G838" s="5"/>
      <c r="H838" s="5"/>
      <c r="I838" s="5"/>
    </row>
    <row r="839" spans="1:9" x14ac:dyDescent="0.25">
      <c r="A839" s="28"/>
      <c r="B839" s="6"/>
      <c r="C839" s="6"/>
      <c r="D839" s="6"/>
      <c r="E839" s="6"/>
      <c r="F839" s="49"/>
      <c r="G839" s="5"/>
      <c r="H839" s="5"/>
      <c r="I839" s="5"/>
    </row>
    <row r="840" spans="1:9" x14ac:dyDescent="0.25">
      <c r="A840" s="28"/>
      <c r="B840" s="6"/>
      <c r="C840" s="6"/>
      <c r="D840" s="6"/>
      <c r="E840" s="6"/>
      <c r="F840" s="49"/>
      <c r="G840" s="5"/>
      <c r="H840" s="5"/>
      <c r="I840" s="5"/>
    </row>
    <row r="841" spans="1:9" x14ac:dyDescent="0.25">
      <c r="A841" s="28"/>
      <c r="B841" s="6"/>
      <c r="C841" s="6"/>
      <c r="D841" s="6"/>
      <c r="E841" s="6"/>
      <c r="F841" s="49"/>
      <c r="G841" s="5"/>
      <c r="H841" s="5"/>
      <c r="I841" s="5"/>
    </row>
    <row r="842" spans="1:9" x14ac:dyDescent="0.25">
      <c r="A842" s="28"/>
      <c r="B842" s="6"/>
      <c r="C842" s="6"/>
      <c r="D842" s="6"/>
      <c r="E842" s="6"/>
      <c r="F842" s="49"/>
      <c r="G842" s="5"/>
      <c r="H842" s="5"/>
      <c r="I842" s="5"/>
    </row>
    <row r="843" spans="1:9" x14ac:dyDescent="0.25">
      <c r="A843" s="28"/>
      <c r="B843" s="6"/>
      <c r="C843" s="6"/>
      <c r="D843" s="6"/>
      <c r="E843" s="6"/>
      <c r="F843" s="49"/>
      <c r="G843" s="5"/>
      <c r="H843" s="5"/>
      <c r="I843" s="5"/>
    </row>
    <row r="844" spans="1:9" x14ac:dyDescent="0.25">
      <c r="A844" s="28"/>
      <c r="B844" s="6"/>
      <c r="C844" s="6"/>
      <c r="D844" s="6"/>
      <c r="E844" s="6"/>
      <c r="F844" s="49"/>
      <c r="G844" s="5"/>
      <c r="H844" s="5"/>
      <c r="I844" s="5"/>
    </row>
    <row r="845" spans="1:9" x14ac:dyDescent="0.25">
      <c r="A845" s="28"/>
      <c r="B845" s="6"/>
      <c r="C845" s="6"/>
      <c r="D845" s="6"/>
      <c r="E845" s="6"/>
      <c r="F845" s="49"/>
      <c r="G845" s="5"/>
      <c r="H845" s="5"/>
      <c r="I845" s="5"/>
    </row>
    <row r="846" spans="1:9" x14ac:dyDescent="0.25">
      <c r="A846" s="28"/>
      <c r="B846" s="6"/>
      <c r="C846" s="6"/>
      <c r="D846" s="6"/>
      <c r="E846" s="6"/>
      <c r="F846" s="49"/>
      <c r="G846" s="5"/>
      <c r="H846" s="5"/>
      <c r="I846" s="5"/>
    </row>
    <row r="847" spans="1:9" x14ac:dyDescent="0.25">
      <c r="A847" s="28"/>
      <c r="B847" s="6"/>
      <c r="C847" s="6"/>
      <c r="D847" s="6"/>
      <c r="E847" s="6"/>
      <c r="F847" s="49"/>
      <c r="G847" s="5"/>
      <c r="H847" s="5"/>
      <c r="I847" s="5"/>
    </row>
    <row r="848" spans="1:9" x14ac:dyDescent="0.25">
      <c r="A848" s="28"/>
      <c r="B848" s="6"/>
      <c r="C848" s="6"/>
      <c r="D848" s="6"/>
      <c r="E848" s="6"/>
      <c r="F848" s="49"/>
      <c r="G848" s="5"/>
      <c r="H848" s="5"/>
      <c r="I848" s="5"/>
    </row>
    <row r="849" spans="1:9" x14ac:dyDescent="0.25">
      <c r="A849" s="28"/>
      <c r="B849" s="6"/>
      <c r="C849" s="6"/>
      <c r="D849" s="6"/>
      <c r="E849" s="6"/>
      <c r="F849" s="49"/>
      <c r="G849" s="5"/>
      <c r="H849" s="5"/>
      <c r="I849" s="5"/>
    </row>
    <row r="850" spans="1:9" x14ac:dyDescent="0.25">
      <c r="A850" s="28"/>
      <c r="B850" s="6"/>
      <c r="C850" s="6"/>
      <c r="D850" s="6"/>
      <c r="E850" s="6"/>
      <c r="F850" s="49"/>
      <c r="G850" s="5"/>
      <c r="H850" s="5"/>
      <c r="I850" s="5"/>
    </row>
    <row r="851" spans="1:9" x14ac:dyDescent="0.25">
      <c r="A851" s="28"/>
      <c r="B851" s="6"/>
      <c r="C851" s="6"/>
      <c r="D851" s="6"/>
      <c r="E851" s="6"/>
      <c r="F851" s="49"/>
      <c r="G851" s="5"/>
      <c r="H851" s="5"/>
      <c r="I851" s="5"/>
    </row>
    <row r="852" spans="1:9" x14ac:dyDescent="0.25">
      <c r="A852" s="28"/>
      <c r="B852" s="6"/>
      <c r="C852" s="6"/>
      <c r="D852" s="6"/>
      <c r="E852" s="6"/>
      <c r="F852" s="49"/>
      <c r="G852" s="5"/>
      <c r="H852" s="5"/>
      <c r="I852" s="5"/>
    </row>
    <row r="853" spans="1:9" x14ac:dyDescent="0.25">
      <c r="A853" s="28"/>
      <c r="B853" s="6"/>
      <c r="C853" s="6"/>
      <c r="D853" s="6"/>
      <c r="E853" s="6"/>
      <c r="F853" s="49"/>
      <c r="G853" s="5"/>
      <c r="H853" s="5"/>
      <c r="I853" s="5"/>
    </row>
    <row r="854" spans="1:9" x14ac:dyDescent="0.25">
      <c r="A854" s="28"/>
      <c r="B854" s="6"/>
      <c r="C854" s="6"/>
      <c r="D854" s="6"/>
      <c r="E854" s="6"/>
      <c r="F854" s="49"/>
      <c r="G854" s="5"/>
      <c r="H854" s="5"/>
      <c r="I854" s="5"/>
    </row>
    <row r="855" spans="1:9" x14ac:dyDescent="0.25">
      <c r="A855" s="28"/>
      <c r="B855" s="6"/>
      <c r="C855" s="6"/>
      <c r="D855" s="6"/>
      <c r="E855" s="6"/>
      <c r="F855" s="49"/>
      <c r="G855" s="5"/>
      <c r="H855" s="5"/>
      <c r="I855" s="5"/>
    </row>
    <row r="856" spans="1:9" x14ac:dyDescent="0.25">
      <c r="A856" s="28"/>
      <c r="B856" s="6"/>
      <c r="C856" s="6"/>
      <c r="D856" s="6"/>
      <c r="E856" s="6"/>
      <c r="F856" s="49"/>
      <c r="G856" s="5"/>
      <c r="H856" s="5"/>
      <c r="I856" s="5"/>
    </row>
    <row r="857" spans="1:9" x14ac:dyDescent="0.25">
      <c r="A857" s="28"/>
      <c r="B857" s="6"/>
      <c r="C857" s="6"/>
      <c r="D857" s="6"/>
      <c r="E857" s="6"/>
      <c r="F857" s="49"/>
      <c r="G857" s="5"/>
      <c r="H857" s="5"/>
      <c r="I857" s="5"/>
    </row>
    <row r="858" spans="1:9" x14ac:dyDescent="0.25">
      <c r="A858" s="28"/>
      <c r="B858" s="6"/>
      <c r="C858" s="6"/>
      <c r="D858" s="6"/>
      <c r="E858" s="6"/>
      <c r="F858" s="49"/>
      <c r="G858" s="5"/>
      <c r="H858" s="5"/>
      <c r="I858" s="5"/>
    </row>
    <row r="859" spans="1:9" x14ac:dyDescent="0.25">
      <c r="A859" s="28"/>
      <c r="B859" s="6"/>
      <c r="C859" s="6"/>
      <c r="D859" s="6"/>
      <c r="E859" s="6"/>
      <c r="F859" s="49"/>
      <c r="G859" s="5"/>
      <c r="H859" s="5"/>
      <c r="I859" s="5"/>
    </row>
    <row r="860" spans="1:9" x14ac:dyDescent="0.25">
      <c r="A860" s="28"/>
      <c r="B860" s="6"/>
      <c r="C860" s="6"/>
      <c r="D860" s="6"/>
      <c r="E860" s="6"/>
      <c r="F860" s="49"/>
      <c r="G860" s="5"/>
      <c r="H860" s="5"/>
      <c r="I860" s="5"/>
    </row>
    <row r="861" spans="1:9" x14ac:dyDescent="0.25">
      <c r="A861" s="28"/>
      <c r="B861" s="6"/>
      <c r="C861" s="6"/>
      <c r="D861" s="6"/>
      <c r="E861" s="6"/>
      <c r="F861" s="49"/>
      <c r="G861" s="5"/>
      <c r="H861" s="5"/>
      <c r="I861" s="5"/>
    </row>
    <row r="862" spans="1:9" x14ac:dyDescent="0.25">
      <c r="A862" s="28"/>
      <c r="B862" s="6"/>
      <c r="C862" s="6"/>
      <c r="D862" s="6"/>
      <c r="E862" s="6"/>
      <c r="F862" s="49"/>
      <c r="G862" s="5"/>
      <c r="H862" s="5"/>
      <c r="I862" s="5"/>
    </row>
    <row r="863" spans="1:9" x14ac:dyDescent="0.25">
      <c r="A863" s="28"/>
      <c r="B863" s="6"/>
      <c r="C863" s="6"/>
      <c r="D863" s="6"/>
      <c r="E863" s="6"/>
      <c r="F863" s="49"/>
      <c r="G863" s="5"/>
      <c r="H863" s="5"/>
      <c r="I863" s="5"/>
    </row>
    <row r="864" spans="1:9" x14ac:dyDescent="0.25">
      <c r="A864" s="28"/>
      <c r="B864" s="6"/>
      <c r="C864" s="6"/>
      <c r="D864" s="6"/>
      <c r="E864" s="6"/>
      <c r="F864" s="49"/>
      <c r="G864" s="5"/>
      <c r="H864" s="5"/>
      <c r="I864" s="5"/>
    </row>
    <row r="865" spans="1:9" x14ac:dyDescent="0.25">
      <c r="A865" s="28"/>
      <c r="B865" s="6"/>
      <c r="C865" s="6"/>
      <c r="D865" s="6"/>
      <c r="E865" s="6"/>
      <c r="F865" s="49"/>
      <c r="G865" s="5"/>
      <c r="H865" s="5"/>
      <c r="I865" s="5"/>
    </row>
    <row r="866" spans="1:9" x14ac:dyDescent="0.25">
      <c r="A866" s="28"/>
      <c r="B866" s="6"/>
      <c r="C866" s="6"/>
      <c r="D866" s="6"/>
      <c r="E866" s="6"/>
      <c r="F866" s="49"/>
      <c r="G866" s="5"/>
      <c r="H866" s="5"/>
      <c r="I866" s="5"/>
    </row>
    <row r="867" spans="1:9" x14ac:dyDescent="0.25">
      <c r="A867" s="28"/>
      <c r="B867" s="6"/>
      <c r="C867" s="6"/>
      <c r="D867" s="6"/>
      <c r="E867" s="6"/>
      <c r="F867" s="49"/>
      <c r="G867" s="5"/>
      <c r="H867" s="5"/>
      <c r="I867" s="5"/>
    </row>
    <row r="868" spans="1:9" x14ac:dyDescent="0.25">
      <c r="A868" s="28"/>
      <c r="B868" s="6"/>
      <c r="C868" s="6"/>
      <c r="D868" s="6"/>
      <c r="E868" s="6"/>
      <c r="F868" s="49"/>
      <c r="G868" s="5"/>
      <c r="H868" s="5"/>
      <c r="I868" s="5"/>
    </row>
    <row r="869" spans="1:9" x14ac:dyDescent="0.25">
      <c r="A869" s="28"/>
      <c r="B869" s="6"/>
      <c r="C869" s="6"/>
      <c r="D869" s="6"/>
      <c r="E869" s="6"/>
      <c r="F869" s="49"/>
      <c r="G869" s="5"/>
      <c r="H869" s="5"/>
      <c r="I869" s="5"/>
    </row>
    <row r="870" spans="1:9" x14ac:dyDescent="0.25">
      <c r="A870" s="28"/>
      <c r="B870" s="6"/>
      <c r="C870" s="6"/>
      <c r="D870" s="6"/>
      <c r="E870" s="6"/>
      <c r="F870" s="49"/>
      <c r="G870" s="5"/>
      <c r="H870" s="5"/>
      <c r="I870" s="5"/>
    </row>
    <row r="871" spans="1:9" x14ac:dyDescent="0.25">
      <c r="A871" s="28"/>
      <c r="B871" s="6"/>
      <c r="C871" s="6"/>
      <c r="D871" s="6"/>
      <c r="E871" s="6"/>
      <c r="F871" s="49"/>
      <c r="G871" s="5"/>
      <c r="H871" s="5"/>
      <c r="I871" s="5"/>
    </row>
    <row r="872" spans="1:9" x14ac:dyDescent="0.25">
      <c r="A872" s="28"/>
      <c r="B872" s="6"/>
      <c r="C872" s="6"/>
      <c r="D872" s="6"/>
      <c r="E872" s="6"/>
      <c r="F872" s="49"/>
      <c r="G872" s="5"/>
      <c r="H872" s="5"/>
      <c r="I872" s="5"/>
    </row>
    <row r="873" spans="1:9" x14ac:dyDescent="0.25">
      <c r="A873" s="28"/>
      <c r="B873" s="6"/>
      <c r="C873" s="6"/>
      <c r="D873" s="6"/>
      <c r="E873" s="6"/>
      <c r="F873" s="49"/>
      <c r="G873" s="5"/>
      <c r="H873" s="5"/>
      <c r="I873" s="5"/>
    </row>
    <row r="874" spans="1:9" x14ac:dyDescent="0.25">
      <c r="A874" s="28"/>
      <c r="B874" s="6"/>
      <c r="C874" s="6"/>
      <c r="D874" s="6"/>
      <c r="E874" s="6"/>
      <c r="F874" s="49"/>
      <c r="G874" s="5"/>
      <c r="H874" s="5"/>
      <c r="I874" s="5"/>
    </row>
    <row r="875" spans="1:9" x14ac:dyDescent="0.25">
      <c r="A875" s="28"/>
      <c r="B875" s="6"/>
      <c r="C875" s="6"/>
      <c r="D875" s="6"/>
      <c r="E875" s="6"/>
      <c r="F875" s="49"/>
      <c r="G875" s="5"/>
      <c r="H875" s="5"/>
      <c r="I875" s="5"/>
    </row>
    <row r="876" spans="1:9" x14ac:dyDescent="0.25">
      <c r="A876" s="28"/>
      <c r="B876" s="6"/>
      <c r="C876" s="6"/>
      <c r="D876" s="6"/>
      <c r="E876" s="6"/>
      <c r="F876" s="49"/>
      <c r="G876" s="5"/>
      <c r="H876" s="5"/>
      <c r="I876" s="5"/>
    </row>
    <row r="877" spans="1:9" x14ac:dyDescent="0.25">
      <c r="A877" s="28"/>
      <c r="B877" s="6"/>
      <c r="C877" s="6"/>
      <c r="D877" s="6"/>
      <c r="E877" s="6"/>
      <c r="F877" s="49"/>
      <c r="G877" s="5"/>
      <c r="H877" s="5"/>
      <c r="I877" s="5"/>
    </row>
    <row r="878" spans="1:9" x14ac:dyDescent="0.25">
      <c r="A878" s="28"/>
      <c r="B878" s="6"/>
      <c r="C878" s="6"/>
      <c r="D878" s="6"/>
      <c r="E878" s="6"/>
      <c r="F878" s="49"/>
      <c r="G878" s="5"/>
      <c r="H878" s="5"/>
      <c r="I878" s="5"/>
    </row>
    <row r="879" spans="1:9" x14ac:dyDescent="0.25">
      <c r="A879" s="28"/>
      <c r="B879" s="6"/>
      <c r="C879" s="6"/>
      <c r="D879" s="6"/>
      <c r="E879" s="6"/>
      <c r="F879" s="49"/>
      <c r="G879" s="5"/>
      <c r="H879" s="5"/>
      <c r="I879" s="5"/>
    </row>
    <row r="880" spans="1:9" x14ac:dyDescent="0.25">
      <c r="A880" s="28"/>
      <c r="B880" s="6"/>
      <c r="C880" s="6"/>
      <c r="D880" s="6"/>
      <c r="E880" s="6"/>
      <c r="F880" s="49"/>
      <c r="G880" s="5"/>
      <c r="H880" s="5"/>
      <c r="I880" s="5"/>
    </row>
    <row r="881" spans="1:9" x14ac:dyDescent="0.25">
      <c r="A881" s="28"/>
      <c r="B881" s="6"/>
      <c r="C881" s="6"/>
      <c r="D881" s="6"/>
      <c r="E881" s="6"/>
      <c r="F881" s="49"/>
      <c r="G881" s="5"/>
      <c r="H881" s="5"/>
      <c r="I881" s="5"/>
    </row>
    <row r="882" spans="1:9" x14ac:dyDescent="0.25">
      <c r="A882" s="28"/>
      <c r="B882" s="6"/>
      <c r="C882" s="6"/>
      <c r="D882" s="6"/>
      <c r="E882" s="6"/>
      <c r="F882" s="49"/>
      <c r="G882" s="5"/>
      <c r="H882" s="5"/>
      <c r="I882" s="5"/>
    </row>
    <row r="883" spans="1:9" x14ac:dyDescent="0.25">
      <c r="A883" s="28"/>
      <c r="B883" s="6"/>
      <c r="C883" s="6"/>
      <c r="D883" s="6"/>
      <c r="E883" s="6"/>
      <c r="F883" s="49"/>
      <c r="G883" s="5"/>
      <c r="H883" s="5"/>
      <c r="I883" s="5"/>
    </row>
    <row r="884" spans="1:9" x14ac:dyDescent="0.25">
      <c r="A884" s="28"/>
      <c r="B884" s="6"/>
      <c r="C884" s="6"/>
      <c r="D884" s="6"/>
      <c r="E884" s="6"/>
      <c r="F884" s="49"/>
      <c r="G884" s="5"/>
      <c r="H884" s="5"/>
      <c r="I884" s="5"/>
    </row>
    <row r="885" spans="1:9" x14ac:dyDescent="0.25">
      <c r="A885" s="28"/>
      <c r="B885" s="6"/>
      <c r="C885" s="6"/>
      <c r="D885" s="6"/>
      <c r="E885" s="6"/>
      <c r="F885" s="49"/>
      <c r="G885" s="5"/>
      <c r="H885" s="5"/>
      <c r="I885" s="5"/>
    </row>
    <row r="886" spans="1:9" x14ac:dyDescent="0.25">
      <c r="A886" s="28"/>
      <c r="B886" s="6"/>
      <c r="C886" s="6"/>
      <c r="D886" s="6"/>
      <c r="E886" s="6"/>
      <c r="F886" s="49"/>
      <c r="G886" s="5"/>
      <c r="H886" s="5"/>
      <c r="I886" s="5"/>
    </row>
    <row r="887" spans="1:9" x14ac:dyDescent="0.25">
      <c r="A887" s="28"/>
      <c r="B887" s="6"/>
      <c r="C887" s="6"/>
      <c r="D887" s="6"/>
      <c r="E887" s="6"/>
      <c r="F887" s="49"/>
      <c r="G887" s="5"/>
      <c r="H887" s="5"/>
      <c r="I887" s="5"/>
    </row>
    <row r="888" spans="1:9" x14ac:dyDescent="0.25">
      <c r="A888" s="28"/>
      <c r="B888" s="6"/>
      <c r="C888" s="6"/>
      <c r="D888" s="6"/>
      <c r="E888" s="6"/>
      <c r="F888" s="49"/>
      <c r="G888" s="5"/>
      <c r="H888" s="5"/>
      <c r="I888" s="5"/>
    </row>
    <row r="889" spans="1:9" x14ac:dyDescent="0.25">
      <c r="A889" s="28"/>
      <c r="B889" s="6"/>
      <c r="C889" s="6"/>
      <c r="D889" s="6"/>
      <c r="E889" s="6"/>
      <c r="F889" s="49"/>
      <c r="G889" s="5"/>
      <c r="H889" s="5"/>
      <c r="I889" s="5"/>
    </row>
    <row r="890" spans="1:9" x14ac:dyDescent="0.25">
      <c r="A890" s="28"/>
      <c r="B890" s="6"/>
      <c r="C890" s="6"/>
      <c r="D890" s="6"/>
      <c r="E890" s="6"/>
      <c r="F890" s="49"/>
      <c r="G890" s="5"/>
      <c r="H890" s="5"/>
      <c r="I890" s="5"/>
    </row>
    <row r="891" spans="1:9" x14ac:dyDescent="0.25">
      <c r="A891" s="28"/>
      <c r="B891" s="6"/>
      <c r="C891" s="6"/>
      <c r="D891" s="6"/>
      <c r="E891" s="6"/>
      <c r="F891" s="49"/>
      <c r="G891" s="5"/>
      <c r="H891" s="5"/>
      <c r="I891" s="5"/>
    </row>
    <row r="892" spans="1:9" x14ac:dyDescent="0.25">
      <c r="A892" s="28"/>
      <c r="B892" s="6"/>
      <c r="C892" s="6"/>
      <c r="D892" s="6"/>
      <c r="E892" s="6"/>
      <c r="F892" s="49"/>
      <c r="G892" s="5"/>
      <c r="H892" s="5"/>
      <c r="I892" s="5"/>
    </row>
    <row r="893" spans="1:9" x14ac:dyDescent="0.25">
      <c r="A893" s="28"/>
      <c r="B893" s="6"/>
      <c r="C893" s="6"/>
      <c r="D893" s="6"/>
      <c r="E893" s="6"/>
      <c r="F893" s="49"/>
      <c r="G893" s="5"/>
      <c r="H893" s="5"/>
      <c r="I893" s="5"/>
    </row>
    <row r="894" spans="1:9" x14ac:dyDescent="0.25">
      <c r="A894" s="28"/>
      <c r="B894" s="6"/>
      <c r="C894" s="6"/>
      <c r="D894" s="6"/>
      <c r="E894" s="6"/>
      <c r="F894" s="49"/>
      <c r="G894" s="5"/>
      <c r="H894" s="5"/>
      <c r="I894" s="5"/>
    </row>
    <row r="895" spans="1:9" x14ac:dyDescent="0.25">
      <c r="A895" s="28"/>
      <c r="B895" s="6"/>
      <c r="C895" s="6"/>
      <c r="D895" s="6"/>
      <c r="E895" s="6"/>
      <c r="F895" s="49"/>
      <c r="G895" s="5"/>
      <c r="H895" s="5"/>
      <c r="I895" s="5"/>
    </row>
    <row r="896" spans="1:9" x14ac:dyDescent="0.25">
      <c r="A896" s="28"/>
      <c r="B896" s="6"/>
      <c r="C896" s="6"/>
      <c r="D896" s="6"/>
      <c r="E896" s="6"/>
      <c r="F896" s="49"/>
      <c r="G896" s="5"/>
      <c r="H896" s="5"/>
      <c r="I896" s="5"/>
    </row>
    <row r="897" spans="1:9" x14ac:dyDescent="0.25">
      <c r="A897" s="28"/>
      <c r="B897" s="6"/>
      <c r="C897" s="6"/>
      <c r="D897" s="6"/>
      <c r="E897" s="6"/>
      <c r="F897" s="49"/>
      <c r="G897" s="5"/>
      <c r="H897" s="5"/>
      <c r="I897" s="5"/>
    </row>
    <row r="898" spans="1:9" x14ac:dyDescent="0.25">
      <c r="A898" s="28"/>
      <c r="B898" s="6"/>
      <c r="C898" s="6"/>
      <c r="D898" s="6"/>
      <c r="E898" s="6"/>
      <c r="F898" s="49"/>
      <c r="G898" s="5"/>
      <c r="H898" s="5"/>
      <c r="I898" s="5"/>
    </row>
    <row r="899" spans="1:9" x14ac:dyDescent="0.25">
      <c r="A899" s="28"/>
      <c r="B899" s="6"/>
      <c r="C899" s="6"/>
      <c r="D899" s="6"/>
      <c r="E899" s="6"/>
      <c r="F899" s="49"/>
      <c r="G899" s="5"/>
      <c r="H899" s="5"/>
      <c r="I899" s="5"/>
    </row>
    <row r="900" spans="1:9" x14ac:dyDescent="0.25">
      <c r="A900" s="28"/>
      <c r="B900" s="6"/>
      <c r="C900" s="6"/>
      <c r="D900" s="6"/>
      <c r="E900" s="6"/>
      <c r="F900" s="49"/>
      <c r="G900" s="5"/>
      <c r="H900" s="5"/>
      <c r="I900" s="5"/>
    </row>
    <row r="901" spans="1:9" x14ac:dyDescent="0.25">
      <c r="A901" s="28"/>
      <c r="B901" s="6"/>
      <c r="C901" s="6"/>
      <c r="D901" s="6"/>
      <c r="E901" s="6"/>
      <c r="F901" s="49"/>
      <c r="G901" s="5"/>
      <c r="H901" s="5"/>
      <c r="I901" s="5"/>
    </row>
    <row r="902" spans="1:9" x14ac:dyDescent="0.25">
      <c r="A902" s="28"/>
      <c r="B902" s="6"/>
      <c r="C902" s="6"/>
      <c r="D902" s="6"/>
      <c r="E902" s="6"/>
      <c r="F902" s="49"/>
      <c r="G902" s="5"/>
      <c r="H902" s="5"/>
      <c r="I902" s="5"/>
    </row>
    <row r="903" spans="1:9" x14ac:dyDescent="0.25">
      <c r="A903" s="28"/>
      <c r="B903" s="6"/>
      <c r="C903" s="6"/>
      <c r="D903" s="6"/>
      <c r="E903" s="6"/>
      <c r="F903" s="49"/>
      <c r="G903" s="5"/>
      <c r="H903" s="5"/>
      <c r="I903" s="5"/>
    </row>
    <row r="904" spans="1:9" x14ac:dyDescent="0.25">
      <c r="A904" s="28"/>
      <c r="B904" s="6"/>
      <c r="C904" s="6"/>
      <c r="D904" s="6"/>
      <c r="E904" s="6"/>
      <c r="F904" s="49"/>
      <c r="G904" s="5"/>
      <c r="H904" s="5"/>
      <c r="I904" s="5"/>
    </row>
    <row r="905" spans="1:9" x14ac:dyDescent="0.25">
      <c r="A905" s="28"/>
      <c r="B905" s="6"/>
      <c r="C905" s="6"/>
      <c r="D905" s="6"/>
      <c r="E905" s="6"/>
      <c r="F905" s="49"/>
      <c r="G905" s="5"/>
      <c r="H905" s="5"/>
      <c r="I905" s="5"/>
    </row>
    <row r="906" spans="1:9" x14ac:dyDescent="0.25">
      <c r="A906" s="28"/>
      <c r="B906" s="6"/>
      <c r="C906" s="6"/>
      <c r="D906" s="6"/>
      <c r="E906" s="6"/>
      <c r="F906" s="49"/>
      <c r="G906" s="5"/>
      <c r="H906" s="5"/>
      <c r="I906" s="5"/>
    </row>
    <row r="907" spans="1:9" x14ac:dyDescent="0.25">
      <c r="A907" s="28"/>
      <c r="B907" s="6"/>
      <c r="C907" s="6"/>
      <c r="D907" s="6"/>
      <c r="E907" s="6"/>
      <c r="F907" s="49"/>
      <c r="G907" s="5"/>
      <c r="H907" s="5"/>
      <c r="I907" s="5"/>
    </row>
    <row r="908" spans="1:9" x14ac:dyDescent="0.25">
      <c r="A908" s="28"/>
      <c r="B908" s="6"/>
      <c r="C908" s="6"/>
      <c r="D908" s="6"/>
      <c r="E908" s="6"/>
      <c r="F908" s="49"/>
      <c r="G908" s="5"/>
      <c r="H908" s="5"/>
      <c r="I908" s="5"/>
    </row>
    <row r="909" spans="1:9" x14ac:dyDescent="0.25">
      <c r="A909" s="28"/>
      <c r="B909" s="6"/>
      <c r="C909" s="6"/>
      <c r="D909" s="6"/>
      <c r="E909" s="6"/>
      <c r="F909" s="49"/>
      <c r="G909" s="5"/>
      <c r="H909" s="5"/>
      <c r="I909" s="5"/>
    </row>
    <row r="910" spans="1:9" x14ac:dyDescent="0.25">
      <c r="A910" s="28"/>
      <c r="B910" s="6"/>
      <c r="C910" s="6"/>
      <c r="D910" s="6"/>
      <c r="E910" s="6"/>
      <c r="F910" s="49"/>
      <c r="G910" s="5"/>
      <c r="H910" s="5"/>
      <c r="I910" s="5"/>
    </row>
    <row r="911" spans="1:9" x14ac:dyDescent="0.25">
      <c r="A911" s="28"/>
      <c r="B911" s="6"/>
      <c r="C911" s="6"/>
      <c r="D911" s="6"/>
      <c r="E911" s="6"/>
      <c r="F911" s="49"/>
      <c r="G911" s="5"/>
      <c r="H911" s="5"/>
      <c r="I911" s="5"/>
    </row>
    <row r="912" spans="1:9" x14ac:dyDescent="0.25">
      <c r="A912" s="28"/>
      <c r="B912" s="6"/>
      <c r="C912" s="6"/>
      <c r="D912" s="6"/>
      <c r="E912" s="6"/>
      <c r="F912" s="49"/>
      <c r="G912" s="5"/>
      <c r="H912" s="5"/>
      <c r="I912" s="5"/>
    </row>
    <row r="913" spans="1:9" x14ac:dyDescent="0.25">
      <c r="A913" s="28"/>
      <c r="B913" s="6"/>
      <c r="C913" s="6"/>
      <c r="D913" s="6"/>
      <c r="E913" s="6"/>
      <c r="F913" s="49"/>
      <c r="G913" s="5"/>
      <c r="H913" s="5"/>
      <c r="I913" s="5"/>
    </row>
    <row r="914" spans="1:9" x14ac:dyDescent="0.25">
      <c r="A914" s="28"/>
      <c r="B914" s="6"/>
      <c r="C914" s="6"/>
      <c r="D914" s="6"/>
      <c r="E914" s="6"/>
      <c r="F914" s="49"/>
      <c r="G914" s="5"/>
      <c r="H914" s="5"/>
      <c r="I914" s="5"/>
    </row>
    <row r="915" spans="1:9" x14ac:dyDescent="0.25">
      <c r="A915" s="28"/>
      <c r="B915" s="6"/>
      <c r="C915" s="6"/>
      <c r="D915" s="6"/>
      <c r="E915" s="6"/>
      <c r="F915" s="49"/>
      <c r="G915" s="5"/>
      <c r="H915" s="5"/>
      <c r="I915" s="5"/>
    </row>
    <row r="916" spans="1:9" x14ac:dyDescent="0.25">
      <c r="A916" s="28"/>
      <c r="B916" s="6"/>
      <c r="C916" s="6"/>
      <c r="D916" s="6"/>
      <c r="E916" s="6"/>
      <c r="F916" s="49"/>
      <c r="G916" s="5"/>
      <c r="H916" s="5"/>
      <c r="I916" s="5"/>
    </row>
    <row r="917" spans="1:9" x14ac:dyDescent="0.25">
      <c r="A917" s="28"/>
      <c r="B917" s="6"/>
      <c r="C917" s="6"/>
      <c r="D917" s="6"/>
      <c r="E917" s="6"/>
      <c r="F917" s="49"/>
      <c r="G917" s="5"/>
      <c r="H917" s="5"/>
      <c r="I917" s="5"/>
    </row>
    <row r="918" spans="1:9" x14ac:dyDescent="0.25">
      <c r="A918" s="28"/>
      <c r="B918" s="6"/>
      <c r="C918" s="6"/>
      <c r="D918" s="6"/>
      <c r="E918" s="6"/>
      <c r="F918" s="49"/>
      <c r="G918" s="5"/>
      <c r="H918" s="5"/>
      <c r="I918" s="5"/>
    </row>
    <row r="919" spans="1:9" x14ac:dyDescent="0.25">
      <c r="A919" s="28"/>
      <c r="B919" s="6"/>
      <c r="C919" s="6"/>
      <c r="D919" s="6"/>
      <c r="E919" s="6"/>
      <c r="F919" s="49"/>
      <c r="G919" s="5"/>
      <c r="H919" s="5"/>
      <c r="I919" s="5"/>
    </row>
    <row r="920" spans="1:9" x14ac:dyDescent="0.25">
      <c r="A920" s="28"/>
      <c r="B920" s="6"/>
      <c r="C920" s="6"/>
      <c r="D920" s="6"/>
      <c r="E920" s="6"/>
      <c r="F920" s="49"/>
      <c r="G920" s="5"/>
      <c r="H920" s="5"/>
      <c r="I920" s="5"/>
    </row>
    <row r="921" spans="1:9" x14ac:dyDescent="0.25">
      <c r="A921" s="28"/>
      <c r="B921" s="6"/>
      <c r="C921" s="6"/>
      <c r="D921" s="6"/>
      <c r="E921" s="6"/>
      <c r="F921" s="49"/>
      <c r="G921" s="5"/>
      <c r="H921" s="5"/>
      <c r="I921" s="5"/>
    </row>
    <row r="922" spans="1:9" x14ac:dyDescent="0.25">
      <c r="A922" s="28"/>
      <c r="B922" s="6"/>
      <c r="C922" s="6"/>
      <c r="D922" s="6"/>
      <c r="E922" s="6"/>
      <c r="F922" s="49"/>
      <c r="G922" s="5"/>
      <c r="H922" s="5"/>
      <c r="I922" s="5"/>
    </row>
    <row r="923" spans="1:9" x14ac:dyDescent="0.25">
      <c r="A923" s="28"/>
      <c r="B923" s="6"/>
      <c r="C923" s="6"/>
      <c r="D923" s="6"/>
      <c r="E923" s="6"/>
      <c r="F923" s="49"/>
      <c r="G923" s="5"/>
      <c r="H923" s="5"/>
      <c r="I923" s="5"/>
    </row>
    <row r="924" spans="1:9" x14ac:dyDescent="0.25">
      <c r="A924" s="28"/>
      <c r="B924" s="6"/>
      <c r="C924" s="6"/>
      <c r="D924" s="6"/>
      <c r="E924" s="6"/>
      <c r="F924" s="49"/>
      <c r="G924" s="5"/>
      <c r="H924" s="5"/>
      <c r="I924" s="5"/>
    </row>
    <row r="925" spans="1:9" x14ac:dyDescent="0.25">
      <c r="A925" s="28"/>
      <c r="B925" s="6"/>
      <c r="C925" s="6"/>
      <c r="D925" s="6"/>
      <c r="E925" s="6"/>
      <c r="F925" s="49"/>
      <c r="G925" s="5"/>
      <c r="H925" s="5"/>
      <c r="I925" s="5"/>
    </row>
    <row r="926" spans="1:9" x14ac:dyDescent="0.25">
      <c r="A926" s="28"/>
      <c r="B926" s="6"/>
      <c r="C926" s="6"/>
      <c r="D926" s="6"/>
      <c r="E926" s="6"/>
      <c r="F926" s="49"/>
      <c r="G926" s="5"/>
      <c r="H926" s="5"/>
      <c r="I926" s="5"/>
    </row>
    <row r="927" spans="1:9" x14ac:dyDescent="0.25">
      <c r="A927" s="28"/>
      <c r="B927" s="6"/>
      <c r="C927" s="6"/>
      <c r="D927" s="6"/>
      <c r="E927" s="6"/>
      <c r="F927" s="49"/>
      <c r="G927" s="5"/>
      <c r="H927" s="5"/>
      <c r="I927" s="5"/>
    </row>
    <row r="928" spans="1:9" x14ac:dyDescent="0.25">
      <c r="A928" s="28"/>
      <c r="B928" s="6"/>
      <c r="C928" s="6"/>
      <c r="D928" s="6"/>
      <c r="E928" s="6"/>
      <c r="F928" s="49"/>
      <c r="G928" s="5"/>
      <c r="H928" s="5"/>
      <c r="I928" s="5"/>
    </row>
    <row r="929" spans="1:9" x14ac:dyDescent="0.25">
      <c r="A929" s="28"/>
      <c r="B929" s="6"/>
      <c r="C929" s="6"/>
      <c r="D929" s="6"/>
      <c r="E929" s="6"/>
      <c r="F929" s="49"/>
      <c r="G929" s="5"/>
      <c r="H929" s="5"/>
      <c r="I929" s="5"/>
    </row>
    <row r="930" spans="1:9" x14ac:dyDescent="0.25">
      <c r="A930" s="28"/>
      <c r="B930" s="6"/>
      <c r="C930" s="6"/>
      <c r="D930" s="6"/>
      <c r="E930" s="6"/>
      <c r="F930" s="49"/>
      <c r="G930" s="5"/>
      <c r="H930" s="5"/>
      <c r="I930" s="5"/>
    </row>
    <row r="931" spans="1:9" x14ac:dyDescent="0.25">
      <c r="A931" s="28"/>
      <c r="B931" s="6"/>
      <c r="C931" s="6"/>
      <c r="D931" s="6"/>
      <c r="E931" s="6"/>
      <c r="F931" s="49"/>
      <c r="G931" s="5"/>
      <c r="H931" s="5"/>
      <c r="I931" s="5"/>
    </row>
    <row r="932" spans="1:9" x14ac:dyDescent="0.25">
      <c r="A932" s="28"/>
      <c r="B932" s="6"/>
      <c r="C932" s="6"/>
      <c r="D932" s="6"/>
      <c r="E932" s="6"/>
      <c r="F932" s="49"/>
      <c r="G932" s="5"/>
      <c r="H932" s="5"/>
      <c r="I932" s="5"/>
    </row>
    <row r="933" spans="1:9" x14ac:dyDescent="0.25">
      <c r="A933" s="28"/>
      <c r="B933" s="6"/>
      <c r="C933" s="6"/>
      <c r="D933" s="6"/>
      <c r="E933" s="6"/>
      <c r="F933" s="49"/>
      <c r="G933" s="5"/>
      <c r="H933" s="5"/>
      <c r="I933" s="5"/>
    </row>
    <row r="934" spans="1:9" x14ac:dyDescent="0.25">
      <c r="A934" s="28"/>
      <c r="B934" s="6"/>
      <c r="C934" s="6"/>
      <c r="D934" s="6"/>
      <c r="E934" s="6"/>
      <c r="F934" s="49"/>
      <c r="G934" s="5"/>
      <c r="H934" s="5"/>
      <c r="I934" s="5"/>
    </row>
    <row r="935" spans="1:9" x14ac:dyDescent="0.25">
      <c r="A935" s="28"/>
      <c r="B935" s="6"/>
      <c r="C935" s="6"/>
      <c r="D935" s="6"/>
      <c r="E935" s="6"/>
      <c r="F935" s="49"/>
      <c r="G935" s="5"/>
      <c r="H935" s="5"/>
      <c r="I935" s="5"/>
    </row>
    <row r="936" spans="1:9" x14ac:dyDescent="0.25">
      <c r="A936" s="28"/>
      <c r="B936" s="6"/>
      <c r="C936" s="6"/>
      <c r="D936" s="6"/>
      <c r="E936" s="6"/>
      <c r="F936" s="49"/>
      <c r="G936" s="5"/>
      <c r="H936" s="5"/>
      <c r="I936" s="5"/>
    </row>
    <row r="937" spans="1:9" x14ac:dyDescent="0.25">
      <c r="A937" s="28"/>
      <c r="B937" s="6"/>
      <c r="C937" s="6"/>
      <c r="D937" s="6"/>
      <c r="E937" s="6"/>
      <c r="F937" s="49"/>
      <c r="G937" s="5"/>
      <c r="H937" s="5"/>
      <c r="I937" s="5"/>
    </row>
    <row r="938" spans="1:9" x14ac:dyDescent="0.25">
      <c r="A938" s="28"/>
      <c r="B938" s="6"/>
      <c r="C938" s="6"/>
      <c r="D938" s="6"/>
      <c r="E938" s="6"/>
      <c r="F938" s="49"/>
      <c r="G938" s="5"/>
      <c r="H938" s="5"/>
      <c r="I938" s="5"/>
    </row>
    <row r="939" spans="1:9" x14ac:dyDescent="0.25">
      <c r="A939" s="28"/>
      <c r="B939" s="6"/>
      <c r="C939" s="6"/>
      <c r="D939" s="6"/>
      <c r="E939" s="6"/>
      <c r="F939" s="49"/>
      <c r="G939" s="5"/>
      <c r="H939" s="5"/>
      <c r="I939" s="5"/>
    </row>
    <row r="940" spans="1:9" x14ac:dyDescent="0.25">
      <c r="A940" s="28"/>
      <c r="B940" s="6"/>
      <c r="C940" s="6"/>
      <c r="D940" s="6"/>
      <c r="E940" s="6"/>
      <c r="F940" s="49"/>
      <c r="G940" s="5"/>
      <c r="H940" s="5"/>
      <c r="I940" s="5"/>
    </row>
    <row r="941" spans="1:9" x14ac:dyDescent="0.25">
      <c r="A941" s="28"/>
      <c r="B941" s="6"/>
      <c r="C941" s="6"/>
      <c r="D941" s="6"/>
      <c r="E941" s="6"/>
      <c r="F941" s="49"/>
      <c r="G941" s="5"/>
      <c r="H941" s="5"/>
      <c r="I941" s="5"/>
    </row>
    <row r="942" spans="1:9" x14ac:dyDescent="0.25">
      <c r="A942" s="28"/>
      <c r="B942" s="6"/>
      <c r="C942" s="6"/>
      <c r="D942" s="6"/>
      <c r="E942" s="6"/>
      <c r="F942" s="49"/>
      <c r="G942" s="5"/>
      <c r="H942" s="5"/>
      <c r="I942" s="5"/>
    </row>
    <row r="943" spans="1:9" x14ac:dyDescent="0.25">
      <c r="A943" s="28"/>
      <c r="B943" s="6"/>
      <c r="C943" s="6"/>
      <c r="D943" s="6"/>
      <c r="E943" s="6"/>
      <c r="F943" s="49"/>
      <c r="G943" s="5"/>
      <c r="H943" s="5"/>
      <c r="I943" s="5"/>
    </row>
    <row r="944" spans="1:9" x14ac:dyDescent="0.25">
      <c r="A944" s="28"/>
      <c r="B944" s="6"/>
      <c r="C944" s="6"/>
      <c r="D944" s="6"/>
      <c r="E944" s="6"/>
      <c r="F944" s="49"/>
      <c r="G944" s="5"/>
      <c r="H944" s="5"/>
      <c r="I944" s="5"/>
    </row>
    <row r="945" spans="1:9" x14ac:dyDescent="0.25">
      <c r="A945" s="28"/>
      <c r="B945" s="6"/>
      <c r="C945" s="6"/>
      <c r="D945" s="6"/>
      <c r="E945" s="6"/>
      <c r="F945" s="49"/>
      <c r="G945" s="5"/>
      <c r="H945" s="5"/>
      <c r="I945" s="5"/>
    </row>
    <row r="946" spans="1:9" x14ac:dyDescent="0.25">
      <c r="A946" s="28"/>
      <c r="B946" s="6"/>
      <c r="C946" s="6"/>
      <c r="D946" s="6"/>
      <c r="E946" s="6"/>
      <c r="F946" s="49"/>
      <c r="G946" s="5"/>
      <c r="H946" s="5"/>
      <c r="I946" s="5"/>
    </row>
    <row r="947" spans="1:9" x14ac:dyDescent="0.25">
      <c r="A947" s="28"/>
      <c r="B947" s="6"/>
      <c r="C947" s="6"/>
      <c r="D947" s="6"/>
      <c r="E947" s="6"/>
      <c r="F947" s="49"/>
      <c r="G947" s="5"/>
      <c r="H947" s="5"/>
      <c r="I947" s="5"/>
    </row>
    <row r="948" spans="1:9" x14ac:dyDescent="0.25">
      <c r="A948" s="28"/>
      <c r="B948" s="6"/>
      <c r="C948" s="6"/>
      <c r="D948" s="6"/>
      <c r="E948" s="6"/>
      <c r="F948" s="49"/>
      <c r="G948" s="5"/>
      <c r="H948" s="5"/>
      <c r="I948" s="5"/>
    </row>
    <row r="949" spans="1:9" x14ac:dyDescent="0.25">
      <c r="A949" s="28"/>
      <c r="B949" s="6"/>
      <c r="C949" s="6"/>
      <c r="D949" s="6"/>
      <c r="E949" s="6"/>
      <c r="F949" s="49"/>
      <c r="G949" s="5"/>
      <c r="H949" s="5"/>
      <c r="I949" s="5"/>
    </row>
    <row r="950" spans="1:9" x14ac:dyDescent="0.25">
      <c r="A950" s="28"/>
      <c r="B950" s="6"/>
      <c r="C950" s="6"/>
      <c r="D950" s="6"/>
      <c r="E950" s="6"/>
      <c r="F950" s="49"/>
      <c r="G950" s="5"/>
      <c r="H950" s="5"/>
      <c r="I950" s="5"/>
    </row>
    <row r="951" spans="1:9" x14ac:dyDescent="0.25">
      <c r="A951" s="28"/>
      <c r="B951" s="6"/>
      <c r="C951" s="6"/>
      <c r="D951" s="6"/>
      <c r="E951" s="6"/>
      <c r="F951" s="49"/>
      <c r="G951" s="5"/>
      <c r="H951" s="5"/>
      <c r="I951" s="5"/>
    </row>
    <row r="952" spans="1:9" x14ac:dyDescent="0.25">
      <c r="A952" s="28"/>
      <c r="B952" s="6"/>
      <c r="C952" s="6"/>
      <c r="D952" s="6"/>
      <c r="E952" s="6"/>
      <c r="F952" s="49"/>
      <c r="G952" s="5"/>
      <c r="H952" s="5"/>
      <c r="I952" s="5"/>
    </row>
    <row r="953" spans="1:9" x14ac:dyDescent="0.25">
      <c r="A953" s="28"/>
      <c r="B953" s="6"/>
      <c r="C953" s="6"/>
      <c r="D953" s="6"/>
      <c r="E953" s="6"/>
      <c r="F953" s="49"/>
      <c r="G953" s="5"/>
      <c r="H953" s="5"/>
      <c r="I953" s="5"/>
    </row>
    <row r="954" spans="1:9" x14ac:dyDescent="0.25">
      <c r="A954" s="28"/>
      <c r="B954" s="6"/>
      <c r="C954" s="6"/>
      <c r="D954" s="6"/>
      <c r="E954" s="6"/>
      <c r="F954" s="49"/>
      <c r="G954" s="5"/>
      <c r="H954" s="5"/>
      <c r="I954" s="5"/>
    </row>
    <row r="955" spans="1:9" x14ac:dyDescent="0.25">
      <c r="A955" s="28"/>
      <c r="B955" s="6"/>
      <c r="C955" s="6"/>
      <c r="D955" s="6"/>
      <c r="E955" s="6"/>
      <c r="F955" s="49"/>
      <c r="G955" s="5"/>
      <c r="H955" s="5"/>
      <c r="I955" s="5"/>
    </row>
    <row r="956" spans="1:9" x14ac:dyDescent="0.25">
      <c r="A956" s="28"/>
      <c r="B956" s="6"/>
      <c r="C956" s="6"/>
      <c r="D956" s="6"/>
      <c r="E956" s="6"/>
      <c r="F956" s="49"/>
      <c r="G956" s="5"/>
      <c r="H956" s="5"/>
      <c r="I956" s="5"/>
    </row>
    <row r="957" spans="1:9" x14ac:dyDescent="0.25">
      <c r="A957" s="30"/>
      <c r="B957" s="6"/>
      <c r="C957" s="6"/>
      <c r="D957" s="6"/>
      <c r="E957" s="6"/>
      <c r="F957" s="49"/>
      <c r="G957" s="5"/>
      <c r="H957" s="5"/>
      <c r="I957" s="5"/>
    </row>
    <row r="958" spans="1:9" x14ac:dyDescent="0.25">
      <c r="A958" s="28"/>
      <c r="B958" s="6"/>
      <c r="C958" s="6"/>
      <c r="D958" s="6"/>
      <c r="E958" s="6"/>
      <c r="F958" s="49"/>
      <c r="G958" s="5"/>
      <c r="H958" s="5"/>
      <c r="I958" s="5"/>
    </row>
    <row r="959" spans="1:9" x14ac:dyDescent="0.25">
      <c r="A959" s="28"/>
      <c r="B959" s="6"/>
      <c r="C959" s="6"/>
      <c r="D959" s="6"/>
      <c r="E959" s="6"/>
      <c r="F959" s="49"/>
      <c r="G959" s="5"/>
      <c r="H959" s="5"/>
      <c r="I959" s="5"/>
    </row>
    <row r="960" spans="1:9" x14ac:dyDescent="0.25">
      <c r="A960" s="28"/>
      <c r="B960" s="6"/>
      <c r="C960" s="6"/>
      <c r="D960" s="6"/>
      <c r="E960" s="6"/>
      <c r="F960" s="49"/>
      <c r="G960" s="5"/>
      <c r="H960" s="5"/>
      <c r="I960" s="5"/>
    </row>
    <row r="961" spans="1:9" x14ac:dyDescent="0.25">
      <c r="A961" s="28"/>
      <c r="B961" s="6"/>
      <c r="C961" s="6"/>
      <c r="D961" s="6"/>
      <c r="E961" s="6"/>
      <c r="F961" s="49"/>
      <c r="G961" s="5"/>
      <c r="H961" s="5"/>
      <c r="I961" s="5"/>
    </row>
    <row r="962" spans="1:9" x14ac:dyDescent="0.25">
      <c r="A962" s="28"/>
      <c r="B962" s="6"/>
      <c r="C962" s="6"/>
      <c r="D962" s="6"/>
      <c r="E962" s="6"/>
      <c r="F962" s="49"/>
      <c r="G962" s="5"/>
      <c r="H962" s="5"/>
      <c r="I962" s="5"/>
    </row>
    <row r="963" spans="1:9" x14ac:dyDescent="0.25">
      <c r="A963" s="28"/>
      <c r="B963" s="6"/>
      <c r="C963" s="6"/>
      <c r="D963" s="6"/>
      <c r="E963" s="6"/>
      <c r="F963" s="49"/>
      <c r="G963" s="5"/>
      <c r="H963" s="5"/>
      <c r="I963" s="5"/>
    </row>
    <row r="964" spans="1:9" x14ac:dyDescent="0.25">
      <c r="A964" s="28"/>
      <c r="B964" s="6"/>
      <c r="C964" s="6"/>
      <c r="D964" s="6"/>
      <c r="E964" s="6"/>
      <c r="F964" s="49"/>
      <c r="G964" s="5"/>
      <c r="H964" s="5"/>
      <c r="I964" s="5"/>
    </row>
    <row r="965" spans="1:9" x14ac:dyDescent="0.25">
      <c r="A965" s="28"/>
      <c r="B965" s="6"/>
      <c r="C965" s="6"/>
      <c r="D965" s="6"/>
      <c r="E965" s="6"/>
      <c r="F965" s="49"/>
      <c r="G965" s="5"/>
      <c r="H965" s="5"/>
      <c r="I965" s="5"/>
    </row>
    <row r="966" spans="1:9" x14ac:dyDescent="0.25">
      <c r="A966" s="28"/>
      <c r="B966" s="6"/>
      <c r="C966" s="6"/>
      <c r="D966" s="6"/>
      <c r="E966" s="6"/>
      <c r="F966" s="49"/>
      <c r="G966" s="5"/>
      <c r="H966" s="5"/>
      <c r="I966" s="5"/>
    </row>
    <row r="967" spans="1:9" x14ac:dyDescent="0.25">
      <c r="A967" s="28"/>
      <c r="B967" s="6"/>
      <c r="C967" s="6"/>
      <c r="D967" s="6"/>
      <c r="E967" s="6"/>
      <c r="F967" s="49"/>
      <c r="G967" s="5"/>
      <c r="H967" s="5"/>
      <c r="I967" s="5"/>
    </row>
    <row r="968" spans="1:9" x14ac:dyDescent="0.25">
      <c r="A968" s="28"/>
      <c r="B968" s="6"/>
      <c r="C968" s="6"/>
      <c r="D968" s="6"/>
      <c r="E968" s="6"/>
      <c r="F968" s="49"/>
      <c r="G968" s="5"/>
      <c r="H968" s="5"/>
      <c r="I968" s="5"/>
    </row>
    <row r="969" spans="1:9" x14ac:dyDescent="0.25">
      <c r="A969" s="28"/>
      <c r="B969" s="6"/>
      <c r="C969" s="6"/>
      <c r="D969" s="6"/>
      <c r="E969" s="6"/>
      <c r="F969" s="49"/>
      <c r="G969" s="5"/>
      <c r="H969" s="5"/>
      <c r="I969" s="5"/>
    </row>
    <row r="970" spans="1:9" x14ac:dyDescent="0.25">
      <c r="A970" s="29"/>
      <c r="B970" s="6"/>
      <c r="C970" s="6"/>
      <c r="D970" s="6"/>
      <c r="E970" s="6"/>
      <c r="F970" s="49"/>
      <c r="G970" s="5"/>
      <c r="H970" s="5"/>
      <c r="I970" s="5"/>
    </row>
    <row r="971" spans="1:9" x14ac:dyDescent="0.25">
      <c r="A971" s="28"/>
      <c r="B971" s="6"/>
      <c r="C971" s="6"/>
      <c r="D971" s="6"/>
      <c r="E971" s="6"/>
      <c r="F971" s="49"/>
      <c r="G971" s="5"/>
      <c r="H971" s="5"/>
      <c r="I971" s="5"/>
    </row>
    <row r="972" spans="1:9" x14ac:dyDescent="0.25">
      <c r="A972" s="28"/>
      <c r="B972" s="6"/>
      <c r="C972" s="6"/>
      <c r="D972" s="6"/>
      <c r="E972" s="6"/>
      <c r="F972" s="49"/>
      <c r="G972" s="5"/>
      <c r="H972" s="5"/>
      <c r="I972" s="5"/>
    </row>
    <row r="973" spans="1:9" x14ac:dyDescent="0.25">
      <c r="A973" s="28"/>
      <c r="B973" s="6"/>
      <c r="C973" s="6"/>
      <c r="D973" s="6"/>
      <c r="E973" s="6"/>
      <c r="F973" s="49"/>
      <c r="G973" s="5"/>
      <c r="H973" s="5"/>
      <c r="I973" s="5"/>
    </row>
    <row r="974" spans="1:9" x14ac:dyDescent="0.25">
      <c r="A974" s="28"/>
      <c r="B974" s="6"/>
      <c r="C974" s="6"/>
      <c r="D974" s="6"/>
      <c r="E974" s="6"/>
      <c r="F974" s="49"/>
      <c r="G974" s="5"/>
      <c r="H974" s="5"/>
      <c r="I974" s="5"/>
    </row>
    <row r="975" spans="1:9" x14ac:dyDescent="0.25">
      <c r="A975" s="28"/>
      <c r="B975" s="6"/>
      <c r="C975" s="6"/>
      <c r="D975" s="6"/>
      <c r="E975" s="6"/>
      <c r="F975" s="49"/>
      <c r="G975" s="5"/>
      <c r="H975" s="5"/>
      <c r="I975" s="5"/>
    </row>
    <row r="976" spans="1:9" x14ac:dyDescent="0.25">
      <c r="A976" s="28"/>
      <c r="B976" s="6"/>
      <c r="C976" s="6"/>
      <c r="D976" s="6"/>
      <c r="E976" s="6"/>
      <c r="F976" s="49"/>
      <c r="G976" s="5"/>
      <c r="H976" s="5"/>
      <c r="I976" s="5"/>
    </row>
    <row r="977" spans="1:9" x14ac:dyDescent="0.25">
      <c r="A977" s="28"/>
      <c r="B977" s="6"/>
      <c r="C977" s="6"/>
      <c r="D977" s="6"/>
      <c r="E977" s="6"/>
      <c r="F977" s="49"/>
      <c r="G977" s="5"/>
      <c r="H977" s="5"/>
      <c r="I977" s="5"/>
    </row>
    <row r="978" spans="1:9" x14ac:dyDescent="0.25">
      <c r="A978" s="28"/>
      <c r="B978" s="6"/>
      <c r="C978" s="6"/>
      <c r="D978" s="6"/>
      <c r="E978" s="6"/>
      <c r="F978" s="49"/>
      <c r="G978" s="5"/>
      <c r="H978" s="5"/>
      <c r="I978" s="5"/>
    </row>
    <row r="979" spans="1:9" x14ac:dyDescent="0.25">
      <c r="A979" s="28"/>
      <c r="B979" s="6"/>
      <c r="C979" s="6"/>
      <c r="D979" s="6"/>
      <c r="E979" s="6"/>
      <c r="F979" s="49"/>
      <c r="G979" s="5"/>
      <c r="H979" s="5"/>
      <c r="I979" s="5"/>
    </row>
    <row r="980" spans="1:9" x14ac:dyDescent="0.25">
      <c r="A980" s="28"/>
      <c r="B980" s="6"/>
      <c r="C980" s="6"/>
      <c r="D980" s="6"/>
      <c r="E980" s="6"/>
      <c r="F980" s="49"/>
      <c r="G980" s="5"/>
      <c r="H980" s="5"/>
      <c r="I980" s="5"/>
    </row>
    <row r="981" spans="1:9" x14ac:dyDescent="0.25">
      <c r="A981" s="28"/>
      <c r="B981" s="6"/>
      <c r="C981" s="6"/>
      <c r="D981" s="6"/>
      <c r="E981" s="6"/>
      <c r="F981" s="49"/>
      <c r="G981" s="5"/>
      <c r="H981" s="5"/>
      <c r="I981" s="5"/>
    </row>
    <row r="982" spans="1:9" x14ac:dyDescent="0.25">
      <c r="A982" s="28"/>
      <c r="B982" s="6"/>
      <c r="C982" s="6"/>
      <c r="D982" s="6"/>
      <c r="E982" s="6"/>
      <c r="F982" s="49"/>
      <c r="G982" s="5"/>
      <c r="H982" s="5"/>
      <c r="I982" s="5"/>
    </row>
    <row r="983" spans="1:9" x14ac:dyDescent="0.25">
      <c r="A983" s="28"/>
      <c r="B983" s="6"/>
      <c r="C983" s="6"/>
      <c r="D983" s="6"/>
      <c r="E983" s="6"/>
      <c r="F983" s="49"/>
      <c r="G983" s="5"/>
      <c r="H983" s="5"/>
      <c r="I983" s="5"/>
    </row>
    <row r="984" spans="1:9" x14ac:dyDescent="0.25">
      <c r="A984" s="28"/>
      <c r="B984" s="6"/>
      <c r="C984" s="6"/>
      <c r="D984" s="6"/>
      <c r="E984" s="6"/>
      <c r="F984" s="49"/>
      <c r="G984" s="5"/>
      <c r="H984" s="5"/>
      <c r="I984" s="5"/>
    </row>
    <row r="985" spans="1:9" x14ac:dyDescent="0.25">
      <c r="A985" s="28"/>
      <c r="B985" s="6"/>
      <c r="C985" s="6"/>
      <c r="D985" s="6"/>
      <c r="E985" s="6"/>
      <c r="F985" s="49"/>
      <c r="G985" s="5"/>
      <c r="H985" s="5"/>
      <c r="I985" s="5"/>
    </row>
    <row r="986" spans="1:9" x14ac:dyDescent="0.25">
      <c r="A986" s="28"/>
      <c r="B986" s="6"/>
      <c r="C986" s="6"/>
      <c r="D986" s="6"/>
      <c r="E986" s="6"/>
      <c r="F986" s="49"/>
      <c r="G986" s="5"/>
      <c r="H986" s="5"/>
      <c r="I986" s="5"/>
    </row>
    <row r="987" spans="1:9" x14ac:dyDescent="0.25">
      <c r="A987" s="28"/>
      <c r="B987" s="6"/>
      <c r="C987" s="6"/>
      <c r="D987" s="6"/>
      <c r="E987" s="6"/>
      <c r="F987" s="49"/>
      <c r="G987" s="5"/>
      <c r="H987" s="5"/>
      <c r="I987" s="5"/>
    </row>
    <row r="988" spans="1:9" x14ac:dyDescent="0.25">
      <c r="A988" s="28"/>
      <c r="B988" s="6"/>
      <c r="C988" s="6"/>
      <c r="D988" s="6"/>
      <c r="E988" s="6"/>
      <c r="F988" s="49"/>
      <c r="G988" s="5"/>
      <c r="H988" s="5"/>
      <c r="I988" s="5"/>
    </row>
    <row r="989" spans="1:9" x14ac:dyDescent="0.25">
      <c r="A989" s="28"/>
      <c r="B989" s="6"/>
      <c r="C989" s="6"/>
      <c r="D989" s="6"/>
      <c r="E989" s="6"/>
      <c r="F989" s="49"/>
      <c r="G989" s="5"/>
      <c r="H989" s="5"/>
      <c r="I989" s="5"/>
    </row>
    <row r="990" spans="1:9" x14ac:dyDescent="0.25">
      <c r="A990" s="28"/>
      <c r="B990" s="6"/>
      <c r="C990" s="6"/>
      <c r="D990" s="6"/>
      <c r="E990" s="6"/>
      <c r="F990" s="49"/>
      <c r="G990" s="5"/>
      <c r="H990" s="5"/>
      <c r="I990" s="5"/>
    </row>
    <row r="991" spans="1:9" x14ac:dyDescent="0.25">
      <c r="A991" s="28"/>
      <c r="B991" s="6"/>
      <c r="C991" s="6"/>
      <c r="D991" s="6"/>
      <c r="E991" s="6"/>
      <c r="F991" s="49"/>
      <c r="G991" s="5"/>
      <c r="H991" s="5"/>
      <c r="I991" s="5"/>
    </row>
    <row r="992" spans="1:9" x14ac:dyDescent="0.25">
      <c r="A992" s="28"/>
      <c r="B992" s="6"/>
      <c r="C992" s="6"/>
      <c r="D992" s="6"/>
      <c r="E992" s="6"/>
      <c r="F992" s="49"/>
      <c r="G992" s="5"/>
      <c r="H992" s="5"/>
      <c r="I992" s="5"/>
    </row>
    <row r="993" spans="1:9" x14ac:dyDescent="0.25">
      <c r="A993" s="28"/>
      <c r="B993" s="6"/>
      <c r="C993" s="6"/>
      <c r="D993" s="6"/>
      <c r="E993" s="6"/>
      <c r="F993" s="49"/>
      <c r="G993" s="5"/>
      <c r="H993" s="5"/>
      <c r="I993" s="5"/>
    </row>
    <row r="994" spans="1:9" x14ac:dyDescent="0.25">
      <c r="A994" s="28"/>
      <c r="B994" s="6"/>
      <c r="C994" s="6"/>
      <c r="D994" s="6"/>
      <c r="E994" s="6"/>
      <c r="F994" s="49"/>
      <c r="G994" s="5"/>
      <c r="H994" s="5"/>
      <c r="I994" s="5"/>
    </row>
    <row r="995" spans="1:9" x14ac:dyDescent="0.25">
      <c r="A995" s="28"/>
      <c r="B995" s="6"/>
      <c r="C995" s="6"/>
      <c r="D995" s="6"/>
      <c r="E995" s="6"/>
      <c r="F995" s="49"/>
      <c r="G995" s="5"/>
      <c r="H995" s="5"/>
      <c r="I995" s="5"/>
    </row>
    <row r="996" spans="1:9" x14ac:dyDescent="0.25">
      <c r="A996" s="28"/>
      <c r="B996" s="6"/>
      <c r="C996" s="6"/>
      <c r="D996" s="6"/>
      <c r="E996" s="6"/>
      <c r="F996" s="49"/>
      <c r="G996" s="5"/>
      <c r="H996" s="5"/>
      <c r="I996" s="5"/>
    </row>
    <row r="997" spans="1:9" x14ac:dyDescent="0.25">
      <c r="A997" s="28"/>
      <c r="B997" s="6"/>
      <c r="C997" s="6"/>
      <c r="D997" s="6"/>
      <c r="E997" s="6"/>
      <c r="F997" s="49"/>
      <c r="G997" s="5"/>
      <c r="H997" s="5"/>
      <c r="I997" s="5"/>
    </row>
    <row r="998" spans="1:9" x14ac:dyDescent="0.25">
      <c r="A998" s="28"/>
      <c r="B998" s="6"/>
      <c r="C998" s="6"/>
      <c r="D998" s="6"/>
      <c r="E998" s="6"/>
      <c r="F998" s="49"/>
      <c r="G998" s="5"/>
      <c r="H998" s="5"/>
      <c r="I998" s="5"/>
    </row>
    <row r="999" spans="1:9" x14ac:dyDescent="0.25">
      <c r="A999" s="28"/>
      <c r="B999" s="6"/>
      <c r="C999" s="6"/>
      <c r="D999" s="6"/>
      <c r="E999" s="6"/>
      <c r="F999" s="49"/>
      <c r="G999" s="5"/>
      <c r="H999" s="5"/>
      <c r="I999" s="5"/>
    </row>
    <row r="1000" spans="1:9" x14ac:dyDescent="0.25">
      <c r="A1000" s="28"/>
      <c r="B1000" s="6"/>
      <c r="C1000" s="6"/>
      <c r="D1000" s="6"/>
      <c r="E1000" s="6"/>
      <c r="F1000" s="49"/>
      <c r="G1000" s="5"/>
      <c r="H1000" s="5"/>
      <c r="I1000" s="5"/>
    </row>
    <row r="1001" spans="1:9" x14ac:dyDescent="0.25">
      <c r="A1001" s="28"/>
      <c r="B1001" s="6"/>
      <c r="C1001" s="6"/>
      <c r="D1001" s="6"/>
      <c r="E1001" s="6"/>
      <c r="F1001" s="49"/>
      <c r="G1001" s="5"/>
      <c r="H1001" s="5"/>
      <c r="I1001" s="5"/>
    </row>
    <row r="1002" spans="1:9" x14ac:dyDescent="0.25">
      <c r="A1002" s="28"/>
      <c r="B1002" s="6"/>
      <c r="C1002" s="6"/>
      <c r="D1002" s="6"/>
      <c r="E1002" s="6"/>
      <c r="F1002" s="49"/>
      <c r="G1002" s="5"/>
      <c r="H1002" s="5"/>
      <c r="I1002" s="5"/>
    </row>
    <row r="1003" spans="1:9" x14ac:dyDescent="0.25">
      <c r="A1003" s="28"/>
      <c r="B1003" s="6"/>
      <c r="C1003" s="6"/>
      <c r="D1003" s="6"/>
      <c r="E1003" s="6"/>
      <c r="F1003" s="49"/>
      <c r="G1003" s="5"/>
      <c r="H1003" s="5"/>
      <c r="I1003" s="5"/>
    </row>
    <row r="1004" spans="1:9" x14ac:dyDescent="0.25">
      <c r="A1004" s="28"/>
      <c r="B1004" s="6"/>
      <c r="C1004" s="6"/>
      <c r="D1004" s="6"/>
      <c r="E1004" s="6"/>
      <c r="F1004" s="49"/>
      <c r="G1004" s="5"/>
      <c r="H1004" s="5"/>
      <c r="I1004" s="5"/>
    </row>
    <row r="1005" spans="1:9" x14ac:dyDescent="0.25">
      <c r="A1005" s="28"/>
      <c r="B1005" s="6"/>
      <c r="C1005" s="6"/>
      <c r="D1005" s="6"/>
      <c r="E1005" s="6"/>
      <c r="F1005" s="49"/>
      <c r="G1005" s="5"/>
      <c r="H1005" s="5"/>
      <c r="I1005" s="5"/>
    </row>
    <row r="1006" spans="1:9" x14ac:dyDescent="0.25">
      <c r="A1006" s="28"/>
      <c r="B1006" s="6"/>
      <c r="C1006" s="6"/>
      <c r="D1006" s="6"/>
      <c r="E1006" s="6"/>
      <c r="F1006" s="49"/>
      <c r="G1006" s="5"/>
      <c r="H1006" s="5"/>
      <c r="I1006" s="5"/>
    </row>
    <row r="1007" spans="1:9" x14ac:dyDescent="0.25">
      <c r="A1007" s="28"/>
      <c r="B1007" s="6"/>
      <c r="C1007" s="6"/>
      <c r="D1007" s="6"/>
      <c r="E1007" s="6"/>
      <c r="F1007" s="49"/>
      <c r="G1007" s="5"/>
      <c r="H1007" s="5"/>
      <c r="I1007" s="5"/>
    </row>
    <row r="1008" spans="1:9" x14ac:dyDescent="0.25">
      <c r="A1008" s="28"/>
      <c r="B1008" s="6"/>
      <c r="C1008" s="6"/>
      <c r="D1008" s="6"/>
      <c r="E1008" s="6"/>
      <c r="F1008" s="49"/>
      <c r="G1008" s="5"/>
      <c r="H1008" s="5"/>
      <c r="I1008" s="5"/>
    </row>
    <row r="1009" spans="1:9" x14ac:dyDescent="0.25">
      <c r="A1009" s="28"/>
      <c r="B1009" s="6"/>
      <c r="C1009" s="6"/>
      <c r="D1009" s="6"/>
      <c r="E1009" s="6"/>
      <c r="F1009" s="49"/>
      <c r="G1009" s="5"/>
      <c r="H1009" s="5"/>
      <c r="I1009" s="5"/>
    </row>
    <row r="1010" spans="1:9" x14ac:dyDescent="0.25">
      <c r="A1010" s="28"/>
      <c r="B1010" s="6"/>
      <c r="C1010" s="6"/>
      <c r="D1010" s="6"/>
      <c r="E1010" s="6"/>
      <c r="F1010" s="49"/>
      <c r="G1010" s="5"/>
      <c r="H1010" s="5"/>
      <c r="I1010" s="5"/>
    </row>
    <row r="1011" spans="1:9" x14ac:dyDescent="0.25">
      <c r="A1011" s="28"/>
      <c r="B1011" s="6"/>
      <c r="C1011" s="6"/>
      <c r="D1011" s="6"/>
      <c r="E1011" s="6"/>
      <c r="F1011" s="49"/>
      <c r="G1011" s="5"/>
      <c r="H1011" s="5"/>
      <c r="I1011" s="5"/>
    </row>
    <row r="1012" spans="1:9" x14ac:dyDescent="0.25">
      <c r="A1012" s="28"/>
      <c r="B1012" s="6"/>
      <c r="C1012" s="6"/>
      <c r="D1012" s="6"/>
      <c r="E1012" s="6"/>
      <c r="F1012" s="49"/>
      <c r="G1012" s="5"/>
      <c r="H1012" s="5"/>
      <c r="I1012" s="5"/>
    </row>
    <row r="1013" spans="1:9" x14ac:dyDescent="0.25">
      <c r="A1013" s="28"/>
      <c r="B1013" s="6"/>
      <c r="C1013" s="6"/>
      <c r="D1013" s="6"/>
      <c r="E1013" s="6"/>
      <c r="F1013" s="49"/>
      <c r="G1013" s="5"/>
      <c r="H1013" s="5"/>
      <c r="I1013" s="5"/>
    </row>
    <row r="1014" spans="1:9" x14ac:dyDescent="0.25">
      <c r="A1014" s="28"/>
      <c r="B1014" s="6"/>
      <c r="C1014" s="6"/>
      <c r="D1014" s="6"/>
      <c r="E1014" s="6"/>
      <c r="F1014" s="49"/>
      <c r="G1014" s="5"/>
      <c r="H1014" s="5"/>
      <c r="I1014" s="5"/>
    </row>
    <row r="1015" spans="1:9" x14ac:dyDescent="0.25">
      <c r="A1015" s="28"/>
      <c r="B1015" s="6"/>
      <c r="C1015" s="6"/>
      <c r="D1015" s="6"/>
      <c r="E1015" s="6"/>
      <c r="F1015" s="49"/>
      <c r="G1015" s="5"/>
      <c r="H1015" s="5"/>
      <c r="I1015" s="5"/>
    </row>
    <row r="1016" spans="1:9" x14ac:dyDescent="0.25">
      <c r="A1016" s="28"/>
      <c r="B1016" s="6"/>
      <c r="C1016" s="6"/>
      <c r="D1016" s="6"/>
      <c r="E1016" s="6"/>
      <c r="F1016" s="49"/>
      <c r="G1016" s="5"/>
      <c r="H1016" s="5"/>
      <c r="I1016" s="5"/>
    </row>
    <row r="1017" spans="1:9" x14ac:dyDescent="0.25">
      <c r="A1017" s="28"/>
      <c r="B1017" s="6"/>
      <c r="C1017" s="6"/>
      <c r="D1017" s="6"/>
      <c r="E1017" s="6"/>
      <c r="F1017" s="49"/>
      <c r="G1017" s="5"/>
      <c r="H1017" s="5"/>
      <c r="I1017" s="5"/>
    </row>
    <row r="1018" spans="1:9" x14ac:dyDescent="0.25">
      <c r="A1018" s="28"/>
      <c r="B1018" s="6"/>
      <c r="C1018" s="6"/>
      <c r="D1018" s="6"/>
      <c r="E1018" s="6"/>
      <c r="F1018" s="49"/>
      <c r="G1018" s="5"/>
      <c r="H1018" s="5"/>
      <c r="I1018" s="5"/>
    </row>
    <row r="1019" spans="1:9" x14ac:dyDescent="0.25">
      <c r="A1019" s="28"/>
      <c r="B1019" s="6"/>
      <c r="C1019" s="6"/>
      <c r="D1019" s="6"/>
      <c r="E1019" s="6"/>
      <c r="F1019" s="49"/>
      <c r="G1019" s="5"/>
      <c r="H1019" s="5"/>
      <c r="I1019" s="5"/>
    </row>
    <row r="1020" spans="1:9" x14ac:dyDescent="0.25">
      <c r="A1020" s="28"/>
      <c r="B1020" s="6"/>
      <c r="C1020" s="6"/>
      <c r="D1020" s="6"/>
      <c r="E1020" s="6"/>
      <c r="F1020" s="49"/>
      <c r="G1020" s="5"/>
      <c r="H1020" s="5"/>
      <c r="I1020" s="5"/>
    </row>
    <row r="1021" spans="1:9" x14ac:dyDescent="0.25">
      <c r="A1021" s="28"/>
      <c r="B1021" s="6"/>
      <c r="C1021" s="6"/>
      <c r="D1021" s="6"/>
      <c r="E1021" s="6"/>
      <c r="F1021" s="49"/>
      <c r="G1021" s="5"/>
      <c r="H1021" s="5"/>
      <c r="I1021" s="5"/>
    </row>
    <row r="1022" spans="1:9" x14ac:dyDescent="0.25">
      <c r="A1022" s="28"/>
      <c r="B1022" s="6"/>
      <c r="C1022" s="6"/>
      <c r="D1022" s="6"/>
      <c r="E1022" s="6"/>
      <c r="F1022" s="49"/>
      <c r="G1022" s="5"/>
      <c r="H1022" s="5"/>
      <c r="I1022" s="5"/>
    </row>
    <row r="1023" spans="1:9" x14ac:dyDescent="0.25">
      <c r="A1023" s="28"/>
      <c r="B1023" s="6"/>
      <c r="C1023" s="6"/>
      <c r="D1023" s="6"/>
      <c r="E1023" s="6"/>
      <c r="F1023" s="49"/>
      <c r="G1023" s="5"/>
      <c r="H1023" s="5"/>
      <c r="I1023" s="5"/>
    </row>
    <row r="1024" spans="1:9" x14ac:dyDescent="0.25">
      <c r="A1024" s="28"/>
      <c r="B1024" s="6"/>
      <c r="C1024" s="6"/>
      <c r="D1024" s="6"/>
      <c r="E1024" s="6"/>
      <c r="F1024" s="49"/>
      <c r="G1024" s="5"/>
      <c r="H1024" s="5"/>
      <c r="I1024" s="5"/>
    </row>
    <row r="1025" spans="1:9" x14ac:dyDescent="0.25">
      <c r="A1025" s="28"/>
      <c r="B1025" s="6"/>
      <c r="C1025" s="6"/>
      <c r="D1025" s="6"/>
      <c r="E1025" s="6"/>
      <c r="F1025" s="49"/>
      <c r="G1025" s="5"/>
      <c r="H1025" s="5"/>
      <c r="I1025" s="5"/>
    </row>
    <row r="1026" spans="1:9" x14ac:dyDescent="0.25">
      <c r="A1026" s="28"/>
      <c r="B1026" s="6"/>
      <c r="C1026" s="6"/>
      <c r="D1026" s="6"/>
      <c r="E1026" s="6"/>
      <c r="F1026" s="49"/>
      <c r="G1026" s="5"/>
      <c r="H1026" s="5"/>
      <c r="I1026" s="5"/>
    </row>
    <row r="1027" spans="1:9" x14ac:dyDescent="0.25">
      <c r="A1027" s="28"/>
      <c r="B1027" s="6"/>
      <c r="C1027" s="6"/>
      <c r="D1027" s="6"/>
      <c r="E1027" s="6"/>
      <c r="F1027" s="49"/>
      <c r="G1027" s="5"/>
      <c r="H1027" s="5"/>
      <c r="I1027" s="5"/>
    </row>
    <row r="1028" spans="1:9" x14ac:dyDescent="0.25">
      <c r="A1028" s="28"/>
      <c r="B1028" s="6"/>
      <c r="C1028" s="6"/>
      <c r="D1028" s="6"/>
      <c r="E1028" s="6"/>
      <c r="F1028" s="49"/>
      <c r="G1028" s="5"/>
      <c r="H1028" s="5"/>
      <c r="I1028" s="5"/>
    </row>
    <row r="1029" spans="1:9" x14ac:dyDescent="0.25">
      <c r="A1029" s="28"/>
      <c r="B1029" s="6"/>
      <c r="C1029" s="6"/>
      <c r="D1029" s="6"/>
      <c r="E1029" s="6"/>
      <c r="F1029" s="49"/>
      <c r="G1029" s="5"/>
      <c r="H1029" s="5"/>
      <c r="I1029" s="5"/>
    </row>
    <row r="1030" spans="1:9" x14ac:dyDescent="0.25">
      <c r="A1030" s="28"/>
      <c r="B1030" s="6"/>
      <c r="C1030" s="6"/>
      <c r="D1030" s="6"/>
      <c r="E1030" s="6"/>
      <c r="F1030" s="49"/>
      <c r="G1030" s="5"/>
      <c r="H1030" s="5"/>
      <c r="I1030" s="5"/>
    </row>
    <row r="1031" spans="1:9" x14ac:dyDescent="0.25">
      <c r="A1031" s="28"/>
      <c r="B1031" s="6"/>
      <c r="C1031" s="6"/>
      <c r="D1031" s="6"/>
      <c r="E1031" s="6"/>
      <c r="F1031" s="49"/>
      <c r="G1031" s="5"/>
      <c r="H1031" s="5"/>
      <c r="I1031" s="5"/>
    </row>
    <row r="1032" spans="1:9" x14ac:dyDescent="0.25">
      <c r="A1032" s="28"/>
      <c r="B1032" s="6"/>
      <c r="C1032" s="6"/>
      <c r="D1032" s="6"/>
      <c r="E1032" s="6"/>
      <c r="F1032" s="49"/>
      <c r="G1032" s="5"/>
      <c r="H1032" s="5"/>
      <c r="I1032" s="5"/>
    </row>
    <row r="1033" spans="1:9" x14ac:dyDescent="0.25">
      <c r="A1033" s="28"/>
      <c r="B1033" s="6"/>
      <c r="C1033" s="6"/>
      <c r="D1033" s="6"/>
      <c r="E1033" s="6"/>
      <c r="F1033" s="49"/>
      <c r="G1033" s="5"/>
      <c r="H1033" s="5"/>
      <c r="I1033" s="5"/>
    </row>
    <row r="1034" spans="1:9" x14ac:dyDescent="0.25">
      <c r="A1034" s="28"/>
      <c r="B1034" s="6"/>
      <c r="C1034" s="6"/>
      <c r="D1034" s="6"/>
      <c r="E1034" s="6"/>
      <c r="F1034" s="49"/>
      <c r="G1034" s="5"/>
      <c r="H1034" s="5"/>
      <c r="I1034" s="5"/>
    </row>
    <row r="1035" spans="1:9" x14ac:dyDescent="0.25">
      <c r="A1035" s="28"/>
      <c r="B1035" s="6"/>
      <c r="C1035" s="6"/>
      <c r="D1035" s="6"/>
      <c r="E1035" s="6"/>
      <c r="F1035" s="49"/>
      <c r="G1035" s="5"/>
      <c r="H1035" s="5"/>
      <c r="I1035" s="5"/>
    </row>
    <row r="1036" spans="1:9" x14ac:dyDescent="0.25">
      <c r="A1036" s="28"/>
      <c r="B1036" s="6"/>
      <c r="C1036" s="6"/>
      <c r="D1036" s="6"/>
      <c r="E1036" s="6"/>
      <c r="F1036" s="49"/>
      <c r="G1036" s="5"/>
      <c r="H1036" s="5"/>
      <c r="I1036" s="5"/>
    </row>
    <row r="1037" spans="1:9" x14ac:dyDescent="0.25">
      <c r="A1037" s="28"/>
      <c r="B1037" s="6"/>
      <c r="C1037" s="6"/>
      <c r="D1037" s="6"/>
      <c r="E1037" s="6"/>
      <c r="F1037" s="49"/>
      <c r="G1037" s="5"/>
      <c r="H1037" s="5"/>
      <c r="I1037" s="5"/>
    </row>
    <row r="1038" spans="1:9" x14ac:dyDescent="0.25">
      <c r="A1038" s="28"/>
      <c r="B1038" s="6"/>
      <c r="C1038" s="6"/>
      <c r="D1038" s="6"/>
      <c r="E1038" s="6"/>
      <c r="F1038" s="49"/>
      <c r="G1038" s="5"/>
      <c r="H1038" s="5"/>
      <c r="I1038" s="5"/>
    </row>
    <row r="1039" spans="1:9" x14ac:dyDescent="0.25">
      <c r="A1039" s="28"/>
      <c r="B1039" s="6"/>
      <c r="C1039" s="6"/>
      <c r="D1039" s="6"/>
      <c r="E1039" s="6"/>
      <c r="F1039" s="49"/>
      <c r="G1039" s="5"/>
      <c r="H1039" s="5"/>
      <c r="I1039" s="5"/>
    </row>
    <row r="1040" spans="1:9" x14ac:dyDescent="0.25">
      <c r="A1040" s="28"/>
      <c r="B1040" s="6"/>
      <c r="C1040" s="6"/>
      <c r="D1040" s="6"/>
      <c r="E1040" s="6"/>
      <c r="F1040" s="49"/>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D37" sqref="D37"/>
    </sheetView>
  </sheetViews>
  <sheetFormatPr defaultColWidth="0" defaultRowHeight="12.75" x14ac:dyDescent="0.2"/>
  <cols>
    <col min="1" max="1" width="7.28515625" style="74" customWidth="1"/>
    <col min="2" max="2" width="15.42578125" style="73" customWidth="1"/>
    <col min="3" max="3" width="61.85546875" style="73" customWidth="1"/>
    <col min="4" max="4" width="21.5703125" style="74" bestFit="1" customWidth="1"/>
    <col min="5" max="5" width="12" style="73" customWidth="1"/>
    <col min="6" max="7" width="11.7109375" style="73" customWidth="1"/>
    <col min="8" max="8" width="9.7109375" style="73" customWidth="1"/>
    <col min="9" max="9" width="12.140625" style="73" customWidth="1"/>
    <col min="10" max="10" width="13.28515625" style="73" bestFit="1" customWidth="1"/>
    <col min="11" max="11" width="13.28515625" style="73" customWidth="1"/>
    <col min="12" max="12" width="8.85546875" style="72" customWidth="1"/>
    <col min="13" max="13" width="13.7109375" style="72" customWidth="1"/>
    <col min="14" max="15" width="3.7109375" style="72" customWidth="1"/>
    <col min="16" max="16" width="30.7109375" style="72" customWidth="1"/>
    <col min="17" max="18" width="3.7109375" style="72" customWidth="1"/>
    <col min="19" max="19" width="13" style="72" customWidth="1"/>
    <col min="20" max="30" width="3.7109375" style="72" hidden="1" customWidth="1"/>
    <col min="31" max="31" width="14.140625" style="72" hidden="1" customWidth="1"/>
    <col min="32" max="257" width="0" style="72" hidden="1" customWidth="1"/>
    <col min="258" max="16384" width="3.7109375" style="72" hidden="1"/>
  </cols>
  <sheetData>
    <row r="1" spans="1:19" ht="15" customHeight="1" thickTop="1" x14ac:dyDescent="0.2">
      <c r="A1" s="638" t="s">
        <v>268</v>
      </c>
      <c r="B1" s="639"/>
      <c r="C1" s="639"/>
      <c r="D1" s="356">
        <f ca="1">TODAY()</f>
        <v>43438</v>
      </c>
      <c r="E1" s="357" t="s">
        <v>168</v>
      </c>
      <c r="F1" s="642">
        <f ca="1">D1+7</f>
        <v>43445</v>
      </c>
      <c r="G1" s="642"/>
      <c r="H1" s="358"/>
      <c r="I1" s="358"/>
      <c r="J1" s="358"/>
      <c r="K1" s="359"/>
      <c r="L1" s="360"/>
      <c r="M1" s="132" t="s">
        <v>127</v>
      </c>
      <c r="N1" s="536"/>
      <c r="O1" s="536"/>
      <c r="P1" s="536"/>
      <c r="Q1" s="237"/>
      <c r="R1" s="237"/>
    </row>
    <row r="2" spans="1:19" ht="24" customHeight="1" thickBot="1" x14ac:dyDescent="0.25">
      <c r="A2" s="361" t="s">
        <v>1</v>
      </c>
      <c r="B2" s="362" t="s">
        <v>2</v>
      </c>
      <c r="C2" s="362" t="s">
        <v>3</v>
      </c>
      <c r="D2" s="362" t="s">
        <v>4</v>
      </c>
      <c r="E2" s="362" t="s">
        <v>5</v>
      </c>
      <c r="F2" s="362" t="s">
        <v>0</v>
      </c>
      <c r="G2" s="363" t="s">
        <v>6</v>
      </c>
      <c r="H2" s="640" t="s">
        <v>53</v>
      </c>
      <c r="I2" s="641"/>
      <c r="J2" s="362" t="s">
        <v>7</v>
      </c>
      <c r="K2" s="499" t="s">
        <v>330</v>
      </c>
      <c r="L2" s="526"/>
      <c r="M2" s="133">
        <f ca="1">TODAY()</f>
        <v>43438</v>
      </c>
      <c r="N2" s="536"/>
      <c r="O2" s="536"/>
      <c r="P2" s="536"/>
      <c r="Q2" s="237"/>
      <c r="R2" s="237"/>
      <c r="S2" s="570" t="s">
        <v>746</v>
      </c>
    </row>
    <row r="3" spans="1:19" ht="21.75" customHeight="1" x14ac:dyDescent="0.2">
      <c r="A3" s="455" t="s">
        <v>509</v>
      </c>
      <c r="B3" s="456" t="e">
        <f>VLOOKUP(A3,Data!$A:$P,3,FALSE)</f>
        <v>#N/A</v>
      </c>
      <c r="C3" s="457" t="e">
        <f>VLOOKUP(A3,Data!$A:$P,4,FALSE)</f>
        <v>#N/A</v>
      </c>
      <c r="D3" s="364" t="e">
        <f>VLOOKUP(A3,Data!$A:$P,5,FALSE)</f>
        <v>#N/A</v>
      </c>
      <c r="E3" s="458" t="e">
        <f>VLOOKUP(A3,Data!$A:$P,9,FALSE)</f>
        <v>#N/A</v>
      </c>
      <c r="F3" s="365" t="e">
        <f>VLOOKUP(A3,Data!$A:$P,11,FALSE)</f>
        <v>#N/A</v>
      </c>
      <c r="G3" s="365" t="e">
        <f>VLOOKUP(A3,Data!$A:$P,12,FALSE)</f>
        <v>#N/A</v>
      </c>
      <c r="H3" s="458" t="e">
        <f>VLOOKUP(A3,Data!$A:$P,13,FALSE)</f>
        <v>#N/A</v>
      </c>
      <c r="I3" s="459" t="e">
        <f>VLOOKUP(A3,Data!$A:$P,14,FALSE)</f>
        <v>#N/A</v>
      </c>
      <c r="J3" s="389" t="e">
        <f>VLOOKUP(A3,Data!$A:$P,15,FALSE)</f>
        <v>#N/A</v>
      </c>
      <c r="K3" s="500" t="e">
        <f>VLOOKUP(A3,Data!$A:$S,19,FALSE)</f>
        <v>#N/A</v>
      </c>
      <c r="L3" s="527" t="e">
        <f>VLOOKUP(A3,Data!$A$2:$P$337,16,FALSE)</f>
        <v>#N/A</v>
      </c>
      <c r="M3" s="237"/>
      <c r="N3" s="536"/>
      <c r="O3" s="536"/>
      <c r="P3" s="536"/>
      <c r="Q3" s="237"/>
      <c r="R3" s="237"/>
    </row>
    <row r="4" spans="1:19" ht="21.75" customHeight="1" x14ac:dyDescent="0.2">
      <c r="A4" s="412" t="s">
        <v>488</v>
      </c>
      <c r="B4" s="372" t="e">
        <f>VLOOKUP(A4,Data!$A:$P,3,FALSE)</f>
        <v>#N/A</v>
      </c>
      <c r="C4" s="413" t="e">
        <f>VLOOKUP(A4,Data!$A:$P,4,FALSE)</f>
        <v>#N/A</v>
      </c>
      <c r="D4" s="364" t="e">
        <f>VLOOKUP(A4,Data!$A:$P,5,FALSE)</f>
        <v>#N/A</v>
      </c>
      <c r="E4" s="366" t="e">
        <f>VLOOKUP(A4,Data!$A:$P,9,FALSE)</f>
        <v>#N/A</v>
      </c>
      <c r="F4" s="365" t="e">
        <f>VLOOKUP(A4,Data!$A:$P,11,FALSE)</f>
        <v>#N/A</v>
      </c>
      <c r="G4" s="365" t="e">
        <f>VLOOKUP(A4,Data!$A:$P,12,FALSE)</f>
        <v>#N/A</v>
      </c>
      <c r="H4" s="366" t="e">
        <f>VLOOKUP(A4,Data!$A:$P,13,FALSE)</f>
        <v>#N/A</v>
      </c>
      <c r="I4" s="367" t="e">
        <f>VLOOKUP(A4,Data!$A:$P,14,FALSE)</f>
        <v>#N/A</v>
      </c>
      <c r="J4" s="389" t="e">
        <f>VLOOKUP(A4,Data!$A:$P,15,FALSE)</f>
        <v>#N/A</v>
      </c>
      <c r="K4" s="501" t="e">
        <f>VLOOKUP(A4,Data!$A:$S,19,FALSE)</f>
        <v>#N/A</v>
      </c>
      <c r="L4" s="527" t="e">
        <f>VLOOKUP(A4,Data!$A$2:$P$337,16,FALSE)</f>
        <v>#N/A</v>
      </c>
      <c r="M4" s="237"/>
      <c r="N4" s="536"/>
      <c r="O4" s="536"/>
      <c r="P4" s="536"/>
      <c r="Q4" s="237"/>
      <c r="R4" s="237"/>
    </row>
    <row r="5" spans="1:19" ht="21.75" customHeight="1" x14ac:dyDescent="0.2">
      <c r="A5" s="412" t="s">
        <v>501</v>
      </c>
      <c r="B5" s="372" t="e">
        <f>VLOOKUP(A5,Data!$A:$P,3,FALSE)</f>
        <v>#N/A</v>
      </c>
      <c r="C5" s="413" t="e">
        <f>VLOOKUP(A5,Data!$A:$P,4,FALSE)</f>
        <v>#N/A</v>
      </c>
      <c r="D5" s="364" t="e">
        <f>VLOOKUP(A5,Data!$A:$P,5,FALSE)</f>
        <v>#N/A</v>
      </c>
      <c r="E5" s="366" t="e">
        <f>VLOOKUP(A5,Data!$A:$P,9,FALSE)</f>
        <v>#N/A</v>
      </c>
      <c r="F5" s="365" t="e">
        <f>VLOOKUP(A5,Data!$A:$P,11,FALSE)</f>
        <v>#N/A</v>
      </c>
      <c r="G5" s="365" t="e">
        <f>VLOOKUP(A5,Data!$A:$P,12,FALSE)</f>
        <v>#N/A</v>
      </c>
      <c r="H5" s="366" t="e">
        <f>VLOOKUP(A5,Data!$A:$P,13,FALSE)</f>
        <v>#N/A</v>
      </c>
      <c r="I5" s="367" t="e">
        <f>VLOOKUP(A5,Data!$A:$P,14,FALSE)</f>
        <v>#N/A</v>
      </c>
      <c r="J5" s="389" t="e">
        <f>VLOOKUP(A5,Data!$A:$P,15,FALSE)</f>
        <v>#N/A</v>
      </c>
      <c r="K5" s="501" t="e">
        <f>VLOOKUP(A5,Data!$A:$S,19,FALSE)</f>
        <v>#N/A</v>
      </c>
      <c r="L5" s="527" t="e">
        <f>VLOOKUP(A5,Data!$A$2:$P$337,16,FALSE)</f>
        <v>#N/A</v>
      </c>
      <c r="M5" s="237"/>
      <c r="N5" s="536"/>
      <c r="O5" s="536"/>
      <c r="P5" s="536"/>
      <c r="Q5" s="237"/>
      <c r="R5" s="237"/>
    </row>
    <row r="6" spans="1:19" ht="21.75" customHeight="1" x14ac:dyDescent="0.2">
      <c r="A6" s="412" t="s">
        <v>492</v>
      </c>
      <c r="B6" s="372" t="e">
        <f>VLOOKUP(A6,Data!$A:$P,3,FALSE)</f>
        <v>#N/A</v>
      </c>
      <c r="C6" s="413" t="e">
        <f>VLOOKUP(A6,Data!$A:$P,4,FALSE)</f>
        <v>#N/A</v>
      </c>
      <c r="D6" s="364" t="e">
        <f>VLOOKUP(A6,Data!$A:$P,5,FALSE)</f>
        <v>#N/A</v>
      </c>
      <c r="E6" s="366" t="e">
        <f>VLOOKUP(A6,Data!$A:$P,9,FALSE)</f>
        <v>#N/A</v>
      </c>
      <c r="F6" s="365" t="e">
        <f>VLOOKUP(A6,Data!$A:$P,11,FALSE)</f>
        <v>#N/A</v>
      </c>
      <c r="G6" s="365" t="e">
        <f>VLOOKUP(A6,Data!$A:$P,12,FALSE)</f>
        <v>#N/A</v>
      </c>
      <c r="H6" s="366" t="e">
        <f>VLOOKUP(A6,Data!$A:$P,13,FALSE)</f>
        <v>#N/A</v>
      </c>
      <c r="I6" s="367" t="e">
        <f>VLOOKUP(A6,Data!$A:$P,14,FALSE)</f>
        <v>#N/A</v>
      </c>
      <c r="J6" s="389" t="e">
        <f>VLOOKUP(A6,Data!$A:$P,15,FALSE)</f>
        <v>#N/A</v>
      </c>
      <c r="K6" s="501" t="e">
        <f>VLOOKUP(A6,Data!$A:$S,19,FALSE)</f>
        <v>#N/A</v>
      </c>
      <c r="L6" s="527" t="e">
        <f>VLOOKUP(A6,Data!$A$2:$P$337,16,FALSE)</f>
        <v>#N/A</v>
      </c>
      <c r="M6" s="237"/>
      <c r="N6" s="536"/>
      <c r="O6" s="536"/>
      <c r="P6" s="536"/>
      <c r="Q6" s="237"/>
      <c r="R6" s="237"/>
    </row>
    <row r="7" spans="1:19" ht="21.75" customHeight="1" x14ac:dyDescent="0.2">
      <c r="A7" s="412" t="s">
        <v>502</v>
      </c>
      <c r="B7" s="372" t="e">
        <f>VLOOKUP(A7,Data!$A:$P,3,FALSE)</f>
        <v>#N/A</v>
      </c>
      <c r="C7" s="413" t="e">
        <f>VLOOKUP(A7,Data!$A:$P,4,FALSE)</f>
        <v>#N/A</v>
      </c>
      <c r="D7" s="364" t="e">
        <f>VLOOKUP(A7,Data!$A:$P,5,FALSE)</f>
        <v>#N/A</v>
      </c>
      <c r="E7" s="366" t="e">
        <f>VLOOKUP(A7,Data!$A:$P,9,FALSE)</f>
        <v>#N/A</v>
      </c>
      <c r="F7" s="365" t="e">
        <f>VLOOKUP(A7,Data!$A:$P,11,FALSE)</f>
        <v>#N/A</v>
      </c>
      <c r="G7" s="365" t="e">
        <f>VLOOKUP(A7,Data!$A:$P,12,FALSE)</f>
        <v>#N/A</v>
      </c>
      <c r="H7" s="366" t="e">
        <f>VLOOKUP(A7,Data!$A:$P,13,FALSE)</f>
        <v>#N/A</v>
      </c>
      <c r="I7" s="367" t="e">
        <f>VLOOKUP(A7,Data!$A:$P,14,FALSE)</f>
        <v>#N/A</v>
      </c>
      <c r="J7" s="389" t="e">
        <f>VLOOKUP(A7,Data!$A:$P,15,FALSE)</f>
        <v>#N/A</v>
      </c>
      <c r="K7" s="501" t="e">
        <f>VLOOKUP(A7,Data!$A:$S,19,FALSE)</f>
        <v>#N/A</v>
      </c>
      <c r="L7" s="527" t="e">
        <f>VLOOKUP(A7,Data!$A$2:$P$337,16,FALSE)</f>
        <v>#N/A</v>
      </c>
      <c r="M7" s="237"/>
      <c r="N7" s="536"/>
      <c r="O7" s="536"/>
      <c r="P7" s="536"/>
      <c r="Q7" s="237"/>
      <c r="R7" s="237"/>
    </row>
    <row r="8" spans="1:19" ht="21.75" customHeight="1" x14ac:dyDescent="0.2">
      <c r="A8" s="412" t="s">
        <v>594</v>
      </c>
      <c r="B8" s="372" t="e">
        <f>VLOOKUP(A8,Data!$A:$P,3,FALSE)</f>
        <v>#N/A</v>
      </c>
      <c r="C8" s="413" t="e">
        <f>VLOOKUP(A8,Data!$A:$P,4,FALSE)</f>
        <v>#N/A</v>
      </c>
      <c r="D8" s="364" t="e">
        <f>VLOOKUP(A8,Data!$A:$P,5,FALSE)</f>
        <v>#N/A</v>
      </c>
      <c r="E8" s="366" t="e">
        <f>VLOOKUP(A8,Data!$A:$P,9,FALSE)</f>
        <v>#N/A</v>
      </c>
      <c r="F8" s="365" t="e">
        <f>VLOOKUP(A8,Data!$A:$P,11,FALSE)</f>
        <v>#N/A</v>
      </c>
      <c r="G8" s="365" t="e">
        <f>VLOOKUP(A8,Data!$A:$P,12,FALSE)</f>
        <v>#N/A</v>
      </c>
      <c r="H8" s="366" t="e">
        <f>VLOOKUP(A8,Data!$A:$P,13,FALSE)</f>
        <v>#N/A</v>
      </c>
      <c r="I8" s="367" t="e">
        <f>VLOOKUP(A8,Data!$A:$P,14,FALSE)</f>
        <v>#N/A</v>
      </c>
      <c r="J8" s="389" t="e">
        <f>VLOOKUP(A8,Data!$A:$P,15,FALSE)</f>
        <v>#N/A</v>
      </c>
      <c r="K8" s="501" t="e">
        <f>VLOOKUP(A8,Data!$A:$S,19,FALSE)</f>
        <v>#N/A</v>
      </c>
      <c r="L8" s="527" t="e">
        <f>VLOOKUP(A8,Data!$A$2:$P$337,16,FALSE)</f>
        <v>#N/A</v>
      </c>
      <c r="M8" s="237"/>
      <c r="N8" s="237"/>
      <c r="O8" s="237"/>
      <c r="P8" s="237"/>
      <c r="Q8" s="237"/>
      <c r="R8" s="237"/>
    </row>
    <row r="9" spans="1:19" ht="21.75" customHeight="1" x14ac:dyDescent="0.2">
      <c r="A9" s="414" t="s">
        <v>682</v>
      </c>
      <c r="B9" s="372" t="e">
        <f>VLOOKUP(A9,Data!$A:$P,3,FALSE)</f>
        <v>#N/A</v>
      </c>
      <c r="C9" s="413" t="e">
        <f>VLOOKUP(A9,Data!$A:$P,4,FALSE)</f>
        <v>#N/A</v>
      </c>
      <c r="D9" s="364" t="e">
        <f>VLOOKUP(A9,Data!$A:$P,5,FALSE)</f>
        <v>#N/A</v>
      </c>
      <c r="E9" s="366" t="e">
        <f>VLOOKUP(A9,Data!$A:$P,9,FALSE)</f>
        <v>#N/A</v>
      </c>
      <c r="F9" s="365" t="e">
        <f>VLOOKUP(A9,Data!$A:$P,11,FALSE)</f>
        <v>#N/A</v>
      </c>
      <c r="G9" s="365" t="e">
        <f>VLOOKUP(A9,Data!$A:$P,12,FALSE)</f>
        <v>#N/A</v>
      </c>
      <c r="H9" s="478" t="e">
        <f>VLOOKUP(A9,Data!$A:$P,13,FALSE)</f>
        <v>#N/A</v>
      </c>
      <c r="I9" s="368" t="e">
        <f>VLOOKUP(A9,Data!$A:$P,14,FALSE)</f>
        <v>#N/A</v>
      </c>
      <c r="J9" s="389" t="e">
        <f>VLOOKUP(A9,Data!$A:$P,15,FALSE)</f>
        <v>#N/A</v>
      </c>
      <c r="K9" s="501" t="e">
        <f>VLOOKUP(A9,Data!$A:$S,19,FALSE)</f>
        <v>#N/A</v>
      </c>
      <c r="L9" s="527" t="e">
        <f>VLOOKUP(A9,Data!$A$2:$P$337,16,FALSE)</f>
        <v>#N/A</v>
      </c>
      <c r="M9" s="237"/>
      <c r="N9" s="237"/>
      <c r="O9" s="237"/>
      <c r="P9" s="237"/>
      <c r="Q9" s="237"/>
      <c r="R9" s="237"/>
    </row>
    <row r="10" spans="1:19" ht="21.75" customHeight="1" x14ac:dyDescent="0.2">
      <c r="A10" s="414" t="s">
        <v>531</v>
      </c>
      <c r="B10" s="372" t="e">
        <f>VLOOKUP(A10,Data!$A:$P,3,FALSE)</f>
        <v>#N/A</v>
      </c>
      <c r="C10" s="413" t="e">
        <f>VLOOKUP(A10,Data!$A:$P,4,FALSE)</f>
        <v>#N/A</v>
      </c>
      <c r="D10" s="364" t="e">
        <f>VLOOKUP(A10,Data!$A:$P,5,FALSE)</f>
        <v>#N/A</v>
      </c>
      <c r="E10" s="366" t="e">
        <f>VLOOKUP(A10,Data!$A:$P,9,FALSE)</f>
        <v>#N/A</v>
      </c>
      <c r="F10" s="365" t="e">
        <f>VLOOKUP(A10,Data!$A:$P,11,FALSE)</f>
        <v>#N/A</v>
      </c>
      <c r="G10" s="365" t="e">
        <f>VLOOKUP(A10,Data!$A:$P,12,FALSE)</f>
        <v>#N/A</v>
      </c>
      <c r="H10" s="478" t="e">
        <f>VLOOKUP(A10,Data!$A:$P,13,FALSE)</f>
        <v>#N/A</v>
      </c>
      <c r="I10" s="368" t="e">
        <f>VLOOKUP(A10,Data!$A:$P,14,FALSE)</f>
        <v>#N/A</v>
      </c>
      <c r="J10" s="389" t="e">
        <f>VLOOKUP(A10,Data!$A:$P,15,FALSE)</f>
        <v>#N/A</v>
      </c>
      <c r="K10" s="501" t="e">
        <f>VLOOKUP(A10,Data!$A:$S,19,FALSE)</f>
        <v>#N/A</v>
      </c>
      <c r="L10" s="527" t="e">
        <f>VLOOKUP(A10,Data!$A$2:$P$337,16,FALSE)</f>
        <v>#N/A</v>
      </c>
      <c r="M10" s="237"/>
      <c r="N10" s="237"/>
      <c r="O10" s="237"/>
      <c r="P10" s="237"/>
      <c r="Q10" s="237"/>
      <c r="R10" s="237"/>
    </row>
    <row r="11" spans="1:19" ht="21.75" customHeight="1" x14ac:dyDescent="0.2">
      <c r="A11" s="414" t="s">
        <v>555</v>
      </c>
      <c r="B11" s="372" t="e">
        <f>VLOOKUP(A11,Data!$A:$P,3,FALSE)</f>
        <v>#N/A</v>
      </c>
      <c r="C11" s="413" t="e">
        <f>VLOOKUP(A11,Data!$A:$P,4,FALSE)</f>
        <v>#N/A</v>
      </c>
      <c r="D11" s="364" t="e">
        <f>VLOOKUP(A11,Data!$A:$P,5,FALSE)</f>
        <v>#N/A</v>
      </c>
      <c r="E11" s="366" t="e">
        <f>VLOOKUP(A11,Data!$A:$P,9,FALSE)</f>
        <v>#N/A</v>
      </c>
      <c r="F11" s="365" t="e">
        <f>VLOOKUP(A11,Data!$A:$P,11,FALSE)</f>
        <v>#N/A</v>
      </c>
      <c r="G11" s="365" t="e">
        <f>VLOOKUP(A11,Data!$A:$P,12,FALSE)</f>
        <v>#N/A</v>
      </c>
      <c r="H11" s="478" t="e">
        <f>VLOOKUP(A11,Data!$A:$P,13,FALSE)</f>
        <v>#N/A</v>
      </c>
      <c r="I11" s="368" t="e">
        <f>VLOOKUP(A11,Data!$A:$P,14,FALSE)</f>
        <v>#N/A</v>
      </c>
      <c r="J11" s="389" t="e">
        <f>VLOOKUP(A11,Data!$A:$P,15,FALSE)</f>
        <v>#N/A</v>
      </c>
      <c r="K11" s="501" t="e">
        <f>VLOOKUP(A11,Data!$A:$S,19,FALSE)</f>
        <v>#N/A</v>
      </c>
      <c r="L11" s="527" t="e">
        <f>VLOOKUP(A11,Data!$A$2:$P$337,16,FALSE)</f>
        <v>#N/A</v>
      </c>
      <c r="M11" s="237"/>
      <c r="N11" s="237"/>
      <c r="O11" s="237"/>
      <c r="P11" s="237"/>
      <c r="Q11" s="237"/>
      <c r="R11" s="237"/>
    </row>
    <row r="12" spans="1:19" ht="21.75" customHeight="1" x14ac:dyDescent="0.2">
      <c r="A12" s="404" t="s">
        <v>606</v>
      </c>
      <c r="B12" s="373" t="e">
        <f>VLOOKUP(A12,Data!$A:$P,3,FALSE)</f>
        <v>#N/A</v>
      </c>
      <c r="C12" s="405" t="e">
        <f>VLOOKUP(A12,Data!$A:$P,4,FALSE)</f>
        <v>#N/A</v>
      </c>
      <c r="D12" s="130" t="e">
        <f>VLOOKUP(A12,Data!$A:$P,5,FALSE)</f>
        <v>#N/A</v>
      </c>
      <c r="E12" s="117" t="e">
        <f>VLOOKUP(A12,Data!$A:$P,9,FALSE)</f>
        <v>#N/A</v>
      </c>
      <c r="F12" s="129" t="e">
        <f>VLOOKUP(A12,Data!$A:$P,11,FALSE)</f>
        <v>#N/A</v>
      </c>
      <c r="G12" s="129" t="e">
        <f>VLOOKUP(A12,Data!$A:$P,12,FALSE)</f>
        <v>#N/A</v>
      </c>
      <c r="H12" s="479" t="e">
        <f>VLOOKUP(A12,Data!$A:$P,13,FALSE)</f>
        <v>#N/A</v>
      </c>
      <c r="I12" s="268" t="e">
        <f>VLOOKUP(A12,Data!$A:$P,14,FALSE)</f>
        <v>#N/A</v>
      </c>
      <c r="J12" s="390" t="e">
        <f>VLOOKUP(A12,Data!$A:$P,15,FALSE)</f>
        <v>#N/A</v>
      </c>
      <c r="K12" s="501" t="e">
        <f>VLOOKUP(A12,Data!$A:$S,19,FALSE)</f>
        <v>#N/A</v>
      </c>
      <c r="L12" s="528" t="e">
        <f>VLOOKUP(A12,Data!$A$2:$P$337,16,FALSE)</f>
        <v>#N/A</v>
      </c>
      <c r="M12" s="237"/>
      <c r="N12" s="237"/>
      <c r="O12" s="237"/>
      <c r="P12" s="237"/>
      <c r="Q12" s="237"/>
      <c r="R12" s="237"/>
    </row>
    <row r="13" spans="1:19" ht="21.75" customHeight="1" x14ac:dyDescent="0.2">
      <c r="A13" s="404" t="s">
        <v>572</v>
      </c>
      <c r="B13" s="373" t="e">
        <f>VLOOKUP(A13,Data!$A:$P,3,FALSE)</f>
        <v>#N/A</v>
      </c>
      <c r="C13" s="405" t="e">
        <f>VLOOKUP(A13,Data!$A:$P,4,FALSE)</f>
        <v>#N/A</v>
      </c>
      <c r="D13" s="130" t="e">
        <f>VLOOKUP(A13,Data!$A:$P,5,FALSE)</f>
        <v>#N/A</v>
      </c>
      <c r="E13" s="117" t="e">
        <f>VLOOKUP(A13,Data!$A:$P,9,FALSE)</f>
        <v>#N/A</v>
      </c>
      <c r="F13" s="129" t="e">
        <f>VLOOKUP(A13,Data!$A:$P,11,FALSE)</f>
        <v>#N/A</v>
      </c>
      <c r="G13" s="129" t="e">
        <f>VLOOKUP(A13,Data!$A:$P,12,FALSE)</f>
        <v>#N/A</v>
      </c>
      <c r="H13" s="479" t="e">
        <f>VLOOKUP(A13,Data!$A:$P,13,FALSE)</f>
        <v>#N/A</v>
      </c>
      <c r="I13" s="268" t="e">
        <f>VLOOKUP(A13,Data!$A:$P,14,FALSE)</f>
        <v>#N/A</v>
      </c>
      <c r="J13" s="390" t="e">
        <f>VLOOKUP(A13,Data!$A:$P,15,FALSE)</f>
        <v>#N/A</v>
      </c>
      <c r="K13" s="501" t="e">
        <f>VLOOKUP(A13,Data!$A:$S,19,FALSE)</f>
        <v>#N/A</v>
      </c>
      <c r="L13" s="528" t="e">
        <f>VLOOKUP(A13,Data!$A$2:$P$337,16,FALSE)</f>
        <v>#N/A</v>
      </c>
    </row>
    <row r="14" spans="1:19" ht="21.75" customHeight="1" x14ac:dyDescent="0.2">
      <c r="A14" s="404" t="s">
        <v>571</v>
      </c>
      <c r="B14" s="373" t="e">
        <f>VLOOKUP(A14,Data!$A:$P,3,FALSE)</f>
        <v>#N/A</v>
      </c>
      <c r="C14" s="405" t="e">
        <f>VLOOKUP(A14,Data!$A:$P,4,FALSE)</f>
        <v>#N/A</v>
      </c>
      <c r="D14" s="130" t="e">
        <f>VLOOKUP(A14,Data!$A:$P,5,FALSE)</f>
        <v>#N/A</v>
      </c>
      <c r="E14" s="117" t="e">
        <f>VLOOKUP(A14,Data!$A:$P,9,FALSE)</f>
        <v>#N/A</v>
      </c>
      <c r="F14" s="129" t="e">
        <f>VLOOKUP(A14,Data!$A:$P,11,FALSE)</f>
        <v>#N/A</v>
      </c>
      <c r="G14" s="129" t="e">
        <f>VLOOKUP(A14,Data!$A:$P,12,FALSE)</f>
        <v>#N/A</v>
      </c>
      <c r="H14" s="479" t="e">
        <f>VLOOKUP(A14,Data!$A:$P,13,FALSE)</f>
        <v>#N/A</v>
      </c>
      <c r="I14" s="268" t="e">
        <f>VLOOKUP(A14,Data!$A:$P,14,FALSE)</f>
        <v>#N/A</v>
      </c>
      <c r="J14" s="390" t="e">
        <f>VLOOKUP(A14,Data!$A:$P,15,FALSE)</f>
        <v>#N/A</v>
      </c>
      <c r="K14" s="501" t="e">
        <f>VLOOKUP(A14,Data!$A:$S,19,FALSE)</f>
        <v>#N/A</v>
      </c>
      <c r="L14" s="528" t="e">
        <f>VLOOKUP(A14,Data!$A$2:$P$337,16,FALSE)</f>
        <v>#N/A</v>
      </c>
    </row>
    <row r="15" spans="1:19" ht="21.75" customHeight="1" x14ac:dyDescent="0.2">
      <c r="A15" s="404" t="s">
        <v>446</v>
      </c>
      <c r="B15" s="373" t="e">
        <f>VLOOKUP(A15,Data!$A:$P,3,FALSE)</f>
        <v>#N/A</v>
      </c>
      <c r="C15" s="405" t="e">
        <f>VLOOKUP(A15,Data!$A:$P,4,FALSE)</f>
        <v>#N/A</v>
      </c>
      <c r="D15" s="130" t="e">
        <f>VLOOKUP(A15,Data!$A:$P,5,FALSE)</f>
        <v>#N/A</v>
      </c>
      <c r="E15" s="117" t="e">
        <f>VLOOKUP(A15,Data!$A:$P,9,FALSE)</f>
        <v>#N/A</v>
      </c>
      <c r="F15" s="129" t="e">
        <f>VLOOKUP(A15,Data!$A:$P,11,FALSE)</f>
        <v>#N/A</v>
      </c>
      <c r="G15" s="129" t="e">
        <f>VLOOKUP(A15,Data!$A:$P,12,FALSE)</f>
        <v>#N/A</v>
      </c>
      <c r="H15" s="479" t="e">
        <f>VLOOKUP(A15,Data!$A:$P,13,FALSE)</f>
        <v>#N/A</v>
      </c>
      <c r="I15" s="268" t="e">
        <f>VLOOKUP(A15,Data!$A:$P,14,FALSE)</f>
        <v>#N/A</v>
      </c>
      <c r="J15" s="390" t="e">
        <f>VLOOKUP(A15,Data!$A:$P,15,FALSE)</f>
        <v>#N/A</v>
      </c>
      <c r="K15" s="501" t="e">
        <f>VLOOKUP(A15,Data!$A:$S,19,FALSE)</f>
        <v>#N/A</v>
      </c>
      <c r="L15" s="528" t="e">
        <f>VLOOKUP(A15,Data!$A$2:$P$337,16,FALSE)</f>
        <v>#N/A</v>
      </c>
    </row>
    <row r="16" spans="1:19" ht="21.75" customHeight="1" x14ac:dyDescent="0.2">
      <c r="A16" s="404" t="s">
        <v>511</v>
      </c>
      <c r="B16" s="373" t="e">
        <f>VLOOKUP(A16,Data!$A:$P,3,FALSE)</f>
        <v>#N/A</v>
      </c>
      <c r="C16" s="405" t="e">
        <f>VLOOKUP(A16,Data!$A:$P,4,FALSE)</f>
        <v>#N/A</v>
      </c>
      <c r="D16" s="130" t="e">
        <f>VLOOKUP(A16,Data!$A:$P,5,FALSE)</f>
        <v>#N/A</v>
      </c>
      <c r="E16" s="117" t="e">
        <f>VLOOKUP(A16,Data!$A:$P,9,FALSE)</f>
        <v>#N/A</v>
      </c>
      <c r="F16" s="129" t="e">
        <f>VLOOKUP(A16,Data!$A:$P,11,FALSE)</f>
        <v>#N/A</v>
      </c>
      <c r="G16" s="129" t="e">
        <f>VLOOKUP(A16,Data!$A:$P,12,FALSE)</f>
        <v>#N/A</v>
      </c>
      <c r="H16" s="479" t="e">
        <f>VLOOKUP(A16,Data!$A:$P,13,FALSE)</f>
        <v>#N/A</v>
      </c>
      <c r="I16" s="268" t="e">
        <f>VLOOKUP(A16,Data!$A:$P,14,FALSE)</f>
        <v>#N/A</v>
      </c>
      <c r="J16" s="390" t="e">
        <f>VLOOKUP(A16,Data!$A:$P,15,FALSE)</f>
        <v>#N/A</v>
      </c>
      <c r="K16" s="501" t="e">
        <f>VLOOKUP(A16,Data!$A:$S,19,FALSE)</f>
        <v>#N/A</v>
      </c>
      <c r="L16" s="528" t="e">
        <f>VLOOKUP(A16,Data!$A$2:$P$337,16,FALSE)</f>
        <v>#N/A</v>
      </c>
    </row>
    <row r="17" spans="1:16" ht="21.75" customHeight="1" x14ac:dyDescent="0.2">
      <c r="A17" s="404" t="s">
        <v>609</v>
      </c>
      <c r="B17" s="373" t="e">
        <f>VLOOKUP(A17,Data!$A:$P,3,FALSE)</f>
        <v>#N/A</v>
      </c>
      <c r="C17" s="460" t="e">
        <f>VLOOKUP(A17,Data!$A:$P,4,FALSE)</f>
        <v>#N/A</v>
      </c>
      <c r="D17" s="130" t="e">
        <f>VLOOKUP(A17,Data!$A:$P,5,FALSE)</f>
        <v>#N/A</v>
      </c>
      <c r="E17" s="117" t="e">
        <f>VLOOKUP(A17,Data!$A:$P,9,FALSE)</f>
        <v>#N/A</v>
      </c>
      <c r="F17" s="129" t="e">
        <f>VLOOKUP(A17,Data!$A:$P,11,FALSE)</f>
        <v>#N/A</v>
      </c>
      <c r="G17" s="129" t="e">
        <f>VLOOKUP(A17,Data!$A:$P,12,FALSE)</f>
        <v>#N/A</v>
      </c>
      <c r="H17" s="479" t="e">
        <f>VLOOKUP(A17,Data!$A:$P,13,FALSE)</f>
        <v>#N/A</v>
      </c>
      <c r="I17" s="268" t="e">
        <f>VLOOKUP(A17,Data!$A:$P,14,FALSE)</f>
        <v>#N/A</v>
      </c>
      <c r="J17" s="390" t="e">
        <f>VLOOKUP(A17,Data!$A:$P,15,FALSE)</f>
        <v>#N/A</v>
      </c>
      <c r="K17" s="501" t="e">
        <f>VLOOKUP(A17,Data!$A:$S,19,FALSE)</f>
        <v>#N/A</v>
      </c>
      <c r="L17" s="528" t="e">
        <f>VLOOKUP(A17,Data!$A$2:$P$337,16,FALSE)</f>
        <v>#N/A</v>
      </c>
    </row>
    <row r="18" spans="1:16" ht="5.0999999999999996" customHeight="1" x14ac:dyDescent="0.2">
      <c r="A18" s="404" t="s">
        <v>685</v>
      </c>
      <c r="B18" s="373" t="e">
        <f>VLOOKUP(A18,Data!$A:$P,3,FALSE)</f>
        <v>#N/A</v>
      </c>
      <c r="C18" s="405" t="e">
        <f>VLOOKUP(A18,Data!$A:$P,4,FALSE)</f>
        <v>#N/A</v>
      </c>
      <c r="D18" s="130" t="e">
        <f>VLOOKUP(A18,Data!$A:$P,5,FALSE)</f>
        <v>#N/A</v>
      </c>
      <c r="E18" s="117" t="e">
        <f>VLOOKUP(A18,Data!$A:$P,9,FALSE)</f>
        <v>#N/A</v>
      </c>
      <c r="F18" s="129" t="e">
        <f>VLOOKUP(A18,Data!$A:$P,11,FALSE)</f>
        <v>#N/A</v>
      </c>
      <c r="G18" s="129" t="e">
        <f>VLOOKUP(A18,Data!$A:$P,12,FALSE)</f>
        <v>#N/A</v>
      </c>
      <c r="H18" s="479" t="e">
        <f>VLOOKUP(A18,Data!$A:$P,13,FALSE)</f>
        <v>#N/A</v>
      </c>
      <c r="I18" s="268" t="e">
        <f>VLOOKUP(A18,Data!$A:$P,14,FALSE)</f>
        <v>#N/A</v>
      </c>
      <c r="J18" s="390" t="e">
        <f>VLOOKUP(A18,Data!$A:$P,15,FALSE)</f>
        <v>#N/A</v>
      </c>
      <c r="K18" s="501" t="e">
        <f>VLOOKUP(A18,Data!$A:$S,19,FALSE)</f>
        <v>#N/A</v>
      </c>
      <c r="L18" s="528" t="e">
        <f>VLOOKUP(A18,Data!$A$2:$P$337,16,FALSE)</f>
        <v>#N/A</v>
      </c>
    </row>
    <row r="19" spans="1:16" ht="5.0999999999999996" customHeight="1" x14ac:dyDescent="0.2">
      <c r="A19" s="404"/>
      <c r="B19" s="373" t="e">
        <f>VLOOKUP(A19,Data!$A:$P,3,FALSE)</f>
        <v>#N/A</v>
      </c>
      <c r="C19" s="405" t="e">
        <f>VLOOKUP(A19,Data!$A:$P,4,FALSE)</f>
        <v>#N/A</v>
      </c>
      <c r="D19" s="130" t="e">
        <f>VLOOKUP(A19,Data!$A:$P,5,FALSE)</f>
        <v>#N/A</v>
      </c>
      <c r="E19" s="117" t="e">
        <f>VLOOKUP(A19,Data!$A:$P,9,FALSE)</f>
        <v>#N/A</v>
      </c>
      <c r="F19" s="129" t="e">
        <f>VLOOKUP(A19,Data!$A:$P,11,FALSE)</f>
        <v>#N/A</v>
      </c>
      <c r="G19" s="129" t="e">
        <f>VLOOKUP(A19,Data!$A:$P,12,FALSE)</f>
        <v>#N/A</v>
      </c>
      <c r="H19" s="479" t="e">
        <f>VLOOKUP(A19,Data!$A:$P,13,FALSE)</f>
        <v>#N/A</v>
      </c>
      <c r="I19" s="268" t="e">
        <f>VLOOKUP(A19,Data!$A:$P,14,FALSE)</f>
        <v>#N/A</v>
      </c>
      <c r="J19" s="390" t="e">
        <f>VLOOKUP(A19,Data!$A:$P,15,FALSE)</f>
        <v>#N/A</v>
      </c>
      <c r="K19" s="501" t="e">
        <f>VLOOKUP(A19,Data!$A:$S,19,FALSE)</f>
        <v>#N/A</v>
      </c>
      <c r="L19" s="528" t="e">
        <f>VLOOKUP(A19,Data!$A$2:$P$337,16,FALSE)</f>
        <v>#N/A</v>
      </c>
    </row>
    <row r="20" spans="1:16" ht="5.0999999999999996" customHeight="1" x14ac:dyDescent="0.2">
      <c r="A20" s="404"/>
      <c r="B20" s="373" t="e">
        <f>VLOOKUP(A20,Data!$A:$P,3,FALSE)</f>
        <v>#N/A</v>
      </c>
      <c r="C20" s="405" t="e">
        <f>VLOOKUP(A20,Data!$A:$P,4,FALSE)</f>
        <v>#N/A</v>
      </c>
      <c r="D20" s="130" t="e">
        <f>VLOOKUP(A20,Data!$A:$P,5,FALSE)</f>
        <v>#N/A</v>
      </c>
      <c r="E20" s="117" t="e">
        <f>VLOOKUP(A20,Data!$A:$P,9,FALSE)</f>
        <v>#N/A</v>
      </c>
      <c r="F20" s="129" t="e">
        <f>VLOOKUP(A20,Data!$A:$P,11,FALSE)</f>
        <v>#N/A</v>
      </c>
      <c r="G20" s="129" t="e">
        <f>VLOOKUP(A20,Data!$A:$P,12,FALSE)</f>
        <v>#N/A</v>
      </c>
      <c r="H20" s="479" t="e">
        <f>VLOOKUP(A20,Data!$A:$P,13,FALSE)</f>
        <v>#N/A</v>
      </c>
      <c r="I20" s="268" t="e">
        <f>VLOOKUP(A20,Data!$A:$P,14,FALSE)</f>
        <v>#N/A</v>
      </c>
      <c r="J20" s="390" t="e">
        <f>VLOOKUP(A20,Data!$A:$P,15,FALSE)</f>
        <v>#N/A</v>
      </c>
      <c r="K20" s="501" t="e">
        <f>VLOOKUP(A20,Data!$A:$S,19,FALSE)</f>
        <v>#N/A</v>
      </c>
      <c r="L20" s="528" t="e">
        <f>VLOOKUP(A20,Data!$A$2:$P$337,16,FALSE)</f>
        <v>#N/A</v>
      </c>
      <c r="O20" s="371"/>
    </row>
    <row r="21" spans="1:16" ht="5.0999999999999996" customHeight="1" x14ac:dyDescent="0.2">
      <c r="A21" s="404"/>
      <c r="B21" s="373" t="e">
        <f>VLOOKUP(A21,Data!$A:$P,3,FALSE)</f>
        <v>#N/A</v>
      </c>
      <c r="C21" s="405" t="e">
        <f>VLOOKUP(A21,Data!$A:$P,4,FALSE)</f>
        <v>#N/A</v>
      </c>
      <c r="D21" s="130" t="e">
        <f>VLOOKUP(A21,Data!$A:$P,5,FALSE)</f>
        <v>#N/A</v>
      </c>
      <c r="E21" s="117" t="e">
        <f>VLOOKUP(A21,Data!$A:$P,9,FALSE)</f>
        <v>#N/A</v>
      </c>
      <c r="F21" s="129" t="e">
        <f>VLOOKUP(A21,Data!$A:$P,11,FALSE)</f>
        <v>#N/A</v>
      </c>
      <c r="G21" s="129" t="e">
        <f>VLOOKUP(A21,Data!$A:$P,12,FALSE)</f>
        <v>#N/A</v>
      </c>
      <c r="H21" s="479" t="e">
        <f>VLOOKUP(A21,Data!$A:$P,13,FALSE)</f>
        <v>#N/A</v>
      </c>
      <c r="I21" s="268" t="e">
        <f>VLOOKUP(A21,Data!$A:$P,14,FALSE)</f>
        <v>#N/A</v>
      </c>
      <c r="J21" s="390" t="e">
        <f>VLOOKUP(A21,Data!$A:$P,15,FALSE)</f>
        <v>#N/A</v>
      </c>
      <c r="K21" s="501" t="e">
        <f>VLOOKUP(A21,Data!$A:$S,19,FALSE)</f>
        <v>#N/A</v>
      </c>
      <c r="L21" s="528" t="e">
        <f>VLOOKUP(A21,Data!$A$2:$P$337,16,FALSE)</f>
        <v>#N/A</v>
      </c>
    </row>
    <row r="22" spans="1:16" ht="5.0999999999999996" customHeight="1" x14ac:dyDescent="0.2">
      <c r="A22" s="404"/>
      <c r="B22" s="373" t="e">
        <f>VLOOKUP(A22,Data!$A:$P,3,FALSE)</f>
        <v>#N/A</v>
      </c>
      <c r="C22" s="405" t="e">
        <f>VLOOKUP(A22,Data!$A:$P,4,FALSE)</f>
        <v>#N/A</v>
      </c>
      <c r="D22" s="130" t="e">
        <f>VLOOKUP(A22,Data!$A:$P,5,FALSE)</f>
        <v>#N/A</v>
      </c>
      <c r="E22" s="117" t="e">
        <f>VLOOKUP(A22,Data!$A:$P,9,FALSE)</f>
        <v>#N/A</v>
      </c>
      <c r="F22" s="129" t="e">
        <f>VLOOKUP(A22,Data!$A:$P,11,FALSE)</f>
        <v>#N/A</v>
      </c>
      <c r="G22" s="129" t="e">
        <f>VLOOKUP(A22,Data!$A:$P,12,FALSE)</f>
        <v>#N/A</v>
      </c>
      <c r="H22" s="479" t="e">
        <f>VLOOKUP(A22,Data!$A:$P,13,FALSE)</f>
        <v>#N/A</v>
      </c>
      <c r="I22" s="268" t="e">
        <f>VLOOKUP(A22,Data!$A:$P,14,FALSE)</f>
        <v>#N/A</v>
      </c>
      <c r="J22" s="390" t="e">
        <f>VLOOKUP(A22,Data!$A:$P,15,FALSE)</f>
        <v>#N/A</v>
      </c>
      <c r="K22" s="501" t="e">
        <f>VLOOKUP(A22,Data!$A:$S,19,FALSE)</f>
        <v>#N/A</v>
      </c>
      <c r="L22" s="528" t="e">
        <f>VLOOKUP(A22,Data!$A$2:$P$337,16,FALSE)</f>
        <v>#N/A</v>
      </c>
      <c r="P22" s="355"/>
    </row>
    <row r="23" spans="1:16" ht="5.0999999999999996" customHeight="1" x14ac:dyDescent="0.2">
      <c r="A23" s="404"/>
      <c r="B23" s="373" t="e">
        <f>VLOOKUP(A23,Data!$A:$P,3,FALSE)</f>
        <v>#N/A</v>
      </c>
      <c r="C23" s="405" t="e">
        <f>VLOOKUP(A23,Data!$A:$P,4,FALSE)</f>
        <v>#N/A</v>
      </c>
      <c r="D23" s="130" t="e">
        <f>VLOOKUP(A23,Data!$A:$P,5,FALSE)</f>
        <v>#N/A</v>
      </c>
      <c r="E23" s="117" t="e">
        <f>VLOOKUP(A23,Data!$A:$P,9,FALSE)</f>
        <v>#N/A</v>
      </c>
      <c r="F23" s="129" t="e">
        <f>VLOOKUP(A23,Data!$A:$P,11,FALSE)</f>
        <v>#N/A</v>
      </c>
      <c r="G23" s="129" t="e">
        <f>VLOOKUP(A23,Data!$A:$P,12,FALSE)</f>
        <v>#N/A</v>
      </c>
      <c r="H23" s="479" t="e">
        <f>VLOOKUP(A23,Data!$A:$P,13,FALSE)</f>
        <v>#N/A</v>
      </c>
      <c r="I23" s="268" t="e">
        <f>VLOOKUP(A23,Data!$A:$P,14,FALSE)</f>
        <v>#N/A</v>
      </c>
      <c r="J23" s="390" t="e">
        <f>VLOOKUP(A23,Data!$A:$P,15,FALSE)</f>
        <v>#N/A</v>
      </c>
      <c r="K23" s="501" t="e">
        <f>VLOOKUP(A23,Data!$A:$S,19,FALSE)</f>
        <v>#N/A</v>
      </c>
      <c r="L23" s="528" t="e">
        <f>VLOOKUP(A23,Data!$A$2:$P$337,16,FALSE)</f>
        <v>#N/A</v>
      </c>
    </row>
    <row r="24" spans="1:16" ht="5.0999999999999996" customHeight="1" x14ac:dyDescent="0.2">
      <c r="A24" s="404"/>
      <c r="B24" s="373" t="e">
        <f>VLOOKUP(A24,Data!$A:$P,3,FALSE)</f>
        <v>#N/A</v>
      </c>
      <c r="C24" s="405" t="e">
        <f>VLOOKUP(A24,Data!$A:$P,4,FALSE)</f>
        <v>#N/A</v>
      </c>
      <c r="D24" s="130" t="e">
        <f>VLOOKUP(A24,Data!$A:$P,5,FALSE)</f>
        <v>#N/A</v>
      </c>
      <c r="E24" s="117" t="e">
        <f>VLOOKUP(A24,Data!$A:$P,9,FALSE)</f>
        <v>#N/A</v>
      </c>
      <c r="F24" s="129" t="e">
        <f>VLOOKUP(A24,Data!$A:$P,11,FALSE)</f>
        <v>#N/A</v>
      </c>
      <c r="G24" s="129" t="e">
        <f>VLOOKUP(A24,Data!$A:$P,12,FALSE)</f>
        <v>#N/A</v>
      </c>
      <c r="H24" s="479" t="e">
        <f>VLOOKUP(A24,Data!$A:$P,13,FALSE)</f>
        <v>#N/A</v>
      </c>
      <c r="I24" s="268" t="e">
        <f>VLOOKUP(A24,Data!$A:$P,14,FALSE)</f>
        <v>#N/A</v>
      </c>
      <c r="J24" s="390" t="e">
        <f>VLOOKUP(A24,Data!$A:$P,15,FALSE)</f>
        <v>#N/A</v>
      </c>
      <c r="K24" s="501" t="e">
        <f>VLOOKUP(A24,Data!$A:$S,19,FALSE)</f>
        <v>#N/A</v>
      </c>
      <c r="L24" s="528" t="e">
        <f>VLOOKUP(A24,Data!$A$2:$P$337,16,FALSE)</f>
        <v>#N/A</v>
      </c>
    </row>
    <row r="25" spans="1:16" ht="5.0999999999999996" customHeight="1" x14ac:dyDescent="0.2">
      <c r="A25" s="404"/>
      <c r="B25" s="373" t="e">
        <f>VLOOKUP(A25,Data!$A:$P,3,FALSE)</f>
        <v>#N/A</v>
      </c>
      <c r="C25" s="405" t="e">
        <f>VLOOKUP(A25,Data!$A:$P,4,FALSE)</f>
        <v>#N/A</v>
      </c>
      <c r="D25" s="130" t="e">
        <f>VLOOKUP(A25,Data!$A:$P,5,FALSE)</f>
        <v>#N/A</v>
      </c>
      <c r="E25" s="117" t="e">
        <f>VLOOKUP(A25,Data!$A:$P,9,FALSE)</f>
        <v>#N/A</v>
      </c>
      <c r="F25" s="129" t="e">
        <f>VLOOKUP(A25,Data!$A:$P,11,FALSE)</f>
        <v>#N/A</v>
      </c>
      <c r="G25" s="129" t="e">
        <f>VLOOKUP(A25,Data!$A:$P,12,FALSE)</f>
        <v>#N/A</v>
      </c>
      <c r="H25" s="479" t="e">
        <f>VLOOKUP(A25,Data!$A:$P,13,FALSE)</f>
        <v>#N/A</v>
      </c>
      <c r="I25" s="268" t="e">
        <f>VLOOKUP(A25,Data!$A:$P,14,FALSE)</f>
        <v>#N/A</v>
      </c>
      <c r="J25" s="390" t="e">
        <f>VLOOKUP(A25,Data!$A:$P,15,FALSE)</f>
        <v>#N/A</v>
      </c>
      <c r="K25" s="501" t="e">
        <f>VLOOKUP(A25,Data!$A:$S,19,FALSE)</f>
        <v>#N/A</v>
      </c>
      <c r="L25" s="528" t="e">
        <f>VLOOKUP(A25,Data!$A$2:$P$337,16,FALSE)</f>
        <v>#N/A</v>
      </c>
    </row>
    <row r="26" spans="1:16" ht="5.0999999999999996" customHeight="1" x14ac:dyDescent="0.2">
      <c r="A26" s="404"/>
      <c r="B26" s="373" t="e">
        <f>VLOOKUP(A26,Data!$A:$P,3,FALSE)</f>
        <v>#N/A</v>
      </c>
      <c r="C26" s="405" t="e">
        <f>VLOOKUP(A26,Data!$A:$P,4,FALSE)</f>
        <v>#N/A</v>
      </c>
      <c r="D26" s="130" t="e">
        <f>VLOOKUP(A26,Data!$A:$P,5,FALSE)</f>
        <v>#N/A</v>
      </c>
      <c r="E26" s="117" t="e">
        <f>VLOOKUP(A26,Data!$A:$P,9,FALSE)</f>
        <v>#N/A</v>
      </c>
      <c r="F26" s="129" t="e">
        <f>VLOOKUP(A26,Data!$A:$P,11,FALSE)</f>
        <v>#N/A</v>
      </c>
      <c r="G26" s="129" t="e">
        <f>VLOOKUP(A26,Data!$A:$P,12,FALSE)</f>
        <v>#N/A</v>
      </c>
      <c r="H26" s="479" t="e">
        <f>VLOOKUP(A26,Data!$A:$P,13,FALSE)</f>
        <v>#N/A</v>
      </c>
      <c r="I26" s="268" t="e">
        <f>VLOOKUP(A26,Data!$A:$P,14,FALSE)</f>
        <v>#N/A</v>
      </c>
      <c r="J26" s="390" t="e">
        <f>VLOOKUP(A26,Data!$A:$P,15,FALSE)</f>
        <v>#N/A</v>
      </c>
      <c r="K26" s="501" t="e">
        <f>VLOOKUP(A26,Data!$A:$S,19,FALSE)</f>
        <v>#N/A</v>
      </c>
      <c r="L26" s="528" t="e">
        <f>VLOOKUP(A26,Data!$A$2:$P$337,16,FALSE)</f>
        <v>#N/A</v>
      </c>
    </row>
    <row r="27" spans="1:16" ht="5.0999999999999996" customHeight="1" x14ac:dyDescent="0.2">
      <c r="A27" s="404"/>
      <c r="B27" s="373" t="e">
        <f>VLOOKUP(A27,Data!$A:$P,3,FALSE)</f>
        <v>#N/A</v>
      </c>
      <c r="C27" s="405" t="e">
        <f>VLOOKUP(A27,Data!$A:$P,4,FALSE)</f>
        <v>#N/A</v>
      </c>
      <c r="D27" s="130" t="e">
        <f>VLOOKUP(A27,Data!$A:$P,5,FALSE)</f>
        <v>#N/A</v>
      </c>
      <c r="E27" s="117" t="e">
        <f>VLOOKUP(A27,Data!$A:$P,9,FALSE)</f>
        <v>#N/A</v>
      </c>
      <c r="F27" s="129" t="e">
        <f>VLOOKUP(A27,Data!$A:$P,11,FALSE)</f>
        <v>#N/A</v>
      </c>
      <c r="G27" s="129" t="e">
        <f>VLOOKUP(A27,Data!$A:$P,12,FALSE)</f>
        <v>#N/A</v>
      </c>
      <c r="H27" s="479" t="e">
        <f>VLOOKUP(A27,Data!$A:$P,13,FALSE)</f>
        <v>#N/A</v>
      </c>
      <c r="I27" s="268" t="e">
        <f>VLOOKUP(A27,Data!$A:$P,14,FALSE)</f>
        <v>#N/A</v>
      </c>
      <c r="J27" s="390" t="e">
        <f>VLOOKUP(A27,Data!$A:$P,15,FALSE)</f>
        <v>#N/A</v>
      </c>
      <c r="K27" s="501" t="e">
        <f>VLOOKUP(A27,Data!$A:$S,19,FALSE)</f>
        <v>#N/A</v>
      </c>
      <c r="L27" s="528" t="e">
        <f>VLOOKUP(A27,Data!$A$2:$P$337,16,FALSE)</f>
        <v>#N/A</v>
      </c>
    </row>
    <row r="28" spans="1:16" ht="5.0999999999999996" customHeight="1" x14ac:dyDescent="0.2">
      <c r="A28" s="461"/>
      <c r="B28" s="373" t="e">
        <f>VLOOKUP(A28,Data!$A:$P,3,FALSE)</f>
        <v>#N/A</v>
      </c>
      <c r="C28" s="405" t="e">
        <f>VLOOKUP(A28,Data!$A:$P,4,FALSE)</f>
        <v>#N/A</v>
      </c>
      <c r="D28" s="130" t="e">
        <f>VLOOKUP(A28,Data!$A:$P,5,FALSE)</f>
        <v>#N/A</v>
      </c>
      <c r="E28" s="117" t="e">
        <f>VLOOKUP(A28,Data!$A:$P,9,FALSE)</f>
        <v>#N/A</v>
      </c>
      <c r="F28" s="129" t="e">
        <f>VLOOKUP(A28,Data!$A:$P,11,FALSE)</f>
        <v>#N/A</v>
      </c>
      <c r="G28" s="129" t="e">
        <f>VLOOKUP(A28,Data!$A:$P,12,FALSE)</f>
        <v>#N/A</v>
      </c>
      <c r="H28" s="479" t="e">
        <f>VLOOKUP(A28,Data!$A:$P,13,FALSE)</f>
        <v>#N/A</v>
      </c>
      <c r="I28" s="268" t="e">
        <f>VLOOKUP(A28,Data!$A:$P,14,FALSE)</f>
        <v>#N/A</v>
      </c>
      <c r="J28" s="390" t="e">
        <f>VLOOKUP(A28,Data!$A:$P,15,FALSE)</f>
        <v>#N/A</v>
      </c>
      <c r="K28" s="501" t="e">
        <f>VLOOKUP(A28,Data!$A:$S,19,FALSE)</f>
        <v>#N/A</v>
      </c>
      <c r="L28" s="528" t="e">
        <f>VLOOKUP(A28,Data!$A$2:$P$337,16,FALSE)</f>
        <v>#N/A</v>
      </c>
    </row>
    <row r="29" spans="1:16" ht="5.0999999999999996" customHeight="1" x14ac:dyDescent="0.2">
      <c r="A29" s="461"/>
      <c r="B29" s="373" t="e">
        <f>VLOOKUP(A29,Data!$A:$P,3,FALSE)</f>
        <v>#N/A</v>
      </c>
      <c r="C29" s="405" t="e">
        <f>VLOOKUP(A29,Data!$A:$P,4,FALSE)</f>
        <v>#N/A</v>
      </c>
      <c r="D29" s="130" t="e">
        <f>VLOOKUP(A29,Data!$A:$P,5,FALSE)</f>
        <v>#N/A</v>
      </c>
      <c r="E29" s="117" t="e">
        <f>VLOOKUP(A29,Data!$A:$P,9,FALSE)</f>
        <v>#N/A</v>
      </c>
      <c r="F29" s="129" t="e">
        <f>VLOOKUP(A29,Data!$A:$P,11,FALSE)</f>
        <v>#N/A</v>
      </c>
      <c r="G29" s="129" t="e">
        <f>VLOOKUP(A29,Data!$A:$P,12,FALSE)</f>
        <v>#N/A</v>
      </c>
      <c r="H29" s="479" t="e">
        <f>VLOOKUP(A29,Data!$A:$P,13,FALSE)</f>
        <v>#N/A</v>
      </c>
      <c r="I29" s="268" t="e">
        <f>VLOOKUP(A29,Data!$A:$P,14,FALSE)</f>
        <v>#N/A</v>
      </c>
      <c r="J29" s="390" t="e">
        <f>VLOOKUP(A29,Data!$A:$P,15,FALSE)</f>
        <v>#N/A</v>
      </c>
      <c r="K29" s="501" t="e">
        <f>VLOOKUP(A29,Data!$A:$S,19,FALSE)</f>
        <v>#N/A</v>
      </c>
      <c r="L29" s="528" t="e">
        <f>VLOOKUP(A29,Data!$A$2:$P$337,16,FALSE)</f>
        <v>#N/A</v>
      </c>
    </row>
    <row r="30" spans="1:16" ht="5.0999999999999996" customHeight="1" x14ac:dyDescent="0.2">
      <c r="A30" s="369"/>
      <c r="B30" s="373" t="e">
        <f>VLOOKUP(A30,Data!$A:$P,3,FALSE)</f>
        <v>#N/A</v>
      </c>
      <c r="C30" s="107" t="e">
        <f>VLOOKUP(A30,Data!$A:$P,4,FALSE)</f>
        <v>#N/A</v>
      </c>
      <c r="D30" s="130" t="e">
        <f>VLOOKUP(A30,Data!$A:$P,5,FALSE)</f>
        <v>#N/A</v>
      </c>
      <c r="E30" s="117" t="e">
        <f>VLOOKUP(A30,Data!$A:$P,9,FALSE)</f>
        <v>#N/A</v>
      </c>
      <c r="F30" s="129" t="e">
        <f>VLOOKUP(A30,Data!$A:$P,11,FALSE)</f>
        <v>#N/A</v>
      </c>
      <c r="G30" s="129" t="e">
        <f>VLOOKUP(A30,Data!$A:$P,12,FALSE)</f>
        <v>#N/A</v>
      </c>
      <c r="H30" s="479" t="e">
        <f>VLOOKUP(A30,Data!$A:$P,13,FALSE)</f>
        <v>#N/A</v>
      </c>
      <c r="I30" s="268" t="e">
        <f>VLOOKUP(A30,Data!$A:$P,14,FALSE)</f>
        <v>#N/A</v>
      </c>
      <c r="J30" s="390" t="e">
        <f>VLOOKUP(A30,Data!$A:$P,15,FALSE)</f>
        <v>#N/A</v>
      </c>
      <c r="K30" s="501" t="e">
        <f>VLOOKUP(A30,Data!$A:$S,19,FALSE)</f>
        <v>#N/A</v>
      </c>
      <c r="L30" s="528" t="e">
        <f>VLOOKUP(A30,Data!$A$2:$P$337,16,FALSE)</f>
        <v>#N/A</v>
      </c>
    </row>
    <row r="31" spans="1:16" ht="5.0999999999999996" customHeight="1" thickBot="1" x14ac:dyDescent="0.25">
      <c r="A31" s="370"/>
      <c r="B31" s="374" t="e">
        <f>VLOOKUP(A31,Data!$A:$P,3,FALSE)</f>
        <v>#N/A</v>
      </c>
      <c r="C31" s="126" t="e">
        <f>VLOOKUP(A31,Data!$A:$P,4,FALSE)</f>
        <v>#N/A</v>
      </c>
      <c r="D31" s="153" t="e">
        <f>VLOOKUP(A31,Data!$A:$P,5,FALSE)</f>
        <v>#N/A</v>
      </c>
      <c r="E31" s="225" t="e">
        <f>VLOOKUP(A31,Data!$A:$P,9,FALSE)</f>
        <v>#N/A</v>
      </c>
      <c r="F31" s="309" t="e">
        <f>VLOOKUP(A31,Data!$A:$P,11,FALSE)</f>
        <v>#N/A</v>
      </c>
      <c r="G31" s="309" t="e">
        <f>VLOOKUP(A31,Data!$A:$P,12,FALSE)</f>
        <v>#N/A</v>
      </c>
      <c r="H31" s="480" t="e">
        <f>VLOOKUP(A31,Data!$A:$P,13,FALSE)</f>
        <v>#N/A</v>
      </c>
      <c r="I31" s="135" t="e">
        <f>VLOOKUP(A31,Data!$A:$P,14,FALSE)</f>
        <v>#N/A</v>
      </c>
      <c r="J31" s="391" t="e">
        <f>VLOOKUP(A31,Data!$A:$P,15,FALSE)</f>
        <v>#N/A</v>
      </c>
      <c r="K31" s="502" t="e">
        <f>VLOOKUP(A31,Data!$A:$S,19,FALSE)</f>
        <v>#N/A</v>
      </c>
      <c r="L31" s="528" t="e">
        <f>VLOOKUP(A31,Data!$A$2:$P$337,16,FALSE)</f>
        <v>#N/A</v>
      </c>
    </row>
    <row r="32" spans="1:16" ht="15" customHeight="1" thickTop="1" x14ac:dyDescent="0.2">
      <c r="A32" s="310"/>
      <c r="B32" s="310"/>
      <c r="C32" s="310"/>
      <c r="D32" s="310"/>
      <c r="E32" s="310"/>
      <c r="F32" s="310"/>
      <c r="G32" s="310"/>
      <c r="H32" s="481"/>
      <c r="I32" s="310"/>
      <c r="K32" s="497"/>
      <c r="L32" s="492"/>
    </row>
    <row r="33" spans="1:13" ht="15" customHeight="1" thickBot="1" x14ac:dyDescent="0.25">
      <c r="A33" s="128"/>
      <c r="B33" s="127"/>
      <c r="C33" s="127"/>
      <c r="D33" s="127"/>
      <c r="E33" s="127"/>
      <c r="F33" s="127"/>
      <c r="G33" s="127"/>
      <c r="H33" s="482"/>
      <c r="I33" s="127"/>
      <c r="J33" s="127"/>
      <c r="K33" s="482"/>
      <c r="L33" s="529"/>
    </row>
    <row r="34" spans="1:13" ht="15" customHeight="1" thickTop="1" x14ac:dyDescent="0.2">
      <c r="A34" s="635" t="s">
        <v>278</v>
      </c>
      <c r="B34" s="636"/>
      <c r="C34" s="636"/>
      <c r="D34" s="636"/>
      <c r="E34" s="636"/>
      <c r="F34" s="636"/>
      <c r="G34" s="636"/>
      <c r="H34" s="637"/>
      <c r="I34" s="636"/>
      <c r="J34" s="636"/>
      <c r="K34" s="503"/>
      <c r="L34" s="626"/>
    </row>
    <row r="35" spans="1:13" ht="26.25" customHeight="1" thickBot="1" x14ac:dyDescent="0.25">
      <c r="A35" s="147" t="s">
        <v>1</v>
      </c>
      <c r="B35" s="148" t="s">
        <v>2</v>
      </c>
      <c r="C35" s="148" t="s">
        <v>3</v>
      </c>
      <c r="D35" s="148" t="s">
        <v>4</v>
      </c>
      <c r="E35" s="148" t="s">
        <v>5</v>
      </c>
      <c r="F35" s="148" t="s">
        <v>124</v>
      </c>
      <c r="G35" s="323" t="s">
        <v>6</v>
      </c>
      <c r="H35" s="630" t="s">
        <v>53</v>
      </c>
      <c r="I35" s="649"/>
      <c r="J35" s="148" t="s">
        <v>7</v>
      </c>
      <c r="K35" s="499" t="s">
        <v>328</v>
      </c>
      <c r="L35" s="626"/>
    </row>
    <row r="36" spans="1:13" ht="21.75" customHeight="1" x14ac:dyDescent="0.2">
      <c r="A36" s="447" t="s">
        <v>500</v>
      </c>
      <c r="B36" s="448" t="e">
        <f>VLOOKUP(A36,Data!$A:$P,3,FALSE)</f>
        <v>#N/A</v>
      </c>
      <c r="C36" s="449" t="e">
        <f>VLOOKUP(A36,Data!$A:$P,4,FALSE)</f>
        <v>#N/A</v>
      </c>
      <c r="D36" s="450" t="e">
        <f>VLOOKUP(A36,Data!$A:$P,5,FALSE)</f>
        <v>#N/A</v>
      </c>
      <c r="E36" s="451" t="e">
        <f>VLOOKUP(A36,Data!$A:$P,9,FALSE)</f>
        <v>#N/A</v>
      </c>
      <c r="F36" s="451" t="e">
        <f>VLOOKUP(A36,Data!$A:$P,11,FALSE)</f>
        <v>#N/A</v>
      </c>
      <c r="G36" s="451" t="e">
        <f>VLOOKUP(A36,Data!$A:$P,12,FALSE)</f>
        <v>#N/A</v>
      </c>
      <c r="H36" s="483" t="e">
        <f>VLOOKUP(A36,Data!$A:$P,13,FALSE)</f>
        <v>#N/A</v>
      </c>
      <c r="I36" s="452" t="e">
        <f>VLOOKUP(A36,Data!$A:$P,14,FALSE)</f>
        <v>#N/A</v>
      </c>
      <c r="J36" s="453" t="e">
        <f>VLOOKUP(A36,Data!$A:$P,15,FALSE)</f>
        <v>#N/A</v>
      </c>
      <c r="K36" s="504" t="e">
        <f>VLOOKUP(A36,Data!$A:$S,19,FALSE)</f>
        <v>#N/A</v>
      </c>
      <c r="L36" s="528" t="e">
        <f>VLOOKUP(A36,Data!$A$2:$P$337,16,FALSE)</f>
        <v>#N/A</v>
      </c>
    </row>
    <row r="37" spans="1:13" ht="21.75" customHeight="1" x14ac:dyDescent="0.2">
      <c r="A37" s="307" t="s">
        <v>577</v>
      </c>
      <c r="B37" s="380" t="e">
        <f>VLOOKUP(A37,Data!$A:$P,3,FALSE)</f>
        <v>#N/A</v>
      </c>
      <c r="C37" s="405" t="e">
        <f>VLOOKUP(A37,Data!$A:$P,4,FALSE)</f>
        <v>#N/A</v>
      </c>
      <c r="D37" s="97" t="e">
        <f>VLOOKUP(A37,Data!$A:$P,5,FALSE)</f>
        <v>#N/A</v>
      </c>
      <c r="E37" s="111" t="e">
        <f>VLOOKUP(A37,Data!$A:$P,9,FALSE)</f>
        <v>#N/A</v>
      </c>
      <c r="F37" s="111" t="e">
        <f>VLOOKUP(A37,Data!$A:$P,11,FALSE)</f>
        <v>#N/A</v>
      </c>
      <c r="G37" s="111" t="e">
        <f>VLOOKUP(A37,Data!$A:$P,12,FALSE)</f>
        <v>#N/A</v>
      </c>
      <c r="H37" s="484" t="e">
        <f>VLOOKUP(A37,Data!$A:$P,13,FALSE)</f>
        <v>#N/A</v>
      </c>
      <c r="I37" s="134" t="e">
        <f>VLOOKUP(A37,Data!$A:$P,14,FALSE)</f>
        <v>#N/A</v>
      </c>
      <c r="J37" s="392" t="e">
        <f>VLOOKUP(A37,Data!$A:$P,15,FALSE)</f>
        <v>#N/A</v>
      </c>
      <c r="K37" s="505" t="e">
        <f>VLOOKUP(A37,Data!$A:$S,19,FALSE)</f>
        <v>#N/A</v>
      </c>
      <c r="L37" s="528" t="e">
        <f>VLOOKUP(A37,Data!$A$2:$P$337,16,FALSE)</f>
        <v>#N/A</v>
      </c>
    </row>
    <row r="38" spans="1:13" ht="21.75" customHeight="1" x14ac:dyDescent="0.2">
      <c r="A38" s="307" t="s">
        <v>621</v>
      </c>
      <c r="B38" s="380" t="e">
        <f>VLOOKUP(A38,Data!$A:$P,3,FALSE)</f>
        <v>#N/A</v>
      </c>
      <c r="C38" s="405" t="e">
        <f>VLOOKUP(A38,Data!$A:$P,4,FALSE)</f>
        <v>#N/A</v>
      </c>
      <c r="D38" s="97" t="e">
        <f>VLOOKUP(A38,Data!$A:$P,5,FALSE)</f>
        <v>#N/A</v>
      </c>
      <c r="E38" s="111" t="e">
        <f>VLOOKUP(A38,Data!$A:$P,9,FALSE)</f>
        <v>#N/A</v>
      </c>
      <c r="F38" s="111" t="e">
        <f>VLOOKUP(A38,Data!$A:$P,11,FALSE)</f>
        <v>#N/A</v>
      </c>
      <c r="G38" s="111" t="e">
        <f>VLOOKUP(A38,Data!$A:$P,12,FALSE)</f>
        <v>#N/A</v>
      </c>
      <c r="H38" s="484" t="e">
        <f>VLOOKUP(A38,Data!$A:$P,13,FALSE)</f>
        <v>#N/A</v>
      </c>
      <c r="I38" s="134" t="e">
        <f>VLOOKUP(A38,Data!$A:$P,14,FALSE)</f>
        <v>#N/A</v>
      </c>
      <c r="J38" s="392" t="e">
        <f>VLOOKUP(A38,Data!$A:$P,15,FALSE)</f>
        <v>#N/A</v>
      </c>
      <c r="K38" s="505" t="e">
        <f>VLOOKUP(A38,Data!$A:$S,19,FALSE)</f>
        <v>#N/A</v>
      </c>
      <c r="L38" s="528" t="e">
        <f>VLOOKUP(A38,Data!$A$2:$P$337,16,FALSE)</f>
        <v>#N/A</v>
      </c>
    </row>
    <row r="39" spans="1:13" ht="21.75" customHeight="1" x14ac:dyDescent="0.2">
      <c r="A39" s="307" t="s">
        <v>623</v>
      </c>
      <c r="B39" s="380" t="e">
        <f>VLOOKUP(A39,Data!$A:$P,3,FALSE)</f>
        <v>#N/A</v>
      </c>
      <c r="C39" s="405" t="e">
        <f>VLOOKUP(A39,Data!$A:$P,4,FALSE)</f>
        <v>#N/A</v>
      </c>
      <c r="D39" s="97" t="e">
        <f>VLOOKUP(A39,Data!$A:$P,5,FALSE)</f>
        <v>#N/A</v>
      </c>
      <c r="E39" s="111" t="e">
        <f>VLOOKUP(A39,Data!$A:$P,9,FALSE)</f>
        <v>#N/A</v>
      </c>
      <c r="F39" s="111" t="e">
        <f>VLOOKUP(A39,Data!$A:$P,11,FALSE)</f>
        <v>#N/A</v>
      </c>
      <c r="G39" s="111" t="e">
        <f>VLOOKUP(A39,Data!$A:$P,12,FALSE)</f>
        <v>#N/A</v>
      </c>
      <c r="H39" s="484" t="e">
        <f>VLOOKUP(A39,Data!$A:$P,13,FALSE)</f>
        <v>#N/A</v>
      </c>
      <c r="I39" s="134" t="e">
        <f>VLOOKUP(A39,Data!$A:$P,14,FALSE)</f>
        <v>#N/A</v>
      </c>
      <c r="J39" s="392" t="e">
        <f>VLOOKUP(A39,Data!$A:$P,15,FALSE)</f>
        <v>#N/A</v>
      </c>
      <c r="K39" s="505" t="e">
        <f>VLOOKUP(A39,Data!$A:$S,19,FALSE)</f>
        <v>#N/A</v>
      </c>
      <c r="L39" s="528" t="e">
        <f>VLOOKUP(A39,Data!$A$2:$P$337,16,FALSE)</f>
        <v>#N/A</v>
      </c>
    </row>
    <row r="40" spans="1:13" ht="21.75" customHeight="1" x14ac:dyDescent="0.2">
      <c r="A40" s="307" t="s">
        <v>393</v>
      </c>
      <c r="B40" s="380" t="e">
        <f>VLOOKUP(A40,Data!$A:$P,3,FALSE)</f>
        <v>#N/A</v>
      </c>
      <c r="C40" s="405" t="e">
        <f>VLOOKUP(A40,Data!$A:$P,4,FALSE)</f>
        <v>#N/A</v>
      </c>
      <c r="D40" s="97" t="e">
        <f>VLOOKUP(A40,Data!$A:$P,5,FALSE)</f>
        <v>#N/A</v>
      </c>
      <c r="E40" s="111" t="e">
        <f>VLOOKUP(A40,Data!$A:$P,9,FALSE)</f>
        <v>#N/A</v>
      </c>
      <c r="F40" s="111" t="e">
        <f>VLOOKUP(A40,Data!$A:$P,11,FALSE)</f>
        <v>#N/A</v>
      </c>
      <c r="G40" s="111" t="e">
        <f>VLOOKUP(A40,Data!$A:$P,12,FALSE)</f>
        <v>#N/A</v>
      </c>
      <c r="H40" s="484" t="e">
        <f>VLOOKUP(A40,Data!$A:$P,13,FALSE)</f>
        <v>#N/A</v>
      </c>
      <c r="I40" s="134" t="e">
        <f>VLOOKUP(A40,Data!$A:$P,14,FALSE)</f>
        <v>#N/A</v>
      </c>
      <c r="J40" s="392" t="e">
        <f>VLOOKUP(A40,Data!$A:$P,15,FALSE)</f>
        <v>#N/A</v>
      </c>
      <c r="K40" s="505" t="e">
        <f>VLOOKUP(A40,Data!$A:$S,19,FALSE)</f>
        <v>#N/A</v>
      </c>
      <c r="L40" s="528" t="e">
        <f>VLOOKUP(A40,Data!$A$2:$P$337,16,FALSE)</f>
        <v>#N/A</v>
      </c>
    </row>
    <row r="41" spans="1:13" ht="21.75" customHeight="1" x14ac:dyDescent="0.2">
      <c r="A41" s="307"/>
      <c r="B41" s="380" t="e">
        <f>VLOOKUP(A41,Data!$A:$P,3,FALSE)</f>
        <v>#N/A</v>
      </c>
      <c r="C41" s="405" t="e">
        <f>VLOOKUP(A41,Data!$A:$P,4,FALSE)</f>
        <v>#N/A</v>
      </c>
      <c r="D41" s="97" t="e">
        <f>VLOOKUP(A41,Data!$A:$P,5,FALSE)</f>
        <v>#N/A</v>
      </c>
      <c r="E41" s="111" t="e">
        <f>VLOOKUP(A41,Data!$A:$P,9,FALSE)</f>
        <v>#N/A</v>
      </c>
      <c r="F41" s="111" t="e">
        <f>VLOOKUP(A41,Data!$A:$P,11,FALSE)</f>
        <v>#N/A</v>
      </c>
      <c r="G41" s="111" t="e">
        <f>VLOOKUP(A41,Data!$A:$P,12,FALSE)</f>
        <v>#N/A</v>
      </c>
      <c r="H41" s="484" t="e">
        <f>VLOOKUP(A41,Data!$A:$P,13,FALSE)</f>
        <v>#N/A</v>
      </c>
      <c r="I41" s="134" t="e">
        <f>VLOOKUP(A41,Data!$A:$P,14,FALSE)</f>
        <v>#N/A</v>
      </c>
      <c r="J41" s="392" t="e">
        <f>VLOOKUP(A41,Data!$A:$P,15,FALSE)</f>
        <v>#N/A</v>
      </c>
      <c r="K41" s="505" t="e">
        <f>VLOOKUP(A41,Data!$A:$S,19,FALSE)</f>
        <v>#N/A</v>
      </c>
      <c r="L41" s="528" t="e">
        <f>VLOOKUP(A41,Data!$A$2:$P$337,16,FALSE)</f>
        <v>#N/A</v>
      </c>
    </row>
    <row r="42" spans="1:13" ht="5.0999999999999996" customHeight="1" x14ac:dyDescent="0.2">
      <c r="A42" s="307"/>
      <c r="B42" s="380" t="e">
        <f>VLOOKUP(A42,Data!$A:$P,3,FALSE)</f>
        <v>#N/A</v>
      </c>
      <c r="C42" s="405" t="e">
        <f>VLOOKUP(A42,Data!$A:$P,4,FALSE)</f>
        <v>#N/A</v>
      </c>
      <c r="D42" s="97" t="e">
        <f>VLOOKUP(A42,Data!$A:$P,5,FALSE)</f>
        <v>#N/A</v>
      </c>
      <c r="E42" s="111" t="e">
        <f>VLOOKUP(A42,Data!$A:$P,9,FALSE)</f>
        <v>#N/A</v>
      </c>
      <c r="F42" s="111" t="e">
        <f>VLOOKUP(A42,Data!$A:$P,11,FALSE)</f>
        <v>#N/A</v>
      </c>
      <c r="G42" s="111" t="e">
        <f>VLOOKUP(A42,Data!$A:$P,12,FALSE)</f>
        <v>#N/A</v>
      </c>
      <c r="H42" s="484" t="e">
        <f>VLOOKUP(A42,Data!$A:$P,13,FALSE)</f>
        <v>#N/A</v>
      </c>
      <c r="I42" s="134" t="e">
        <f>VLOOKUP(A42,Data!$A:$P,14,FALSE)</f>
        <v>#N/A</v>
      </c>
      <c r="J42" s="392" t="e">
        <f>VLOOKUP(A42,Data!$A:$P,15,FALSE)</f>
        <v>#N/A</v>
      </c>
      <c r="K42" s="505" t="e">
        <f>VLOOKUP(A42,Data!$A:$S,19,FALSE)</f>
        <v>#N/A</v>
      </c>
      <c r="L42" s="528" t="e">
        <f>VLOOKUP(A42,Data!$A$2:$P$337,16,FALSE)</f>
        <v>#N/A</v>
      </c>
      <c r="M42" s="72" t="s">
        <v>277</v>
      </c>
    </row>
    <row r="43" spans="1:13" ht="5.0999999999999996" customHeight="1" x14ac:dyDescent="0.2">
      <c r="A43" s="307"/>
      <c r="B43" s="380" t="e">
        <f>VLOOKUP(A43,Data!$A:$P,3,FALSE)</f>
        <v>#N/A</v>
      </c>
      <c r="C43" s="405" t="e">
        <f>VLOOKUP(A43,Data!$A:$P,4,FALSE)</f>
        <v>#N/A</v>
      </c>
      <c r="D43" s="97" t="e">
        <f>VLOOKUP(A43,Data!$A:$P,5,FALSE)</f>
        <v>#N/A</v>
      </c>
      <c r="E43" s="111" t="e">
        <f>VLOOKUP(A43,Data!$A:$P,9,FALSE)</f>
        <v>#N/A</v>
      </c>
      <c r="F43" s="111" t="e">
        <f>VLOOKUP(A43,Data!$A:$P,11,FALSE)</f>
        <v>#N/A</v>
      </c>
      <c r="G43" s="111" t="e">
        <f>VLOOKUP(A43,Data!$A:$P,12,FALSE)</f>
        <v>#N/A</v>
      </c>
      <c r="H43" s="484" t="e">
        <f>VLOOKUP(A43,Data!$A:$P,13,FALSE)</f>
        <v>#N/A</v>
      </c>
      <c r="I43" s="134" t="e">
        <f>VLOOKUP(A43,Data!$A:$P,14,FALSE)</f>
        <v>#N/A</v>
      </c>
      <c r="J43" s="392" t="e">
        <f>VLOOKUP(A43,Data!$A:$P,15,FALSE)</f>
        <v>#N/A</v>
      </c>
      <c r="K43" s="505" t="e">
        <f>VLOOKUP(A43,Data!$A:$S,19,FALSE)</f>
        <v>#N/A</v>
      </c>
      <c r="L43" s="528" t="e">
        <f>VLOOKUP(A43,Data!$A$2:$P$337,16,FALSE)</f>
        <v>#N/A</v>
      </c>
    </row>
    <row r="44" spans="1:13" ht="5.0999999999999996" customHeight="1" x14ac:dyDescent="0.2">
      <c r="A44" s="95"/>
      <c r="B44" s="382" t="e">
        <f>VLOOKUP(A44,Data!$A:$P,3,FALSE)</f>
        <v>#N/A</v>
      </c>
      <c r="C44" s="107" t="e">
        <f>VLOOKUP(A44,Data!$A:$P,4,FALSE)</f>
        <v>#N/A</v>
      </c>
      <c r="D44" s="97" t="e">
        <f>VLOOKUP(A44,Data!$A:$P,5,FALSE)</f>
        <v>#N/A</v>
      </c>
      <c r="E44" s="111" t="e">
        <f>VLOOKUP(A44,Data!$A:$P,9,FALSE)</f>
        <v>#N/A</v>
      </c>
      <c r="F44" s="111" t="e">
        <f>VLOOKUP(A44,Data!$A:$P,11,FALSE)</f>
        <v>#N/A</v>
      </c>
      <c r="G44" s="111" t="e">
        <f>VLOOKUP(A44,Data!$A:$P,12,FALSE)</f>
        <v>#N/A</v>
      </c>
      <c r="H44" s="484" t="e">
        <f>VLOOKUP(A44,Data!$A:$P,13,FALSE)</f>
        <v>#N/A</v>
      </c>
      <c r="I44" s="134" t="e">
        <f>VLOOKUP(A44,Data!$A:$P,14,FALSE)</f>
        <v>#N/A</v>
      </c>
      <c r="J44" s="392" t="e">
        <f>VLOOKUP(A44,Data!$A:$P,15,FALSE)</f>
        <v>#N/A</v>
      </c>
      <c r="K44" s="505" t="e">
        <f>VLOOKUP(A44,Data!$A:$S,19,FALSE)</f>
        <v>#N/A</v>
      </c>
      <c r="L44" s="528" t="e">
        <f>VLOOKUP(A44,Data!$A$2:$P$337,16,FALSE)</f>
        <v>#N/A</v>
      </c>
    </row>
    <row r="45" spans="1:13" ht="5.0999999999999996" customHeight="1" thickBot="1" x14ac:dyDescent="0.25">
      <c r="A45" s="189"/>
      <c r="B45" s="383" t="e">
        <f>VLOOKUP(A45,Data!$A:$P,3,FALSE)</f>
        <v>#N/A</v>
      </c>
      <c r="C45" s="126" t="e">
        <f>VLOOKUP(A45,Data!$A:$P,4,FALSE)</f>
        <v>#N/A</v>
      </c>
      <c r="D45" s="156" t="e">
        <f>VLOOKUP(A45,Data!$A:$P,5,FALSE)</f>
        <v>#N/A</v>
      </c>
      <c r="E45" s="156" t="e">
        <f>VLOOKUP(A45,Data!$A:$P,9,FALSE)</f>
        <v>#N/A</v>
      </c>
      <c r="F45" s="156" t="e">
        <f>VLOOKUP(A45,Data!$A:$P,11,FALSE)</f>
        <v>#N/A</v>
      </c>
      <c r="G45" s="156" t="e">
        <f>VLOOKUP(A45,Data!$A:$P,12,FALSE)</f>
        <v>#N/A</v>
      </c>
      <c r="H45" s="480" t="e">
        <f>VLOOKUP(A45,Data!$A:$P,13,FALSE)</f>
        <v>#N/A</v>
      </c>
      <c r="I45" s="136" t="e">
        <f>VLOOKUP(A45,Data!$A:$P,14,FALSE)</f>
        <v>#N/A</v>
      </c>
      <c r="J45" s="391" t="e">
        <f>VLOOKUP(A45,Data!$A:$P,15,FALSE)</f>
        <v>#N/A</v>
      </c>
      <c r="K45" s="506" t="e">
        <f>VLOOKUP(A45,Data!$A:$S,19,FALSE)</f>
        <v>#N/A</v>
      </c>
      <c r="L45" s="528" t="e">
        <f>VLOOKUP(A45,Data!$A$2:$P$337,16,FALSE)</f>
        <v>#N/A</v>
      </c>
    </row>
    <row r="46" spans="1:13" ht="21.75" hidden="1" customHeight="1" thickTop="1" x14ac:dyDescent="0.2">
      <c r="A46" s="623" t="s">
        <v>708</v>
      </c>
      <c r="B46" s="624"/>
      <c r="C46" s="624"/>
      <c r="D46" s="624"/>
      <c r="E46" s="624"/>
      <c r="F46" s="624"/>
      <c r="G46" s="624"/>
      <c r="H46" s="625"/>
      <c r="I46" s="624"/>
      <c r="J46" s="624"/>
      <c r="K46" s="485"/>
      <c r="L46" s="530"/>
    </row>
    <row r="47" spans="1:13" ht="6" customHeight="1" thickTop="1" x14ac:dyDescent="0.2">
      <c r="A47" s="125"/>
      <c r="B47" s="124"/>
      <c r="C47" s="124"/>
      <c r="D47" s="124"/>
      <c r="E47" s="124"/>
      <c r="F47" s="124"/>
      <c r="G47" s="124"/>
      <c r="H47" s="485"/>
      <c r="I47" s="124"/>
      <c r="J47" s="124"/>
      <c r="K47" s="485"/>
      <c r="L47" s="530"/>
    </row>
    <row r="48" spans="1:13" ht="8.1" customHeight="1" thickBot="1" x14ac:dyDescent="0.25">
      <c r="A48" s="125"/>
      <c r="B48" s="124"/>
      <c r="C48" s="124"/>
      <c r="D48" s="124"/>
      <c r="E48" s="124"/>
      <c r="F48" s="124"/>
      <c r="G48" s="124"/>
      <c r="H48" s="485"/>
      <c r="I48" s="124"/>
      <c r="J48" s="124"/>
      <c r="K48" s="485"/>
      <c r="L48" s="530"/>
    </row>
    <row r="49" spans="1:257" ht="15" customHeight="1" thickTop="1" thickBot="1" x14ac:dyDescent="0.25">
      <c r="A49" s="635" t="s">
        <v>269</v>
      </c>
      <c r="B49" s="636"/>
      <c r="C49" s="636"/>
      <c r="D49" s="636"/>
      <c r="E49" s="636"/>
      <c r="F49" s="636"/>
      <c r="G49" s="636"/>
      <c r="H49" s="637"/>
      <c r="I49" s="636"/>
      <c r="J49" s="636"/>
      <c r="K49" s="503"/>
      <c r="L49" s="626"/>
      <c r="W49" s="492"/>
    </row>
    <row r="50" spans="1:257" s="123" customFormat="1" ht="24.95" customHeight="1" thickTop="1" thickBot="1" x14ac:dyDescent="0.25">
      <c r="A50" s="147" t="s">
        <v>1</v>
      </c>
      <c r="B50" s="148" t="s">
        <v>2</v>
      </c>
      <c r="C50" s="148" t="s">
        <v>3</v>
      </c>
      <c r="D50" s="148" t="s">
        <v>4</v>
      </c>
      <c r="E50" s="148" t="s">
        <v>5</v>
      </c>
      <c r="F50" s="155" t="s">
        <v>124</v>
      </c>
      <c r="G50" s="155" t="s">
        <v>123</v>
      </c>
      <c r="H50" s="630" t="s">
        <v>53</v>
      </c>
      <c r="I50" s="631"/>
      <c r="J50" s="148" t="s">
        <v>7</v>
      </c>
      <c r="K50" s="499" t="s">
        <v>328</v>
      </c>
      <c r="L50" s="626"/>
      <c r="M50" s="72"/>
      <c r="N50" s="72"/>
      <c r="O50" s="72"/>
      <c r="P50" s="72"/>
      <c r="Q50" s="72"/>
      <c r="R50" s="72"/>
      <c r="S50" s="72"/>
      <c r="T50" s="72"/>
      <c r="U50" s="72"/>
      <c r="V50" s="72"/>
      <c r="W50" s="49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row>
    <row r="51" spans="1:257" ht="21.75" customHeight="1" x14ac:dyDescent="0.2">
      <c r="A51" s="307" t="s">
        <v>581</v>
      </c>
      <c r="B51" s="380" t="e">
        <f>VLOOKUP(A51,Data!$A:$P,3,FALSE)</f>
        <v>#N/A</v>
      </c>
      <c r="C51" s="419" t="e">
        <f>VLOOKUP(A51,Data!$A:$P,4,FALSE)</f>
        <v>#N/A</v>
      </c>
      <c r="D51" s="98" t="e">
        <f>VLOOKUP(A51,Data!$A:$P,5,FALSE)</f>
        <v>#N/A</v>
      </c>
      <c r="E51" s="117" t="e">
        <f>VLOOKUP(A51,Data!$A:$P,9,FALSE)</f>
        <v>#N/A</v>
      </c>
      <c r="F51" s="111" t="e">
        <f>VLOOKUP(A51,Data!$A:$P,11,FALSE)</f>
        <v>#N/A</v>
      </c>
      <c r="G51" s="111" t="e">
        <f>VLOOKUP(A51,Data!$A:$P,12,FALSE)</f>
        <v>#N/A</v>
      </c>
      <c r="H51" s="484" t="e">
        <f>VLOOKUP(A51,Data!$A:$P,13,FALSE)</f>
        <v>#N/A</v>
      </c>
      <c r="I51" s="131" t="e">
        <f>VLOOKUP(A51,Data!$A:$P,14,FALSE)</f>
        <v>#N/A</v>
      </c>
      <c r="J51" s="393" t="e">
        <f>VLOOKUP(A51,Data!$A:$P,15,FALSE)</f>
        <v>#N/A</v>
      </c>
      <c r="K51" s="507" t="e">
        <f>VLOOKUP(A51,Data!$A:$S,19,FALSE)</f>
        <v>#N/A</v>
      </c>
      <c r="L51" s="528" t="e">
        <f>VLOOKUP(A51,Data!$A$2:$P$337,16,FALSE)</f>
        <v>#N/A</v>
      </c>
      <c r="W51" s="492"/>
    </row>
    <row r="52" spans="1:257" ht="21.75" customHeight="1" x14ac:dyDescent="0.2">
      <c r="A52" s="307" t="s">
        <v>622</v>
      </c>
      <c r="B52" s="380" t="e">
        <f>VLOOKUP(A52,Data!$A:$P,3,FALSE)</f>
        <v>#N/A</v>
      </c>
      <c r="C52" s="419" t="e">
        <f>VLOOKUP(A52,Data!$A:$P,4,FALSE)</f>
        <v>#N/A</v>
      </c>
      <c r="D52" s="98" t="e">
        <f>VLOOKUP(A52,Data!$A:$P,5,FALSE)</f>
        <v>#N/A</v>
      </c>
      <c r="E52" s="117" t="e">
        <f>VLOOKUP(A52,Data!$A:$P,9,FALSE)</f>
        <v>#N/A</v>
      </c>
      <c r="F52" s="111" t="e">
        <f>VLOOKUP(A52,Data!$A:$P,11,FALSE)</f>
        <v>#N/A</v>
      </c>
      <c r="G52" s="111" t="e">
        <f>VLOOKUP(A52,Data!$A:$P,12,FALSE)</f>
        <v>#N/A</v>
      </c>
      <c r="H52" s="484" t="e">
        <f>VLOOKUP(A52,Data!$A:$P,13,FALSE)</f>
        <v>#N/A</v>
      </c>
      <c r="I52" s="131" t="e">
        <f>VLOOKUP(A52,Data!$A:$P,14,FALSE)</f>
        <v>#N/A</v>
      </c>
      <c r="J52" s="393" t="e">
        <f>VLOOKUP(A52,Data!$A:$P,15,FALSE)</f>
        <v>#N/A</v>
      </c>
      <c r="K52" s="508" t="e">
        <f>VLOOKUP(A52,Data!$A:$S,19,FALSE)</f>
        <v>#N/A</v>
      </c>
      <c r="L52" s="528" t="e">
        <f>VLOOKUP(A52,Data!$A$2:$P$337,16,FALSE)</f>
        <v>#N/A</v>
      </c>
      <c r="W52" s="492"/>
    </row>
    <row r="53" spans="1:257" ht="21.75" customHeight="1" x14ac:dyDescent="0.2">
      <c r="A53" s="307" t="s">
        <v>624</v>
      </c>
      <c r="B53" s="380" t="e">
        <f>VLOOKUP(A53,Data!$A:$P,3,FALSE)</f>
        <v>#N/A</v>
      </c>
      <c r="C53" s="419" t="e">
        <f>VLOOKUP(A53,Data!$A:$P,4,FALSE)</f>
        <v>#N/A</v>
      </c>
      <c r="D53" s="98" t="e">
        <f>VLOOKUP(A53,Data!$A:$P,5,FALSE)</f>
        <v>#N/A</v>
      </c>
      <c r="E53" s="117" t="e">
        <f>VLOOKUP(A53,Data!$A:$P,9,FALSE)</f>
        <v>#N/A</v>
      </c>
      <c r="F53" s="111" t="e">
        <f>VLOOKUP(A53,Data!$A:$P,11,FALSE)</f>
        <v>#N/A</v>
      </c>
      <c r="G53" s="111" t="e">
        <f>VLOOKUP(A53,Data!$A:$P,12,FALSE)</f>
        <v>#N/A</v>
      </c>
      <c r="H53" s="484" t="e">
        <f>VLOOKUP(A53,Data!$A:$P,13,FALSE)</f>
        <v>#N/A</v>
      </c>
      <c r="I53" s="131" t="e">
        <f>VLOOKUP(A53,Data!$A:$P,14,FALSE)</f>
        <v>#N/A</v>
      </c>
      <c r="J53" s="393" t="e">
        <f>VLOOKUP(A53,Data!$A:$P,15,FALSE)</f>
        <v>#N/A</v>
      </c>
      <c r="K53" s="508" t="e">
        <f>VLOOKUP(A53,Data!$A:$S,19,FALSE)</f>
        <v>#N/A</v>
      </c>
      <c r="L53" s="528" t="e">
        <f>VLOOKUP(A53,Data!$A$2:$P$337,16,FALSE)</f>
        <v>#N/A</v>
      </c>
      <c r="W53" s="492"/>
    </row>
    <row r="54" spans="1:257" ht="21.75" customHeight="1" x14ac:dyDescent="0.2">
      <c r="A54" s="447" t="s">
        <v>707</v>
      </c>
      <c r="B54" s="380" t="e">
        <f>VLOOKUP(A54,Data!$A:$P,3,FALSE)</f>
        <v>#N/A</v>
      </c>
      <c r="C54" s="419" t="e">
        <f>VLOOKUP(A54,Data!$A:$P,4,FALSE)</f>
        <v>#N/A</v>
      </c>
      <c r="D54" s="98" t="e">
        <f>VLOOKUP(A54,Data!$A:$P,5,FALSE)</f>
        <v>#N/A</v>
      </c>
      <c r="E54" s="117" t="e">
        <f>VLOOKUP(A54,Data!$A:$P,9,FALSE)</f>
        <v>#N/A</v>
      </c>
      <c r="F54" s="111" t="e">
        <f>VLOOKUP(A54,Data!$A:$P,11,FALSE)</f>
        <v>#N/A</v>
      </c>
      <c r="G54" s="111" t="e">
        <f>VLOOKUP(A54,Data!$A:$P,12,FALSE)</f>
        <v>#N/A</v>
      </c>
      <c r="H54" s="484" t="e">
        <f>VLOOKUP(A54,Data!$A:$P,13,FALSE)</f>
        <v>#N/A</v>
      </c>
      <c r="I54" s="131" t="e">
        <f>VLOOKUP(A54,Data!$A:$P,14,FALSE)</f>
        <v>#N/A</v>
      </c>
      <c r="J54" s="393" t="e">
        <f>VLOOKUP(A54,Data!$A:$P,15,FALSE)</f>
        <v>#N/A</v>
      </c>
      <c r="K54" s="508" t="e">
        <f>VLOOKUP(A54,Data!$A:$S,19,FALSE)</f>
        <v>#N/A</v>
      </c>
      <c r="L54" s="528" t="e">
        <f>VLOOKUP(A54,Data!$A$2:$P$337,16,FALSE)</f>
        <v>#N/A</v>
      </c>
      <c r="W54" s="492"/>
    </row>
    <row r="55" spans="1:257" ht="21.75" customHeight="1" x14ac:dyDescent="0.2">
      <c r="A55" s="447" t="s">
        <v>710</v>
      </c>
      <c r="B55" s="380" t="e">
        <f>VLOOKUP(A55,Data!$A:$P,3,FALSE)</f>
        <v>#N/A</v>
      </c>
      <c r="C55" s="419" t="e">
        <f>VLOOKUP(A55,Data!$A:$P,4,FALSE)</f>
        <v>#N/A</v>
      </c>
      <c r="D55" s="98" t="e">
        <f>VLOOKUP(A55,Data!$A:$P,5,FALSE)</f>
        <v>#N/A</v>
      </c>
      <c r="E55" s="117" t="e">
        <f>VLOOKUP(A55,Data!$A:$P,9,FALSE)</f>
        <v>#N/A</v>
      </c>
      <c r="F55" s="111" t="e">
        <f>VLOOKUP(A55,Data!$A:$P,11,FALSE)</f>
        <v>#N/A</v>
      </c>
      <c r="G55" s="111" t="e">
        <f>VLOOKUP(A55,Data!$A:$P,12,FALSE)</f>
        <v>#N/A</v>
      </c>
      <c r="H55" s="484" t="e">
        <f>VLOOKUP(A55,Data!$A:$P,13,FALSE)</f>
        <v>#N/A</v>
      </c>
      <c r="I55" s="131" t="e">
        <f>VLOOKUP(A55,Data!$A:$P,14,FALSE)</f>
        <v>#N/A</v>
      </c>
      <c r="J55" s="393" t="e">
        <f>VLOOKUP(A55,Data!$A:$P,15,FALSE)</f>
        <v>#N/A</v>
      </c>
      <c r="K55" s="508" t="e">
        <f>VLOOKUP(A55,Data!$A:$S,19,FALSE)</f>
        <v>#N/A</v>
      </c>
      <c r="L55" s="528" t="e">
        <f>VLOOKUP(A55,Data!$A$2:$P$337,16,FALSE)</f>
        <v>#N/A</v>
      </c>
      <c r="W55" s="492"/>
    </row>
    <row r="56" spans="1:257" ht="21.75" customHeight="1" x14ac:dyDescent="0.2">
      <c r="A56" s="447" t="s">
        <v>712</v>
      </c>
      <c r="B56" s="380" t="e">
        <f>VLOOKUP(A56,Data!$A:$P,3,FALSE)</f>
        <v>#N/A</v>
      </c>
      <c r="C56" s="419" t="e">
        <f>VLOOKUP(A56,Data!$A:$P,4,FALSE)</f>
        <v>#N/A</v>
      </c>
      <c r="D56" s="98" t="e">
        <f>VLOOKUP(A56,Data!$A:$P,5,FALSE)</f>
        <v>#N/A</v>
      </c>
      <c r="E56" s="117" t="e">
        <f>VLOOKUP(A56,Data!$A:$P,9,FALSE)</f>
        <v>#N/A</v>
      </c>
      <c r="F56" s="111" t="e">
        <f>VLOOKUP(A56,Data!$A:$P,11,FALSE)</f>
        <v>#N/A</v>
      </c>
      <c r="G56" s="111" t="e">
        <f>VLOOKUP(A56,Data!$A:$P,12,FALSE)</f>
        <v>#N/A</v>
      </c>
      <c r="H56" s="484" t="e">
        <f>VLOOKUP(A56,Data!$A:$P,13,FALSE)</f>
        <v>#N/A</v>
      </c>
      <c r="I56" s="131" t="e">
        <f>VLOOKUP(A56,Data!$A:$P,14,FALSE)</f>
        <v>#N/A</v>
      </c>
      <c r="J56" s="393" t="e">
        <f>VLOOKUP(A56,Data!$A:$P,15,FALSE)</f>
        <v>#N/A</v>
      </c>
      <c r="K56" s="508" t="e">
        <f>VLOOKUP(A56,Data!$A:$S,19,FALSE)</f>
        <v>#N/A</v>
      </c>
      <c r="L56" s="528" t="e">
        <f>VLOOKUP(A56,Data!$A$2:$P$337,16,FALSE)</f>
        <v>#N/A</v>
      </c>
      <c r="W56" s="492"/>
    </row>
    <row r="57" spans="1:257" ht="21.75" customHeight="1" x14ac:dyDescent="0.2">
      <c r="A57" s="447"/>
      <c r="B57" s="380" t="e">
        <f>VLOOKUP(A57,Data!$A:$P,3,FALSE)</f>
        <v>#N/A</v>
      </c>
      <c r="C57" s="419" t="e">
        <f>VLOOKUP(A57,Data!$A:$P,4,FALSE)</f>
        <v>#N/A</v>
      </c>
      <c r="D57" s="98" t="e">
        <f>VLOOKUP(A57,Data!$A:$P,5,FALSE)</f>
        <v>#N/A</v>
      </c>
      <c r="E57" s="117" t="e">
        <f>VLOOKUP(A57,Data!$A:$P,9,FALSE)</f>
        <v>#N/A</v>
      </c>
      <c r="F57" s="111" t="e">
        <f>VLOOKUP(A57,Data!$A:$P,11,FALSE)</f>
        <v>#N/A</v>
      </c>
      <c r="G57" s="111" t="e">
        <f>VLOOKUP(A57,Data!$A:$P,12,FALSE)</f>
        <v>#N/A</v>
      </c>
      <c r="H57" s="484" t="e">
        <f>VLOOKUP(A57,Data!$A:$P,13,FALSE)</f>
        <v>#N/A</v>
      </c>
      <c r="I57" s="131" t="e">
        <f>VLOOKUP(A57,Data!$A:$P,14,FALSE)</f>
        <v>#N/A</v>
      </c>
      <c r="J57" s="393" t="e">
        <f>VLOOKUP(A57,Data!$A:$P,15,FALSE)</f>
        <v>#N/A</v>
      </c>
      <c r="K57" s="508" t="e">
        <f>VLOOKUP(A57,Data!$A:$S,19,FALSE)</f>
        <v>#N/A</v>
      </c>
      <c r="L57" s="528" t="e">
        <f>VLOOKUP(A57,Data!$A$2:$P$337,16,FALSE)</f>
        <v>#N/A</v>
      </c>
      <c r="W57" s="492"/>
    </row>
    <row r="58" spans="1:257" ht="5.0999999999999996" customHeight="1" x14ac:dyDescent="0.2">
      <c r="A58" s="447"/>
      <c r="B58" s="380" t="e">
        <f>VLOOKUP(A58,Data!$A:$P,3,FALSE)</f>
        <v>#N/A</v>
      </c>
      <c r="C58" s="419" t="e">
        <f>VLOOKUP(A58,Data!$A:$P,4,FALSE)</f>
        <v>#N/A</v>
      </c>
      <c r="D58" s="98" t="e">
        <f>VLOOKUP(A58,Data!$A:$P,5,FALSE)</f>
        <v>#N/A</v>
      </c>
      <c r="E58" s="117" t="e">
        <f>VLOOKUP(A58,Data!$A:$P,9,FALSE)</f>
        <v>#N/A</v>
      </c>
      <c r="F58" s="111" t="e">
        <f>VLOOKUP(A58,Data!$A:$P,11,FALSE)</f>
        <v>#N/A</v>
      </c>
      <c r="G58" s="111" t="e">
        <f>VLOOKUP(A58,Data!$A:$P,12,FALSE)</f>
        <v>#N/A</v>
      </c>
      <c r="H58" s="484" t="e">
        <f>VLOOKUP(A58,Data!$A:$P,13,FALSE)</f>
        <v>#N/A</v>
      </c>
      <c r="I58" s="131" t="e">
        <f>VLOOKUP(A58,Data!$A:$P,14,FALSE)</f>
        <v>#N/A</v>
      </c>
      <c r="J58" s="393" t="e">
        <f>VLOOKUP(A58,Data!$A:$P,15,FALSE)</f>
        <v>#N/A</v>
      </c>
      <c r="K58" s="508" t="e">
        <f>VLOOKUP(A58,Data!$A:$S,19,FALSE)</f>
        <v>#N/A</v>
      </c>
      <c r="L58" s="528" t="e">
        <f>VLOOKUP(A58,Data!$A$2:$P$337,16,FALSE)</f>
        <v>#N/A</v>
      </c>
      <c r="W58" s="492"/>
    </row>
    <row r="59" spans="1:257" ht="5.0999999999999996" customHeight="1" x14ac:dyDescent="0.2">
      <c r="A59" s="447"/>
      <c r="B59" s="380" t="e">
        <f>VLOOKUP(A59,Data!$A:$P,3,FALSE)</f>
        <v>#N/A</v>
      </c>
      <c r="C59" s="419" t="e">
        <f>VLOOKUP(A59,Data!$A:$P,4,FALSE)</f>
        <v>#N/A</v>
      </c>
      <c r="D59" s="98" t="e">
        <f>VLOOKUP(A59,Data!$A:$P,5,FALSE)</f>
        <v>#N/A</v>
      </c>
      <c r="E59" s="117" t="e">
        <f>VLOOKUP(A59,Data!$A:$P,9,FALSE)</f>
        <v>#N/A</v>
      </c>
      <c r="F59" s="111" t="e">
        <f>VLOOKUP(A59,Data!$A:$P,11,FALSE)</f>
        <v>#N/A</v>
      </c>
      <c r="G59" s="111" t="e">
        <f>VLOOKUP(A59,Data!$A:$P,12,FALSE)</f>
        <v>#N/A</v>
      </c>
      <c r="H59" s="484" t="e">
        <f>VLOOKUP(A59,Data!$A:$P,13,FALSE)</f>
        <v>#N/A</v>
      </c>
      <c r="I59" s="131" t="e">
        <f>VLOOKUP(A59,Data!$A:$P,14,FALSE)</f>
        <v>#N/A</v>
      </c>
      <c r="J59" s="393" t="e">
        <f>VLOOKUP(A59,Data!$A:$P,15,FALSE)</f>
        <v>#N/A</v>
      </c>
      <c r="K59" s="508" t="e">
        <f>VLOOKUP(A59,Data!$A:$S,19,FALSE)</f>
        <v>#N/A</v>
      </c>
      <c r="L59" s="528" t="e">
        <f>VLOOKUP(A59,Data!$A$2:$P$337,16,FALSE)</f>
        <v>#N/A</v>
      </c>
      <c r="W59" s="492"/>
    </row>
    <row r="60" spans="1:257" ht="5.0999999999999996" customHeight="1" x14ac:dyDescent="0.2">
      <c r="A60" s="447"/>
      <c r="B60" s="380" t="e">
        <f>VLOOKUP(A60,Data!$A:$P,3,FALSE)</f>
        <v>#N/A</v>
      </c>
      <c r="C60" s="419" t="e">
        <f>VLOOKUP(A60,Data!$A:$P,4,FALSE)</f>
        <v>#N/A</v>
      </c>
      <c r="D60" s="98" t="e">
        <f>VLOOKUP(A60,Data!$A:$P,5,FALSE)</f>
        <v>#N/A</v>
      </c>
      <c r="E60" s="117" t="e">
        <f>VLOOKUP(A60,Data!$A:$P,9,FALSE)</f>
        <v>#N/A</v>
      </c>
      <c r="F60" s="111" t="e">
        <f>VLOOKUP(A60,Data!$A:$P,11,FALSE)</f>
        <v>#N/A</v>
      </c>
      <c r="G60" s="111" t="e">
        <f>VLOOKUP(A60,Data!$A:$P,12,FALSE)</f>
        <v>#N/A</v>
      </c>
      <c r="H60" s="484" t="e">
        <f>VLOOKUP(A60,Data!$A:$P,13,FALSE)</f>
        <v>#N/A</v>
      </c>
      <c r="I60" s="131" t="e">
        <f>VLOOKUP(A60,Data!$A:$P,14,FALSE)</f>
        <v>#N/A</v>
      </c>
      <c r="J60" s="393" t="e">
        <f>VLOOKUP(A60,Data!$A:$P,15,FALSE)</f>
        <v>#N/A</v>
      </c>
      <c r="K60" s="508" t="e">
        <f>VLOOKUP(A60,Data!$A:$S,19,FALSE)</f>
        <v>#N/A</v>
      </c>
      <c r="L60" s="528" t="e">
        <f>VLOOKUP(A60,Data!$A$2:$P$337,16,FALSE)</f>
        <v>#N/A</v>
      </c>
      <c r="W60" s="492"/>
    </row>
    <row r="61" spans="1:257" ht="5.0999999999999996" customHeight="1" x14ac:dyDescent="0.2">
      <c r="A61" s="110"/>
      <c r="B61" s="380" t="e">
        <f>VLOOKUP(A61,Data!$A:$P,3,FALSE)</f>
        <v>#N/A</v>
      </c>
      <c r="C61" s="122" t="e">
        <f>VLOOKUP(A61,Data!$A:$P,4,FALSE)</f>
        <v>#N/A</v>
      </c>
      <c r="D61" s="98" t="e">
        <f>VLOOKUP(A61,Data!$A:$P,5,FALSE)</f>
        <v>#N/A</v>
      </c>
      <c r="E61" s="117" t="e">
        <f>VLOOKUP(A61,Data!$A:$P,9,FALSE)</f>
        <v>#N/A</v>
      </c>
      <c r="F61" s="111" t="e">
        <f>VLOOKUP(A61,Data!$A:$P,11,FALSE)</f>
        <v>#N/A</v>
      </c>
      <c r="G61" s="111" t="e">
        <f>VLOOKUP(A61,Data!$A:$P,12,FALSE)</f>
        <v>#N/A</v>
      </c>
      <c r="H61" s="484" t="e">
        <f>VLOOKUP(A61,Data!$A:$P,13,FALSE)</f>
        <v>#N/A</v>
      </c>
      <c r="I61" s="131" t="e">
        <f>VLOOKUP(A61,Data!$A:$P,14,FALSE)</f>
        <v>#N/A</v>
      </c>
      <c r="J61" s="393" t="e">
        <f>VLOOKUP(A61,Data!$A:$P,15,FALSE)</f>
        <v>#N/A</v>
      </c>
      <c r="K61" s="508" t="e">
        <f>VLOOKUP(A61,Data!$A:$S,19,FALSE)</f>
        <v>#N/A</v>
      </c>
      <c r="L61" s="528" t="e">
        <f>VLOOKUP(A61,Data!$A$2:$P$337,16,FALSE)</f>
        <v>#N/A</v>
      </c>
      <c r="W61" s="492"/>
    </row>
    <row r="62" spans="1:257" ht="5.0999999999999996" customHeight="1" x14ac:dyDescent="0.2">
      <c r="A62" s="110"/>
      <c r="B62" s="380" t="e">
        <f>VLOOKUP(A62,Data!$A:$P,3,FALSE)</f>
        <v>#N/A</v>
      </c>
      <c r="C62" s="122" t="e">
        <f>VLOOKUP(A62,Data!$A:$P,4,FALSE)</f>
        <v>#N/A</v>
      </c>
      <c r="D62" s="98" t="e">
        <f>VLOOKUP(A62,Data!$A:$P,5,FALSE)</f>
        <v>#N/A</v>
      </c>
      <c r="E62" s="117" t="e">
        <f>VLOOKUP(A62,Data!$A:$P,9,FALSE)</f>
        <v>#N/A</v>
      </c>
      <c r="F62" s="111" t="e">
        <f>VLOOKUP(A62,Data!$A:$P,11,FALSE)</f>
        <v>#N/A</v>
      </c>
      <c r="G62" s="111" t="e">
        <f>VLOOKUP(A62,Data!$A:$P,12,FALSE)</f>
        <v>#N/A</v>
      </c>
      <c r="H62" s="484" t="e">
        <f>VLOOKUP(A62,Data!$A:$P,13,FALSE)</f>
        <v>#N/A</v>
      </c>
      <c r="I62" s="131" t="e">
        <f>VLOOKUP(A62,Data!$A:$P,14,FALSE)</f>
        <v>#N/A</v>
      </c>
      <c r="J62" s="393" t="e">
        <f>VLOOKUP(A62,Data!$A:$P,15,FALSE)</f>
        <v>#N/A</v>
      </c>
      <c r="K62" s="508" t="e">
        <f>VLOOKUP(A62,Data!$A:$S,19,FALSE)</f>
        <v>#N/A</v>
      </c>
      <c r="L62" s="528" t="e">
        <f>VLOOKUP(A62,Data!$A$2:$P$337,16,FALSE)</f>
        <v>#N/A</v>
      </c>
      <c r="W62" s="492"/>
    </row>
    <row r="63" spans="1:257" ht="5.0999999999999996" customHeight="1" x14ac:dyDescent="0.2">
      <c r="A63" s="110"/>
      <c r="B63" s="380" t="e">
        <f>VLOOKUP(A63,Data!$A:$P,3,FALSE)</f>
        <v>#N/A</v>
      </c>
      <c r="C63" s="122" t="e">
        <f>VLOOKUP(A63,Data!$A:$P,4,FALSE)</f>
        <v>#N/A</v>
      </c>
      <c r="D63" s="98" t="e">
        <f>VLOOKUP(A63,Data!$A:$P,5,FALSE)</f>
        <v>#N/A</v>
      </c>
      <c r="E63" s="117" t="e">
        <f>VLOOKUP(A63,Data!$A:$P,9,FALSE)</f>
        <v>#N/A</v>
      </c>
      <c r="F63" s="111" t="e">
        <f>VLOOKUP(A63,Data!$A:$P,11,FALSE)</f>
        <v>#N/A</v>
      </c>
      <c r="G63" s="111" t="e">
        <f>VLOOKUP(A63,Data!$A:$P,12,FALSE)</f>
        <v>#N/A</v>
      </c>
      <c r="H63" s="484" t="e">
        <f>VLOOKUP(A63,Data!$A:$P,13,FALSE)</f>
        <v>#N/A</v>
      </c>
      <c r="I63" s="131" t="e">
        <f>VLOOKUP(A63,Data!$A:$P,14,FALSE)</f>
        <v>#N/A</v>
      </c>
      <c r="J63" s="393" t="e">
        <f>VLOOKUP(A63,Data!$A:$P,15,FALSE)</f>
        <v>#N/A</v>
      </c>
      <c r="K63" s="508" t="e">
        <f>VLOOKUP(A63,Data!$A:$S,19,FALSE)</f>
        <v>#N/A</v>
      </c>
      <c r="L63" s="528" t="e">
        <f>VLOOKUP(A63,Data!$A$2:$P$337,16,FALSE)</f>
        <v>#N/A</v>
      </c>
      <c r="W63" s="492"/>
    </row>
    <row r="64" spans="1:257" ht="5.0999999999999996" customHeight="1" x14ac:dyDescent="0.2">
      <c r="A64" s="110"/>
      <c r="B64" s="380" t="e">
        <f>VLOOKUP(A64,Data!$A:$P,3,FALSE)</f>
        <v>#N/A</v>
      </c>
      <c r="C64" s="122" t="e">
        <f>VLOOKUP(A64,Data!$A:$P,4,FALSE)</f>
        <v>#N/A</v>
      </c>
      <c r="D64" s="98" t="e">
        <f>VLOOKUP(A64,Data!$A:$P,5,FALSE)</f>
        <v>#N/A</v>
      </c>
      <c r="E64" s="117" t="e">
        <f>VLOOKUP(A64,Data!$A:$P,9,FALSE)</f>
        <v>#N/A</v>
      </c>
      <c r="F64" s="111" t="e">
        <f>VLOOKUP(A64,Data!$A:$P,11,FALSE)</f>
        <v>#N/A</v>
      </c>
      <c r="G64" s="111" t="e">
        <f>VLOOKUP(A64,Data!$A:$P,12,FALSE)</f>
        <v>#N/A</v>
      </c>
      <c r="H64" s="484" t="e">
        <f>VLOOKUP(A64,Data!$A:$P,13,FALSE)</f>
        <v>#N/A</v>
      </c>
      <c r="I64" s="131" t="e">
        <f>VLOOKUP(A64,Data!$A:$P,14,FALSE)</f>
        <v>#N/A</v>
      </c>
      <c r="J64" s="393" t="e">
        <f>VLOOKUP(A64,Data!$A:$P,15,FALSE)</f>
        <v>#N/A</v>
      </c>
      <c r="K64" s="508" t="e">
        <f>VLOOKUP(A64,Data!$A:$S,19,FALSE)</f>
        <v>#N/A</v>
      </c>
      <c r="L64" s="528" t="e">
        <f>VLOOKUP(A64,Data!$A$2:$P$337,16,FALSE)</f>
        <v>#N/A</v>
      </c>
      <c r="W64" s="492"/>
    </row>
    <row r="65" spans="1:31" ht="5.0999999999999996" customHeight="1" x14ac:dyDescent="0.2">
      <c r="A65" s="110"/>
      <c r="B65" s="380" t="e">
        <f>VLOOKUP(A65,Data!$A:$P,3,FALSE)</f>
        <v>#N/A</v>
      </c>
      <c r="C65" s="122" t="e">
        <f>VLOOKUP(A65,Data!$A:$P,4,FALSE)</f>
        <v>#N/A</v>
      </c>
      <c r="D65" s="98" t="e">
        <f>VLOOKUP(A65,Data!$A:$P,5,FALSE)</f>
        <v>#N/A</v>
      </c>
      <c r="E65" s="117" t="e">
        <f>VLOOKUP(A65,Data!$A:$P,9,FALSE)</f>
        <v>#N/A</v>
      </c>
      <c r="F65" s="111" t="e">
        <f>VLOOKUP(A65,Data!$A:$P,11,FALSE)</f>
        <v>#N/A</v>
      </c>
      <c r="G65" s="111" t="e">
        <f>VLOOKUP(A65,Data!$A:$P,12,FALSE)</f>
        <v>#N/A</v>
      </c>
      <c r="H65" s="484" t="e">
        <f>VLOOKUP(A65,Data!$A:$P,13,FALSE)</f>
        <v>#N/A</v>
      </c>
      <c r="I65" s="131" t="e">
        <f>VLOOKUP(A65,Data!$A:$P,14,FALSE)</f>
        <v>#N/A</v>
      </c>
      <c r="J65" s="393" t="e">
        <f>VLOOKUP(A65,Data!$A:$P,15,FALSE)</f>
        <v>#N/A</v>
      </c>
      <c r="K65" s="508" t="e">
        <f>VLOOKUP(A65,Data!$A:$S,19,FALSE)</f>
        <v>#N/A</v>
      </c>
      <c r="L65" s="528" t="e">
        <f>VLOOKUP(A65,Data!$A$2:$P$337,16,FALSE)</f>
        <v>#N/A</v>
      </c>
      <c r="W65" s="492"/>
    </row>
    <row r="66" spans="1:31" ht="5.0999999999999996" customHeight="1" x14ac:dyDescent="0.2">
      <c r="A66" s="110"/>
      <c r="B66" s="380" t="e">
        <f>VLOOKUP(A66,Data!$A:$P,3,FALSE)</f>
        <v>#N/A</v>
      </c>
      <c r="C66" s="122" t="e">
        <f>VLOOKUP(A66,Data!$A:$P,4,FALSE)</f>
        <v>#N/A</v>
      </c>
      <c r="D66" s="98" t="e">
        <f>VLOOKUP(A66,Data!$A:$P,5,FALSE)</f>
        <v>#N/A</v>
      </c>
      <c r="E66" s="117" t="e">
        <f>VLOOKUP(A66,Data!$A:$P,9,FALSE)</f>
        <v>#N/A</v>
      </c>
      <c r="F66" s="111" t="e">
        <f>VLOOKUP(A66,Data!$A:$P,11,FALSE)</f>
        <v>#N/A</v>
      </c>
      <c r="G66" s="111" t="e">
        <f>VLOOKUP(A66,Data!$A:$P,12,FALSE)</f>
        <v>#N/A</v>
      </c>
      <c r="H66" s="484" t="e">
        <f>VLOOKUP(A66,Data!$A:$P,13,FALSE)</f>
        <v>#N/A</v>
      </c>
      <c r="I66" s="131" t="e">
        <f>VLOOKUP(A66,Data!$A:$P,14,FALSE)</f>
        <v>#N/A</v>
      </c>
      <c r="J66" s="393" t="e">
        <f>VLOOKUP(A66,Data!$A:$P,15,FALSE)</f>
        <v>#N/A</v>
      </c>
      <c r="K66" s="508" t="e">
        <f>VLOOKUP(A66,Data!$A:$S,19,FALSE)</f>
        <v>#N/A</v>
      </c>
      <c r="L66" s="528" t="e">
        <f>VLOOKUP(A66,Data!$A$2:$P$337,16,FALSE)</f>
        <v>#N/A</v>
      </c>
      <c r="W66" s="492"/>
    </row>
    <row r="67" spans="1:31" ht="5.0999999999999996" customHeight="1" x14ac:dyDescent="0.2">
      <c r="A67" s="110"/>
      <c r="B67" s="380" t="e">
        <f>VLOOKUP(A67,Data!$A:$P,3,FALSE)</f>
        <v>#N/A</v>
      </c>
      <c r="C67" s="122" t="e">
        <f>VLOOKUP(A67,Data!$A:$P,4,FALSE)</f>
        <v>#N/A</v>
      </c>
      <c r="D67" s="98" t="e">
        <f>VLOOKUP(A67,Data!$A:$P,5,FALSE)</f>
        <v>#N/A</v>
      </c>
      <c r="E67" s="117" t="e">
        <f>VLOOKUP(A67,Data!$A:$P,9,FALSE)</f>
        <v>#N/A</v>
      </c>
      <c r="F67" s="111" t="e">
        <f>VLOOKUP(A67,Data!$A:$P,11,FALSE)</f>
        <v>#N/A</v>
      </c>
      <c r="G67" s="111" t="e">
        <f>VLOOKUP(A67,Data!$A:$P,12,FALSE)</f>
        <v>#N/A</v>
      </c>
      <c r="H67" s="484" t="e">
        <f>VLOOKUP(A67,Data!$A:$P,13,FALSE)</f>
        <v>#N/A</v>
      </c>
      <c r="I67" s="131" t="e">
        <f>VLOOKUP(A67,Data!$A:$P,14,FALSE)</f>
        <v>#N/A</v>
      </c>
      <c r="J67" s="393" t="e">
        <f>VLOOKUP(A67,Data!$A:$P,15,FALSE)</f>
        <v>#N/A</v>
      </c>
      <c r="K67" s="508" t="e">
        <f>VLOOKUP(A67,Data!$A:$S,19,FALSE)</f>
        <v>#N/A</v>
      </c>
      <c r="L67" s="528" t="e">
        <f>VLOOKUP(A67,Data!$A$2:$P$337,16,FALSE)</f>
        <v>#N/A</v>
      </c>
      <c r="W67" s="492"/>
    </row>
    <row r="68" spans="1:31" ht="5.0999999999999996" customHeight="1" x14ac:dyDescent="0.2">
      <c r="A68" s="110"/>
      <c r="B68" s="380" t="e">
        <f>VLOOKUP(A68,Data!$A:$P,3,FALSE)</f>
        <v>#N/A</v>
      </c>
      <c r="C68" s="122" t="e">
        <f>VLOOKUP(A68,Data!$A:$P,4,FALSE)</f>
        <v>#N/A</v>
      </c>
      <c r="D68" s="98" t="e">
        <f>VLOOKUP(A68,Data!$A:$P,5,FALSE)</f>
        <v>#N/A</v>
      </c>
      <c r="E68" s="117" t="e">
        <f>VLOOKUP(A68,Data!$A:$P,9,FALSE)</f>
        <v>#N/A</v>
      </c>
      <c r="F68" s="111" t="e">
        <f>VLOOKUP(A68,Data!$A:$P,11,FALSE)</f>
        <v>#N/A</v>
      </c>
      <c r="G68" s="111" t="e">
        <f>VLOOKUP(A68,Data!$A:$P,12,FALSE)</f>
        <v>#N/A</v>
      </c>
      <c r="H68" s="484" t="e">
        <f>VLOOKUP(A68,Data!$A:$P,13,FALSE)</f>
        <v>#N/A</v>
      </c>
      <c r="I68" s="131" t="e">
        <f>VLOOKUP(A68,Data!$A:$P,14,FALSE)</f>
        <v>#N/A</v>
      </c>
      <c r="J68" s="393" t="e">
        <f>VLOOKUP(A68,Data!$A:$P,15,FALSE)</f>
        <v>#N/A</v>
      </c>
      <c r="K68" s="508" t="e">
        <f>VLOOKUP(A68,Data!$A:$S,19,FALSE)</f>
        <v>#N/A</v>
      </c>
      <c r="L68" s="528" t="e">
        <f>VLOOKUP(A68,Data!$A$2:$P$337,16,FALSE)</f>
        <v>#N/A</v>
      </c>
      <c r="W68" s="492"/>
    </row>
    <row r="69" spans="1:31" ht="5.0999999999999996" customHeight="1" x14ac:dyDescent="0.2">
      <c r="A69" s="110"/>
      <c r="B69" s="380" t="e">
        <f>VLOOKUP(A69,Data!$A:$P,3,FALSE)</f>
        <v>#N/A</v>
      </c>
      <c r="C69" s="122" t="e">
        <f>VLOOKUP(A69,Data!$A:$P,4,FALSE)</f>
        <v>#N/A</v>
      </c>
      <c r="D69" s="98" t="e">
        <f>VLOOKUP(A69,Data!$A:$P,5,FALSE)</f>
        <v>#N/A</v>
      </c>
      <c r="E69" s="117" t="e">
        <f>VLOOKUP(A69,Data!$A:$P,9,FALSE)</f>
        <v>#N/A</v>
      </c>
      <c r="F69" s="111" t="e">
        <f>VLOOKUP(A69,Data!$A:$P,11,FALSE)</f>
        <v>#N/A</v>
      </c>
      <c r="G69" s="111" t="e">
        <f>VLOOKUP(A69,Data!$A:$P,12,FALSE)</f>
        <v>#N/A</v>
      </c>
      <c r="H69" s="484" t="e">
        <f>VLOOKUP(A69,Data!$A:$P,13,FALSE)</f>
        <v>#N/A</v>
      </c>
      <c r="I69" s="131" t="e">
        <f>VLOOKUP(A69,Data!$A:$P,14,FALSE)</f>
        <v>#N/A</v>
      </c>
      <c r="J69" s="393" t="e">
        <f>VLOOKUP(A69,Data!$A:$P,15,FALSE)</f>
        <v>#N/A</v>
      </c>
      <c r="K69" s="508" t="e">
        <f>VLOOKUP(A69,Data!$A:$S,19,FALSE)</f>
        <v>#N/A</v>
      </c>
      <c r="L69" s="528" t="e">
        <f>VLOOKUP(A69,Data!$A$2:$P$337,16,FALSE)</f>
        <v>#N/A</v>
      </c>
      <c r="W69" s="492"/>
    </row>
    <row r="70" spans="1:31" ht="5.0999999999999996" customHeight="1" x14ac:dyDescent="0.2">
      <c r="A70" s="110"/>
      <c r="B70" s="380" t="e">
        <f>VLOOKUP(A70,Data!$A:$P,3,FALSE)</f>
        <v>#N/A</v>
      </c>
      <c r="C70" s="122" t="e">
        <f>VLOOKUP(A70,Data!$A:$P,4,FALSE)</f>
        <v>#N/A</v>
      </c>
      <c r="D70" s="98" t="e">
        <f>VLOOKUP(A70,Data!$A:$P,5,FALSE)</f>
        <v>#N/A</v>
      </c>
      <c r="E70" s="117" t="e">
        <f>VLOOKUP(A70,Data!$A:$P,9,FALSE)</f>
        <v>#N/A</v>
      </c>
      <c r="F70" s="111" t="e">
        <f>VLOOKUP(A70,Data!$A:$P,11,FALSE)</f>
        <v>#N/A</v>
      </c>
      <c r="G70" s="111" t="e">
        <f>VLOOKUP(A70,Data!$A:$P,12,FALSE)</f>
        <v>#N/A</v>
      </c>
      <c r="H70" s="484" t="e">
        <f>VLOOKUP(A70,Data!$A:$P,13,FALSE)</f>
        <v>#N/A</v>
      </c>
      <c r="I70" s="131" t="e">
        <f>VLOOKUP(A70,Data!$A:$P,14,FALSE)</f>
        <v>#N/A</v>
      </c>
      <c r="J70" s="393" t="e">
        <f>VLOOKUP(A70,Data!$A:$P,15,FALSE)</f>
        <v>#N/A</v>
      </c>
      <c r="K70" s="508" t="e">
        <f>VLOOKUP(A70,Data!$A:$S,19,FALSE)</f>
        <v>#N/A</v>
      </c>
      <c r="L70" s="528" t="e">
        <f>VLOOKUP(A70,Data!$A$2:$P$337,16,FALSE)</f>
        <v>#N/A</v>
      </c>
      <c r="W70" s="492"/>
    </row>
    <row r="71" spans="1:31" s="75" customFormat="1" ht="5.0999999999999996" customHeight="1" thickBot="1" x14ac:dyDescent="0.25">
      <c r="A71" s="116"/>
      <c r="B71" s="381" t="e">
        <f>VLOOKUP(A71,Data!$A:$P,3,FALSE)</f>
        <v>#N/A</v>
      </c>
      <c r="C71" s="160" t="e">
        <f>VLOOKUP(A71,Data!$A:$P,4,FALSE)</f>
        <v>#N/A</v>
      </c>
      <c r="D71" s="153" t="e">
        <f>VLOOKUP(A71,Data!$A:$P,5,FALSE)</f>
        <v>#N/A</v>
      </c>
      <c r="E71" s="225" t="e">
        <f>VLOOKUP(A71,Data!$A:$P,9,FALSE)</f>
        <v>#N/A</v>
      </c>
      <c r="F71" s="156" t="e">
        <f>VLOOKUP(A71,Data!$A:$P,11,FALSE)</f>
        <v>#N/A</v>
      </c>
      <c r="G71" s="156" t="e">
        <f>VLOOKUP(A71,Data!$A:$P,12,FALSE)</f>
        <v>#N/A</v>
      </c>
      <c r="H71" s="480" t="e">
        <f>VLOOKUP(A71,Data!$A:$P,13,FALSE)</f>
        <v>#N/A</v>
      </c>
      <c r="I71" s="135" t="e">
        <f>VLOOKUP(A71,Data!$A:$P,14,FALSE)</f>
        <v>#N/A</v>
      </c>
      <c r="J71" s="394" t="e">
        <f>VLOOKUP(A71,Data!$A:$P,15,FALSE)</f>
        <v>#N/A</v>
      </c>
      <c r="K71" s="509" t="e">
        <f>VLOOKUP(A71,Data!$A:$S,19,FALSE)</f>
        <v>#N/A</v>
      </c>
      <c r="L71" s="528" t="e">
        <f>VLOOKUP(A71,Data!$A$2:$P$337,16,FALSE)</f>
        <v>#N/A</v>
      </c>
      <c r="W71" s="534"/>
    </row>
    <row r="72" spans="1:31" s="75" customFormat="1" ht="7.5" customHeight="1" thickTop="1" thickBot="1" x14ac:dyDescent="0.25">
      <c r="A72" s="118"/>
      <c r="B72" s="118"/>
      <c r="D72" s="118"/>
      <c r="E72" s="121"/>
      <c r="F72" s="121"/>
      <c r="G72" s="120"/>
      <c r="H72" s="486"/>
      <c r="I72" s="119"/>
      <c r="J72" s="118"/>
      <c r="K72" s="510"/>
      <c r="L72" s="492"/>
      <c r="W72" s="534"/>
    </row>
    <row r="73" spans="1:31" ht="15" customHeight="1" thickTop="1" x14ac:dyDescent="0.2">
      <c r="A73" s="635" t="s">
        <v>690</v>
      </c>
      <c r="B73" s="636"/>
      <c r="C73" s="636"/>
      <c r="D73" s="311">
        <f ca="1">F73-7</f>
        <v>43431</v>
      </c>
      <c r="E73" s="209" t="s">
        <v>168</v>
      </c>
      <c r="F73" s="648">
        <f ca="1">D1</f>
        <v>43438</v>
      </c>
      <c r="G73" s="648"/>
      <c r="H73" s="487"/>
      <c r="I73" s="210"/>
      <c r="J73" s="401"/>
      <c r="K73" s="511"/>
      <c r="L73" s="626"/>
      <c r="M73" s="83"/>
      <c r="N73" s="143"/>
      <c r="O73" s="143"/>
      <c r="P73" s="143"/>
      <c r="Q73" s="143"/>
      <c r="R73" s="143"/>
      <c r="S73" s="143"/>
      <c r="T73" s="143"/>
      <c r="U73" s="143"/>
      <c r="V73" s="143"/>
      <c r="W73" s="535"/>
      <c r="X73" s="143"/>
      <c r="Y73" s="143"/>
      <c r="Z73" s="143"/>
      <c r="AA73" s="143"/>
      <c r="AB73" s="143"/>
      <c r="AC73" s="143"/>
      <c r="AD73" s="143"/>
      <c r="AE73" s="143"/>
    </row>
    <row r="74" spans="1:31" s="142" customFormat="1" ht="26.25" customHeight="1" thickBot="1" x14ac:dyDescent="0.3">
      <c r="A74" s="147" t="s">
        <v>1</v>
      </c>
      <c r="B74" s="148" t="s">
        <v>125</v>
      </c>
      <c r="C74" s="148" t="s">
        <v>3</v>
      </c>
      <c r="D74" s="148" t="s">
        <v>4</v>
      </c>
      <c r="E74" s="149" t="s">
        <v>5</v>
      </c>
      <c r="F74" s="149" t="s">
        <v>124</v>
      </c>
      <c r="G74" s="149" t="s">
        <v>123</v>
      </c>
      <c r="H74" s="630" t="s">
        <v>53</v>
      </c>
      <c r="I74" s="631"/>
      <c r="J74" s="148" t="s">
        <v>7</v>
      </c>
      <c r="K74" s="499" t="s">
        <v>328</v>
      </c>
      <c r="L74" s="626"/>
      <c r="M74" s="82"/>
      <c r="W74" s="524"/>
    </row>
    <row r="75" spans="1:31" ht="21.75" customHeight="1" x14ac:dyDescent="0.2">
      <c r="A75" s="109" t="s">
        <v>287</v>
      </c>
      <c r="B75" s="108" t="e">
        <f>VLOOKUP(A75,Data!$A:$P,3,FALSE)</f>
        <v>#N/A</v>
      </c>
      <c r="C75" s="107" t="e">
        <f>VLOOKUP(A75,Data!$A:$P,4,FALSE)</f>
        <v>#N/A</v>
      </c>
      <c r="D75" s="158" t="e">
        <f>VLOOKUP(A75,Data!$A:$P,5,FALSE)</f>
        <v>#N/A</v>
      </c>
      <c r="E75" s="117" t="e">
        <f>VLOOKUP(A75,Data!$A:$P,9,FALSE)</f>
        <v>#N/A</v>
      </c>
      <c r="F75" s="97" t="e">
        <f>VLOOKUP(A75,Data!$A:$P,11,FALSE)</f>
        <v>#N/A</v>
      </c>
      <c r="G75" s="97" t="e">
        <f>VLOOKUP(A75,Data!$A:$P,12,FALSE)</f>
        <v>#N/A</v>
      </c>
      <c r="H75" s="117" t="e">
        <f>VLOOKUP(A75,Data!$A:$P,13,FALSE)</f>
        <v>#N/A</v>
      </c>
      <c r="I75" s="134" t="e">
        <f>VLOOKUP(A75,Data!$A:$P,14,FALSE)</f>
        <v>#N/A</v>
      </c>
      <c r="J75" s="395" t="e">
        <f>VLOOKUP(A75,Data!$A:$P,15,FALSE)</f>
        <v>#N/A</v>
      </c>
      <c r="K75" s="512" t="e">
        <f>VLOOKUP(A75,Data!$A:$S,19,FALSE)</f>
        <v>#N/A</v>
      </c>
      <c r="L75" s="528" t="e">
        <f>VLOOKUP(A75,Data!$A$2:$P$337,16,FALSE)</f>
        <v>#N/A</v>
      </c>
      <c r="W75" s="492"/>
    </row>
    <row r="76" spans="1:31" ht="21.75" customHeight="1" x14ac:dyDescent="0.2">
      <c r="A76" s="109" t="s">
        <v>556</v>
      </c>
      <c r="B76" s="108" t="e">
        <f>VLOOKUP(A76,Data!$A:$P,3,FALSE)</f>
        <v>#N/A</v>
      </c>
      <c r="C76" s="107" t="e">
        <f>VLOOKUP(A76,Data!$A:$P,4,FALSE)</f>
        <v>#N/A</v>
      </c>
      <c r="D76" s="158" t="e">
        <f>VLOOKUP(A76,Data!$A:$P,5,FALSE)</f>
        <v>#N/A</v>
      </c>
      <c r="E76" s="117" t="e">
        <f>VLOOKUP(A76,Data!$A:$P,9,FALSE)</f>
        <v>#N/A</v>
      </c>
      <c r="F76" s="97" t="e">
        <f>VLOOKUP(A76,Data!$A:$P,11,FALSE)</f>
        <v>#N/A</v>
      </c>
      <c r="G76" s="97" t="e">
        <f>VLOOKUP(A76,Data!$A:$P,12,FALSE)</f>
        <v>#N/A</v>
      </c>
      <c r="H76" s="117" t="e">
        <f>VLOOKUP(A76,Data!$A:$P,13,FALSE)</f>
        <v>#N/A</v>
      </c>
      <c r="I76" s="134" t="e">
        <f>VLOOKUP(A76,Data!$A:$P,14,FALSE)</f>
        <v>#N/A</v>
      </c>
      <c r="J76" s="395" t="e">
        <f>VLOOKUP(A76,Data!$A:$P,15,FALSE)</f>
        <v>#N/A</v>
      </c>
      <c r="K76" s="513" t="e">
        <f>VLOOKUP(A76,Data!$A:$S,19,FALSE)</f>
        <v>#N/A</v>
      </c>
      <c r="L76" s="528" t="e">
        <f>VLOOKUP(A76,Data!$A$2:$P$337,16,FALSE)</f>
        <v>#N/A</v>
      </c>
      <c r="W76" s="492"/>
    </row>
    <row r="77" spans="1:31" ht="21.75" customHeight="1" x14ac:dyDescent="0.2">
      <c r="A77" s="109" t="s">
        <v>625</v>
      </c>
      <c r="B77" s="108" t="e">
        <f>VLOOKUP(A77,Data!$A:$P,3,FALSE)</f>
        <v>#N/A</v>
      </c>
      <c r="C77" s="107" t="e">
        <f>VLOOKUP(A77,Data!$A:$P,4,FALSE)</f>
        <v>#N/A</v>
      </c>
      <c r="D77" s="158" t="e">
        <f>VLOOKUP(A77,Data!$A:$P,5,FALSE)</f>
        <v>#N/A</v>
      </c>
      <c r="E77" s="117" t="e">
        <f>VLOOKUP(A77,Data!$A:$P,9,FALSE)</f>
        <v>#N/A</v>
      </c>
      <c r="F77" s="97" t="e">
        <f>VLOOKUP(A77,Data!$A:$P,11,FALSE)</f>
        <v>#N/A</v>
      </c>
      <c r="G77" s="97" t="e">
        <f>VLOOKUP(A77,Data!$A:$P,12,FALSE)</f>
        <v>#N/A</v>
      </c>
      <c r="H77" s="117" t="e">
        <f>VLOOKUP(A77,Data!$A:$P,13,FALSE)</f>
        <v>#N/A</v>
      </c>
      <c r="I77" s="134" t="e">
        <f>VLOOKUP(A77,Data!$A:$P,14,FALSE)</f>
        <v>#N/A</v>
      </c>
      <c r="J77" s="395" t="e">
        <f>VLOOKUP(A77,Data!$A:$P,15,FALSE)</f>
        <v>#N/A</v>
      </c>
      <c r="K77" s="513" t="e">
        <f>VLOOKUP(A77,Data!$A:$S,19,FALSE)</f>
        <v>#N/A</v>
      </c>
      <c r="L77" s="528" t="e">
        <f>VLOOKUP(A77,Data!$A$2:$P$337,16,FALSE)</f>
        <v>#N/A</v>
      </c>
      <c r="W77" s="492"/>
    </row>
    <row r="78" spans="1:31" ht="5.0999999999999996" customHeight="1" x14ac:dyDescent="0.2">
      <c r="A78" s="109"/>
      <c r="B78" s="108" t="e">
        <f>VLOOKUP(A78,Data!$A:$P,3,FALSE)</f>
        <v>#N/A</v>
      </c>
      <c r="C78" s="107" t="e">
        <f>VLOOKUP(A78,Data!$A:$P,4,FALSE)</f>
        <v>#N/A</v>
      </c>
      <c r="D78" s="158" t="e">
        <f>VLOOKUP(A78,Data!$A:$P,5,FALSE)</f>
        <v>#N/A</v>
      </c>
      <c r="E78" s="117" t="e">
        <f>VLOOKUP(A78,Data!$A:$P,9,FALSE)</f>
        <v>#N/A</v>
      </c>
      <c r="F78" s="97" t="e">
        <f>VLOOKUP(A78,Data!$A:$P,11,FALSE)</f>
        <v>#N/A</v>
      </c>
      <c r="G78" s="97" t="e">
        <f>VLOOKUP(A78,Data!$A:$P,12,FALSE)</f>
        <v>#N/A</v>
      </c>
      <c r="H78" s="117" t="e">
        <f>VLOOKUP(A78,Data!$A:$P,13,FALSE)</f>
        <v>#N/A</v>
      </c>
      <c r="I78" s="134" t="e">
        <f>VLOOKUP(A78,Data!$A:$P,14,FALSE)</f>
        <v>#N/A</v>
      </c>
      <c r="J78" s="395" t="e">
        <f>VLOOKUP(A78,Data!$A:$P,15,FALSE)</f>
        <v>#N/A</v>
      </c>
      <c r="K78" s="513" t="e">
        <f>VLOOKUP(A78,Data!$A:$S,19,FALSE)</f>
        <v>#N/A</v>
      </c>
      <c r="L78" s="528" t="e">
        <f>VLOOKUP(A78,Data!$A$2:$P$337,16,FALSE)</f>
        <v>#N/A</v>
      </c>
      <c r="W78" s="492"/>
    </row>
    <row r="79" spans="1:31" ht="5.0999999999999996" customHeight="1" x14ac:dyDescent="0.2">
      <c r="A79" s="109"/>
      <c r="B79" s="108" t="e">
        <f>VLOOKUP(A79,Data!$A:$P,3,FALSE)</f>
        <v>#N/A</v>
      </c>
      <c r="C79" s="107" t="e">
        <f>VLOOKUP(A79,Data!$A:$P,4,FALSE)</f>
        <v>#N/A</v>
      </c>
      <c r="D79" s="158" t="e">
        <f>VLOOKUP(A79,Data!$A:$P,5,FALSE)</f>
        <v>#N/A</v>
      </c>
      <c r="E79" s="117" t="e">
        <f>VLOOKUP(A79,Data!$A:$P,9,FALSE)</f>
        <v>#N/A</v>
      </c>
      <c r="F79" s="97" t="e">
        <f>VLOOKUP(A79,Data!$A:$P,11,FALSE)</f>
        <v>#N/A</v>
      </c>
      <c r="G79" s="97" t="e">
        <f>VLOOKUP(A79,Data!$A:$P,12,FALSE)</f>
        <v>#N/A</v>
      </c>
      <c r="H79" s="117" t="e">
        <f>VLOOKUP(A79,Data!$A:$P,13,FALSE)</f>
        <v>#N/A</v>
      </c>
      <c r="I79" s="134" t="e">
        <f>VLOOKUP(A79,Data!$A:$P,14,FALSE)</f>
        <v>#N/A</v>
      </c>
      <c r="J79" s="396" t="e">
        <f>VLOOKUP(A79,Data!$A:$P,15,FALSE)</f>
        <v>#N/A</v>
      </c>
      <c r="K79" s="513" t="e">
        <f>VLOOKUP(A79,Data!$A:$S,19,FALSE)</f>
        <v>#N/A</v>
      </c>
      <c r="L79" s="528" t="e">
        <f>VLOOKUP(A79,Data!$A$2:$P$337,16,FALSE)</f>
        <v>#N/A</v>
      </c>
      <c r="W79" s="492"/>
    </row>
    <row r="80" spans="1:31" ht="5.0999999999999996" customHeight="1" thickBot="1" x14ac:dyDescent="0.25">
      <c r="A80" s="189"/>
      <c r="B80" s="159" t="e">
        <f>VLOOKUP(A80,Data!$A:$P,3,FALSE)</f>
        <v>#N/A</v>
      </c>
      <c r="C80" s="126" t="e">
        <f>VLOOKUP(A80,Data!$A:$P,4,FALSE)</f>
        <v>#N/A</v>
      </c>
      <c r="D80" s="345" t="e">
        <f>VLOOKUP(A80,Data!$A:$P,5,FALSE)</f>
        <v>#N/A</v>
      </c>
      <c r="E80" s="225" t="e">
        <f>VLOOKUP(A80,Data!$A:$P,9,FALSE)</f>
        <v>#N/A</v>
      </c>
      <c r="F80" s="309" t="e">
        <f>VLOOKUP(A80,Data!$A:$P,11,FALSE)</f>
        <v>#N/A</v>
      </c>
      <c r="G80" s="309" t="e">
        <f>VLOOKUP(A80,Data!$A:$P,12,FALSE)</f>
        <v>#N/A</v>
      </c>
      <c r="H80" s="225" t="e">
        <f>VLOOKUP(A80,Data!$A:$P,13,FALSE)</f>
        <v>#N/A</v>
      </c>
      <c r="I80" s="136" t="e">
        <f>VLOOKUP(A80,Data!$A:$P,14,FALSE)</f>
        <v>#N/A</v>
      </c>
      <c r="J80" s="397" t="e">
        <f>VLOOKUP(A80,Data!$A:$P,15,FALSE)</f>
        <v>#N/A</v>
      </c>
      <c r="K80" s="514" t="e">
        <f>VLOOKUP(A80,Data!$A:$S,19,FALSE)</f>
        <v>#N/A</v>
      </c>
      <c r="L80" s="528" t="e">
        <f>VLOOKUP(A80,Data!$A$2:$P$337,16,FALSE)</f>
        <v>#N/A</v>
      </c>
      <c r="W80" s="492"/>
    </row>
    <row r="81" spans="1:12" ht="13.5" customHeight="1" thickTop="1" thickBot="1" x14ac:dyDescent="0.25">
      <c r="A81" s="115"/>
      <c r="B81" s="114"/>
      <c r="C81" s="113"/>
      <c r="D81" s="88"/>
      <c r="E81" s="87"/>
      <c r="F81" s="87"/>
      <c r="G81" s="87"/>
      <c r="H81" s="87"/>
      <c r="I81" s="112"/>
      <c r="J81" s="84"/>
      <c r="K81" s="87"/>
      <c r="L81" s="626"/>
    </row>
    <row r="82" spans="1:12" ht="16.5" customHeight="1" thickTop="1" thickBot="1" x14ac:dyDescent="0.25">
      <c r="A82" s="645" t="s">
        <v>599</v>
      </c>
      <c r="B82" s="646"/>
      <c r="C82" s="646"/>
      <c r="D82" s="646"/>
      <c r="E82" s="646"/>
      <c r="F82" s="646"/>
      <c r="G82" s="646"/>
      <c r="H82" s="647"/>
      <c r="I82" s="646"/>
      <c r="J82" s="646"/>
      <c r="K82" s="503"/>
      <c r="L82" s="626"/>
    </row>
    <row r="83" spans="1:12" ht="26.25" thickBot="1" x14ac:dyDescent="0.25">
      <c r="A83" s="150" t="s">
        <v>1</v>
      </c>
      <c r="B83" s="151" t="s">
        <v>2</v>
      </c>
      <c r="C83" s="151" t="s">
        <v>3</v>
      </c>
      <c r="D83" s="151" t="s">
        <v>4</v>
      </c>
      <c r="E83" s="151" t="s">
        <v>5</v>
      </c>
      <c r="F83" s="151" t="s">
        <v>122</v>
      </c>
      <c r="G83" s="152" t="s">
        <v>121</v>
      </c>
      <c r="H83" s="488" t="s">
        <v>120</v>
      </c>
      <c r="I83" s="152" t="s">
        <v>7</v>
      </c>
      <c r="J83" s="152" t="s">
        <v>119</v>
      </c>
      <c r="K83" s="515" t="s">
        <v>328</v>
      </c>
      <c r="L83" s="524"/>
    </row>
    <row r="84" spans="1:12" ht="21.75" customHeight="1" x14ac:dyDescent="0.2">
      <c r="A84" s="307" t="s">
        <v>493</v>
      </c>
      <c r="B84" s="375" t="e">
        <f>VLOOKUP(A84,Data!$A:$P,3,FALSE)</f>
        <v>#N/A</v>
      </c>
      <c r="C84" s="405" t="e">
        <f>VLOOKUP(A84,Data!$A:$P,4,FALSE)</f>
        <v>#N/A</v>
      </c>
      <c r="D84" s="106" t="e">
        <f>VLOOKUP(A84,Data!$A:$P,5,FALSE)</f>
        <v>#N/A</v>
      </c>
      <c r="E84" s="117" t="e">
        <f>VLOOKUP(A84,Data!$A:$P,9,FALSE)</f>
        <v>#N/A</v>
      </c>
      <c r="F84" s="111" t="e">
        <f>VLOOKUP(A84,Data!$A:$P,11,FALSE)</f>
        <v>#N/A</v>
      </c>
      <c r="G84" s="111" t="e">
        <f>VLOOKUP(A84,Data!$A:$P,12,FALSE)</f>
        <v>#N/A</v>
      </c>
      <c r="H84" s="131" t="e">
        <f>G84-F84</f>
        <v>#N/A</v>
      </c>
      <c r="I84" s="411" t="e">
        <f>VLOOKUP(A84,Data!$A:$P,15,FALSE)</f>
        <v>#N/A</v>
      </c>
      <c r="J84" s="398" t="e">
        <f>VLOOKUP(A84,Data!$A:$P,16,FALSE)</f>
        <v>#N/A</v>
      </c>
      <c r="K84" s="516" t="e">
        <f>VLOOKUP(A84,Data!$A:$S,19,FALSE)</f>
        <v>#N/A</v>
      </c>
      <c r="L84" s="528" t="e">
        <f>VLOOKUP(A84,Data!$A$2:$P$337,16,FALSE)</f>
        <v>#N/A</v>
      </c>
    </row>
    <row r="85" spans="1:12" ht="21.75" customHeight="1" x14ac:dyDescent="0.2">
      <c r="A85" s="307" t="s">
        <v>569</v>
      </c>
      <c r="B85" s="375" t="e">
        <f>VLOOKUP(A85,Data!$A:$P,3,FALSE)</f>
        <v>#N/A</v>
      </c>
      <c r="C85" s="405" t="e">
        <f>VLOOKUP(A85,Data!$A:$P,4,FALSE)</f>
        <v>#N/A</v>
      </c>
      <c r="D85" s="106" t="e">
        <f>VLOOKUP(A85,Data!$A:$P,5,FALSE)</f>
        <v>#N/A</v>
      </c>
      <c r="E85" s="117" t="e">
        <f>VLOOKUP(A85,Data!$A:$P,9,FALSE)</f>
        <v>#N/A</v>
      </c>
      <c r="F85" s="111" t="e">
        <f>VLOOKUP(A85,Data!$A:$P,11,FALSE)</f>
        <v>#N/A</v>
      </c>
      <c r="G85" s="111" t="e">
        <f>VLOOKUP(A85,Data!$A:$P,12,FALSE)</f>
        <v>#N/A</v>
      </c>
      <c r="H85" s="131" t="e">
        <f>G85-F85</f>
        <v>#N/A</v>
      </c>
      <c r="I85" s="411" t="e">
        <f>VLOOKUP(A85,Data!$A:$P,15,FALSE)</f>
        <v>#N/A</v>
      </c>
      <c r="J85" s="398" t="e">
        <f>VLOOKUP(A85,Data!$A:$P,16,FALSE)</f>
        <v>#N/A</v>
      </c>
      <c r="K85" s="517" t="e">
        <f>VLOOKUP(A85,Data!$A:$S,19,FALSE)</f>
        <v>#N/A</v>
      </c>
      <c r="L85" s="528" t="e">
        <f>VLOOKUP(A85,Data!$A$2:$P$337,16,FALSE)</f>
        <v>#N/A</v>
      </c>
    </row>
    <row r="86" spans="1:12" ht="21.75" customHeight="1" x14ac:dyDescent="0.2">
      <c r="A86" s="109" t="s">
        <v>551</v>
      </c>
      <c r="B86" s="375" t="e">
        <f>VLOOKUP(A86,Data!$A:$P,3,FALSE)</f>
        <v>#N/A</v>
      </c>
      <c r="C86" s="107" t="e">
        <f>VLOOKUP(A86,Data!$A:$P,4,FALSE)</f>
        <v>#N/A</v>
      </c>
      <c r="D86" s="106" t="e">
        <f>VLOOKUP(A86,Data!$A:$P,5,FALSE)</f>
        <v>#N/A</v>
      </c>
      <c r="E86" s="117" t="e">
        <f>VLOOKUP(A86,Data!$A:$P,9,FALSE)</f>
        <v>#N/A</v>
      </c>
      <c r="F86" s="111" t="e">
        <f>VLOOKUP(A86,Data!$A:$P,11,FALSE)</f>
        <v>#N/A</v>
      </c>
      <c r="G86" s="111" t="e">
        <f>VLOOKUP(A86,Data!$A:$P,12,FALSE)</f>
        <v>#N/A</v>
      </c>
      <c r="H86" s="131" t="e">
        <f t="shared" ref="H86:H105" si="0">G86-F86</f>
        <v>#N/A</v>
      </c>
      <c r="I86" s="378" t="e">
        <f>VLOOKUP(A86,Data!$A:$P,15,FALSE)</f>
        <v>#N/A</v>
      </c>
      <c r="J86" s="398" t="e">
        <f>VLOOKUP(A86,Data!$A:$P,16,FALSE)</f>
        <v>#N/A</v>
      </c>
      <c r="K86" s="517" t="e">
        <f>VLOOKUP(A86,Data!$A:$S,19,FALSE)</f>
        <v>#N/A</v>
      </c>
      <c r="L86" s="528" t="e">
        <f>VLOOKUP(A86,Data!$A$2:$P$337,16,FALSE)</f>
        <v>#N/A</v>
      </c>
    </row>
    <row r="87" spans="1:12" ht="21.75" customHeight="1" x14ac:dyDescent="0.2">
      <c r="A87" s="109" t="s">
        <v>333</v>
      </c>
      <c r="B87" s="375" t="e">
        <f>VLOOKUP(A87,Data!$A:$P,3,FALSE)</f>
        <v>#N/A</v>
      </c>
      <c r="C87" s="107" t="e">
        <f>VLOOKUP(A87,Data!$A:$P,4,FALSE)</f>
        <v>#N/A</v>
      </c>
      <c r="D87" s="106" t="e">
        <f>VLOOKUP(A87,Data!$A:$P,5,FALSE)</f>
        <v>#N/A</v>
      </c>
      <c r="E87" s="117" t="e">
        <f>VLOOKUP(A87,Data!$A:$P,9,FALSE)</f>
        <v>#N/A</v>
      </c>
      <c r="F87" s="111" t="e">
        <f>VLOOKUP(A87,Data!$A:$P,11,FALSE)</f>
        <v>#N/A</v>
      </c>
      <c r="G87" s="111" t="e">
        <f>VLOOKUP(A87,Data!$A:$P,12,FALSE)</f>
        <v>#N/A</v>
      </c>
      <c r="H87" s="131" t="e">
        <f t="shared" si="0"/>
        <v>#N/A</v>
      </c>
      <c r="I87" s="376" t="e">
        <f>VLOOKUP(A87,Data!$A:$P,15,FALSE)</f>
        <v>#N/A</v>
      </c>
      <c r="J87" s="398" t="e">
        <f>VLOOKUP(A87,Data!$A:$P,16,FALSE)</f>
        <v>#N/A</v>
      </c>
      <c r="K87" s="517" t="e">
        <f>VLOOKUP(A87,Data!$A:$S,19,FALSE)</f>
        <v>#N/A</v>
      </c>
      <c r="L87" s="528" t="e">
        <f>VLOOKUP(A87,Data!$A$2:$P$337,16,FALSE)</f>
        <v>#N/A</v>
      </c>
    </row>
    <row r="88" spans="1:12" ht="21.75" customHeight="1" x14ac:dyDescent="0.2">
      <c r="A88" s="307" t="s">
        <v>631</v>
      </c>
      <c r="B88" s="375" t="e">
        <f>VLOOKUP(A88,Data!$A:$P,3,FALSE)</f>
        <v>#N/A</v>
      </c>
      <c r="C88" s="405" t="e">
        <f>VLOOKUP(A88,Data!$A:$P,4,FALSE)</f>
        <v>#N/A</v>
      </c>
      <c r="D88" s="106" t="e">
        <f>VLOOKUP(A88,Data!$A:$P,5,FALSE)</f>
        <v>#N/A</v>
      </c>
      <c r="E88" s="117" t="e">
        <f>VLOOKUP(A88,Data!$A:$P,9,FALSE)</f>
        <v>#N/A</v>
      </c>
      <c r="F88" s="111" t="e">
        <f>VLOOKUP(A88,Data!$A:$P,11,FALSE)</f>
        <v>#N/A</v>
      </c>
      <c r="G88" s="111" t="e">
        <f>VLOOKUP(A88,Data!$A:$P,12,FALSE)</f>
        <v>#N/A</v>
      </c>
      <c r="H88" s="131" t="e">
        <f t="shared" si="0"/>
        <v>#N/A</v>
      </c>
      <c r="I88" s="411" t="e">
        <f>VLOOKUP(A88,Data!$A:$P,15,FALSE)</f>
        <v>#N/A</v>
      </c>
      <c r="J88" s="398" t="e">
        <f>VLOOKUP(A88,Data!$A:$P,16,FALSE)</f>
        <v>#N/A</v>
      </c>
      <c r="K88" s="517" t="e">
        <f>VLOOKUP(A88,Data!$A:$S,19,FALSE)</f>
        <v>#N/A</v>
      </c>
      <c r="L88" s="528" t="e">
        <f>VLOOKUP(A88,Data!$A$2:$P$337,16,FALSE)</f>
        <v>#N/A</v>
      </c>
    </row>
    <row r="89" spans="1:12" ht="21.75" customHeight="1" x14ac:dyDescent="0.2">
      <c r="A89" s="307" t="s">
        <v>683</v>
      </c>
      <c r="B89" s="375" t="e">
        <f>VLOOKUP(A89,Data!$A:$P,3,FALSE)</f>
        <v>#N/A</v>
      </c>
      <c r="C89" s="405" t="e">
        <f>VLOOKUP(A89,Data!$A:$P,4,FALSE)</f>
        <v>#N/A</v>
      </c>
      <c r="D89" s="106" t="e">
        <f>VLOOKUP(A89,Data!$A:$P,5,FALSE)</f>
        <v>#N/A</v>
      </c>
      <c r="E89" s="117" t="e">
        <f>VLOOKUP(A89,Data!$A:$P,9,FALSE)</f>
        <v>#N/A</v>
      </c>
      <c r="F89" s="111" t="e">
        <f>VLOOKUP(A89,Data!$A:$P,11,FALSE)</f>
        <v>#N/A</v>
      </c>
      <c r="G89" s="111" t="e">
        <f>VLOOKUP(A89,Data!$A:$P,12,FALSE)</f>
        <v>#N/A</v>
      </c>
      <c r="H89" s="131" t="e">
        <f t="shared" si="0"/>
        <v>#N/A</v>
      </c>
      <c r="I89" s="411" t="e">
        <f>VLOOKUP(A89,Data!$A:$P,15,FALSE)</f>
        <v>#N/A</v>
      </c>
      <c r="J89" s="399" t="e">
        <f>VLOOKUP(A89,Data!$A:$P,16,FALSE)</f>
        <v>#N/A</v>
      </c>
      <c r="K89" s="517" t="e">
        <f>VLOOKUP(A89,Data!$A:$S,19,FALSE)</f>
        <v>#N/A</v>
      </c>
      <c r="L89" s="528" t="e">
        <f>VLOOKUP(A89,Data!$A$2:$P$337,16,FALSE)</f>
        <v>#N/A</v>
      </c>
    </row>
    <row r="90" spans="1:12" ht="21.75" customHeight="1" x14ac:dyDescent="0.2">
      <c r="A90" s="307" t="s">
        <v>686</v>
      </c>
      <c r="B90" s="375" t="e">
        <f>VLOOKUP(A90,Data!$A:$P,3,FALSE)</f>
        <v>#N/A</v>
      </c>
      <c r="C90" s="405" t="e">
        <f>VLOOKUP(A90,Data!$A:$P,4,FALSE)</f>
        <v>#N/A</v>
      </c>
      <c r="D90" s="106" t="e">
        <f>VLOOKUP(A90,Data!$A:$P,5,FALSE)</f>
        <v>#N/A</v>
      </c>
      <c r="E90" s="117" t="e">
        <f>VLOOKUP(A90,Data!$A:$P,9,FALSE)</f>
        <v>#N/A</v>
      </c>
      <c r="F90" s="111" t="e">
        <f>VLOOKUP(A90,Data!$A:$P,11,FALSE)</f>
        <v>#N/A</v>
      </c>
      <c r="G90" s="111" t="e">
        <f>VLOOKUP(A90,Data!$A:$P,12,FALSE)</f>
        <v>#N/A</v>
      </c>
      <c r="H90" s="131" t="e">
        <f t="shared" si="0"/>
        <v>#N/A</v>
      </c>
      <c r="I90" s="411" t="e">
        <f>VLOOKUP(A90,Data!$A:$P,15,FALSE)</f>
        <v>#N/A</v>
      </c>
      <c r="J90" s="399" t="e">
        <f>VLOOKUP(A90,Data!$A:$P,16,FALSE)</f>
        <v>#N/A</v>
      </c>
      <c r="K90" s="517" t="e">
        <f>VLOOKUP(A90,Data!$A:$S,19,FALSE)</f>
        <v>#N/A</v>
      </c>
      <c r="L90" s="528" t="e">
        <f>VLOOKUP(A90,Data!$A$2:$P$337,16,FALSE)</f>
        <v>#N/A</v>
      </c>
    </row>
    <row r="91" spans="1:12" ht="21.75" customHeight="1" x14ac:dyDescent="0.2">
      <c r="A91" s="307" t="s">
        <v>689</v>
      </c>
      <c r="B91" s="375" t="e">
        <f>VLOOKUP(A91,Data!$A:$P,3,FALSE)</f>
        <v>#N/A</v>
      </c>
      <c r="C91" s="405" t="e">
        <f>VLOOKUP(A91,Data!$A:$P,4,FALSE)</f>
        <v>#N/A</v>
      </c>
      <c r="D91" s="106" t="e">
        <f>VLOOKUP(A91,Data!$A:$P,5,FALSE)</f>
        <v>#N/A</v>
      </c>
      <c r="E91" s="117" t="e">
        <f>VLOOKUP(A91,Data!$A:$P,9,FALSE)</f>
        <v>#N/A</v>
      </c>
      <c r="F91" s="111" t="e">
        <f>VLOOKUP(A91,Data!$A:$P,11,FALSE)</f>
        <v>#N/A</v>
      </c>
      <c r="G91" s="111" t="e">
        <f>VLOOKUP(A91,Data!$A:$P,12,FALSE)</f>
        <v>#N/A</v>
      </c>
      <c r="H91" s="131" t="e">
        <f t="shared" si="0"/>
        <v>#N/A</v>
      </c>
      <c r="I91" s="411" t="e">
        <f>VLOOKUP(A91,Data!$A:$P,15,FALSE)</f>
        <v>#N/A</v>
      </c>
      <c r="J91" s="398" t="e">
        <f>VLOOKUP(A91,Data!$A:$P,16,FALSE)</f>
        <v>#N/A</v>
      </c>
      <c r="K91" s="517" t="e">
        <f>VLOOKUP(A91,Data!$A:$S,19,FALSE)</f>
        <v>#N/A</v>
      </c>
      <c r="L91" s="528" t="e">
        <f>VLOOKUP(A91,Data!$A$2:$P$337,16,FALSE)</f>
        <v>#N/A</v>
      </c>
    </row>
    <row r="92" spans="1:12" ht="21.75" customHeight="1" x14ac:dyDescent="0.2">
      <c r="A92" s="307" t="s">
        <v>709</v>
      </c>
      <c r="B92" s="375" t="e">
        <f>VLOOKUP(A92,Data!$A:$P,3,FALSE)</f>
        <v>#N/A</v>
      </c>
      <c r="C92" s="405" t="e">
        <f>VLOOKUP(A92,Data!$A:$P,4,FALSE)</f>
        <v>#N/A</v>
      </c>
      <c r="D92" s="106" t="e">
        <f>VLOOKUP(A92,Data!$A:$P,5,FALSE)</f>
        <v>#N/A</v>
      </c>
      <c r="E92" s="117" t="e">
        <f>VLOOKUP(A92,Data!$A:$P,9,FALSE)</f>
        <v>#N/A</v>
      </c>
      <c r="F92" s="111" t="e">
        <f>VLOOKUP(A92,Data!$A:$P,11,FALSE)</f>
        <v>#N/A</v>
      </c>
      <c r="G92" s="111" t="e">
        <f>VLOOKUP(A92,Data!$A:$P,12,FALSE)</f>
        <v>#N/A</v>
      </c>
      <c r="H92" s="131" t="e">
        <f t="shared" si="0"/>
        <v>#N/A</v>
      </c>
      <c r="I92" s="411" t="e">
        <f>VLOOKUP(A92,Data!$A:$P,15,FALSE)</f>
        <v>#N/A</v>
      </c>
      <c r="J92" s="398" t="e">
        <f>VLOOKUP(A92,Data!$A:$P,16,FALSE)</f>
        <v>#N/A</v>
      </c>
      <c r="K92" s="517" t="e">
        <f>VLOOKUP(A92,Data!$A:$S,19,FALSE)</f>
        <v>#N/A</v>
      </c>
      <c r="L92" s="528" t="e">
        <f>VLOOKUP(A92,Data!$A$2:$P$337,16,FALSE)</f>
        <v>#N/A</v>
      </c>
    </row>
    <row r="93" spans="1:12" ht="21.75" customHeight="1" x14ac:dyDescent="0.2">
      <c r="A93" s="307" t="s">
        <v>767</v>
      </c>
      <c r="B93" s="375" t="e">
        <f>VLOOKUP(A93,Data!$A:$P,3,FALSE)</f>
        <v>#N/A</v>
      </c>
      <c r="C93" s="405" t="e">
        <f>VLOOKUP(A93,Data!$A:$P,4,FALSE)</f>
        <v>#N/A</v>
      </c>
      <c r="D93" s="106" t="e">
        <f>VLOOKUP(A93,Data!$A:$P,5,FALSE)</f>
        <v>#N/A</v>
      </c>
      <c r="E93" s="117" t="e">
        <f>VLOOKUP(A93,Data!$A:$P,9,FALSE)</f>
        <v>#N/A</v>
      </c>
      <c r="F93" s="111" t="e">
        <f>VLOOKUP(A93,Data!$A:$P,11,FALSE)</f>
        <v>#N/A</v>
      </c>
      <c r="G93" s="111" t="e">
        <f>VLOOKUP(A93,Data!$A:$P,12,FALSE)</f>
        <v>#N/A</v>
      </c>
      <c r="H93" s="131" t="e">
        <f t="shared" si="0"/>
        <v>#N/A</v>
      </c>
      <c r="I93" s="411" t="e">
        <f>VLOOKUP(A93,Data!$A:$P,15,FALSE)</f>
        <v>#N/A</v>
      </c>
      <c r="J93" s="398" t="e">
        <f>VLOOKUP(A93,Data!$A:$P,16,FALSE)</f>
        <v>#N/A</v>
      </c>
      <c r="K93" s="517" t="e">
        <f>VLOOKUP(A93,Data!$A:$S,19,FALSE)</f>
        <v>#N/A</v>
      </c>
      <c r="L93" s="528" t="e">
        <f>VLOOKUP(A93,Data!$A$2:$P$337,16,FALSE)</f>
        <v>#N/A</v>
      </c>
    </row>
    <row r="94" spans="1:12" ht="5.0999999999999996" customHeight="1" x14ac:dyDescent="0.2">
      <c r="A94" s="307"/>
      <c r="B94" s="375" t="e">
        <f>VLOOKUP(A94,Data!$A:$P,3,FALSE)</f>
        <v>#N/A</v>
      </c>
      <c r="C94" s="405" t="e">
        <f>VLOOKUP(A94,Data!$A:$P,4,FALSE)</f>
        <v>#N/A</v>
      </c>
      <c r="D94" s="106" t="e">
        <f>VLOOKUP(A94,Data!$A:$P,5,FALSE)</f>
        <v>#N/A</v>
      </c>
      <c r="E94" s="117" t="e">
        <f>VLOOKUP(A94,Data!$A:$P,9,FALSE)</f>
        <v>#N/A</v>
      </c>
      <c r="F94" s="111" t="e">
        <f>VLOOKUP(A94,Data!$A:$P,11,FALSE)</f>
        <v>#N/A</v>
      </c>
      <c r="G94" s="111" t="e">
        <f>VLOOKUP(A94,Data!$A:$P,12,FALSE)</f>
        <v>#N/A</v>
      </c>
      <c r="H94" s="131" t="e">
        <f t="shared" si="0"/>
        <v>#N/A</v>
      </c>
      <c r="I94" s="411" t="e">
        <f>VLOOKUP(A94,Data!$A:$P,15,FALSE)</f>
        <v>#N/A</v>
      </c>
      <c r="J94" s="398" t="e">
        <f>VLOOKUP(A94,Data!$A:$P,16,FALSE)</f>
        <v>#N/A</v>
      </c>
      <c r="K94" s="517" t="e">
        <f>VLOOKUP(A94,Data!$A:$S,19,FALSE)</f>
        <v>#N/A</v>
      </c>
      <c r="L94" s="528" t="e">
        <f>VLOOKUP(A94,Data!$A$2:$P$337,16,FALSE)</f>
        <v>#N/A</v>
      </c>
    </row>
    <row r="95" spans="1:12" ht="5.0999999999999996" customHeight="1" x14ac:dyDescent="0.2">
      <c r="A95" s="308"/>
      <c r="B95" s="375" t="e">
        <f>VLOOKUP(A95,Data!$A:$P,3,FALSE)</f>
        <v>#N/A</v>
      </c>
      <c r="C95" s="405" t="e">
        <f>VLOOKUP(A95,Data!$A:$P,4,FALSE)</f>
        <v>#N/A</v>
      </c>
      <c r="D95" s="106" t="e">
        <f>VLOOKUP(A95,Data!$A:$P,5,FALSE)</f>
        <v>#N/A</v>
      </c>
      <c r="E95" s="117" t="e">
        <f>VLOOKUP(A95,Data!$A:$P,9,FALSE)</f>
        <v>#N/A</v>
      </c>
      <c r="F95" s="111" t="e">
        <f>VLOOKUP(A95,Data!$A:$P,11,FALSE)</f>
        <v>#N/A</v>
      </c>
      <c r="G95" s="111" t="e">
        <f>VLOOKUP(A95,Data!$A:$P,12,FALSE)</f>
        <v>#N/A</v>
      </c>
      <c r="H95" s="131" t="e">
        <f t="shared" si="0"/>
        <v>#N/A</v>
      </c>
      <c r="I95" s="411" t="e">
        <f>VLOOKUP(A95,Data!$A:$P,15,FALSE)</f>
        <v>#N/A</v>
      </c>
      <c r="J95" s="399" t="e">
        <f>VLOOKUP(A95,Data!$A:$P,16,FALSE)</f>
        <v>#N/A</v>
      </c>
      <c r="K95" s="517" t="e">
        <f>VLOOKUP(A95,Data!$A:$S,19,FALSE)</f>
        <v>#N/A</v>
      </c>
      <c r="L95" s="528" t="e">
        <f>VLOOKUP(A95,Data!$A$2:$P$337,16,FALSE)</f>
        <v>#N/A</v>
      </c>
    </row>
    <row r="96" spans="1:12" ht="5.0999999999999996" customHeight="1" x14ac:dyDescent="0.2">
      <c r="A96" s="307"/>
      <c r="B96" s="375" t="e">
        <f>VLOOKUP(A96,Data!$A:$P,3,FALSE)</f>
        <v>#N/A</v>
      </c>
      <c r="C96" s="405" t="e">
        <f>VLOOKUP(A96,Data!$A:$P,4,FALSE)</f>
        <v>#N/A</v>
      </c>
      <c r="D96" s="106" t="e">
        <f>VLOOKUP(A96,Data!$A:$P,5,FALSE)</f>
        <v>#N/A</v>
      </c>
      <c r="E96" s="117" t="e">
        <f>VLOOKUP(A96,Data!$A:$P,9,FALSE)</f>
        <v>#N/A</v>
      </c>
      <c r="F96" s="111" t="e">
        <f>VLOOKUP(A96,Data!$A:$P,11,FALSE)</f>
        <v>#N/A</v>
      </c>
      <c r="G96" s="111" t="e">
        <f>VLOOKUP(A96,Data!$A:$P,12,FALSE)</f>
        <v>#N/A</v>
      </c>
      <c r="H96" s="131" t="e">
        <f t="shared" si="0"/>
        <v>#N/A</v>
      </c>
      <c r="I96" s="411" t="e">
        <f>VLOOKUP(A96,Data!$A:$P,15,FALSE)</f>
        <v>#N/A</v>
      </c>
      <c r="J96" s="399" t="e">
        <f>VLOOKUP(A96,Data!$A:$P,16,FALSE)</f>
        <v>#N/A</v>
      </c>
      <c r="K96" s="517" t="e">
        <f>VLOOKUP(A96,Data!$A:$S,19,FALSE)</f>
        <v>#N/A</v>
      </c>
      <c r="L96" s="528" t="e">
        <f>VLOOKUP(A96,Data!$A$2:$P$337,16,FALSE)</f>
        <v>#N/A</v>
      </c>
    </row>
    <row r="97" spans="1:12" ht="5.0999999999999996" customHeight="1" x14ac:dyDescent="0.2">
      <c r="A97" s="307"/>
      <c r="B97" s="375" t="e">
        <f>VLOOKUP(A97,Data!$A:$P,3,FALSE)</f>
        <v>#N/A</v>
      </c>
      <c r="C97" s="405" t="e">
        <f>VLOOKUP(A97,Data!$A:$P,4,FALSE)</f>
        <v>#N/A</v>
      </c>
      <c r="D97" s="106" t="e">
        <f>VLOOKUP(A97,Data!$A:$P,5,FALSE)</f>
        <v>#N/A</v>
      </c>
      <c r="E97" s="117" t="e">
        <f>VLOOKUP(A97,Data!$A:$P,9,FALSE)</f>
        <v>#N/A</v>
      </c>
      <c r="F97" s="111" t="e">
        <f>VLOOKUP(A97,Data!$A:$P,11,FALSE)</f>
        <v>#N/A</v>
      </c>
      <c r="G97" s="111" t="e">
        <f>VLOOKUP(A97,Data!$A:$P,12,FALSE)</f>
        <v>#N/A</v>
      </c>
      <c r="H97" s="131" t="e">
        <f t="shared" si="0"/>
        <v>#N/A</v>
      </c>
      <c r="I97" s="411" t="e">
        <f>VLOOKUP(A97,Data!$A:$P,15,FALSE)</f>
        <v>#N/A</v>
      </c>
      <c r="J97" s="399" t="e">
        <f>VLOOKUP(A97,Data!$A:$P,16,FALSE)</f>
        <v>#N/A</v>
      </c>
      <c r="K97" s="517" t="e">
        <f>VLOOKUP(A97,Data!$A:$S,19,FALSE)</f>
        <v>#N/A</v>
      </c>
      <c r="L97" s="528" t="e">
        <f>VLOOKUP(A97,Data!$A$2:$P$337,16,FALSE)</f>
        <v>#N/A</v>
      </c>
    </row>
    <row r="98" spans="1:12" ht="5.0999999999999996" customHeight="1" x14ac:dyDescent="0.2">
      <c r="A98" s="307"/>
      <c r="B98" s="375" t="e">
        <f>VLOOKUP(A98,Data!$A:$P,3,FALSE)</f>
        <v>#N/A</v>
      </c>
      <c r="C98" s="405" t="e">
        <f>VLOOKUP(A98,Data!$A:$P,4,FALSE)</f>
        <v>#N/A</v>
      </c>
      <c r="D98" s="106" t="e">
        <f>VLOOKUP(A98,Data!$A:$P,5,FALSE)</f>
        <v>#N/A</v>
      </c>
      <c r="E98" s="117" t="e">
        <f>VLOOKUP(A98,Data!$A:$P,9,FALSE)</f>
        <v>#N/A</v>
      </c>
      <c r="F98" s="111" t="e">
        <f>VLOOKUP(A98,Data!$A:$P,11,FALSE)</f>
        <v>#N/A</v>
      </c>
      <c r="G98" s="111" t="e">
        <f>VLOOKUP(A98,Data!$A:$P,12,FALSE)</f>
        <v>#N/A</v>
      </c>
      <c r="H98" s="131" t="e">
        <f t="shared" si="0"/>
        <v>#N/A</v>
      </c>
      <c r="I98" s="411" t="e">
        <f>VLOOKUP(A98,Data!$A:$P,15,FALSE)</f>
        <v>#N/A</v>
      </c>
      <c r="J98" s="399" t="e">
        <f>VLOOKUP(A98,Data!$A:$P,16,FALSE)</f>
        <v>#N/A</v>
      </c>
      <c r="K98" s="517" t="e">
        <f>VLOOKUP(A98,Data!$A:$S,19,FALSE)</f>
        <v>#N/A</v>
      </c>
      <c r="L98" s="528" t="e">
        <f>VLOOKUP(A98,Data!$A$2:$P$337,16,FALSE)</f>
        <v>#N/A</v>
      </c>
    </row>
    <row r="99" spans="1:12" ht="5.0999999999999996" customHeight="1" x14ac:dyDescent="0.2">
      <c r="A99" s="307"/>
      <c r="B99" s="375" t="e">
        <f>VLOOKUP(A99,Data!$A:$P,3,FALSE)</f>
        <v>#N/A</v>
      </c>
      <c r="C99" s="405" t="e">
        <f>VLOOKUP(A99,Data!$A:$P,4,FALSE)</f>
        <v>#N/A</v>
      </c>
      <c r="D99" s="106" t="e">
        <f>VLOOKUP(A99,Data!$A:$P,5,FALSE)</f>
        <v>#N/A</v>
      </c>
      <c r="E99" s="117" t="e">
        <f>VLOOKUP(A99,Data!$A:$P,9,FALSE)</f>
        <v>#N/A</v>
      </c>
      <c r="F99" s="111" t="e">
        <f>VLOOKUP(A99,Data!$A:$P,11,FALSE)</f>
        <v>#N/A</v>
      </c>
      <c r="G99" s="111" t="e">
        <f>VLOOKUP(A99,Data!$A:$P,12,FALSE)</f>
        <v>#N/A</v>
      </c>
      <c r="H99" s="131" t="e">
        <f t="shared" si="0"/>
        <v>#N/A</v>
      </c>
      <c r="I99" s="411" t="e">
        <f>VLOOKUP(A99,Data!$A:$P,15,FALSE)</f>
        <v>#N/A</v>
      </c>
      <c r="J99" s="399" t="e">
        <f>VLOOKUP(A99,Data!$A:$P,16,FALSE)</f>
        <v>#N/A</v>
      </c>
      <c r="K99" s="517" t="e">
        <f>VLOOKUP(A99,Data!$A:$S,19,FALSE)</f>
        <v>#N/A</v>
      </c>
      <c r="L99" s="528" t="e">
        <f>VLOOKUP(A99,Data!$A$2:$P$337,16,FALSE)</f>
        <v>#N/A</v>
      </c>
    </row>
    <row r="100" spans="1:12" ht="5.0999999999999996" customHeight="1" x14ac:dyDescent="0.2">
      <c r="A100" s="307"/>
      <c r="B100" s="375" t="e">
        <f>VLOOKUP(A100,Data!$A:$P,3,FALSE)</f>
        <v>#N/A</v>
      </c>
      <c r="C100" s="405" t="e">
        <f>VLOOKUP(A100,Data!$A:$P,4,FALSE)</f>
        <v>#N/A</v>
      </c>
      <c r="D100" s="106" t="e">
        <f>VLOOKUP(A100,Data!$A:$P,5,FALSE)</f>
        <v>#N/A</v>
      </c>
      <c r="E100" s="117" t="e">
        <f>VLOOKUP(A100,Data!$A:$P,9,FALSE)</f>
        <v>#N/A</v>
      </c>
      <c r="F100" s="111" t="e">
        <f>VLOOKUP(A100,Data!$A:$P,11,FALSE)</f>
        <v>#N/A</v>
      </c>
      <c r="G100" s="111" t="e">
        <f>VLOOKUP(A100,Data!$A:$P,12,FALSE)</f>
        <v>#N/A</v>
      </c>
      <c r="H100" s="131" t="e">
        <f t="shared" si="0"/>
        <v>#N/A</v>
      </c>
      <c r="I100" s="411" t="e">
        <f>VLOOKUP(A100,Data!$A:$P,15,FALSE)</f>
        <v>#N/A</v>
      </c>
      <c r="J100" s="399" t="e">
        <f>VLOOKUP(A100,Data!$A:$P,16,FALSE)</f>
        <v>#N/A</v>
      </c>
      <c r="K100" s="517" t="e">
        <f>VLOOKUP(A100,Data!$A:$S,19,FALSE)</f>
        <v>#N/A</v>
      </c>
      <c r="L100" s="528" t="e">
        <f>VLOOKUP(A100,Data!$A$2:$P$337,16,FALSE)</f>
        <v>#N/A</v>
      </c>
    </row>
    <row r="101" spans="1:12" ht="5.0999999999999996" customHeight="1" x14ac:dyDescent="0.2">
      <c r="A101" s="308"/>
      <c r="B101" s="375" t="e">
        <f>VLOOKUP(A101,Data!$A:$P,3,FALSE)</f>
        <v>#N/A</v>
      </c>
      <c r="C101" s="405" t="e">
        <f>VLOOKUP(A101,Data!$A:$P,4,FALSE)</f>
        <v>#N/A</v>
      </c>
      <c r="D101" s="106" t="e">
        <f>VLOOKUP(A101,Data!$A:$P,5,FALSE)</f>
        <v>#N/A</v>
      </c>
      <c r="E101" s="117" t="e">
        <f>VLOOKUP(A101,Data!$A:$P,9,FALSE)</f>
        <v>#N/A</v>
      </c>
      <c r="F101" s="111" t="e">
        <f>VLOOKUP(A101,Data!$A:$P,11,FALSE)</f>
        <v>#N/A</v>
      </c>
      <c r="G101" s="111" t="e">
        <f>VLOOKUP(A101,Data!$A:$P,12,FALSE)</f>
        <v>#N/A</v>
      </c>
      <c r="H101" s="131" t="e">
        <f t="shared" si="0"/>
        <v>#N/A</v>
      </c>
      <c r="I101" s="411" t="e">
        <f>VLOOKUP(A101,Data!$A:$P,15,FALSE)</f>
        <v>#N/A</v>
      </c>
      <c r="J101" s="399" t="e">
        <f>VLOOKUP(A101,Data!$A:$P,16,FALSE)</f>
        <v>#N/A</v>
      </c>
      <c r="K101" s="517" t="e">
        <f>VLOOKUP(A101,Data!$A:$S,19,FALSE)</f>
        <v>#N/A</v>
      </c>
      <c r="L101" s="528" t="e">
        <f>VLOOKUP(A101,Data!$A$2:$P$337,16,FALSE)</f>
        <v>#N/A</v>
      </c>
    </row>
    <row r="102" spans="1:12" ht="5.0999999999999996" customHeight="1" x14ac:dyDescent="0.2">
      <c r="A102" s="307"/>
      <c r="B102" s="375" t="e">
        <f>VLOOKUP(A102,Data!$A:$P,3,FALSE)</f>
        <v>#N/A</v>
      </c>
      <c r="C102" s="405" t="e">
        <f>VLOOKUP(A102,Data!$A:$P,4,FALSE)</f>
        <v>#N/A</v>
      </c>
      <c r="D102" s="106" t="e">
        <f>VLOOKUP(A102,Data!$A:$P,5,FALSE)</f>
        <v>#N/A</v>
      </c>
      <c r="E102" s="117" t="e">
        <f>VLOOKUP(A102,Data!$A:$P,9,FALSE)</f>
        <v>#N/A</v>
      </c>
      <c r="F102" s="111" t="e">
        <f>VLOOKUP(A102,Data!$A:$P,11,FALSE)</f>
        <v>#N/A</v>
      </c>
      <c r="G102" s="111" t="e">
        <f>VLOOKUP(A102,Data!$A:$P,12,FALSE)</f>
        <v>#N/A</v>
      </c>
      <c r="H102" s="131" t="e">
        <f t="shared" si="0"/>
        <v>#N/A</v>
      </c>
      <c r="I102" s="411" t="e">
        <f>VLOOKUP(A102,Data!$A:$P,15,FALSE)</f>
        <v>#N/A</v>
      </c>
      <c r="J102" s="399" t="e">
        <f>VLOOKUP(A102,Data!$A:$P,16,FALSE)</f>
        <v>#N/A</v>
      </c>
      <c r="K102" s="517" t="e">
        <f>VLOOKUP(A102,Data!$A:$S,19,FALSE)</f>
        <v>#N/A</v>
      </c>
      <c r="L102" s="528" t="e">
        <f>VLOOKUP(A102,Data!$A$2:$P$337,16,FALSE)</f>
        <v>#N/A</v>
      </c>
    </row>
    <row r="103" spans="1:12" ht="5.0999999999999996" customHeight="1" x14ac:dyDescent="0.2">
      <c r="A103" s="447"/>
      <c r="B103" s="375" t="e">
        <f>VLOOKUP(A103,Data!$A:$P,3,FALSE)</f>
        <v>#N/A</v>
      </c>
      <c r="C103" s="405" t="e">
        <f>VLOOKUP(A103,Data!$A:$P,4,FALSE)</f>
        <v>#N/A</v>
      </c>
      <c r="D103" s="106" t="e">
        <f>VLOOKUP(A103,Data!$A:$P,5,FALSE)</f>
        <v>#N/A</v>
      </c>
      <c r="E103" s="117" t="e">
        <f>VLOOKUP(A103,Data!$A:$P,9,FALSE)</f>
        <v>#N/A</v>
      </c>
      <c r="F103" s="111" t="e">
        <f>VLOOKUP(A103,Data!$A:$P,11,FALSE)</f>
        <v>#N/A</v>
      </c>
      <c r="G103" s="111" t="e">
        <f>VLOOKUP(A103,Data!$A:$P,12,FALSE)</f>
        <v>#N/A</v>
      </c>
      <c r="H103" s="131" t="e">
        <f t="shared" si="0"/>
        <v>#N/A</v>
      </c>
      <c r="I103" s="411" t="e">
        <f>VLOOKUP(A103,Data!$A:$P,15,FALSE)</f>
        <v>#N/A</v>
      </c>
      <c r="J103" s="399" t="e">
        <f>VLOOKUP(A103,Data!$A:$P,16,FALSE)</f>
        <v>#N/A</v>
      </c>
      <c r="K103" s="517" t="e">
        <f>VLOOKUP(A103,Data!$A:$S,19,FALSE)</f>
        <v>#N/A</v>
      </c>
      <c r="L103" s="528" t="e">
        <f>VLOOKUP(A103,Data!$A$2:$P$337,16,FALSE)</f>
        <v>#N/A</v>
      </c>
    </row>
    <row r="104" spans="1:12" ht="5.0999999999999996" customHeight="1" x14ac:dyDescent="0.2">
      <c r="A104" s="447"/>
      <c r="B104" s="375" t="e">
        <f>VLOOKUP(A104,Data!$A:$P,3,FALSE)</f>
        <v>#N/A</v>
      </c>
      <c r="C104" s="405" t="e">
        <f>VLOOKUP(A104,Data!$A:$P,4,FALSE)</f>
        <v>#N/A</v>
      </c>
      <c r="D104" s="106" t="e">
        <f>VLOOKUP(A104,Data!$A:$P,5,FALSE)</f>
        <v>#N/A</v>
      </c>
      <c r="E104" s="117" t="e">
        <f>VLOOKUP(A104,Data!$A:$P,9,FALSE)</f>
        <v>#N/A</v>
      </c>
      <c r="F104" s="111" t="e">
        <f>VLOOKUP(A104,Data!$A:$P,11,FALSE)</f>
        <v>#N/A</v>
      </c>
      <c r="G104" s="111" t="e">
        <f>VLOOKUP(A104,Data!$A:$P,12,FALSE)</f>
        <v>#N/A</v>
      </c>
      <c r="H104" s="131" t="e">
        <f t="shared" ref="H104" si="1">G104-F104</f>
        <v>#N/A</v>
      </c>
      <c r="I104" s="411" t="e">
        <f>VLOOKUP(A104,Data!$A:$P,15,FALSE)</f>
        <v>#N/A</v>
      </c>
      <c r="J104" s="399" t="e">
        <f>VLOOKUP(A104,Data!$A:$P,16,FALSE)</f>
        <v>#N/A</v>
      </c>
      <c r="K104" s="517" t="e">
        <f>VLOOKUP(A104,Data!$A:$S,19,FALSE)</f>
        <v>#N/A</v>
      </c>
      <c r="L104" s="528" t="e">
        <f>VLOOKUP(A104,Data!$A$2:$P$337,16,FALSE)</f>
        <v>#N/A</v>
      </c>
    </row>
    <row r="105" spans="1:12" ht="5.0999999999999996" customHeight="1" x14ac:dyDescent="0.2">
      <c r="A105" s="447"/>
      <c r="B105" s="375" t="e">
        <f>VLOOKUP(A105,Data!$A:$P,3,FALSE)</f>
        <v>#N/A</v>
      </c>
      <c r="C105" s="454" t="e">
        <f>VLOOKUP(A105,Data!$A:$P,4,FALSE)</f>
        <v>#N/A</v>
      </c>
      <c r="D105" s="98" t="e">
        <f>VLOOKUP(A105,Data!$A:$P,5,FALSE)</f>
        <v>#N/A</v>
      </c>
      <c r="E105" s="111" t="e">
        <f>VLOOKUP(A105,Data!$A:$P,9,FALSE)</f>
        <v>#N/A</v>
      </c>
      <c r="F105" s="111" t="e">
        <f>VLOOKUP(A105,Data!$A:$P,11,FALSE)</f>
        <v>#N/A</v>
      </c>
      <c r="G105" s="111" t="e">
        <f>VLOOKUP(A105,Data!$A:$P,12,FALSE)</f>
        <v>#N/A</v>
      </c>
      <c r="H105" s="131" t="e">
        <f t="shared" si="0"/>
        <v>#N/A</v>
      </c>
      <c r="I105" s="411" t="e">
        <f>VLOOKUP(A105,Data!$A:$P,15,FALSE)</f>
        <v>#N/A</v>
      </c>
      <c r="J105" s="399" t="e">
        <f>VLOOKUP(A105,Data!$A:$P,16,FALSE)</f>
        <v>#N/A</v>
      </c>
      <c r="K105" s="517" t="e">
        <f>VLOOKUP(A105,Data!$A:$S,19,FALSE)</f>
        <v>#N/A</v>
      </c>
      <c r="L105" s="528" t="e">
        <f>VLOOKUP(A105,Data!$A$2:$P$337,16,FALSE)</f>
        <v>#N/A</v>
      </c>
    </row>
    <row r="106" spans="1:12" ht="5.0999999999999996" customHeight="1" x14ac:dyDescent="0.2">
      <c r="A106" s="447"/>
      <c r="B106" s="375" t="e">
        <f>VLOOKUP(A106,Data!$A:$P,3,FALSE)</f>
        <v>#N/A</v>
      </c>
      <c r="C106" s="454" t="e">
        <f>VLOOKUP(A106,Data!$A:$P,4,FALSE)</f>
        <v>#N/A</v>
      </c>
      <c r="D106" s="98" t="e">
        <f>VLOOKUP(A106,Data!$A:$P,5,FALSE)</f>
        <v>#N/A</v>
      </c>
      <c r="E106" s="111" t="e">
        <f>VLOOKUP(A106,Data!$A:$P,9,FALSE)</f>
        <v>#N/A</v>
      </c>
      <c r="F106" s="111" t="e">
        <f>VLOOKUP(A106,Data!$A:$P,11,FALSE)</f>
        <v>#N/A</v>
      </c>
      <c r="G106" s="111" t="e">
        <f>VLOOKUP(A106,Data!$A:$P,12,FALSE)</f>
        <v>#N/A</v>
      </c>
      <c r="H106" s="131" t="e">
        <f>G106-F106</f>
        <v>#N/A</v>
      </c>
      <c r="I106" s="411" t="e">
        <f>VLOOKUP(A106,Data!$A:$P,15,FALSE)</f>
        <v>#N/A</v>
      </c>
      <c r="J106" s="399" t="e">
        <f>VLOOKUP(A106,Data!$A:$P,16,FALSE)</f>
        <v>#N/A</v>
      </c>
      <c r="K106" s="517" t="e">
        <f>VLOOKUP(A106,Data!$A:$S,19,FALSE)</f>
        <v>#N/A</v>
      </c>
      <c r="L106" s="528" t="e">
        <f>VLOOKUP(A106,Data!$A$2:$P$337,16,FALSE)</f>
        <v>#N/A</v>
      </c>
    </row>
    <row r="107" spans="1:12" ht="5.0999999999999996" customHeight="1" x14ac:dyDescent="0.2">
      <c r="A107" s="447"/>
      <c r="B107" s="375" t="e">
        <f>VLOOKUP(A107,Data!$A:$P,3,FALSE)</f>
        <v>#N/A</v>
      </c>
      <c r="C107" s="454" t="e">
        <f>VLOOKUP(A107,Data!$A:$P,4,FALSE)</f>
        <v>#N/A</v>
      </c>
      <c r="D107" s="98" t="e">
        <f>VLOOKUP(A107,Data!$A:$P,5,FALSE)</f>
        <v>#N/A</v>
      </c>
      <c r="E107" s="111" t="e">
        <f>VLOOKUP(A107,Data!$A:$P,9,FALSE)</f>
        <v>#N/A</v>
      </c>
      <c r="F107" s="111" t="e">
        <f>VLOOKUP(A107,Data!$A:$P,11,FALSE)</f>
        <v>#N/A</v>
      </c>
      <c r="G107" s="111" t="e">
        <f>VLOOKUP(A107,Data!$A:$P,12,FALSE)</f>
        <v>#N/A</v>
      </c>
      <c r="H107" s="131" t="e">
        <f>G107-F107</f>
        <v>#N/A</v>
      </c>
      <c r="I107" s="411" t="e">
        <f>VLOOKUP(A107,Data!$A:$P,15,FALSE)</f>
        <v>#N/A</v>
      </c>
      <c r="J107" s="399" t="e">
        <f>VLOOKUP(A107,Data!$A:$P,16,FALSE)</f>
        <v>#N/A</v>
      </c>
      <c r="K107" s="517" t="e">
        <f>VLOOKUP(A107,Data!$A:$S,19,FALSE)</f>
        <v>#N/A</v>
      </c>
      <c r="L107" s="528" t="e">
        <f>VLOOKUP(A107,Data!$A$2:$P$337,16,FALSE)</f>
        <v>#N/A</v>
      </c>
    </row>
    <row r="108" spans="1:12" ht="5.0999999999999996" customHeight="1" thickBot="1" x14ac:dyDescent="0.25">
      <c r="A108" s="189"/>
      <c r="B108" s="384" t="e">
        <f>VLOOKUP(A108,Data!$A:$P,3,FALSE)</f>
        <v>#N/A</v>
      </c>
      <c r="C108" s="346" t="e">
        <f>VLOOKUP(A108,Data!$A:$P,4,FALSE)</f>
        <v>#N/A</v>
      </c>
      <c r="D108" s="153" t="e">
        <f>VLOOKUP(A108,Data!$A:$P,5,FALSE)</f>
        <v>#N/A</v>
      </c>
      <c r="E108" s="156" t="e">
        <f>VLOOKUP(A108,Data!$A:$P,9,FALSE)</f>
        <v>#N/A</v>
      </c>
      <c r="F108" s="156" t="e">
        <f>VLOOKUP(A108,Data!$A:$P,11,FALSE)</f>
        <v>#N/A</v>
      </c>
      <c r="G108" s="156" t="e">
        <f>VLOOKUP(A108,Data!$A:$P,12,FALSE)</f>
        <v>#N/A</v>
      </c>
      <c r="H108" s="135" t="e">
        <f>G108-F108</f>
        <v>#N/A</v>
      </c>
      <c r="I108" s="377" t="e">
        <f>VLOOKUP(A108,Data!$A:$P,15,FALSE)</f>
        <v>#N/A</v>
      </c>
      <c r="J108" s="400" t="e">
        <f>VLOOKUP(A108,Data!$A:$P,16,FALSE)</f>
        <v>#N/A</v>
      </c>
      <c r="K108" s="518" t="e">
        <f>VLOOKUP(A108,Data!$A:$S,19,FALSE)</f>
        <v>#N/A</v>
      </c>
      <c r="L108" s="528" t="e">
        <f>VLOOKUP(A108,Data!$A$2:$P$337,16,FALSE)</f>
        <v>#N/A</v>
      </c>
    </row>
    <row r="109" spans="1:12" ht="9.9499999999999993" customHeight="1" thickTop="1" x14ac:dyDescent="0.2">
      <c r="A109" s="103"/>
      <c r="B109" s="105"/>
      <c r="C109" s="104"/>
      <c r="D109" s="103"/>
      <c r="E109" s="102"/>
      <c r="F109" s="102"/>
      <c r="G109" s="102"/>
      <c r="H109" s="102"/>
      <c r="I109" s="101"/>
      <c r="J109" s="100"/>
      <c r="K109" s="102"/>
      <c r="L109" s="492"/>
    </row>
    <row r="110" spans="1:12" ht="13.5" customHeight="1" thickBot="1" x14ac:dyDescent="0.25">
      <c r="A110" s="103"/>
      <c r="B110" s="105"/>
      <c r="C110" s="104"/>
      <c r="D110" s="103"/>
      <c r="E110" s="102"/>
      <c r="F110" s="102"/>
      <c r="G110" s="102"/>
      <c r="H110" s="102"/>
      <c r="I110" s="101"/>
      <c r="J110" s="100"/>
      <c r="K110" s="102"/>
      <c r="L110" s="531"/>
    </row>
    <row r="111" spans="1:12" ht="15" customHeight="1" thickTop="1" x14ac:dyDescent="0.2">
      <c r="A111" s="635" t="s">
        <v>270</v>
      </c>
      <c r="B111" s="636"/>
      <c r="C111" s="636"/>
      <c r="D111" s="636"/>
      <c r="E111" s="636"/>
      <c r="F111" s="636"/>
      <c r="G111" s="636"/>
      <c r="H111" s="637"/>
      <c r="I111" s="636"/>
      <c r="J111" s="636"/>
      <c r="K111" s="503"/>
      <c r="L111" s="531"/>
    </row>
    <row r="112" spans="1:12" ht="24" customHeight="1" thickBot="1" x14ac:dyDescent="0.25">
      <c r="A112" s="144" t="s">
        <v>1</v>
      </c>
      <c r="B112" s="145" t="s">
        <v>2</v>
      </c>
      <c r="C112" s="145" t="s">
        <v>3</v>
      </c>
      <c r="D112" s="145" t="s">
        <v>4</v>
      </c>
      <c r="E112" s="145" t="s">
        <v>5</v>
      </c>
      <c r="F112" s="145" t="s">
        <v>0</v>
      </c>
      <c r="G112" s="146" t="s">
        <v>6</v>
      </c>
      <c r="H112" s="643" t="s">
        <v>53</v>
      </c>
      <c r="I112" s="644"/>
      <c r="J112" s="145" t="s">
        <v>7</v>
      </c>
      <c r="K112" s="519" t="s">
        <v>328</v>
      </c>
      <c r="L112" s="524"/>
    </row>
    <row r="113" spans="1:12" ht="15.75" customHeight="1" thickBot="1" x14ac:dyDescent="0.25">
      <c r="A113" s="627" t="s">
        <v>126</v>
      </c>
      <c r="B113" s="628"/>
      <c r="C113" s="628"/>
      <c r="D113" s="628"/>
      <c r="E113" s="628"/>
      <c r="F113" s="628"/>
      <c r="G113" s="628"/>
      <c r="H113" s="629"/>
      <c r="I113" s="628"/>
      <c r="J113" s="628"/>
      <c r="K113" s="520"/>
      <c r="L113" s="492"/>
    </row>
    <row r="114" spans="1:12" ht="21.75" customHeight="1" x14ac:dyDescent="0.2">
      <c r="A114" s="406" t="s">
        <v>415</v>
      </c>
      <c r="B114" s="375" t="e">
        <f>VLOOKUP(A114,Data!$A:$P,3,FALSE)</f>
        <v>#N/A</v>
      </c>
      <c r="C114" s="407" t="e">
        <f>VLOOKUP(A114,Data!$A:$P,4,FALSE)</f>
        <v>#N/A</v>
      </c>
      <c r="D114" s="98" t="e">
        <f>VLOOKUP(A114,Data!$A:$P,5,FALSE)</f>
        <v>#N/A</v>
      </c>
      <c r="E114" s="157" t="e">
        <f>VLOOKUP(A114,Data!$A:$P,9,FALSE)</f>
        <v>#N/A</v>
      </c>
      <c r="F114" s="111" t="e">
        <f>VLOOKUP(A114,Data!$A:$P,11,FALSE)</f>
        <v>#N/A</v>
      </c>
      <c r="G114" s="111" t="e">
        <f>VLOOKUP(A114,Data!$A:$P,12,FALSE)</f>
        <v>#N/A</v>
      </c>
      <c r="H114" s="489" t="e">
        <f>VLOOKUP(A114,Data!$A:$P,13,FALSE)</f>
        <v>#N/A</v>
      </c>
      <c r="I114" s="462" t="e">
        <f>VLOOKUP(A114,Data!$A:$P,14,FALSE)</f>
        <v>#N/A</v>
      </c>
      <c r="J114" s="392" t="e">
        <f>VLOOKUP(A114,Data!$A:$P,15,FALSE)</f>
        <v>#N/A</v>
      </c>
      <c r="K114" s="521" t="e">
        <f>VLOOKUP(A114,Data!$A:$S,19,FALSE)</f>
        <v>#N/A</v>
      </c>
      <c r="L114" s="528" t="e">
        <f>VLOOKUP(A114,Data!$A$2:$P$337,16,FALSE)</f>
        <v>#N/A</v>
      </c>
    </row>
    <row r="115" spans="1:12" ht="21.75" customHeight="1" x14ac:dyDescent="0.2">
      <c r="A115" s="406" t="s">
        <v>421</v>
      </c>
      <c r="B115" s="375" t="e">
        <f>VLOOKUP(A115,Data!$A:$P,3,FALSE)</f>
        <v>#N/A</v>
      </c>
      <c r="C115" s="407" t="e">
        <f>VLOOKUP(A115,Data!$A:$P,4,FALSE)</f>
        <v>#N/A</v>
      </c>
      <c r="D115" s="98" t="e">
        <f>VLOOKUP(A115,Data!$A:$P,5,FALSE)</f>
        <v>#N/A</v>
      </c>
      <c r="E115" s="157" t="e">
        <f>VLOOKUP(A115,Data!$A:$P,9,FALSE)</f>
        <v>#N/A</v>
      </c>
      <c r="F115" s="111" t="e">
        <f>VLOOKUP(A115,Data!$A:$P,11,FALSE)</f>
        <v>#N/A</v>
      </c>
      <c r="G115" s="111" t="e">
        <f>VLOOKUP(A115,Data!$A:$P,12,FALSE)</f>
        <v>#N/A</v>
      </c>
      <c r="H115" s="490" t="e">
        <f>VLOOKUP(A115,Data!$A:$P,13,FALSE)</f>
        <v>#N/A</v>
      </c>
      <c r="I115" s="180" t="e">
        <f>VLOOKUP(A115,Data!$A:$P,14,FALSE)</f>
        <v>#N/A</v>
      </c>
      <c r="J115" s="392" t="e">
        <f>VLOOKUP(A115,Data!$A:$P,15,FALSE)</f>
        <v>#N/A</v>
      </c>
      <c r="K115" s="505" t="e">
        <f>VLOOKUP(A115,Data!$A:$S,19,FALSE)</f>
        <v>#N/A</v>
      </c>
      <c r="L115" s="528" t="e">
        <f>VLOOKUP(A115,Data!$A$2:$P$337,16,FALSE)</f>
        <v>#N/A</v>
      </c>
    </row>
    <row r="116" spans="1:12" ht="21.75" customHeight="1" x14ac:dyDescent="0.2">
      <c r="A116" s="406" t="s">
        <v>519</v>
      </c>
      <c r="B116" s="375" t="e">
        <f>VLOOKUP(A116,Data!$A:$P,3,FALSE)</f>
        <v>#N/A</v>
      </c>
      <c r="C116" s="407" t="e">
        <f>VLOOKUP(A116,Data!$A:$P,4,FALSE)</f>
        <v>#N/A</v>
      </c>
      <c r="D116" s="98" t="e">
        <f>VLOOKUP(A116,Data!$A:$P,5,FALSE)</f>
        <v>#N/A</v>
      </c>
      <c r="E116" s="98" t="e">
        <f>VLOOKUP(A116,Data!$A:$P,9,FALSE)</f>
        <v>#N/A</v>
      </c>
      <c r="F116" s="111" t="e">
        <f>VLOOKUP(A116,Data!$A:$P,11,FALSE)</f>
        <v>#N/A</v>
      </c>
      <c r="G116" s="111" t="e">
        <f>VLOOKUP(A116,Data!$A:$P,12,FALSE)</f>
        <v>#N/A</v>
      </c>
      <c r="H116" s="490" t="e">
        <f>VLOOKUP(A116,Data!$A:$P,13,FALSE)</f>
        <v>#N/A</v>
      </c>
      <c r="I116" s="180" t="e">
        <f>VLOOKUP(A116,Data!$A:$P,14,FALSE)</f>
        <v>#N/A</v>
      </c>
      <c r="J116" s="386" t="e">
        <f>VLOOKUP(A116,Data!$A:$P,15,FALSE)</f>
        <v>#N/A</v>
      </c>
      <c r="K116" s="505" t="e">
        <f>VLOOKUP(A116,Data!$A:$S,19,FALSE)</f>
        <v>#N/A</v>
      </c>
      <c r="L116" s="528" t="e">
        <f>VLOOKUP(A116,Data!$A$2:$P$337,16,FALSE)</f>
        <v>#N/A</v>
      </c>
    </row>
    <row r="117" spans="1:12" ht="21.75" customHeight="1" x14ac:dyDescent="0.2">
      <c r="A117" s="93" t="s">
        <v>570</v>
      </c>
      <c r="B117" s="375" t="e">
        <f>VLOOKUP(A117,Data!$A:$P,3,FALSE)</f>
        <v>#N/A</v>
      </c>
      <c r="C117" s="407" t="e">
        <f>VLOOKUP(A117,Data!$A:$P,4,FALSE)</f>
        <v>#N/A</v>
      </c>
      <c r="D117" s="98" t="e">
        <f>VLOOKUP(A117,Data!$A:$P,5,FALSE)</f>
        <v>#N/A</v>
      </c>
      <c r="E117" s="98" t="e">
        <f>VLOOKUP(A117,Data!$A:$P,9,FALSE)</f>
        <v>#N/A</v>
      </c>
      <c r="F117" s="111" t="e">
        <f>VLOOKUP(A117,Data!$A:$P,11,FALSE)</f>
        <v>#N/A</v>
      </c>
      <c r="G117" s="111" t="e">
        <f>VLOOKUP(A117,Data!$A:$P,12,FALSE)</f>
        <v>#N/A</v>
      </c>
      <c r="H117" s="490" t="e">
        <f>VLOOKUP(A117,Data!$A:$P,13,FALSE)</f>
        <v>#N/A</v>
      </c>
      <c r="I117" s="180" t="e">
        <f>VLOOKUP(A117,Data!$A:$P,14,FALSE)</f>
        <v>#N/A</v>
      </c>
      <c r="J117" s="386" t="e">
        <f>VLOOKUP(A117,Data!$A:$P,15,FALSE)</f>
        <v>#N/A</v>
      </c>
      <c r="K117" s="505" t="e">
        <f>VLOOKUP(A117,Data!$A:$S,19,FALSE)</f>
        <v>#N/A</v>
      </c>
      <c r="L117" s="528" t="e">
        <f>VLOOKUP(A117,Data!$A$2:$P$337,16,FALSE)</f>
        <v>#N/A</v>
      </c>
    </row>
    <row r="118" spans="1:12" ht="21.75" customHeight="1" x14ac:dyDescent="0.2">
      <c r="A118" s="93" t="s">
        <v>684</v>
      </c>
      <c r="B118" s="375" t="e">
        <f>VLOOKUP(A118,Data!$A:$P,3,FALSE)</f>
        <v>#N/A</v>
      </c>
      <c r="C118" s="407" t="e">
        <f>VLOOKUP(A118,Data!$A:$P,4,FALSE)</f>
        <v>#N/A</v>
      </c>
      <c r="D118" s="98" t="e">
        <f>VLOOKUP(A118,Data!$A:$P,5,FALSE)</f>
        <v>#N/A</v>
      </c>
      <c r="E118" s="98" t="e">
        <f>VLOOKUP(A118,Data!$A:$P,9,FALSE)</f>
        <v>#N/A</v>
      </c>
      <c r="F118" s="111" t="e">
        <f>VLOOKUP(A118,Data!$A:$P,11,FALSE)</f>
        <v>#N/A</v>
      </c>
      <c r="G118" s="111" t="e">
        <f>VLOOKUP(A118,Data!$A:$P,12,FALSE)</f>
        <v>#N/A</v>
      </c>
      <c r="H118" s="490" t="e">
        <f>VLOOKUP(A118,Data!$A:$P,13,FALSE)</f>
        <v>#N/A</v>
      </c>
      <c r="I118" s="180" t="e">
        <f>VLOOKUP(A118,Data!$A:$P,14,FALSE)</f>
        <v>#N/A</v>
      </c>
      <c r="J118" s="386" t="e">
        <f>VLOOKUP(A118,Data!$A:$P,15,FALSE)</f>
        <v>#N/A</v>
      </c>
      <c r="K118" s="505" t="e">
        <f>VLOOKUP(A118,Data!$A:$S,19,FALSE)</f>
        <v>#N/A</v>
      </c>
      <c r="L118" s="528" t="e">
        <f>VLOOKUP(A118,Data!$A$2:$P$337,16,FALSE)</f>
        <v>#N/A</v>
      </c>
    </row>
    <row r="119" spans="1:12" ht="21.75" customHeight="1" x14ac:dyDescent="0.2">
      <c r="A119" s="406" t="s">
        <v>630</v>
      </c>
      <c r="B119" s="375" t="e">
        <f>VLOOKUP(A119,Data!$A:$P,3,FALSE)</f>
        <v>#N/A</v>
      </c>
      <c r="C119" s="407" t="e">
        <f>VLOOKUP(A119,Data!$A:$P,4,FALSE)</f>
        <v>#N/A</v>
      </c>
      <c r="D119" s="98" t="e">
        <f>VLOOKUP(A119,Data!$A:$P,5,FALSE)</f>
        <v>#N/A</v>
      </c>
      <c r="E119" s="98" t="e">
        <f>VLOOKUP(A119,Data!$A:$P,9,FALSE)</f>
        <v>#N/A</v>
      </c>
      <c r="F119" s="111" t="e">
        <f>VLOOKUP(A119,Data!$A:$P,11,FALSE)</f>
        <v>#N/A</v>
      </c>
      <c r="G119" s="111" t="e">
        <f>VLOOKUP(A119,Data!$A:$P,12,FALSE)</f>
        <v>#N/A</v>
      </c>
      <c r="H119" s="490" t="e">
        <f>VLOOKUP(A119,Data!$A:$P,13,FALSE)</f>
        <v>#N/A</v>
      </c>
      <c r="I119" s="180" t="e">
        <f>VLOOKUP(A119,Data!$A:$P,14,FALSE)</f>
        <v>#N/A</v>
      </c>
      <c r="J119" s="386" t="e">
        <f>VLOOKUP(A119,Data!$A:$P,15,FALSE)</f>
        <v>#N/A</v>
      </c>
      <c r="K119" s="505" t="e">
        <f>VLOOKUP(A119,Data!$A:$S,19,FALSE)</f>
        <v>#N/A</v>
      </c>
      <c r="L119" s="528" t="e">
        <f>VLOOKUP(A119,Data!$A$2:$P$337,16,FALSE)</f>
        <v>#N/A</v>
      </c>
    </row>
    <row r="120" spans="1:12" ht="21.75" customHeight="1" x14ac:dyDescent="0.2">
      <c r="A120" s="406" t="s">
        <v>687</v>
      </c>
      <c r="B120" s="375" t="e">
        <f>VLOOKUP(A120,Data!$A:$P,3,FALSE)</f>
        <v>#N/A</v>
      </c>
      <c r="C120" s="407" t="e">
        <f>VLOOKUP(A120,Data!$A:$P,4,FALSE)</f>
        <v>#N/A</v>
      </c>
      <c r="D120" s="98" t="e">
        <f>VLOOKUP(A120,Data!$A:$P,5,FALSE)</f>
        <v>#N/A</v>
      </c>
      <c r="E120" s="98" t="e">
        <f>VLOOKUP(A120,Data!$A:$P,9,FALSE)</f>
        <v>#N/A</v>
      </c>
      <c r="F120" s="111" t="e">
        <f>VLOOKUP(A120,Data!$A:$P,11,FALSE)</f>
        <v>#N/A</v>
      </c>
      <c r="G120" s="111" t="e">
        <f>VLOOKUP(A120,Data!$A:$P,12,FALSE)</f>
        <v>#N/A</v>
      </c>
      <c r="H120" s="490" t="e">
        <f>VLOOKUP(A120,Data!$A:$P,13,FALSE)</f>
        <v>#N/A</v>
      </c>
      <c r="I120" s="180" t="e">
        <f>VLOOKUP(A120,Data!$A:$P,14,FALSE)</f>
        <v>#N/A</v>
      </c>
      <c r="J120" s="386" t="e">
        <f>VLOOKUP(A120,Data!$A:$P,15,FALSE)</f>
        <v>#N/A</v>
      </c>
      <c r="K120" s="505" t="e">
        <f>VLOOKUP(A120,Data!$A:$S,19,FALSE)</f>
        <v>#N/A</v>
      </c>
      <c r="L120" s="528" t="e">
        <f>VLOOKUP(A120,Data!$A$2:$P$337,16,FALSE)</f>
        <v>#N/A</v>
      </c>
    </row>
    <row r="121" spans="1:12" ht="21.75" customHeight="1" x14ac:dyDescent="0.2">
      <c r="A121" s="406" t="s">
        <v>688</v>
      </c>
      <c r="B121" s="375" t="e">
        <f>VLOOKUP(A121,Data!$A:$P,3,FALSE)</f>
        <v>#N/A</v>
      </c>
      <c r="C121" s="407" t="e">
        <f>VLOOKUP(A121,Data!$A:$P,4,FALSE)</f>
        <v>#N/A</v>
      </c>
      <c r="D121" s="98" t="e">
        <f>VLOOKUP(A121,Data!$A:$P,5,FALSE)</f>
        <v>#N/A</v>
      </c>
      <c r="E121" s="98" t="e">
        <f>VLOOKUP(A121,Data!$A:$P,9,FALSE)</f>
        <v>#N/A</v>
      </c>
      <c r="F121" s="111" t="e">
        <f>VLOOKUP(A121,Data!$A:$P,11,FALSE)</f>
        <v>#N/A</v>
      </c>
      <c r="G121" s="111" t="e">
        <f>VLOOKUP(A121,Data!$A:$P,12,FALSE)</f>
        <v>#N/A</v>
      </c>
      <c r="H121" s="490" t="e">
        <f>VLOOKUP(A121,Data!$A:$P,13,FALSE)</f>
        <v>#N/A</v>
      </c>
      <c r="I121" s="180" t="e">
        <f>VLOOKUP(A121,Data!$A:$P,14,FALSE)</f>
        <v>#N/A</v>
      </c>
      <c r="J121" s="386" t="e">
        <f>VLOOKUP(A121,Data!$A:$P,15,FALSE)</f>
        <v>#N/A</v>
      </c>
      <c r="K121" s="505" t="e">
        <f>VLOOKUP(A121,Data!$A:$S,19,FALSE)</f>
        <v>#N/A</v>
      </c>
      <c r="L121" s="528" t="e">
        <f>VLOOKUP(A121,Data!$A$2:$P$337,16,FALSE)</f>
        <v>#N/A</v>
      </c>
    </row>
    <row r="122" spans="1:12" ht="21.75" customHeight="1" x14ac:dyDescent="0.2">
      <c r="A122" s="93" t="s">
        <v>371</v>
      </c>
      <c r="B122" s="375" t="e">
        <f>VLOOKUP(A122,Data!$A:$P,3,FALSE)</f>
        <v>#N/A</v>
      </c>
      <c r="C122" s="407" t="s">
        <v>691</v>
      </c>
      <c r="D122" s="98" t="e">
        <f>VLOOKUP(A122,Data!$A:$P,5,FALSE)</f>
        <v>#N/A</v>
      </c>
      <c r="E122" s="98" t="e">
        <f>VLOOKUP(A122,Data!$A:$P,9,FALSE)</f>
        <v>#N/A</v>
      </c>
      <c r="F122" s="111" t="e">
        <f>VLOOKUP(A122,Data!$A:$P,11,FALSE)</f>
        <v>#N/A</v>
      </c>
      <c r="G122" s="111" t="e">
        <f>VLOOKUP(A122,Data!$A:$P,12,FALSE)</f>
        <v>#N/A</v>
      </c>
      <c r="H122" s="490" t="e">
        <f>VLOOKUP(A122,Data!$A:$P,13,FALSE)</f>
        <v>#N/A</v>
      </c>
      <c r="I122" s="180" t="e">
        <f>VLOOKUP(A122,Data!$A:$P,14,FALSE)</f>
        <v>#N/A</v>
      </c>
      <c r="J122" s="386" t="e">
        <f>VLOOKUP(A122,Data!$A:$P,15,FALSE)</f>
        <v>#N/A</v>
      </c>
      <c r="K122" s="505" t="e">
        <f>VLOOKUP(A122,Data!$A:$S,19,FALSE)</f>
        <v>#N/A</v>
      </c>
      <c r="L122" s="528" t="e">
        <f>VLOOKUP(A122,Data!$A$2:$P$337,16,FALSE)</f>
        <v>#N/A</v>
      </c>
    </row>
    <row r="123" spans="1:12" ht="21.75" customHeight="1" x14ac:dyDescent="0.2">
      <c r="A123" s="406" t="s">
        <v>372</v>
      </c>
      <c r="B123" s="375" t="e">
        <f>VLOOKUP(A123,Data!$A:$P,3,FALSE)</f>
        <v>#N/A</v>
      </c>
      <c r="C123" s="407" t="e">
        <f>VLOOKUP(A123,Data!$A:$P,4,FALSE)</f>
        <v>#N/A</v>
      </c>
      <c r="D123" s="98" t="e">
        <f>VLOOKUP(A123,Data!$A:$P,5,FALSE)</f>
        <v>#N/A</v>
      </c>
      <c r="E123" s="157" t="e">
        <f>VLOOKUP(A123,Data!$A:$P,9,FALSE)</f>
        <v>#N/A</v>
      </c>
      <c r="F123" s="111" t="e">
        <f>VLOOKUP(A123,Data!$A:$P,11,FALSE)</f>
        <v>#N/A</v>
      </c>
      <c r="G123" s="111" t="e">
        <f>VLOOKUP(A123,Data!$A:$P,12,FALSE)</f>
        <v>#N/A</v>
      </c>
      <c r="H123" s="490" t="e">
        <f>VLOOKUP(A123,Data!$A:$P,13,FALSE)</f>
        <v>#N/A</v>
      </c>
      <c r="I123" s="180" t="e">
        <f>VLOOKUP(A123,Data!$A:$P,14,FALSE)</f>
        <v>#N/A</v>
      </c>
      <c r="J123" s="392" t="e">
        <f>VLOOKUP(A123,Data!$A:$P,15,FALSE)</f>
        <v>#N/A</v>
      </c>
      <c r="K123" s="505" t="e">
        <f>VLOOKUP(A123,Data!$A:$S,19,FALSE)</f>
        <v>#N/A</v>
      </c>
      <c r="L123" s="528" t="e">
        <f>VLOOKUP(A123,Data!$A$2:$P$337,16,FALSE)</f>
        <v>#N/A</v>
      </c>
    </row>
    <row r="124" spans="1:12" ht="21.75" customHeight="1" x14ac:dyDescent="0.2">
      <c r="A124" s="93" t="s">
        <v>373</v>
      </c>
      <c r="B124" s="375" t="e">
        <f>VLOOKUP(A124,Data!$A:$P,3,FALSE)</f>
        <v>#N/A</v>
      </c>
      <c r="C124" s="407" t="e">
        <f>VLOOKUP(A124,Data!$A:$P,4,FALSE)</f>
        <v>#N/A</v>
      </c>
      <c r="D124" s="98" t="e">
        <f>VLOOKUP(A124,Data!$A:$P,5,FALSE)</f>
        <v>#N/A</v>
      </c>
      <c r="E124" s="98" t="e">
        <f>VLOOKUP(A124,Data!$A:$P,9,FALSE)</f>
        <v>#N/A</v>
      </c>
      <c r="F124" s="111" t="e">
        <f>VLOOKUP(A124,Data!$A:$P,11,FALSE)</f>
        <v>#N/A</v>
      </c>
      <c r="G124" s="111" t="e">
        <f>VLOOKUP(A124,Data!$A:$P,12,FALSE)</f>
        <v>#N/A</v>
      </c>
      <c r="H124" s="490" t="e">
        <f>VLOOKUP(A124,Data!$A:$P,13,FALSE)</f>
        <v>#N/A</v>
      </c>
      <c r="I124" s="180" t="e">
        <f>VLOOKUP(A124,Data!$A:$P,14,FALSE)</f>
        <v>#N/A</v>
      </c>
      <c r="J124" s="386" t="e">
        <f>VLOOKUP(A124,Data!$A:$P,15,FALSE)</f>
        <v>#N/A</v>
      </c>
      <c r="K124" s="505" t="e">
        <f>VLOOKUP(A124,Data!$A:$S,19,FALSE)</f>
        <v>#N/A</v>
      </c>
      <c r="L124" s="528" t="e">
        <f>VLOOKUP(A124,Data!$A$2:$P$337,16,FALSE)</f>
        <v>#N/A</v>
      </c>
    </row>
    <row r="125" spans="1:12" ht="21.75" customHeight="1" x14ac:dyDescent="0.2">
      <c r="A125" s="93" t="s">
        <v>381</v>
      </c>
      <c r="B125" s="234" t="e">
        <f>VLOOKUP(A125,Data!$A:$P,3,FALSE)</f>
        <v>#N/A</v>
      </c>
      <c r="C125" s="94" t="e">
        <f>VLOOKUP(A125,Data!$A:$P,4,FALSE)</f>
        <v>#N/A</v>
      </c>
      <c r="D125" s="99" t="e">
        <f>VLOOKUP(A125,Data!$A:$P,5,FALSE)</f>
        <v>#N/A</v>
      </c>
      <c r="E125" s="98" t="e">
        <f>VLOOKUP(A125,Data!$A:$P,9,FALSE)</f>
        <v>#N/A</v>
      </c>
      <c r="F125" s="111" t="e">
        <f>VLOOKUP(A125,Data!$A:$P,11,FALSE)</f>
        <v>#N/A</v>
      </c>
      <c r="G125" s="111" t="e">
        <f>VLOOKUP(A125,Data!$A:$P,12,FALSE)</f>
        <v>#N/A</v>
      </c>
      <c r="H125" s="490" t="e">
        <f>VLOOKUP(A125,Data!$A:$P,13,FALSE)</f>
        <v>#N/A</v>
      </c>
      <c r="I125" s="180" t="e">
        <f>VLOOKUP(A125,Data!$A:$P,14,FALSE)</f>
        <v>#N/A</v>
      </c>
      <c r="J125" s="386" t="e">
        <f>VLOOKUP(A125,Data!$A:$P,15,FALSE)</f>
        <v>#N/A</v>
      </c>
      <c r="K125" s="522" t="e">
        <f>VLOOKUP(A125,Data!$A:$S,19,FALSE)</f>
        <v>#N/A</v>
      </c>
      <c r="L125" s="528" t="e">
        <f>VLOOKUP(A125,Data!$A$2:$P$337,16,FALSE)</f>
        <v>#N/A</v>
      </c>
    </row>
    <row r="126" spans="1:12" ht="21.75" customHeight="1" x14ac:dyDescent="0.2">
      <c r="A126" s="96" t="s">
        <v>382</v>
      </c>
      <c r="B126" s="234" t="e">
        <f>VLOOKUP(A126,Data!$A:$P,3,FALSE)</f>
        <v>#N/A</v>
      </c>
      <c r="C126" s="94" t="e">
        <f>VLOOKUP(A126,Data!$A:$P,4,FALSE)</f>
        <v>#N/A</v>
      </c>
      <c r="D126" s="99" t="e">
        <f>VLOOKUP(A126,Data!$A:$P,5,FALSE)</f>
        <v>#N/A</v>
      </c>
      <c r="E126" s="98" t="e">
        <f>VLOOKUP(A126,Data!$A:$P,9,FALSE)</f>
        <v>#N/A</v>
      </c>
      <c r="F126" s="111" t="e">
        <f>VLOOKUP(A126,Data!$A:$P,11,FALSE)</f>
        <v>#N/A</v>
      </c>
      <c r="G126" s="111" t="e">
        <f>VLOOKUP(A126,Data!$A:$P,12,FALSE)</f>
        <v>#N/A</v>
      </c>
      <c r="H126" s="490" t="e">
        <f>VLOOKUP(A126,Data!$A:$P,13,FALSE)</f>
        <v>#N/A</v>
      </c>
      <c r="I126" s="180" t="e">
        <f>VLOOKUP(A126,Data!$A:$P,14,FALSE)</f>
        <v>#N/A</v>
      </c>
      <c r="J126" s="386" t="e">
        <f>VLOOKUP(A126,Data!$A:$P,15,FALSE)</f>
        <v>#N/A</v>
      </c>
      <c r="K126" s="522" t="e">
        <f>VLOOKUP(A126,Data!$A:$S,19,FALSE)</f>
        <v>#N/A</v>
      </c>
      <c r="L126" s="528" t="e">
        <f>VLOOKUP(A126,Data!$A$2:$P$337,16,FALSE)</f>
        <v>#N/A</v>
      </c>
    </row>
    <row r="127" spans="1:12" ht="21.75" customHeight="1" x14ac:dyDescent="0.2">
      <c r="A127" s="96" t="s">
        <v>699</v>
      </c>
      <c r="B127" s="234" t="e">
        <f>VLOOKUP(A127,Data!$A:$P,3,FALSE)</f>
        <v>#N/A</v>
      </c>
      <c r="C127" s="94" t="e">
        <f>VLOOKUP(A127,Data!$A:$P,4,FALSE)</f>
        <v>#N/A</v>
      </c>
      <c r="D127" s="99" t="e">
        <f>VLOOKUP(A127,Data!$A:$P,5,FALSE)</f>
        <v>#N/A</v>
      </c>
      <c r="E127" s="98" t="e">
        <f>VLOOKUP(A127,Data!$A:$P,9,FALSE)</f>
        <v>#N/A</v>
      </c>
      <c r="F127" s="111" t="e">
        <f>VLOOKUP(A127,Data!$A:$P,11,FALSE)</f>
        <v>#N/A</v>
      </c>
      <c r="G127" s="111" t="e">
        <f>VLOOKUP(A127,Data!$A:$P,12,FALSE)</f>
        <v>#N/A</v>
      </c>
      <c r="H127" s="490" t="e">
        <f>VLOOKUP(A127,Data!$A:$P,13,FALSE)</f>
        <v>#N/A</v>
      </c>
      <c r="I127" s="180" t="e">
        <f>VLOOKUP(A127,Data!$A:$P,14,FALSE)</f>
        <v>#N/A</v>
      </c>
      <c r="J127" s="386" t="e">
        <f>VLOOKUP(A127,Data!$A:$P,15,FALSE)</f>
        <v>#N/A</v>
      </c>
      <c r="K127" s="522" t="e">
        <f>VLOOKUP(A127,Data!$A:$S,19,FALSE)</f>
        <v>#N/A</v>
      </c>
      <c r="L127" s="528" t="e">
        <f>VLOOKUP(A127,Data!$A$2:$P$337,16,FALSE)</f>
        <v>#N/A</v>
      </c>
    </row>
    <row r="128" spans="1:12" ht="21.75" customHeight="1" x14ac:dyDescent="0.2">
      <c r="A128" s="95" t="s">
        <v>702</v>
      </c>
      <c r="B128" s="234" t="e">
        <f>VLOOKUP(A128,Data!$A:$P,3,FALSE)</f>
        <v>#N/A</v>
      </c>
      <c r="C128" s="94" t="e">
        <f>VLOOKUP(A128,Data!$A:$P,4,FALSE)</f>
        <v>#N/A</v>
      </c>
      <c r="D128" s="99" t="e">
        <f>VLOOKUP(A128,Data!$A:$P,5,FALSE)</f>
        <v>#N/A</v>
      </c>
      <c r="E128" s="157" t="e">
        <f>VLOOKUP(A128,Data!$A:$P,9,FALSE)</f>
        <v>#N/A</v>
      </c>
      <c r="F128" s="111" t="e">
        <f>VLOOKUP(A128,Data!$A:$P,11,FALSE)</f>
        <v>#N/A</v>
      </c>
      <c r="G128" s="111" t="e">
        <f>VLOOKUP(A128,Data!$A:$P,12,FALSE)</f>
        <v>#N/A</v>
      </c>
      <c r="H128" s="490" t="e">
        <f>VLOOKUP(A128,Data!$A:$P,13,FALSE)</f>
        <v>#N/A</v>
      </c>
      <c r="I128" s="180" t="e">
        <f>VLOOKUP(A128,Data!$A:$P,14,FALSE)</f>
        <v>#N/A</v>
      </c>
      <c r="J128" s="385" t="e">
        <f>VLOOKUP(A128,Data!$A:$P,15,FALSE)</f>
        <v>#N/A</v>
      </c>
      <c r="K128" s="522" t="e">
        <f>VLOOKUP(A128,Data!$A:$S,19,FALSE)</f>
        <v>#N/A</v>
      </c>
      <c r="L128" s="528" t="e">
        <f>VLOOKUP(A128,Data!$A$2:$P$337,16,FALSE)</f>
        <v>#N/A</v>
      </c>
    </row>
    <row r="129" spans="1:31" ht="21.75" customHeight="1" x14ac:dyDescent="0.2">
      <c r="A129" s="93"/>
      <c r="B129" s="234" t="e">
        <f>VLOOKUP(A129,Data!$A:$P,3,FALSE)</f>
        <v>#N/A</v>
      </c>
      <c r="C129" s="94" t="e">
        <f>VLOOKUP(A129,Data!$A:$P,4,FALSE)</f>
        <v>#N/A</v>
      </c>
      <c r="D129" s="99" t="e">
        <f>VLOOKUP(A129,Data!$A:$P,5,FALSE)</f>
        <v>#N/A</v>
      </c>
      <c r="E129" s="98" t="e">
        <f>VLOOKUP(A129,Data!$A:$P,9,FALSE)</f>
        <v>#N/A</v>
      </c>
      <c r="F129" s="111" t="e">
        <f>VLOOKUP(A129,Data!$A:$P,11,FALSE)</f>
        <v>#N/A</v>
      </c>
      <c r="G129" s="111" t="e">
        <f>VLOOKUP(A129,Data!$A:$P,12,FALSE)</f>
        <v>#N/A</v>
      </c>
      <c r="H129" s="490" t="e">
        <f>VLOOKUP(A129,Data!$A:$P,13,FALSE)</f>
        <v>#N/A</v>
      </c>
      <c r="I129" s="180" t="e">
        <f>VLOOKUP(A129,Data!$A:$P,14,FALSE)</f>
        <v>#N/A</v>
      </c>
      <c r="J129" s="386" t="e">
        <f>VLOOKUP(A129,Data!$A:$P,15,FALSE)</f>
        <v>#N/A</v>
      </c>
      <c r="K129" s="522" t="e">
        <f>VLOOKUP(A129,Data!$A:$S,19,FALSE)</f>
        <v>#N/A</v>
      </c>
      <c r="L129" s="528" t="e">
        <f>VLOOKUP(A129,Data!$A$2:$P$337,16,FALSE)</f>
        <v>#N/A</v>
      </c>
      <c r="W129" s="492"/>
    </row>
    <row r="130" spans="1:31" ht="5.0999999999999996" customHeight="1" x14ac:dyDescent="0.2">
      <c r="A130" s="95"/>
      <c r="B130" s="234" t="e">
        <f>VLOOKUP(A130,Data!$A:$P,3,FALSE)</f>
        <v>#N/A</v>
      </c>
      <c r="C130" s="94" t="e">
        <f>VLOOKUP(A130,Data!$A:$P,4,FALSE)</f>
        <v>#N/A</v>
      </c>
      <c r="D130" s="99" t="e">
        <f>VLOOKUP(A130,Data!$A:$P,5,FALSE)</f>
        <v>#N/A</v>
      </c>
      <c r="E130" s="98" t="e">
        <f>VLOOKUP(A130,Data!$A:$P,9,FALSE)</f>
        <v>#N/A</v>
      </c>
      <c r="F130" s="111" t="e">
        <f>VLOOKUP(A130,Data!$A:$P,11,FALSE)</f>
        <v>#N/A</v>
      </c>
      <c r="G130" s="111" t="e">
        <f>VLOOKUP(A130,Data!$A:$P,12,FALSE)</f>
        <v>#N/A</v>
      </c>
      <c r="H130" s="490" t="e">
        <f>VLOOKUP(A130,Data!$A:$P,13,FALSE)</f>
        <v>#N/A</v>
      </c>
      <c r="I130" s="180" t="e">
        <f>VLOOKUP(A130,Data!$A:$P,14,FALSE)</f>
        <v>#N/A</v>
      </c>
      <c r="J130" s="386" t="e">
        <f>VLOOKUP(A130,Data!$A:$P,15,FALSE)</f>
        <v>#N/A</v>
      </c>
      <c r="K130" s="522" t="e">
        <f>VLOOKUP(A130,Data!$A:$S,19,FALSE)</f>
        <v>#N/A</v>
      </c>
      <c r="L130" s="528" t="e">
        <f>VLOOKUP(A130,Data!$A$2:$P$337,16,FALSE)</f>
        <v>#N/A</v>
      </c>
      <c r="W130" s="492"/>
    </row>
    <row r="131" spans="1:31" ht="5.0999999999999996" customHeight="1" x14ac:dyDescent="0.2">
      <c r="A131" s="95"/>
      <c r="B131" s="234" t="e">
        <f>VLOOKUP(A131,Data!$A:$P,3,FALSE)</f>
        <v>#N/A</v>
      </c>
      <c r="C131" s="94" t="e">
        <f>VLOOKUP(A131,Data!$A:$P,4,FALSE)</f>
        <v>#N/A</v>
      </c>
      <c r="D131" s="99" t="e">
        <f>VLOOKUP(A131,Data!$A:$P,5,FALSE)</f>
        <v>#N/A</v>
      </c>
      <c r="E131" s="98" t="e">
        <f>VLOOKUP(A131,Data!$A:$P,9,FALSE)</f>
        <v>#N/A</v>
      </c>
      <c r="F131" s="111" t="e">
        <f>VLOOKUP(A131,Data!$A:$P,11,FALSE)</f>
        <v>#N/A</v>
      </c>
      <c r="G131" s="111" t="e">
        <f>VLOOKUP(A131,Data!$A:$P,12,FALSE)</f>
        <v>#N/A</v>
      </c>
      <c r="H131" s="490" t="e">
        <f>VLOOKUP(A131,Data!$A:$P,13,FALSE)</f>
        <v>#N/A</v>
      </c>
      <c r="I131" s="180" t="e">
        <f>VLOOKUP(A131,Data!$A:$P,14,FALSE)</f>
        <v>#N/A</v>
      </c>
      <c r="J131" s="386" t="e">
        <f>VLOOKUP(A131,Data!$A:$P,15,FALSE)</f>
        <v>#N/A</v>
      </c>
      <c r="K131" s="522" t="e">
        <f>VLOOKUP(A131,Data!$A:$S,19,FALSE)</f>
        <v>#N/A</v>
      </c>
      <c r="L131" s="528" t="e">
        <f>VLOOKUP(A131,Data!$A$2:$P$337,16,FALSE)</f>
        <v>#N/A</v>
      </c>
      <c r="W131" s="492"/>
    </row>
    <row r="132" spans="1:31" ht="5.0999999999999996" customHeight="1" x14ac:dyDescent="0.2">
      <c r="A132" s="95"/>
      <c r="B132" s="234" t="e">
        <f>VLOOKUP(A132,Data!$A:$P,3,FALSE)</f>
        <v>#N/A</v>
      </c>
      <c r="C132" s="94" t="e">
        <f>VLOOKUP(A132,Data!$A:$P,4,FALSE)</f>
        <v>#N/A</v>
      </c>
      <c r="D132" s="99" t="e">
        <f>VLOOKUP(A132,Data!$A:$P,5,FALSE)</f>
        <v>#N/A</v>
      </c>
      <c r="E132" s="98" t="e">
        <f>VLOOKUP(A132,Data!$A:$P,9,FALSE)</f>
        <v>#N/A</v>
      </c>
      <c r="F132" s="111" t="e">
        <f>VLOOKUP(A132,Data!$A:$P,11,FALSE)</f>
        <v>#N/A</v>
      </c>
      <c r="G132" s="111" t="e">
        <f>VLOOKUP(A132,Data!$A:$P,12,FALSE)</f>
        <v>#N/A</v>
      </c>
      <c r="H132" s="490" t="e">
        <f>VLOOKUP(A132,Data!$A:$P,13,FALSE)</f>
        <v>#N/A</v>
      </c>
      <c r="I132" s="180" t="e">
        <f>VLOOKUP(A132,Data!$A:$P,14,FALSE)</f>
        <v>#N/A</v>
      </c>
      <c r="J132" s="386" t="e">
        <f>VLOOKUP(A132,Data!$A:$P,15,FALSE)</f>
        <v>#N/A</v>
      </c>
      <c r="K132" s="522" t="e">
        <f>VLOOKUP(A132,Data!$A:$S,19,FALSE)</f>
        <v>#N/A</v>
      </c>
      <c r="L132" s="528" t="e">
        <f>VLOOKUP(A132,Data!$A$2:$P$337,16,FALSE)</f>
        <v>#N/A</v>
      </c>
      <c r="W132" s="492"/>
    </row>
    <row r="133" spans="1:31" ht="5.0999999999999996" customHeight="1" x14ac:dyDescent="0.2">
      <c r="A133" s="95"/>
      <c r="B133" s="234" t="e">
        <f>VLOOKUP(A133,Data!$A:$P,3,FALSE)</f>
        <v>#N/A</v>
      </c>
      <c r="C133" s="94" t="e">
        <f>VLOOKUP(A133,Data!$A:$P,4,FALSE)</f>
        <v>#N/A</v>
      </c>
      <c r="D133" s="99" t="e">
        <f>VLOOKUP(A133,Data!$A:$P,5,FALSE)</f>
        <v>#N/A</v>
      </c>
      <c r="E133" s="98" t="e">
        <f>VLOOKUP(A133,Data!$A:$P,9,FALSE)</f>
        <v>#N/A</v>
      </c>
      <c r="F133" s="111" t="e">
        <f>VLOOKUP(A133,Data!$A:$P,11,FALSE)</f>
        <v>#N/A</v>
      </c>
      <c r="G133" s="111" t="e">
        <f>VLOOKUP(A133,Data!$A:$P,12,FALSE)</f>
        <v>#N/A</v>
      </c>
      <c r="H133" s="490" t="e">
        <f>VLOOKUP(A133,Data!$A:$P,13,FALSE)</f>
        <v>#N/A</v>
      </c>
      <c r="I133" s="180" t="e">
        <f>VLOOKUP(A133,Data!$A:$P,14,FALSE)</f>
        <v>#N/A</v>
      </c>
      <c r="J133" s="386" t="e">
        <f>VLOOKUP(A133,Data!$A:$P,15,FALSE)</f>
        <v>#N/A</v>
      </c>
      <c r="K133" s="522" t="e">
        <f>VLOOKUP(A133,Data!$A:$S,19,FALSE)</f>
        <v>#N/A</v>
      </c>
      <c r="L133" s="528" t="e">
        <f>VLOOKUP(A133,Data!$A$2:$P$337,16,FALSE)</f>
        <v>#N/A</v>
      </c>
      <c r="W133" s="492"/>
    </row>
    <row r="134" spans="1:31" ht="5.0999999999999996" customHeight="1" thickBot="1" x14ac:dyDescent="0.25">
      <c r="A134" s="189"/>
      <c r="B134" s="314" t="e">
        <f>VLOOKUP(A134,Data!$A:$P,3,FALSE)</f>
        <v>#N/A</v>
      </c>
      <c r="C134" s="315" t="e">
        <f>VLOOKUP(A134,Data!$A:$P,4,FALSE)</f>
        <v>#N/A</v>
      </c>
      <c r="D134" s="316" t="e">
        <f>VLOOKUP(A134,Data!$A:$P,5,FALSE)</f>
        <v>#N/A</v>
      </c>
      <c r="E134" s="153" t="e">
        <f>VLOOKUP(A134,Data!$A:$P,9,FALSE)</f>
        <v>#N/A</v>
      </c>
      <c r="F134" s="156" t="e">
        <f>VLOOKUP(A134,Data!$A:$P,11,FALSE)</f>
        <v>#N/A</v>
      </c>
      <c r="G134" s="156" t="e">
        <f>VLOOKUP(A134,Data!$A:$P,12,FALSE)</f>
        <v>#N/A</v>
      </c>
      <c r="H134" s="491" t="e">
        <f>VLOOKUP(A134,Data!$A:$P,13,FALSE)</f>
        <v>#N/A</v>
      </c>
      <c r="I134" s="317" t="e">
        <f>VLOOKUP(A134,Data!$A:$P,14,FALSE)</f>
        <v>#N/A</v>
      </c>
      <c r="J134" s="387" t="e">
        <f>VLOOKUP(A134,Data!$A:$P,15,FALSE)</f>
        <v>#N/A</v>
      </c>
      <c r="K134" s="523" t="e">
        <f>VLOOKUP(A134,Data!$A:$S,19,FALSE)</f>
        <v>#N/A</v>
      </c>
      <c r="L134" s="528" t="e">
        <f>VLOOKUP(A134,Data!$A$2:$P$337,16,FALSE)</f>
        <v>#N/A</v>
      </c>
      <c r="W134" s="492"/>
    </row>
    <row r="135" spans="1:31" ht="5.0999999999999996" customHeight="1" thickTop="1" x14ac:dyDescent="0.2">
      <c r="A135" s="91"/>
      <c r="B135" s="90"/>
      <c r="C135" s="89"/>
      <c r="D135" s="88"/>
      <c r="E135" s="87"/>
      <c r="F135" s="87"/>
      <c r="G135" s="86"/>
      <c r="H135" s="486"/>
      <c r="I135" s="85"/>
      <c r="J135" s="84"/>
      <c r="K135" s="87"/>
      <c r="L135" s="532"/>
      <c r="W135" s="492"/>
    </row>
    <row r="136" spans="1:31" ht="5.0999999999999996" customHeight="1" x14ac:dyDescent="0.2">
      <c r="A136" s="103"/>
      <c r="B136" s="72"/>
      <c r="C136" s="72"/>
      <c r="D136" s="103"/>
      <c r="E136" s="72"/>
      <c r="F136" s="72"/>
      <c r="G136" s="72"/>
      <c r="H136" s="492"/>
      <c r="I136" s="72"/>
      <c r="J136" s="72"/>
      <c r="K136" s="492"/>
      <c r="L136" s="492"/>
      <c r="W136" s="492"/>
    </row>
    <row r="137" spans="1:31" ht="5.0999999999999996" customHeight="1" x14ac:dyDescent="0.2">
      <c r="A137" s="633"/>
      <c r="B137" s="633"/>
      <c r="C137" s="633"/>
      <c r="D137" s="350"/>
      <c r="E137" s="322"/>
      <c r="F137" s="634"/>
      <c r="G137" s="634"/>
      <c r="H137" s="493"/>
      <c r="I137" s="351"/>
      <c r="J137" s="72"/>
      <c r="K137" s="492"/>
      <c r="L137" s="626"/>
      <c r="M137" s="83"/>
      <c r="N137" s="143"/>
      <c r="O137" s="143"/>
      <c r="P137" s="143"/>
      <c r="Q137" s="143"/>
      <c r="R137" s="143"/>
      <c r="S137" s="143"/>
      <c r="T137" s="143"/>
      <c r="U137" s="143"/>
      <c r="V137" s="143"/>
      <c r="W137" s="535"/>
      <c r="X137" s="143"/>
      <c r="Y137" s="143"/>
      <c r="Z137" s="143"/>
      <c r="AA137" s="143"/>
      <c r="AB137" s="143"/>
      <c r="AC137" s="143"/>
      <c r="AD137" s="143"/>
      <c r="AE137" s="143"/>
    </row>
    <row r="138" spans="1:31" s="142" customFormat="1" ht="5.0999999999999996" customHeight="1" x14ac:dyDescent="0.25">
      <c r="A138" s="322"/>
      <c r="B138" s="322"/>
      <c r="C138" s="322"/>
      <c r="D138" s="322"/>
      <c r="E138" s="352"/>
      <c r="F138" s="352"/>
      <c r="G138" s="352"/>
      <c r="H138" s="626"/>
      <c r="I138" s="632"/>
      <c r="J138" s="322"/>
      <c r="K138" s="524"/>
      <c r="L138" s="626"/>
      <c r="M138" s="82"/>
      <c r="W138" s="524"/>
    </row>
    <row r="139" spans="1:31" s="75" customFormat="1" ht="5.0999999999999996" customHeight="1" x14ac:dyDescent="0.2">
      <c r="A139" s="353"/>
      <c r="B139" s="353"/>
      <c r="C139" s="354"/>
      <c r="D139" s="353"/>
      <c r="E139" s="353"/>
      <c r="F139" s="87"/>
      <c r="G139" s="86"/>
      <c r="H139" s="492"/>
      <c r="I139" s="349"/>
      <c r="J139" s="84"/>
      <c r="K139" s="87"/>
      <c r="L139" s="533"/>
      <c r="W139" s="534"/>
    </row>
    <row r="140" spans="1:31" s="75" customFormat="1" ht="9.75" customHeight="1" thickBot="1" x14ac:dyDescent="0.25">
      <c r="A140" s="79"/>
      <c r="B140" s="79"/>
      <c r="C140" s="80"/>
      <c r="D140" s="79"/>
      <c r="E140" s="79"/>
      <c r="F140" s="78"/>
      <c r="G140" s="77"/>
      <c r="H140" s="78"/>
      <c r="I140" s="76"/>
      <c r="J140" s="76"/>
      <c r="K140" s="78"/>
      <c r="L140" s="533"/>
      <c r="W140" s="534"/>
    </row>
    <row r="141" spans="1:31" ht="15" customHeight="1" thickTop="1" x14ac:dyDescent="0.2">
      <c r="A141" s="635" t="s">
        <v>281</v>
      </c>
      <c r="B141" s="636"/>
      <c r="C141" s="636"/>
      <c r="D141" s="636"/>
      <c r="E141" s="636"/>
      <c r="F141" s="636"/>
      <c r="G141" s="636"/>
      <c r="H141" s="637"/>
      <c r="I141" s="636"/>
      <c r="J141" s="636"/>
      <c r="K141" s="503"/>
      <c r="L141" s="626"/>
      <c r="W141" s="492"/>
    </row>
    <row r="142" spans="1:31" ht="27.75" customHeight="1" thickBot="1" x14ac:dyDescent="0.25">
      <c r="A142" s="147" t="s">
        <v>1</v>
      </c>
      <c r="B142" s="148" t="s">
        <v>2</v>
      </c>
      <c r="C142" s="148" t="s">
        <v>3</v>
      </c>
      <c r="D142" s="148" t="s">
        <v>4</v>
      </c>
      <c r="E142" s="148" t="s">
        <v>5</v>
      </c>
      <c r="F142" s="149" t="s">
        <v>124</v>
      </c>
      <c r="G142" s="149" t="s">
        <v>123</v>
      </c>
      <c r="H142" s="630" t="s">
        <v>53</v>
      </c>
      <c r="I142" s="631"/>
      <c r="J142" s="148" t="s">
        <v>7</v>
      </c>
      <c r="K142" s="499" t="s">
        <v>328</v>
      </c>
      <c r="L142" s="626"/>
      <c r="W142" s="492"/>
    </row>
    <row r="143" spans="1:31" s="75" customFormat="1" ht="21.75" customHeight="1" x14ac:dyDescent="0.2">
      <c r="A143" s="93" t="s">
        <v>419</v>
      </c>
      <c r="B143" s="402" t="e">
        <f>VLOOKUP(A143,Data!$A:$P,3,FALSE)</f>
        <v>#N/A</v>
      </c>
      <c r="C143" s="185" t="e">
        <f>VLOOKUP(A143,Data!$A:$P,4,FALSE)</f>
        <v>#N/A</v>
      </c>
      <c r="D143" s="186" t="e">
        <f>VLOOKUP(A143,Data!$A:$P,5,FALSE)</f>
        <v>#N/A</v>
      </c>
      <c r="E143" s="98" t="e">
        <f>VLOOKUP(A143,Data!$A:$P,9,FALSE)</f>
        <v>#N/A</v>
      </c>
      <c r="F143" s="97" t="e">
        <f>VLOOKUP(A143,Data!$A:$P,11,FALSE)</f>
        <v>#N/A</v>
      </c>
      <c r="G143" s="92" t="e">
        <f>VLOOKUP(A143,Data!$A:$P,12,FALSE)</f>
        <v>#N/A</v>
      </c>
      <c r="H143" s="494" t="e">
        <f>VLOOKUP(A143,Data!$A:$P,13,FALSE)</f>
        <v>#N/A</v>
      </c>
      <c r="I143" s="190" t="e">
        <f>VLOOKUP(A143,Data!$A:$P,14,FALSE)</f>
        <v>#N/A</v>
      </c>
      <c r="J143" s="386" t="e">
        <f>VLOOKUP(A143,Data!$A:$P,15,FALSE)</f>
        <v>#N/A</v>
      </c>
      <c r="K143" s="521" t="e">
        <f>VLOOKUP(A143,Data!$A:$S,19,FALSE)</f>
        <v>#N/A</v>
      </c>
      <c r="L143" s="528" t="e">
        <f>VLOOKUP(A143,Data!$A$2:$P$337,16,FALSE)</f>
        <v>#N/A</v>
      </c>
      <c r="W143" s="534"/>
    </row>
    <row r="144" spans="1:31" s="75" customFormat="1" ht="21.75" customHeight="1" x14ac:dyDescent="0.2">
      <c r="A144" s="93" t="s">
        <v>420</v>
      </c>
      <c r="B144" s="420" t="e">
        <f>VLOOKUP(A144,Data!$A:$P,3,FALSE)</f>
        <v>#N/A</v>
      </c>
      <c r="C144" s="421" t="e">
        <f>VLOOKUP(A144,Data!$A:$P,4,FALSE)</f>
        <v>#N/A</v>
      </c>
      <c r="D144" s="186" t="e">
        <f>VLOOKUP(A144,Data!$A:$P,5,FALSE)</f>
        <v>#N/A</v>
      </c>
      <c r="E144" s="312" t="e">
        <f>VLOOKUP(A144,Data!$A:$P,9,FALSE)</f>
        <v>#N/A</v>
      </c>
      <c r="F144" s="111" t="e">
        <f>VLOOKUP(A144,Data!$A:$P,11,FALSE)</f>
        <v>#N/A</v>
      </c>
      <c r="G144" s="111" t="e">
        <f>VLOOKUP(A144,Data!$A:$P,12,FALSE)</f>
        <v>#N/A</v>
      </c>
      <c r="H144" s="495" t="e">
        <f>VLOOKUP(A144,Data!$A:$P,13,FALSE)</f>
        <v>#N/A</v>
      </c>
      <c r="I144" s="422" t="e">
        <f>VLOOKUP(A144,Data!$A:$P,14,FALSE)</f>
        <v>#N/A</v>
      </c>
      <c r="J144" s="388" t="e">
        <f>VLOOKUP(A144,Data!$A:$P,15,FALSE)</f>
        <v>#N/A</v>
      </c>
      <c r="K144" s="505" t="e">
        <f>VLOOKUP(A144,Data!$A:$S,19,FALSE)</f>
        <v>#N/A</v>
      </c>
      <c r="L144" s="528" t="e">
        <f>VLOOKUP(A144,Data!$A$2:$P$337,16,FALSE)</f>
        <v>#N/A</v>
      </c>
      <c r="W144" s="534"/>
    </row>
    <row r="145" spans="1:12" s="75" customFormat="1" ht="21.75" customHeight="1" x14ac:dyDescent="0.2">
      <c r="A145" s="93" t="s">
        <v>450</v>
      </c>
      <c r="B145" s="420" t="e">
        <f>VLOOKUP(A145,Data!$A:$P,3,FALSE)</f>
        <v>#N/A</v>
      </c>
      <c r="C145" s="421" t="e">
        <f>VLOOKUP(A145,Data!$A:$P,4,FALSE)</f>
        <v>#N/A</v>
      </c>
      <c r="D145" s="186" t="e">
        <f>VLOOKUP(A145,Data!$A:$P,5,FALSE)</f>
        <v>#N/A</v>
      </c>
      <c r="E145" s="312" t="e">
        <f>VLOOKUP(A145,Data!$A:$P,9,FALSE)</f>
        <v>#N/A</v>
      </c>
      <c r="F145" s="111" t="e">
        <f>VLOOKUP(A145,Data!$A:$P,11,FALSE)</f>
        <v>#N/A</v>
      </c>
      <c r="G145" s="111" t="e">
        <f>VLOOKUP(A145,Data!$A:$P,12,FALSE)</f>
        <v>#N/A</v>
      </c>
      <c r="H145" s="495" t="e">
        <f>VLOOKUP(A145,Data!$A:$P,13,FALSE)</f>
        <v>#N/A</v>
      </c>
      <c r="I145" s="422" t="e">
        <f>VLOOKUP(A145,Data!$A:$P,14,FALSE)</f>
        <v>#N/A</v>
      </c>
      <c r="J145" s="388" t="e">
        <f>VLOOKUP(A145,Data!$A:$P,15,FALSE)</f>
        <v>#N/A</v>
      </c>
      <c r="K145" s="505" t="e">
        <f>VLOOKUP(A145,Data!$A:$S,19,FALSE)</f>
        <v>#N/A</v>
      </c>
      <c r="L145" s="528" t="e">
        <f>VLOOKUP(A145,Data!$A$2:$P$337,16,FALSE)</f>
        <v>#N/A</v>
      </c>
    </row>
    <row r="146" spans="1:12" s="75" customFormat="1" ht="21.75" customHeight="1" x14ac:dyDescent="0.2">
      <c r="A146" s="93" t="s">
        <v>484</v>
      </c>
      <c r="B146" s="420" t="e">
        <f>VLOOKUP(A146,Data!$A:$P,3,FALSE)</f>
        <v>#N/A</v>
      </c>
      <c r="C146" s="421" t="e">
        <f>VLOOKUP(A146,Data!$A:$P,4,FALSE)</f>
        <v>#N/A</v>
      </c>
      <c r="D146" s="186" t="e">
        <f>VLOOKUP(A146,Data!$A:$P,5,FALSE)</f>
        <v>#N/A</v>
      </c>
      <c r="E146" s="312" t="e">
        <f>VLOOKUP(A146,Data!$A:$P,9,FALSE)</f>
        <v>#N/A</v>
      </c>
      <c r="F146" s="111" t="e">
        <f>VLOOKUP(A146,Data!$A:$P,11,FALSE)</f>
        <v>#N/A</v>
      </c>
      <c r="G146" s="111" t="e">
        <f>VLOOKUP(A146,Data!$A:$P,12,FALSE)</f>
        <v>#N/A</v>
      </c>
      <c r="H146" s="495" t="e">
        <f>VLOOKUP(A146,Data!$A:$P,13,FALSE)</f>
        <v>#N/A</v>
      </c>
      <c r="I146" s="422" t="e">
        <f>VLOOKUP(A146,Data!$A:$P,14,FALSE)</f>
        <v>#N/A</v>
      </c>
      <c r="J146" s="388" t="e">
        <f>VLOOKUP(A146,Data!$A:$P,15,FALSE)</f>
        <v>#N/A</v>
      </c>
      <c r="K146" s="505" t="e">
        <f>VLOOKUP(A146,Data!$A:$S,19,FALSE)</f>
        <v>#N/A</v>
      </c>
      <c r="L146" s="528" t="e">
        <f>VLOOKUP(A146,Data!$A$2:$P$337,16,FALSE)</f>
        <v>#N/A</v>
      </c>
    </row>
    <row r="147" spans="1:12" s="75" customFormat="1" ht="21.75" customHeight="1" x14ac:dyDescent="0.2">
      <c r="A147" s="93" t="s">
        <v>575</v>
      </c>
      <c r="B147" s="420" t="e">
        <f>VLOOKUP(A147,Data!$A:$P,3,FALSE)</f>
        <v>#N/A</v>
      </c>
      <c r="C147" s="421" t="e">
        <f>VLOOKUP(A147,Data!$A:$P,4,FALSE)</f>
        <v>#N/A</v>
      </c>
      <c r="D147" s="186" t="e">
        <f>VLOOKUP(A147,Data!$A:$P,5,FALSE)</f>
        <v>#N/A</v>
      </c>
      <c r="E147" s="312" t="e">
        <f>VLOOKUP(A147,Data!$A:$P,9,FALSE)</f>
        <v>#N/A</v>
      </c>
      <c r="F147" s="111" t="e">
        <f>VLOOKUP(A147,Data!$A:$P,11,FALSE)</f>
        <v>#N/A</v>
      </c>
      <c r="G147" s="111" t="e">
        <f>VLOOKUP(A147,Data!$A:$P,12,FALSE)</f>
        <v>#N/A</v>
      </c>
      <c r="H147" s="495" t="e">
        <f>VLOOKUP(A147,Data!$A:$P,13,FALSE)</f>
        <v>#N/A</v>
      </c>
      <c r="I147" s="422" t="e">
        <f>VLOOKUP(A147,Data!$A:$P,14,FALSE)</f>
        <v>#N/A</v>
      </c>
      <c r="J147" s="388" t="e">
        <f>VLOOKUP(A147,Data!$A:$P,15,FALSE)</f>
        <v>#N/A</v>
      </c>
      <c r="K147" s="505" t="e">
        <f>VLOOKUP(A147,Data!$A:$S,19,FALSE)</f>
        <v>#N/A</v>
      </c>
      <c r="L147" s="528" t="e">
        <f>VLOOKUP(A147,Data!$A$2:$P$337,16,FALSE)</f>
        <v>#N/A</v>
      </c>
    </row>
    <row r="148" spans="1:12" s="75" customFormat="1" ht="21.75" customHeight="1" x14ac:dyDescent="0.2">
      <c r="A148" s="93" t="s">
        <v>344</v>
      </c>
      <c r="B148" s="420" t="e">
        <f>VLOOKUP(A148,Data!$A:$P,3,FALSE)</f>
        <v>#N/A</v>
      </c>
      <c r="C148" s="421" t="e">
        <f>VLOOKUP(A148,Data!$A:$P,4,FALSE)</f>
        <v>#N/A</v>
      </c>
      <c r="D148" s="186" t="e">
        <f>VLOOKUP(A148,Data!$A:$P,5,FALSE)</f>
        <v>#N/A</v>
      </c>
      <c r="E148" s="312" t="e">
        <f>VLOOKUP(A148,Data!$A:$P,9,FALSE)</f>
        <v>#N/A</v>
      </c>
      <c r="F148" s="111" t="e">
        <f>VLOOKUP(A148,Data!$A:$P,11,FALSE)</f>
        <v>#N/A</v>
      </c>
      <c r="G148" s="111" t="e">
        <f>VLOOKUP(A148,Data!$A:$P,12,FALSE)</f>
        <v>#N/A</v>
      </c>
      <c r="H148" s="495" t="e">
        <f>VLOOKUP(A148,Data!$A:$P,13,FALSE)</f>
        <v>#N/A</v>
      </c>
      <c r="I148" s="422" t="e">
        <f>VLOOKUP(A148,Data!$A:$P,14,FALSE)</f>
        <v>#N/A</v>
      </c>
      <c r="J148" s="388" t="e">
        <f>VLOOKUP(A148,Data!$A:$P,15,FALSE)</f>
        <v>#N/A</v>
      </c>
      <c r="K148" s="505" t="e">
        <f>VLOOKUP(A148,Data!$A:$S,19,FALSE)</f>
        <v>#N/A</v>
      </c>
      <c r="L148" s="528" t="e">
        <f>VLOOKUP(A148,Data!$A$2:$P$337,16,FALSE)</f>
        <v>#N/A</v>
      </c>
    </row>
    <row r="149" spans="1:12" s="75" customFormat="1" ht="21.75" customHeight="1" x14ac:dyDescent="0.2">
      <c r="A149" s="93" t="s">
        <v>347</v>
      </c>
      <c r="B149" s="420" t="e">
        <f>VLOOKUP(A149,Data!$A:$P,3,FALSE)</f>
        <v>#N/A</v>
      </c>
      <c r="C149" s="421" t="e">
        <f>VLOOKUP(A149,Data!$A:$P,4,FALSE)</f>
        <v>#N/A</v>
      </c>
      <c r="D149" s="186" t="e">
        <f>VLOOKUP(A149,Data!$A:$P,5,FALSE)</f>
        <v>#N/A</v>
      </c>
      <c r="E149" s="312" t="e">
        <f>VLOOKUP(A149,Data!$A:$P,9,FALSE)</f>
        <v>#N/A</v>
      </c>
      <c r="F149" s="111" t="e">
        <f>VLOOKUP(A149,Data!$A:$P,11,FALSE)</f>
        <v>#N/A</v>
      </c>
      <c r="G149" s="111" t="e">
        <f>VLOOKUP(A149,Data!$A:$P,12,FALSE)</f>
        <v>#N/A</v>
      </c>
      <c r="H149" s="495" t="e">
        <f>VLOOKUP(A149,Data!$A:$P,13,FALSE)</f>
        <v>#N/A</v>
      </c>
      <c r="I149" s="422" t="e">
        <f>VLOOKUP(A149,Data!$A:$P,14,FALSE)</f>
        <v>#N/A</v>
      </c>
      <c r="J149" s="388" t="e">
        <f>VLOOKUP(A149,Data!$A:$P,15,FALSE)</f>
        <v>#N/A</v>
      </c>
      <c r="K149" s="505" t="e">
        <f>VLOOKUP(A149,Data!$A:$S,19,FALSE)</f>
        <v>#N/A</v>
      </c>
      <c r="L149" s="528" t="e">
        <f>VLOOKUP(A149,Data!$A$2:$P$337,16,FALSE)</f>
        <v>#N/A</v>
      </c>
    </row>
    <row r="150" spans="1:12" s="75" customFormat="1" ht="21.75" customHeight="1" x14ac:dyDescent="0.2">
      <c r="A150" s="93" t="s">
        <v>600</v>
      </c>
      <c r="B150" s="420" t="e">
        <f>VLOOKUP(A150,Data!$A:$P,3,FALSE)</f>
        <v>#N/A</v>
      </c>
      <c r="C150" s="421" t="e">
        <f>VLOOKUP(A150,Data!$A:$P,4,FALSE)</f>
        <v>#N/A</v>
      </c>
      <c r="D150" s="186" t="e">
        <f>VLOOKUP(A150,Data!$A:$P,5,FALSE)</f>
        <v>#N/A</v>
      </c>
      <c r="E150" s="312" t="e">
        <f>VLOOKUP(A150,Data!$A:$P,9,FALSE)</f>
        <v>#N/A</v>
      </c>
      <c r="F150" s="111" t="e">
        <f>VLOOKUP(A150,Data!$A:$P,11,FALSE)</f>
        <v>#N/A</v>
      </c>
      <c r="G150" s="111" t="e">
        <f>VLOOKUP(A150,Data!$A:$P,12,FALSE)</f>
        <v>#N/A</v>
      </c>
      <c r="H150" s="495" t="e">
        <f>VLOOKUP(A150,Data!$A:$P,13,FALSE)</f>
        <v>#N/A</v>
      </c>
      <c r="I150" s="422" t="e">
        <f>VLOOKUP(A150,Data!$A:$P,14,FALSE)</f>
        <v>#N/A</v>
      </c>
      <c r="J150" s="388" t="e">
        <f>VLOOKUP(A150,Data!$A:$P,15,FALSE)</f>
        <v>#N/A</v>
      </c>
      <c r="K150" s="505" t="e">
        <f>VLOOKUP(A150,Data!$A:$S,19,FALSE)</f>
        <v>#N/A</v>
      </c>
      <c r="L150" s="528" t="e">
        <f>VLOOKUP(A150,Data!$A$2:$P$337,16,FALSE)</f>
        <v>#N/A</v>
      </c>
    </row>
    <row r="151" spans="1:12" s="75" customFormat="1" ht="21.75" customHeight="1" x14ac:dyDescent="0.2">
      <c r="A151" s="93" t="s">
        <v>388</v>
      </c>
      <c r="B151" s="420" t="e">
        <f>VLOOKUP(A151,Data!$A:$P,3,FALSE)</f>
        <v>#N/A</v>
      </c>
      <c r="C151" s="421" t="e">
        <f>VLOOKUP(A151,Data!$A:$P,4,FALSE)</f>
        <v>#N/A</v>
      </c>
      <c r="D151" s="186" t="e">
        <f>VLOOKUP(A151,Data!$A:$P,5,FALSE)</f>
        <v>#N/A</v>
      </c>
      <c r="E151" s="312" t="e">
        <f>VLOOKUP(A151,Data!$A:$P,9,FALSE)</f>
        <v>#N/A</v>
      </c>
      <c r="F151" s="111" t="e">
        <f>VLOOKUP(A151,Data!$A:$P,11,FALSE)</f>
        <v>#N/A</v>
      </c>
      <c r="G151" s="111" t="e">
        <f>VLOOKUP(A151,Data!$A:$P,12,FALSE)</f>
        <v>#N/A</v>
      </c>
      <c r="H151" s="495" t="e">
        <f>VLOOKUP(A151,Data!$A:$P,13,FALSE)</f>
        <v>#N/A</v>
      </c>
      <c r="I151" s="422" t="e">
        <f>VLOOKUP(A151,Data!$A:$P,14,FALSE)</f>
        <v>#N/A</v>
      </c>
      <c r="J151" s="388" t="e">
        <f>VLOOKUP(A151,Data!$A:$P,15,FALSE)</f>
        <v>#N/A</v>
      </c>
      <c r="K151" s="505" t="e">
        <f>VLOOKUP(A151,Data!$A:$S,19,FALSE)</f>
        <v>#N/A</v>
      </c>
      <c r="L151" s="528" t="e">
        <f>VLOOKUP(A151,Data!$A$2:$P$337,16,FALSE)</f>
        <v>#N/A</v>
      </c>
    </row>
    <row r="152" spans="1:12" s="75" customFormat="1" ht="21.75" customHeight="1" x14ac:dyDescent="0.2">
      <c r="A152" s="93" t="s">
        <v>389</v>
      </c>
      <c r="B152" s="420" t="e">
        <f>VLOOKUP(A152,Data!$A:$P,3,FALSE)</f>
        <v>#N/A</v>
      </c>
      <c r="C152" s="421" t="e">
        <f>VLOOKUP(A152,Data!$A:$P,4,FALSE)</f>
        <v>#N/A</v>
      </c>
      <c r="D152" s="186" t="e">
        <f>VLOOKUP(A152,Data!$A:$P,5,FALSE)</f>
        <v>#N/A</v>
      </c>
      <c r="E152" s="312" t="e">
        <f>VLOOKUP(A152,Data!$A:$P,9,FALSE)</f>
        <v>#N/A</v>
      </c>
      <c r="F152" s="111" t="e">
        <f>VLOOKUP(A152,Data!$A:$P,11,FALSE)</f>
        <v>#N/A</v>
      </c>
      <c r="G152" s="111" t="e">
        <f>VLOOKUP(A152,Data!$A:$P,12,FALSE)</f>
        <v>#N/A</v>
      </c>
      <c r="H152" s="495" t="e">
        <f>VLOOKUP(A152,Data!$A:$P,13,FALSE)</f>
        <v>#N/A</v>
      </c>
      <c r="I152" s="422" t="e">
        <f>VLOOKUP(A152,Data!$A:$P,14,FALSE)</f>
        <v>#N/A</v>
      </c>
      <c r="J152" s="388" t="e">
        <f>VLOOKUP(A152,Data!$A:$P,15,FALSE)</f>
        <v>#N/A</v>
      </c>
      <c r="K152" s="505" t="e">
        <f>VLOOKUP(A152,Data!$A:$S,19,FALSE)</f>
        <v>#N/A</v>
      </c>
      <c r="L152" s="528" t="e">
        <f>VLOOKUP(A152,Data!$A$2:$P$337,16,FALSE)</f>
        <v>#N/A</v>
      </c>
    </row>
    <row r="153" spans="1:12" s="75" customFormat="1" ht="21.75" customHeight="1" x14ac:dyDescent="0.2">
      <c r="A153" s="93" t="s">
        <v>390</v>
      </c>
      <c r="B153" s="402" t="e">
        <f>VLOOKUP(A153,Data!$A:$P,3,FALSE)</f>
        <v>#N/A</v>
      </c>
      <c r="C153" s="185" t="e">
        <f>VLOOKUP(A153,Data!$A:$P,4,FALSE)</f>
        <v>#N/A</v>
      </c>
      <c r="D153" s="186" t="e">
        <f>VLOOKUP(A153,Data!$A:$P,5,FALSE)</f>
        <v>#N/A</v>
      </c>
      <c r="E153" s="312" t="e">
        <f>VLOOKUP(A153,Data!$A:$P,9,FALSE)</f>
        <v>#N/A</v>
      </c>
      <c r="F153" s="111" t="e">
        <f>VLOOKUP(A153,Data!$A:$P,11,FALSE)</f>
        <v>#N/A</v>
      </c>
      <c r="G153" s="111" t="e">
        <f>VLOOKUP(A153,Data!$A:$P,12,FALSE)</f>
        <v>#N/A</v>
      </c>
      <c r="H153" s="494" t="e">
        <f>VLOOKUP(A153,Data!$A:$P,13,FALSE)</f>
        <v>#N/A</v>
      </c>
      <c r="I153" s="190" t="e">
        <f>VLOOKUP(A153,Data!$A:$P,14,FALSE)</f>
        <v>#N/A</v>
      </c>
      <c r="J153" s="388" t="e">
        <f>VLOOKUP(A153,Data!$A:$P,15,FALSE)</f>
        <v>#N/A</v>
      </c>
      <c r="K153" s="505" t="e">
        <f>VLOOKUP(A153,Data!$A:$S,19,FALSE)</f>
        <v>#N/A</v>
      </c>
      <c r="L153" s="528" t="e">
        <f>VLOOKUP(A153,Data!$A$2:$P$337,16,FALSE)</f>
        <v>#N/A</v>
      </c>
    </row>
    <row r="154" spans="1:12" s="75" customFormat="1" ht="21.75" customHeight="1" x14ac:dyDescent="0.2">
      <c r="A154" s="93" t="s">
        <v>394</v>
      </c>
      <c r="B154" s="402" t="e">
        <f>VLOOKUP(A154,Data!$A:$P,3,FALSE)</f>
        <v>#N/A</v>
      </c>
      <c r="C154" s="185" t="e">
        <f>VLOOKUP(A154,Data!$A:$P,4,FALSE)</f>
        <v>#N/A</v>
      </c>
      <c r="D154" s="186" t="e">
        <f>VLOOKUP(A154,Data!$A:$P,5,FALSE)</f>
        <v>#N/A</v>
      </c>
      <c r="E154" s="312" t="e">
        <f>VLOOKUP(A154,Data!$A:$P,9,FALSE)</f>
        <v>#N/A</v>
      </c>
      <c r="F154" s="111" t="e">
        <f>VLOOKUP(A154,Data!$A:$P,11,FALSE)</f>
        <v>#N/A</v>
      </c>
      <c r="G154" s="111" t="e">
        <f>VLOOKUP(A154,Data!$A:$P,12,FALSE)</f>
        <v>#N/A</v>
      </c>
      <c r="H154" s="494" t="e">
        <f>VLOOKUP(A154,Data!$A:$P,13,FALSE)</f>
        <v>#N/A</v>
      </c>
      <c r="I154" s="190" t="e">
        <f>VLOOKUP(A154,Data!$A:$P,14,FALSE)</f>
        <v>#N/A</v>
      </c>
      <c r="J154" s="388" t="e">
        <f>VLOOKUP(A154,Data!$A:$P,15,FALSE)</f>
        <v>#N/A</v>
      </c>
      <c r="K154" s="505" t="e">
        <f>VLOOKUP(A154,Data!$A:$S,19,FALSE)</f>
        <v>#N/A</v>
      </c>
      <c r="L154" s="528" t="e">
        <f>VLOOKUP(A154,Data!$A$2:$P$337,16,FALSE)</f>
        <v>#N/A</v>
      </c>
    </row>
    <row r="155" spans="1:12" s="75" customFormat="1" ht="21.75" customHeight="1" x14ac:dyDescent="0.2">
      <c r="A155" s="93" t="s">
        <v>362</v>
      </c>
      <c r="B155" s="402" t="e">
        <f>VLOOKUP(A155,Data!$A:$P,3,FALSE)</f>
        <v>#N/A</v>
      </c>
      <c r="C155" s="185" t="e">
        <f>VLOOKUP(A155,Data!$A:$P,4,FALSE)</f>
        <v>#N/A</v>
      </c>
      <c r="D155" s="186" t="e">
        <f>VLOOKUP(A155,Data!$A:$P,5,FALSE)</f>
        <v>#N/A</v>
      </c>
      <c r="E155" s="312" t="e">
        <f>VLOOKUP(A155,Data!$A:$P,9,FALSE)</f>
        <v>#N/A</v>
      </c>
      <c r="F155" s="111" t="e">
        <f>VLOOKUP(A155,Data!$A:$P,11,FALSE)</f>
        <v>#N/A</v>
      </c>
      <c r="G155" s="111" t="e">
        <f>VLOOKUP(A155,Data!$A:$P,12,FALSE)</f>
        <v>#N/A</v>
      </c>
      <c r="H155" s="494" t="e">
        <f>VLOOKUP(A155,Data!$A:$P,13,FALSE)</f>
        <v>#N/A</v>
      </c>
      <c r="I155" s="190" t="e">
        <f>VLOOKUP(A155,Data!$A:$P,14,FALSE)</f>
        <v>#N/A</v>
      </c>
      <c r="J155" s="388" t="e">
        <f>VLOOKUP(A155,Data!$A:$P,15,FALSE)</f>
        <v>#N/A</v>
      </c>
      <c r="K155" s="505" t="e">
        <f>VLOOKUP(A155,Data!$A:$S,19,FALSE)</f>
        <v>#N/A</v>
      </c>
      <c r="L155" s="528" t="e">
        <f>VLOOKUP(A155,Data!$A$2:$P$337,16,FALSE)</f>
        <v>#N/A</v>
      </c>
    </row>
    <row r="156" spans="1:12" s="75" customFormat="1" ht="21.75" customHeight="1" x14ac:dyDescent="0.2">
      <c r="A156" s="93" t="s">
        <v>365</v>
      </c>
      <c r="B156" s="402" t="e">
        <f>VLOOKUP(A156,Data!$A:$P,3,FALSE)</f>
        <v>#N/A</v>
      </c>
      <c r="C156" s="185" t="e">
        <f>VLOOKUP(A156,Data!$A:$P,4,FALSE)</f>
        <v>#N/A</v>
      </c>
      <c r="D156" s="186" t="e">
        <f>VLOOKUP(A156,Data!$A:$P,5,FALSE)</f>
        <v>#N/A</v>
      </c>
      <c r="E156" s="312" t="e">
        <f>VLOOKUP(A156,Data!$A:$P,9,FALSE)</f>
        <v>#N/A</v>
      </c>
      <c r="F156" s="111" t="e">
        <f>VLOOKUP(A156,Data!$A:$P,11,FALSE)</f>
        <v>#N/A</v>
      </c>
      <c r="G156" s="111" t="e">
        <f>VLOOKUP(A156,Data!$A:$P,12,FALSE)</f>
        <v>#N/A</v>
      </c>
      <c r="H156" s="494" t="e">
        <f>VLOOKUP(A156,Data!$A:$P,13,FALSE)</f>
        <v>#N/A</v>
      </c>
      <c r="I156" s="190" t="e">
        <f>VLOOKUP(A156,Data!$A:$P,14,FALSE)</f>
        <v>#N/A</v>
      </c>
      <c r="J156" s="388" t="e">
        <f>VLOOKUP(A156,Data!$A:$P,15,FALSE)</f>
        <v>#N/A</v>
      </c>
      <c r="K156" s="505" t="e">
        <f>VLOOKUP(A156,Data!$A:$S,19,FALSE)</f>
        <v>#N/A</v>
      </c>
      <c r="L156" s="528" t="e">
        <f>VLOOKUP(A156,Data!$A$2:$P$337,16,FALSE)</f>
        <v>#N/A</v>
      </c>
    </row>
    <row r="157" spans="1:12" s="75" customFormat="1" ht="21.75" customHeight="1" x14ac:dyDescent="0.2">
      <c r="A157" s="93" t="s">
        <v>368</v>
      </c>
      <c r="B157" s="402" t="e">
        <f>VLOOKUP(A157,Data!$A:$P,3,FALSE)</f>
        <v>#N/A</v>
      </c>
      <c r="C157" s="185" t="e">
        <f>VLOOKUP(A157,Data!$A:$P,4,FALSE)</f>
        <v>#N/A</v>
      </c>
      <c r="D157" s="186" t="e">
        <f>VLOOKUP(A157,Data!$A:$P,5,FALSE)</f>
        <v>#N/A</v>
      </c>
      <c r="E157" s="312" t="e">
        <f>VLOOKUP(A157,Data!$A:$P,9,FALSE)</f>
        <v>#N/A</v>
      </c>
      <c r="F157" s="111" t="e">
        <f>VLOOKUP(A157,Data!$A:$P,11,FALSE)</f>
        <v>#N/A</v>
      </c>
      <c r="G157" s="111" t="e">
        <f>VLOOKUP(A157,Data!$A:$P,12,FALSE)</f>
        <v>#N/A</v>
      </c>
      <c r="H157" s="494" t="e">
        <f>VLOOKUP(A157,Data!$A:$P,13,FALSE)</f>
        <v>#N/A</v>
      </c>
      <c r="I157" s="190" t="e">
        <f>VLOOKUP(A157,Data!$A:$P,14,FALSE)</f>
        <v>#N/A</v>
      </c>
      <c r="J157" s="388" t="e">
        <f>VLOOKUP(A157,Data!$A:$P,15,FALSE)</f>
        <v>#N/A</v>
      </c>
      <c r="K157" s="505" t="e">
        <f>VLOOKUP(A157,Data!$A:$S,19,FALSE)</f>
        <v>#N/A</v>
      </c>
      <c r="L157" s="528" t="e">
        <f>VLOOKUP(A157,Data!$A$2:$P$337,16,FALSE)</f>
        <v>#N/A</v>
      </c>
    </row>
    <row r="158" spans="1:12" s="75" customFormat="1" ht="21.75" customHeight="1" x14ac:dyDescent="0.2">
      <c r="A158" s="93" t="s">
        <v>369</v>
      </c>
      <c r="B158" s="402" t="e">
        <f>VLOOKUP(A158,Data!$A:$P,3,FALSE)</f>
        <v>#N/A</v>
      </c>
      <c r="C158" s="185" t="e">
        <f>VLOOKUP(A158,Data!$A:$P,4,FALSE)</f>
        <v>#N/A</v>
      </c>
      <c r="D158" s="186" t="e">
        <f>VLOOKUP(A158,Data!$A:$P,5,FALSE)</f>
        <v>#N/A</v>
      </c>
      <c r="E158" s="312" t="e">
        <f>VLOOKUP(A158,Data!$A:$P,9,FALSE)</f>
        <v>#N/A</v>
      </c>
      <c r="F158" s="111" t="e">
        <f>VLOOKUP(A158,Data!$A:$P,11,FALSE)</f>
        <v>#N/A</v>
      </c>
      <c r="G158" s="111" t="e">
        <f>VLOOKUP(A158,Data!$A:$P,12,FALSE)</f>
        <v>#N/A</v>
      </c>
      <c r="H158" s="494" t="e">
        <f>VLOOKUP(A158,Data!$A:$P,13,FALSE)</f>
        <v>#N/A</v>
      </c>
      <c r="I158" s="190" t="e">
        <f>VLOOKUP(A158,Data!$A:$P,14,FALSE)</f>
        <v>#N/A</v>
      </c>
      <c r="J158" s="388" t="e">
        <f>VLOOKUP(A158,Data!$A:$P,15,FALSE)</f>
        <v>#N/A</v>
      </c>
      <c r="K158" s="505" t="e">
        <f>VLOOKUP(A158,Data!$A:$S,19,FALSE)</f>
        <v>#N/A</v>
      </c>
      <c r="L158" s="528" t="e">
        <f>VLOOKUP(A158,Data!$A$2:$P$337,16,FALSE)</f>
        <v>#N/A</v>
      </c>
    </row>
    <row r="159" spans="1:12" s="75" customFormat="1" ht="21.75" customHeight="1" x14ac:dyDescent="0.2">
      <c r="A159" s="93" t="s">
        <v>370</v>
      </c>
      <c r="B159" s="402" t="e">
        <f>VLOOKUP(A159,Data!$A:$P,3,FALSE)</f>
        <v>#N/A</v>
      </c>
      <c r="C159" s="185" t="e">
        <f>VLOOKUP(A159,Data!$A:$P,4,FALSE)</f>
        <v>#N/A</v>
      </c>
      <c r="D159" s="186" t="e">
        <f>VLOOKUP(A159,Data!$A:$P,5,FALSE)</f>
        <v>#N/A</v>
      </c>
      <c r="E159" s="312" t="e">
        <f>VLOOKUP(A159,Data!$A:$P,9,FALSE)</f>
        <v>#N/A</v>
      </c>
      <c r="F159" s="111" t="e">
        <f>VLOOKUP(A159,Data!$A:$P,11,FALSE)</f>
        <v>#N/A</v>
      </c>
      <c r="G159" s="111" t="e">
        <f>VLOOKUP(A159,Data!$A:$P,12,FALSE)</f>
        <v>#N/A</v>
      </c>
      <c r="H159" s="494" t="e">
        <f>VLOOKUP(A159,Data!$A:$P,13,FALSE)</f>
        <v>#N/A</v>
      </c>
      <c r="I159" s="190" t="e">
        <f>VLOOKUP(A159,Data!$A:$P,14,FALSE)</f>
        <v>#N/A</v>
      </c>
      <c r="J159" s="388" t="e">
        <f>VLOOKUP(A159,Data!$A:$P,15,FALSE)</f>
        <v>#N/A</v>
      </c>
      <c r="K159" s="505" t="e">
        <f>VLOOKUP(A159,Data!$A:$S,19,FALSE)</f>
        <v>#N/A</v>
      </c>
      <c r="L159" s="528" t="e">
        <f>VLOOKUP(A159,Data!$A$2:$P$337,16,FALSE)</f>
        <v>#N/A</v>
      </c>
    </row>
    <row r="160" spans="1:12" s="75" customFormat="1" ht="21.75" customHeight="1" x14ac:dyDescent="0.2">
      <c r="A160" s="93" t="s">
        <v>374</v>
      </c>
      <c r="B160" s="402" t="e">
        <f>VLOOKUP(A160,Data!$A:$P,3,FALSE)</f>
        <v>#N/A</v>
      </c>
      <c r="C160" s="185" t="e">
        <f>VLOOKUP(A160,Data!$A:$P,4,FALSE)</f>
        <v>#N/A</v>
      </c>
      <c r="D160" s="186" t="e">
        <f>VLOOKUP(A160,Data!$A:$P,5,FALSE)</f>
        <v>#N/A</v>
      </c>
      <c r="E160" s="312" t="e">
        <f>VLOOKUP(A160,Data!$A:$P,9,FALSE)</f>
        <v>#N/A</v>
      </c>
      <c r="F160" s="111" t="e">
        <f>VLOOKUP(A160,Data!$A:$P,11,FALSE)</f>
        <v>#N/A</v>
      </c>
      <c r="G160" s="111" t="e">
        <f>VLOOKUP(A160,Data!$A:$P,12,FALSE)</f>
        <v>#N/A</v>
      </c>
      <c r="H160" s="494" t="e">
        <f>VLOOKUP(A160,Data!$A:$P,13,FALSE)</f>
        <v>#N/A</v>
      </c>
      <c r="I160" s="190" t="e">
        <f>VLOOKUP(A160,Data!$A:$P,14,FALSE)</f>
        <v>#N/A</v>
      </c>
      <c r="J160" s="388" t="e">
        <f>VLOOKUP(A160,Data!$A:$P,15,FALSE)</f>
        <v>#N/A</v>
      </c>
      <c r="K160" s="505" t="e">
        <f>VLOOKUP(A160,Data!$A:$S,19,FALSE)</f>
        <v>#N/A</v>
      </c>
      <c r="L160" s="528" t="e">
        <f>VLOOKUP(A160,Data!$A$2:$P$337,16,FALSE)</f>
        <v>#N/A</v>
      </c>
    </row>
    <row r="161" spans="1:16384" s="75" customFormat="1" ht="21.75" customHeight="1" x14ac:dyDescent="0.2">
      <c r="A161" s="93" t="s">
        <v>396</v>
      </c>
      <c r="B161" s="402" t="e">
        <f>VLOOKUP(A161,Data!$A:$P,3,FALSE)</f>
        <v>#N/A</v>
      </c>
      <c r="C161" s="185" t="e">
        <f>VLOOKUP(A161,Data!$A:$P,4,FALSE)</f>
        <v>#N/A</v>
      </c>
      <c r="D161" s="186" t="e">
        <f>VLOOKUP(A161,Data!$A:$P,5,FALSE)</f>
        <v>#N/A</v>
      </c>
      <c r="E161" s="312" t="e">
        <f>VLOOKUP(A161,Data!$A:$P,9,FALSE)</f>
        <v>#N/A</v>
      </c>
      <c r="F161" s="111" t="e">
        <f>VLOOKUP(A161,Data!$A:$P,11,FALSE)</f>
        <v>#N/A</v>
      </c>
      <c r="G161" s="111" t="e">
        <f>VLOOKUP(A161,Data!$A:$P,12,FALSE)</f>
        <v>#N/A</v>
      </c>
      <c r="H161" s="494" t="e">
        <f>VLOOKUP(A161,Data!$A:$P,13,FALSE)</f>
        <v>#N/A</v>
      </c>
      <c r="I161" s="190" t="e">
        <f>VLOOKUP(A161,Data!$A:$P,14,FALSE)</f>
        <v>#N/A</v>
      </c>
      <c r="J161" s="388" t="e">
        <f>VLOOKUP(A161,Data!$A:$P,15,FALSE)</f>
        <v>#N/A</v>
      </c>
      <c r="K161" s="505" t="e">
        <f>VLOOKUP(A161,Data!$A:$S,19,FALSE)</f>
        <v>#N/A</v>
      </c>
      <c r="L161" s="528" t="e">
        <f>VLOOKUP(A161,Data!$A$2:$P$337,16,FALSE)</f>
        <v>#N/A</v>
      </c>
      <c r="W161" s="534"/>
    </row>
    <row r="162" spans="1:16384" ht="21.75" customHeight="1" x14ac:dyDescent="0.2">
      <c r="A162" s="96" t="s">
        <v>380</v>
      </c>
      <c r="B162" s="402" t="e">
        <f>VLOOKUP(A162,Data!$A:$P,3,FALSE)</f>
        <v>#N/A</v>
      </c>
      <c r="C162" s="185" t="e">
        <f>VLOOKUP(A162,Data!$A:$P,4,FALSE)</f>
        <v>#N/A</v>
      </c>
      <c r="D162" s="186" t="e">
        <f>VLOOKUP(A162,Data!$A:$P,5,FALSE)</f>
        <v>#N/A</v>
      </c>
      <c r="E162" s="312" t="e">
        <f>VLOOKUP(A162,Data!$A:$P,9,FALSE)</f>
        <v>#N/A</v>
      </c>
      <c r="F162" s="429" t="e">
        <f>VLOOKUP(A162,Data!$A:$P,11,FALSE)</f>
        <v>#N/A</v>
      </c>
      <c r="G162" s="429" t="e">
        <f>VLOOKUP(A162,Data!$A:$P,12,FALSE)</f>
        <v>#N/A</v>
      </c>
      <c r="H162" s="494" t="e">
        <f>VLOOKUP(A162,Data!$A:$P,13,FALSE)</f>
        <v>#N/A</v>
      </c>
      <c r="I162" s="190" t="e">
        <f>VLOOKUP(A162,Data!$A:$P,14,FALSE)</f>
        <v>#N/A</v>
      </c>
      <c r="J162" s="388" t="e">
        <f>VLOOKUP(A162,Data!$A:$P,15,FALSE)</f>
        <v>#N/A</v>
      </c>
      <c r="K162" s="525" t="e">
        <f>VLOOKUP(A162,Data!$A:$S,19,FALSE)</f>
        <v>#N/A</v>
      </c>
      <c r="L162" s="528" t="e">
        <f>VLOOKUP(A162,Data!$A$2:$P$337,16,FALSE)</f>
        <v>#N/A</v>
      </c>
      <c r="W162" s="492"/>
    </row>
    <row r="163" spans="1:16384" ht="5.0999999999999996" customHeight="1" x14ac:dyDescent="0.2">
      <c r="A163" s="435" t="s">
        <v>383</v>
      </c>
      <c r="B163" s="402" t="e">
        <f>VLOOKUP(A163,Data!$A:$P,3,FALSE)</f>
        <v>#N/A</v>
      </c>
      <c r="C163" s="185" t="e">
        <f>VLOOKUP(A163,Data!$A:$P,4,FALSE)</f>
        <v>#N/A</v>
      </c>
      <c r="D163" s="186" t="e">
        <f>VLOOKUP(A163,Data!$A:$P,5,FALSE)</f>
        <v>#N/A</v>
      </c>
      <c r="E163" s="312" t="e">
        <f>VLOOKUP(A163,Data!$A:$P,9,FALSE)</f>
        <v>#N/A</v>
      </c>
      <c r="F163" s="429" t="e">
        <f>VLOOKUP(A163,Data!$A:$P,11,FALSE)</f>
        <v>#N/A</v>
      </c>
      <c r="G163" s="429" t="e">
        <f>VLOOKUP(A163,Data!$A:$P,12,FALSE)</f>
        <v>#N/A</v>
      </c>
      <c r="H163" s="494" t="e">
        <f>VLOOKUP(A163,Data!$A:$P,13,FALSE)</f>
        <v>#N/A</v>
      </c>
      <c r="I163" s="190" t="e">
        <f>VLOOKUP(A163,Data!$A:$P,14,FALSE)</f>
        <v>#N/A</v>
      </c>
      <c r="J163" s="388" t="e">
        <f>VLOOKUP(A163,Data!$A:$P,15,FALSE)</f>
        <v>#N/A</v>
      </c>
      <c r="K163" s="525" t="e">
        <f>VLOOKUP(A163,Data!$A:$S,19,FALSE)</f>
        <v>#N/A</v>
      </c>
      <c r="L163" s="528" t="e">
        <f>VLOOKUP(A163,Data!$A$2:$P$337,16,FALSE)</f>
        <v>#N/A</v>
      </c>
      <c r="M163" s="424"/>
      <c r="N163" s="89"/>
      <c r="O163" s="425"/>
      <c r="P163" s="423"/>
      <c r="Q163" s="426"/>
      <c r="R163" s="426"/>
      <c r="S163" s="427"/>
      <c r="T163" s="427"/>
      <c r="U163" s="423"/>
      <c r="V163" s="428"/>
      <c r="W163" s="78"/>
      <c r="X163" s="424"/>
      <c r="Y163" s="89"/>
      <c r="Z163" s="425"/>
      <c r="AA163" s="423"/>
      <c r="AB163" s="426"/>
      <c r="AC163" s="426"/>
      <c r="AD163" s="427"/>
      <c r="AE163" s="427"/>
      <c r="AF163" s="423"/>
      <c r="AG163" s="428"/>
      <c r="AH163" s="79"/>
      <c r="AI163" s="424"/>
      <c r="AJ163" s="89"/>
      <c r="AK163" s="425"/>
      <c r="AL163" s="423"/>
      <c r="AM163" s="426"/>
      <c r="AN163" s="426"/>
      <c r="AO163" s="427"/>
      <c r="AP163" s="427"/>
      <c r="AQ163" s="423"/>
      <c r="AR163" s="428"/>
      <c r="AS163" s="79"/>
      <c r="AT163" s="424"/>
      <c r="AU163" s="89"/>
      <c r="AV163" s="425"/>
      <c r="AW163" s="423"/>
      <c r="AX163" s="426"/>
      <c r="AY163" s="426"/>
      <c r="AZ163" s="427"/>
      <c r="BA163" s="427"/>
      <c r="BB163" s="423"/>
      <c r="BC163" s="428"/>
      <c r="BD163" s="79"/>
      <c r="BE163" s="424"/>
      <c r="BF163" s="89"/>
      <c r="BG163" s="425"/>
      <c r="BH163" s="423"/>
      <c r="BI163" s="426"/>
      <c r="BJ163" s="426"/>
      <c r="BK163" s="427"/>
      <c r="BL163" s="427"/>
      <c r="BM163" s="423"/>
      <c r="BN163" s="428"/>
      <c r="BO163" s="79"/>
      <c r="BP163" s="424"/>
      <c r="BQ163" s="89"/>
      <c r="BR163" s="425"/>
      <c r="BS163" s="423"/>
      <c r="BT163" s="426"/>
      <c r="BU163" s="426"/>
      <c r="BV163" s="427"/>
      <c r="BW163" s="427"/>
      <c r="BX163" s="423"/>
      <c r="BY163" s="428"/>
      <c r="BZ163" s="79"/>
      <c r="CA163" s="424"/>
      <c r="CB163" s="89"/>
      <c r="CC163" s="425"/>
      <c r="CD163" s="423"/>
      <c r="CE163" s="426"/>
      <c r="CF163" s="426"/>
      <c r="CG163" s="427"/>
      <c r="CH163" s="427"/>
      <c r="CI163" s="423"/>
      <c r="CJ163" s="428"/>
      <c r="CK163" s="79"/>
      <c r="CL163" s="424"/>
      <c r="CM163" s="89"/>
      <c r="CN163" s="425"/>
      <c r="CO163" s="423"/>
      <c r="CP163" s="426"/>
      <c r="CQ163" s="426"/>
      <c r="CR163" s="427"/>
      <c r="CS163" s="427"/>
      <c r="CT163" s="423"/>
      <c r="CU163" s="428"/>
      <c r="CV163" s="79"/>
      <c r="CW163" s="424"/>
      <c r="CX163" s="89"/>
      <c r="CY163" s="425"/>
      <c r="CZ163" s="423"/>
      <c r="DA163" s="426"/>
      <c r="DB163" s="426"/>
      <c r="DC163" s="427"/>
      <c r="DD163" s="427"/>
      <c r="DE163" s="423"/>
      <c r="DF163" s="428"/>
      <c r="DG163" s="79"/>
      <c r="DH163" s="424"/>
      <c r="DI163" s="89"/>
      <c r="DJ163" s="425"/>
      <c r="DK163" s="423"/>
      <c r="DL163" s="426"/>
      <c r="DM163" s="426"/>
      <c r="DN163" s="427"/>
      <c r="DO163" s="427"/>
      <c r="DP163" s="423"/>
      <c r="DQ163" s="428"/>
      <c r="DR163" s="79"/>
      <c r="DS163" s="424"/>
      <c r="DT163" s="89"/>
      <c r="DU163" s="425"/>
      <c r="DV163" s="423"/>
      <c r="DW163" s="426"/>
      <c r="DX163" s="426"/>
      <c r="DY163" s="427"/>
      <c r="DZ163" s="427"/>
      <c r="EA163" s="423"/>
      <c r="EB163" s="428"/>
      <c r="EC163" s="79"/>
      <c r="ED163" s="424"/>
      <c r="EE163" s="89"/>
      <c r="EF163" s="425"/>
      <c r="EG163" s="423"/>
      <c r="EH163" s="426"/>
      <c r="EI163" s="426"/>
      <c r="EJ163" s="427"/>
      <c r="EK163" s="427"/>
      <c r="EL163" s="423"/>
      <c r="EM163" s="428"/>
      <c r="EN163" s="79"/>
      <c r="EO163" s="424"/>
      <c r="EP163" s="89"/>
      <c r="EQ163" s="425"/>
      <c r="ER163" s="423"/>
      <c r="ES163" s="426"/>
      <c r="ET163" s="426"/>
      <c r="EU163" s="427"/>
      <c r="EV163" s="427"/>
      <c r="EW163" s="423"/>
      <c r="EX163" s="428"/>
      <c r="EY163" s="79"/>
      <c r="EZ163" s="424"/>
      <c r="FA163" s="89"/>
      <c r="FB163" s="425"/>
      <c r="FC163" s="423"/>
      <c r="FD163" s="426"/>
      <c r="FE163" s="426"/>
      <c r="FF163" s="427"/>
      <c r="FG163" s="427"/>
      <c r="FH163" s="423"/>
      <c r="FI163" s="428"/>
      <c r="FJ163" s="79"/>
      <c r="FK163" s="424"/>
      <c r="FL163" s="89"/>
      <c r="FM163" s="425"/>
      <c r="FN163" s="423"/>
      <c r="FO163" s="426"/>
      <c r="FP163" s="426"/>
      <c r="FQ163" s="427"/>
      <c r="FR163" s="427"/>
      <c r="FS163" s="423"/>
      <c r="FT163" s="428"/>
      <c r="FU163" s="79"/>
      <c r="FV163" s="424"/>
      <c r="FW163" s="89"/>
      <c r="FX163" s="425"/>
      <c r="FY163" s="423"/>
      <c r="FZ163" s="426"/>
      <c r="GA163" s="426"/>
      <c r="GB163" s="427"/>
      <c r="GC163" s="427"/>
      <c r="GD163" s="423"/>
      <c r="GE163" s="428"/>
      <c r="GF163" s="79"/>
      <c r="GG163" s="424"/>
      <c r="GH163" s="89"/>
      <c r="GI163" s="425"/>
      <c r="GJ163" s="423"/>
      <c r="GK163" s="426"/>
      <c r="GL163" s="426"/>
      <c r="GM163" s="427"/>
      <c r="GN163" s="427"/>
      <c r="GO163" s="423"/>
      <c r="GP163" s="428"/>
      <c r="GQ163" s="79"/>
      <c r="GR163" s="424"/>
      <c r="GS163" s="89"/>
      <c r="GT163" s="425"/>
      <c r="GU163" s="423"/>
      <c r="GV163" s="426"/>
      <c r="GW163" s="426"/>
      <c r="GX163" s="427"/>
      <c r="GY163" s="427"/>
      <c r="GZ163" s="423"/>
      <c r="HA163" s="428"/>
      <c r="HB163" s="79"/>
      <c r="HC163" s="424"/>
      <c r="HD163" s="89"/>
      <c r="HE163" s="425"/>
      <c r="HF163" s="423"/>
      <c r="HG163" s="426"/>
      <c r="HH163" s="426"/>
      <c r="HI163" s="427"/>
      <c r="HJ163" s="427"/>
      <c r="HK163" s="423"/>
      <c r="HL163" s="428"/>
      <c r="HM163" s="79"/>
      <c r="HN163" s="424"/>
      <c r="HO163" s="89"/>
      <c r="HP163" s="425"/>
      <c r="HQ163" s="423"/>
      <c r="HR163" s="426"/>
      <c r="HS163" s="426"/>
      <c r="HT163" s="427"/>
      <c r="HU163" s="427"/>
      <c r="HV163" s="423"/>
      <c r="HW163" s="428"/>
      <c r="HX163" s="79"/>
      <c r="HY163" s="424"/>
      <c r="HZ163" s="89"/>
      <c r="IA163" s="425"/>
      <c r="IB163" s="423"/>
      <c r="IC163" s="426"/>
      <c r="ID163" s="426"/>
      <c r="IE163" s="427"/>
      <c r="IF163" s="427"/>
      <c r="IG163" s="423"/>
      <c r="IH163" s="428"/>
      <c r="II163" s="79"/>
      <c r="IJ163" s="424"/>
      <c r="IK163" s="89"/>
      <c r="IL163" s="425"/>
      <c r="IM163" s="423"/>
      <c r="IN163" s="426"/>
      <c r="IO163" s="426"/>
      <c r="IP163" s="427"/>
      <c r="IQ163" s="427"/>
      <c r="IR163" s="423"/>
      <c r="IS163" s="428"/>
      <c r="IT163" s="79"/>
      <c r="IU163" s="424"/>
      <c r="IV163" s="89"/>
      <c r="IW163" s="425"/>
      <c r="IX163" s="423"/>
      <c r="IY163" s="426"/>
      <c r="IZ163" s="426"/>
      <c r="JA163" s="427"/>
      <c r="JB163" s="427"/>
      <c r="JC163" s="423"/>
      <c r="JD163" s="428"/>
      <c r="JE163" s="79"/>
      <c r="JF163" s="424"/>
      <c r="JG163" s="89"/>
      <c r="JH163" s="425"/>
      <c r="JI163" s="423"/>
      <c r="JJ163" s="426"/>
      <c r="JK163" s="426"/>
      <c r="JL163" s="427"/>
      <c r="JM163" s="427"/>
      <c r="JN163" s="423"/>
      <c r="JO163" s="428"/>
      <c r="JP163" s="79"/>
      <c r="JQ163" s="424"/>
      <c r="JR163" s="89"/>
      <c r="JS163" s="425"/>
      <c r="JT163" s="423"/>
      <c r="JU163" s="426"/>
      <c r="JV163" s="426"/>
      <c r="JW163" s="427"/>
      <c r="JX163" s="427"/>
      <c r="JY163" s="423"/>
      <c r="JZ163" s="428"/>
      <c r="KA163" s="79"/>
      <c r="KB163" s="424"/>
      <c r="KC163" s="89"/>
      <c r="KD163" s="425"/>
      <c r="KE163" s="423"/>
      <c r="KF163" s="426"/>
      <c r="KG163" s="426"/>
      <c r="KH163" s="427"/>
      <c r="KI163" s="427"/>
      <c r="KJ163" s="423"/>
      <c r="KK163" s="428"/>
      <c r="KL163" s="79"/>
      <c r="KM163" s="424"/>
      <c r="KN163" s="89"/>
      <c r="KO163" s="425"/>
      <c r="KP163" s="423"/>
      <c r="KQ163" s="426"/>
      <c r="KR163" s="426"/>
      <c r="KS163" s="427"/>
      <c r="KT163" s="427"/>
      <c r="KU163" s="423"/>
      <c r="KV163" s="428"/>
      <c r="KW163" s="79"/>
      <c r="KX163" s="424"/>
      <c r="KY163" s="89"/>
      <c r="KZ163" s="425"/>
      <c r="LA163" s="423"/>
      <c r="LB163" s="426"/>
      <c r="LC163" s="426"/>
      <c r="LD163" s="427"/>
      <c r="LE163" s="427"/>
      <c r="LF163" s="423"/>
      <c r="LG163" s="428"/>
      <c r="LH163" s="79"/>
      <c r="LI163" s="424"/>
      <c r="LJ163" s="89"/>
      <c r="LK163" s="425"/>
      <c r="LL163" s="423"/>
      <c r="LM163" s="426"/>
      <c r="LN163" s="426"/>
      <c r="LO163" s="427"/>
      <c r="LP163" s="427"/>
      <c r="LQ163" s="423"/>
      <c r="LR163" s="428"/>
      <c r="LS163" s="79"/>
      <c r="LT163" s="424"/>
      <c r="LU163" s="89"/>
      <c r="LV163" s="425"/>
      <c r="LW163" s="423"/>
      <c r="LX163" s="426"/>
      <c r="LY163" s="426"/>
      <c r="LZ163" s="427"/>
      <c r="MA163" s="427"/>
      <c r="MB163" s="423"/>
      <c r="MC163" s="428"/>
      <c r="MD163" s="79"/>
      <c r="ME163" s="424"/>
      <c r="MF163" s="89"/>
      <c r="MG163" s="425"/>
      <c r="MH163" s="423"/>
      <c r="MI163" s="426"/>
      <c r="MJ163" s="426"/>
      <c r="MK163" s="427"/>
      <c r="ML163" s="427"/>
      <c r="MM163" s="423"/>
      <c r="MN163" s="428"/>
      <c r="MO163" s="79"/>
      <c r="MP163" s="424"/>
      <c r="MQ163" s="89"/>
      <c r="MR163" s="425"/>
      <c r="MS163" s="423"/>
      <c r="MT163" s="426"/>
      <c r="MU163" s="426"/>
      <c r="MV163" s="427"/>
      <c r="MW163" s="427"/>
      <c r="MX163" s="423"/>
      <c r="MY163" s="428"/>
      <c r="MZ163" s="79"/>
      <c r="NA163" s="424"/>
      <c r="NB163" s="89"/>
      <c r="NC163" s="425"/>
      <c r="ND163" s="423"/>
      <c r="NE163" s="426"/>
      <c r="NF163" s="426"/>
      <c r="NG163" s="427"/>
      <c r="NH163" s="427"/>
      <c r="NI163" s="423"/>
      <c r="NJ163" s="428"/>
      <c r="NK163" s="79"/>
      <c r="NL163" s="424"/>
      <c r="NM163" s="89"/>
      <c r="NN163" s="425"/>
      <c r="NO163" s="423"/>
      <c r="NP163" s="426"/>
      <c r="NQ163" s="426"/>
      <c r="NR163" s="427"/>
      <c r="NS163" s="427"/>
      <c r="NT163" s="423"/>
      <c r="NU163" s="428"/>
      <c r="NV163" s="79"/>
      <c r="NW163" s="424"/>
      <c r="NX163" s="89"/>
      <c r="NY163" s="425"/>
      <c r="NZ163" s="423"/>
      <c r="OA163" s="426"/>
      <c r="OB163" s="426"/>
      <c r="OC163" s="427"/>
      <c r="OD163" s="427"/>
      <c r="OE163" s="423"/>
      <c r="OF163" s="428"/>
      <c r="OG163" s="79"/>
      <c r="OH163" s="424"/>
      <c r="OI163" s="89"/>
      <c r="OJ163" s="425"/>
      <c r="OK163" s="423"/>
      <c r="OL163" s="426"/>
      <c r="OM163" s="426"/>
      <c r="ON163" s="427"/>
      <c r="OO163" s="427"/>
      <c r="OP163" s="423"/>
      <c r="OQ163" s="428"/>
      <c r="OR163" s="79"/>
      <c r="OS163" s="424"/>
      <c r="OT163" s="89"/>
      <c r="OU163" s="425"/>
      <c r="OV163" s="423"/>
      <c r="OW163" s="426"/>
      <c r="OX163" s="426"/>
      <c r="OY163" s="427"/>
      <c r="OZ163" s="427"/>
      <c r="PA163" s="423"/>
      <c r="PB163" s="428"/>
      <c r="PC163" s="79"/>
      <c r="PD163" s="424"/>
      <c r="PE163" s="89"/>
      <c r="PF163" s="425"/>
      <c r="PG163" s="423"/>
      <c r="PH163" s="426"/>
      <c r="PI163" s="426"/>
      <c r="PJ163" s="427"/>
      <c r="PK163" s="427"/>
      <c r="PL163" s="423"/>
      <c r="PM163" s="428"/>
      <c r="PN163" s="79"/>
      <c r="PO163" s="424"/>
      <c r="PP163" s="89"/>
      <c r="PQ163" s="425"/>
      <c r="PR163" s="423"/>
      <c r="PS163" s="426"/>
      <c r="PT163" s="426"/>
      <c r="PU163" s="427"/>
      <c r="PV163" s="427"/>
      <c r="PW163" s="423"/>
      <c r="PX163" s="428"/>
      <c r="PY163" s="79"/>
      <c r="PZ163" s="424"/>
      <c r="QA163" s="89"/>
      <c r="QB163" s="425"/>
      <c r="QC163" s="423"/>
      <c r="QD163" s="426"/>
      <c r="QE163" s="426"/>
      <c r="QF163" s="427"/>
      <c r="QG163" s="427"/>
      <c r="QH163" s="423"/>
      <c r="QI163" s="428"/>
      <c r="QJ163" s="79"/>
      <c r="QK163" s="424"/>
      <c r="QL163" s="89"/>
      <c r="QM163" s="425"/>
      <c r="QN163" s="423"/>
      <c r="QO163" s="426"/>
      <c r="QP163" s="426"/>
      <c r="QQ163" s="427"/>
      <c r="QR163" s="427"/>
      <c r="QS163" s="423"/>
      <c r="QT163" s="428"/>
      <c r="QU163" s="79"/>
      <c r="QV163" s="424"/>
      <c r="QW163" s="89"/>
      <c r="QX163" s="425"/>
      <c r="QY163" s="423"/>
      <c r="QZ163" s="426"/>
      <c r="RA163" s="426"/>
      <c r="RB163" s="427"/>
      <c r="RC163" s="427"/>
      <c r="RD163" s="423"/>
      <c r="RE163" s="428"/>
      <c r="RF163" s="79"/>
      <c r="RG163" s="424"/>
      <c r="RH163" s="89"/>
      <c r="RI163" s="425"/>
      <c r="RJ163" s="423"/>
      <c r="RK163" s="426"/>
      <c r="RL163" s="426"/>
      <c r="RM163" s="427"/>
      <c r="RN163" s="427"/>
      <c r="RO163" s="423"/>
      <c r="RP163" s="428"/>
      <c r="RQ163" s="79"/>
      <c r="RR163" s="424"/>
      <c r="RS163" s="89"/>
      <c r="RT163" s="425"/>
      <c r="RU163" s="423"/>
      <c r="RV163" s="426"/>
      <c r="RW163" s="426"/>
      <c r="RX163" s="427"/>
      <c r="RY163" s="427"/>
      <c r="RZ163" s="423"/>
      <c r="SA163" s="428"/>
      <c r="SB163" s="79"/>
      <c r="SC163" s="424"/>
      <c r="SD163" s="89"/>
      <c r="SE163" s="425"/>
      <c r="SF163" s="423"/>
      <c r="SG163" s="426"/>
      <c r="SH163" s="426"/>
      <c r="SI163" s="427"/>
      <c r="SJ163" s="427"/>
      <c r="SK163" s="423"/>
      <c r="SL163" s="428"/>
      <c r="SM163" s="79"/>
      <c r="SN163" s="424"/>
      <c r="SO163" s="89"/>
      <c r="SP163" s="425"/>
      <c r="SQ163" s="423"/>
      <c r="SR163" s="426"/>
      <c r="SS163" s="426"/>
      <c r="ST163" s="427"/>
      <c r="SU163" s="427"/>
      <c r="SV163" s="423"/>
      <c r="SW163" s="428"/>
      <c r="SX163" s="79"/>
      <c r="SY163" s="424"/>
      <c r="SZ163" s="89"/>
      <c r="TA163" s="425"/>
      <c r="TB163" s="423"/>
      <c r="TC163" s="426"/>
      <c r="TD163" s="426"/>
      <c r="TE163" s="427"/>
      <c r="TF163" s="427"/>
      <c r="TG163" s="423"/>
      <c r="TH163" s="428"/>
      <c r="TI163" s="79"/>
      <c r="TJ163" s="424"/>
      <c r="TK163" s="89"/>
      <c r="TL163" s="425"/>
      <c r="TM163" s="423"/>
      <c r="TN163" s="426"/>
      <c r="TO163" s="426"/>
      <c r="TP163" s="427"/>
      <c r="TQ163" s="427"/>
      <c r="TR163" s="423"/>
      <c r="TS163" s="428"/>
      <c r="TT163" s="79"/>
      <c r="TU163" s="424"/>
      <c r="TV163" s="89"/>
      <c r="TW163" s="425"/>
      <c r="TX163" s="423"/>
      <c r="TY163" s="426"/>
      <c r="TZ163" s="426"/>
      <c r="UA163" s="427"/>
      <c r="UB163" s="427"/>
      <c r="UC163" s="423"/>
      <c r="UD163" s="428"/>
      <c r="UE163" s="79"/>
      <c r="UF163" s="424"/>
      <c r="UG163" s="89"/>
      <c r="UH163" s="425"/>
      <c r="UI163" s="423"/>
      <c r="UJ163" s="426"/>
      <c r="UK163" s="426"/>
      <c r="UL163" s="427"/>
      <c r="UM163" s="427"/>
      <c r="UN163" s="423"/>
      <c r="UO163" s="428"/>
      <c r="UP163" s="79"/>
      <c r="UQ163" s="424"/>
      <c r="UR163" s="89"/>
      <c r="US163" s="425"/>
      <c r="UT163" s="423"/>
      <c r="UU163" s="426"/>
      <c r="UV163" s="426"/>
      <c r="UW163" s="427"/>
      <c r="UX163" s="427"/>
      <c r="UY163" s="423"/>
      <c r="UZ163" s="428"/>
      <c r="VA163" s="79"/>
      <c r="VB163" s="424"/>
      <c r="VC163" s="89"/>
      <c r="VD163" s="425"/>
      <c r="VE163" s="423"/>
      <c r="VF163" s="426"/>
      <c r="VG163" s="426"/>
      <c r="VH163" s="427"/>
      <c r="VI163" s="427"/>
      <c r="VJ163" s="423"/>
      <c r="VK163" s="428"/>
      <c r="VL163" s="79"/>
      <c r="VM163" s="424"/>
      <c r="VN163" s="89"/>
      <c r="VO163" s="425"/>
      <c r="VP163" s="423"/>
      <c r="VQ163" s="426"/>
      <c r="VR163" s="426"/>
      <c r="VS163" s="427"/>
      <c r="VT163" s="427"/>
      <c r="VU163" s="423"/>
      <c r="VV163" s="428"/>
      <c r="VW163" s="79"/>
      <c r="VX163" s="424"/>
      <c r="VY163" s="89"/>
      <c r="VZ163" s="425"/>
      <c r="WA163" s="423"/>
      <c r="WB163" s="426"/>
      <c r="WC163" s="426"/>
      <c r="WD163" s="427"/>
      <c r="WE163" s="427"/>
      <c r="WF163" s="423"/>
      <c r="WG163" s="428"/>
      <c r="WH163" s="79"/>
      <c r="WI163" s="424"/>
      <c r="WJ163" s="89"/>
      <c r="WK163" s="425"/>
      <c r="WL163" s="423"/>
      <c r="WM163" s="426"/>
      <c r="WN163" s="426"/>
      <c r="WO163" s="427"/>
      <c r="WP163" s="427"/>
      <c r="WQ163" s="423"/>
      <c r="WR163" s="428"/>
      <c r="WS163" s="79"/>
      <c r="WT163" s="424"/>
      <c r="WU163" s="89"/>
      <c r="WV163" s="425"/>
      <c r="WW163" s="423"/>
      <c r="WX163" s="426"/>
      <c r="WY163" s="426"/>
      <c r="WZ163" s="427"/>
      <c r="XA163" s="427"/>
      <c r="XB163" s="423"/>
      <c r="XC163" s="428"/>
      <c r="XD163" s="79"/>
      <c r="XE163" s="424"/>
      <c r="XF163" s="89"/>
      <c r="XG163" s="425"/>
      <c r="XH163" s="423"/>
      <c r="XI163" s="426"/>
      <c r="XJ163" s="426"/>
      <c r="XK163" s="427"/>
      <c r="XL163" s="427"/>
      <c r="XM163" s="423"/>
      <c r="XN163" s="428"/>
      <c r="XO163" s="79"/>
      <c r="XP163" s="424"/>
      <c r="XQ163" s="89"/>
      <c r="XR163" s="425"/>
      <c r="XS163" s="423"/>
      <c r="XT163" s="426"/>
      <c r="XU163" s="426"/>
      <c r="XV163" s="427"/>
      <c r="XW163" s="427"/>
      <c r="XX163" s="423"/>
      <c r="XY163" s="428"/>
      <c r="XZ163" s="79"/>
      <c r="YA163" s="424"/>
      <c r="YB163" s="89"/>
      <c r="YC163" s="425"/>
      <c r="YD163" s="423"/>
      <c r="YE163" s="426"/>
      <c r="YF163" s="426"/>
      <c r="YG163" s="427"/>
      <c r="YH163" s="427"/>
      <c r="YI163" s="423"/>
      <c r="YJ163" s="428"/>
      <c r="YK163" s="79"/>
      <c r="YL163" s="424"/>
      <c r="YM163" s="89"/>
      <c r="YN163" s="425"/>
      <c r="YO163" s="423"/>
      <c r="YP163" s="426"/>
      <c r="YQ163" s="426"/>
      <c r="YR163" s="427"/>
      <c r="YS163" s="427"/>
      <c r="YT163" s="423"/>
      <c r="YU163" s="428"/>
      <c r="YV163" s="79"/>
      <c r="YW163" s="424"/>
      <c r="YX163" s="89"/>
      <c r="YY163" s="425"/>
      <c r="YZ163" s="423"/>
      <c r="ZA163" s="426"/>
      <c r="ZB163" s="426"/>
      <c r="ZC163" s="427"/>
      <c r="ZD163" s="427"/>
      <c r="ZE163" s="423"/>
      <c r="ZF163" s="428"/>
      <c r="ZG163" s="79"/>
      <c r="ZH163" s="424"/>
      <c r="ZI163" s="89"/>
      <c r="ZJ163" s="425"/>
      <c r="ZK163" s="423"/>
      <c r="ZL163" s="426"/>
      <c r="ZM163" s="426"/>
      <c r="ZN163" s="427"/>
      <c r="ZO163" s="427"/>
      <c r="ZP163" s="423"/>
      <c r="ZQ163" s="428"/>
      <c r="ZR163" s="79"/>
      <c r="ZS163" s="424"/>
      <c r="ZT163" s="89"/>
      <c r="ZU163" s="425"/>
      <c r="ZV163" s="423"/>
      <c r="ZW163" s="426"/>
      <c r="ZX163" s="426"/>
      <c r="ZY163" s="427"/>
      <c r="ZZ163" s="427"/>
      <c r="AAA163" s="423"/>
      <c r="AAB163" s="428"/>
      <c r="AAC163" s="79"/>
      <c r="AAD163" s="424"/>
      <c r="AAE163" s="89"/>
      <c r="AAF163" s="425"/>
      <c r="AAG163" s="423"/>
      <c r="AAH163" s="426"/>
      <c r="AAI163" s="426"/>
      <c r="AAJ163" s="427"/>
      <c r="AAK163" s="427"/>
      <c r="AAL163" s="423"/>
      <c r="AAM163" s="428"/>
      <c r="AAN163" s="79"/>
      <c r="AAO163" s="424"/>
      <c r="AAP163" s="89"/>
      <c r="AAQ163" s="425"/>
      <c r="AAR163" s="423"/>
      <c r="AAS163" s="426"/>
      <c r="AAT163" s="426"/>
      <c r="AAU163" s="427"/>
      <c r="AAV163" s="427"/>
      <c r="AAW163" s="423"/>
      <c r="AAX163" s="428"/>
      <c r="AAY163" s="79"/>
      <c r="AAZ163" s="424"/>
      <c r="ABA163" s="89"/>
      <c r="ABB163" s="425"/>
      <c r="ABC163" s="423"/>
      <c r="ABD163" s="426"/>
      <c r="ABE163" s="426"/>
      <c r="ABF163" s="427"/>
      <c r="ABG163" s="427"/>
      <c r="ABH163" s="423"/>
      <c r="ABI163" s="428"/>
      <c r="ABJ163" s="79"/>
      <c r="ABK163" s="424"/>
      <c r="ABL163" s="89"/>
      <c r="ABM163" s="425"/>
      <c r="ABN163" s="423"/>
      <c r="ABO163" s="426"/>
      <c r="ABP163" s="426"/>
      <c r="ABQ163" s="427"/>
      <c r="ABR163" s="427"/>
      <c r="ABS163" s="423"/>
      <c r="ABT163" s="428"/>
      <c r="ABU163" s="79"/>
      <c r="ABV163" s="424"/>
      <c r="ABW163" s="89"/>
      <c r="ABX163" s="425"/>
      <c r="ABY163" s="423"/>
      <c r="ABZ163" s="426"/>
      <c r="ACA163" s="426"/>
      <c r="ACB163" s="427"/>
      <c r="ACC163" s="427"/>
      <c r="ACD163" s="423"/>
      <c r="ACE163" s="428"/>
      <c r="ACF163" s="79"/>
      <c r="ACG163" s="424"/>
      <c r="ACH163" s="89"/>
      <c r="ACI163" s="425"/>
      <c r="ACJ163" s="423"/>
      <c r="ACK163" s="426"/>
      <c r="ACL163" s="426"/>
      <c r="ACM163" s="427"/>
      <c r="ACN163" s="427"/>
      <c r="ACO163" s="423"/>
      <c r="ACP163" s="428"/>
      <c r="ACQ163" s="79"/>
      <c r="ACR163" s="424"/>
      <c r="ACS163" s="89"/>
      <c r="ACT163" s="425"/>
      <c r="ACU163" s="423"/>
      <c r="ACV163" s="426"/>
      <c r="ACW163" s="426"/>
      <c r="ACX163" s="427"/>
      <c r="ACY163" s="427"/>
      <c r="ACZ163" s="423"/>
      <c r="ADA163" s="428"/>
      <c r="ADB163" s="79"/>
      <c r="ADC163" s="424"/>
      <c r="ADD163" s="89"/>
      <c r="ADE163" s="425"/>
      <c r="ADF163" s="423"/>
      <c r="ADG163" s="426"/>
      <c r="ADH163" s="426"/>
      <c r="ADI163" s="427"/>
      <c r="ADJ163" s="427"/>
      <c r="ADK163" s="423"/>
      <c r="ADL163" s="428"/>
      <c r="ADM163" s="79"/>
      <c r="ADN163" s="424"/>
      <c r="ADO163" s="89"/>
      <c r="ADP163" s="425"/>
      <c r="ADQ163" s="423"/>
      <c r="ADR163" s="426"/>
      <c r="ADS163" s="426"/>
      <c r="ADT163" s="427"/>
      <c r="ADU163" s="427"/>
      <c r="ADV163" s="423"/>
      <c r="ADW163" s="428"/>
      <c r="ADX163" s="79"/>
      <c r="ADY163" s="424"/>
      <c r="ADZ163" s="89"/>
      <c r="AEA163" s="425"/>
      <c r="AEB163" s="423"/>
      <c r="AEC163" s="426"/>
      <c r="AED163" s="426"/>
      <c r="AEE163" s="427"/>
      <c r="AEF163" s="427"/>
      <c r="AEG163" s="423"/>
      <c r="AEH163" s="428"/>
      <c r="AEI163" s="79"/>
      <c r="AEJ163" s="424"/>
      <c r="AEK163" s="89"/>
      <c r="AEL163" s="425"/>
      <c r="AEM163" s="423"/>
      <c r="AEN163" s="426"/>
      <c r="AEO163" s="426"/>
      <c r="AEP163" s="427"/>
      <c r="AEQ163" s="427"/>
      <c r="AER163" s="423"/>
      <c r="AES163" s="428"/>
      <c r="AET163" s="79"/>
      <c r="AEU163" s="424"/>
      <c r="AEV163" s="89"/>
      <c r="AEW163" s="425"/>
      <c r="AEX163" s="423"/>
      <c r="AEY163" s="426"/>
      <c r="AEZ163" s="426"/>
      <c r="AFA163" s="427"/>
      <c r="AFB163" s="427"/>
      <c r="AFC163" s="423"/>
      <c r="AFD163" s="428"/>
      <c r="AFE163" s="79"/>
      <c r="AFF163" s="424"/>
      <c r="AFG163" s="89"/>
      <c r="AFH163" s="425"/>
      <c r="AFI163" s="423"/>
      <c r="AFJ163" s="426"/>
      <c r="AFK163" s="426"/>
      <c r="AFL163" s="427"/>
      <c r="AFM163" s="427"/>
      <c r="AFN163" s="423"/>
      <c r="AFO163" s="428"/>
      <c r="AFP163" s="79"/>
      <c r="AFQ163" s="424"/>
      <c r="AFR163" s="89"/>
      <c r="AFS163" s="425"/>
      <c r="AFT163" s="423"/>
      <c r="AFU163" s="426"/>
      <c r="AFV163" s="426"/>
      <c r="AFW163" s="427"/>
      <c r="AFX163" s="427"/>
      <c r="AFY163" s="423"/>
      <c r="AFZ163" s="428"/>
      <c r="AGA163" s="79"/>
      <c r="AGB163" s="424"/>
      <c r="AGC163" s="89"/>
      <c r="AGD163" s="425"/>
      <c r="AGE163" s="423"/>
      <c r="AGF163" s="426"/>
      <c r="AGG163" s="426"/>
      <c r="AGH163" s="427"/>
      <c r="AGI163" s="427"/>
      <c r="AGJ163" s="423"/>
      <c r="AGK163" s="428"/>
      <c r="AGL163" s="79"/>
      <c r="AGM163" s="424"/>
      <c r="AGN163" s="89"/>
      <c r="AGO163" s="425"/>
      <c r="AGP163" s="423"/>
      <c r="AGQ163" s="426"/>
      <c r="AGR163" s="426"/>
      <c r="AGS163" s="427"/>
      <c r="AGT163" s="427"/>
      <c r="AGU163" s="423"/>
      <c r="AGV163" s="428"/>
      <c r="AGW163" s="79"/>
      <c r="AGX163" s="424"/>
      <c r="AGY163" s="89"/>
      <c r="AGZ163" s="425"/>
      <c r="AHA163" s="423"/>
      <c r="AHB163" s="426"/>
      <c r="AHC163" s="426"/>
      <c r="AHD163" s="427"/>
      <c r="AHE163" s="427"/>
      <c r="AHF163" s="423"/>
      <c r="AHG163" s="428"/>
      <c r="AHH163" s="79"/>
      <c r="AHI163" s="424"/>
      <c r="AHJ163" s="89"/>
      <c r="AHK163" s="425"/>
      <c r="AHL163" s="423"/>
      <c r="AHM163" s="426"/>
      <c r="AHN163" s="426"/>
      <c r="AHO163" s="427"/>
      <c r="AHP163" s="427"/>
      <c r="AHQ163" s="423"/>
      <c r="AHR163" s="428"/>
      <c r="AHS163" s="79"/>
      <c r="AHT163" s="424"/>
      <c r="AHU163" s="89"/>
      <c r="AHV163" s="425"/>
      <c r="AHW163" s="423"/>
      <c r="AHX163" s="426"/>
      <c r="AHY163" s="426"/>
      <c r="AHZ163" s="427"/>
      <c r="AIA163" s="427"/>
      <c r="AIB163" s="423"/>
      <c r="AIC163" s="428"/>
      <c r="AID163" s="79"/>
      <c r="AIE163" s="424"/>
      <c r="AIF163" s="89"/>
      <c r="AIG163" s="425"/>
      <c r="AIH163" s="423"/>
      <c r="AII163" s="426"/>
      <c r="AIJ163" s="426"/>
      <c r="AIK163" s="427"/>
      <c r="AIL163" s="427"/>
      <c r="AIM163" s="423"/>
      <c r="AIN163" s="428"/>
      <c r="AIO163" s="79"/>
      <c r="AIP163" s="424"/>
      <c r="AIQ163" s="89"/>
      <c r="AIR163" s="425"/>
      <c r="AIS163" s="423"/>
      <c r="AIT163" s="426"/>
      <c r="AIU163" s="426"/>
      <c r="AIV163" s="427"/>
      <c r="AIW163" s="427"/>
      <c r="AIX163" s="423"/>
      <c r="AIY163" s="428"/>
      <c r="AIZ163" s="79"/>
      <c r="AJA163" s="424"/>
      <c r="AJB163" s="89"/>
      <c r="AJC163" s="425"/>
      <c r="AJD163" s="423"/>
      <c r="AJE163" s="426"/>
      <c r="AJF163" s="426"/>
      <c r="AJG163" s="427"/>
      <c r="AJH163" s="427"/>
      <c r="AJI163" s="423"/>
      <c r="AJJ163" s="428"/>
      <c r="AJK163" s="79"/>
      <c r="AJL163" s="424"/>
      <c r="AJM163" s="89"/>
      <c r="AJN163" s="425"/>
      <c r="AJO163" s="423"/>
      <c r="AJP163" s="426"/>
      <c r="AJQ163" s="426"/>
      <c r="AJR163" s="427"/>
      <c r="AJS163" s="427"/>
      <c r="AJT163" s="423"/>
      <c r="AJU163" s="428"/>
      <c r="AJV163" s="79"/>
      <c r="AJW163" s="424"/>
      <c r="AJX163" s="89"/>
      <c r="AJY163" s="425"/>
      <c r="AJZ163" s="423"/>
      <c r="AKA163" s="426"/>
      <c r="AKB163" s="426"/>
      <c r="AKC163" s="427"/>
      <c r="AKD163" s="427"/>
      <c r="AKE163" s="423"/>
      <c r="AKF163" s="428"/>
      <c r="AKG163" s="79"/>
      <c r="AKH163" s="424"/>
      <c r="AKI163" s="89"/>
      <c r="AKJ163" s="425"/>
      <c r="AKK163" s="423"/>
      <c r="AKL163" s="426"/>
      <c r="AKM163" s="426"/>
      <c r="AKN163" s="427"/>
      <c r="AKO163" s="427"/>
      <c r="AKP163" s="423"/>
      <c r="AKQ163" s="428"/>
      <c r="AKR163" s="79"/>
      <c r="AKS163" s="424"/>
      <c r="AKT163" s="89"/>
      <c r="AKU163" s="425"/>
      <c r="AKV163" s="423"/>
      <c r="AKW163" s="426"/>
      <c r="AKX163" s="426"/>
      <c r="AKY163" s="427"/>
      <c r="AKZ163" s="427"/>
      <c r="ALA163" s="423"/>
      <c r="ALB163" s="428"/>
      <c r="ALC163" s="79"/>
      <c r="ALD163" s="424"/>
      <c r="ALE163" s="89"/>
      <c r="ALF163" s="425"/>
      <c r="ALG163" s="423"/>
      <c r="ALH163" s="426"/>
      <c r="ALI163" s="426"/>
      <c r="ALJ163" s="427"/>
      <c r="ALK163" s="427"/>
      <c r="ALL163" s="423"/>
      <c r="ALM163" s="428"/>
      <c r="ALN163" s="79"/>
      <c r="ALO163" s="424"/>
      <c r="ALP163" s="89"/>
      <c r="ALQ163" s="425"/>
      <c r="ALR163" s="423"/>
      <c r="ALS163" s="426"/>
      <c r="ALT163" s="426"/>
      <c r="ALU163" s="427"/>
      <c r="ALV163" s="427"/>
      <c r="ALW163" s="423"/>
      <c r="ALX163" s="428"/>
      <c r="ALY163" s="79"/>
      <c r="ALZ163" s="424"/>
      <c r="AMA163" s="89"/>
      <c r="AMB163" s="425"/>
      <c r="AMC163" s="423"/>
      <c r="AMD163" s="426"/>
      <c r="AME163" s="426"/>
      <c r="AMF163" s="427"/>
      <c r="AMG163" s="427"/>
      <c r="AMH163" s="423"/>
      <c r="AMI163" s="428"/>
      <c r="AMJ163" s="79"/>
      <c r="AMK163" s="424"/>
      <c r="AML163" s="89"/>
      <c r="AMM163" s="425"/>
      <c r="AMN163" s="423"/>
      <c r="AMO163" s="426"/>
      <c r="AMP163" s="426"/>
      <c r="AMQ163" s="427"/>
      <c r="AMR163" s="427"/>
      <c r="AMS163" s="423"/>
      <c r="AMT163" s="428"/>
      <c r="AMU163" s="79"/>
      <c r="AMV163" s="424"/>
      <c r="AMW163" s="89"/>
      <c r="AMX163" s="425"/>
      <c r="AMY163" s="423"/>
      <c r="AMZ163" s="426"/>
      <c r="ANA163" s="426"/>
      <c r="ANB163" s="427"/>
      <c r="ANC163" s="427"/>
      <c r="AND163" s="423"/>
      <c r="ANE163" s="428"/>
      <c r="ANF163" s="79"/>
      <c r="ANG163" s="424"/>
      <c r="ANH163" s="89"/>
      <c r="ANI163" s="425"/>
      <c r="ANJ163" s="423"/>
      <c r="ANK163" s="426"/>
      <c r="ANL163" s="426"/>
      <c r="ANM163" s="427"/>
      <c r="ANN163" s="427"/>
      <c r="ANO163" s="423"/>
      <c r="ANP163" s="428"/>
      <c r="ANQ163" s="79"/>
      <c r="ANR163" s="424"/>
      <c r="ANS163" s="89"/>
      <c r="ANT163" s="425"/>
      <c r="ANU163" s="423"/>
      <c r="ANV163" s="426"/>
      <c r="ANW163" s="426"/>
      <c r="ANX163" s="427"/>
      <c r="ANY163" s="427"/>
      <c r="ANZ163" s="423"/>
      <c r="AOA163" s="428"/>
      <c r="AOB163" s="79"/>
      <c r="AOC163" s="424"/>
      <c r="AOD163" s="89"/>
      <c r="AOE163" s="425"/>
      <c r="AOF163" s="423"/>
      <c r="AOG163" s="426"/>
      <c r="AOH163" s="426"/>
      <c r="AOI163" s="427"/>
      <c r="AOJ163" s="427"/>
      <c r="AOK163" s="423"/>
      <c r="AOL163" s="428"/>
      <c r="AOM163" s="79"/>
      <c r="AON163" s="424"/>
      <c r="AOO163" s="89"/>
      <c r="AOP163" s="425"/>
      <c r="AOQ163" s="423"/>
      <c r="AOR163" s="426"/>
      <c r="AOS163" s="426"/>
      <c r="AOT163" s="427"/>
      <c r="AOU163" s="427"/>
      <c r="AOV163" s="423"/>
      <c r="AOW163" s="428"/>
      <c r="AOX163" s="79"/>
      <c r="AOY163" s="424"/>
      <c r="AOZ163" s="89"/>
      <c r="APA163" s="425"/>
      <c r="APB163" s="423"/>
      <c r="APC163" s="426"/>
      <c r="APD163" s="426"/>
      <c r="APE163" s="427"/>
      <c r="APF163" s="427"/>
      <c r="APG163" s="423"/>
      <c r="APH163" s="428"/>
      <c r="API163" s="79"/>
      <c r="APJ163" s="424"/>
      <c r="APK163" s="89"/>
      <c r="APL163" s="425"/>
      <c r="APM163" s="423"/>
      <c r="APN163" s="426"/>
      <c r="APO163" s="426"/>
      <c r="APP163" s="427"/>
      <c r="APQ163" s="427"/>
      <c r="APR163" s="423"/>
      <c r="APS163" s="428"/>
      <c r="APT163" s="79"/>
      <c r="APU163" s="424"/>
      <c r="APV163" s="89"/>
      <c r="APW163" s="425"/>
      <c r="APX163" s="423"/>
      <c r="APY163" s="426"/>
      <c r="APZ163" s="426"/>
      <c r="AQA163" s="427"/>
      <c r="AQB163" s="427"/>
      <c r="AQC163" s="423"/>
      <c r="AQD163" s="428"/>
      <c r="AQE163" s="79"/>
      <c r="AQF163" s="424"/>
      <c r="AQG163" s="89"/>
      <c r="AQH163" s="425"/>
      <c r="AQI163" s="423"/>
      <c r="AQJ163" s="426"/>
      <c r="AQK163" s="426"/>
      <c r="AQL163" s="427"/>
      <c r="AQM163" s="427"/>
      <c r="AQN163" s="423"/>
      <c r="AQO163" s="428"/>
      <c r="AQP163" s="79"/>
      <c r="AQQ163" s="424"/>
      <c r="AQR163" s="89"/>
      <c r="AQS163" s="425"/>
      <c r="AQT163" s="423"/>
      <c r="AQU163" s="426"/>
      <c r="AQV163" s="426"/>
      <c r="AQW163" s="427"/>
      <c r="AQX163" s="427"/>
      <c r="AQY163" s="423"/>
      <c r="AQZ163" s="428"/>
      <c r="ARA163" s="79"/>
      <c r="ARB163" s="424"/>
      <c r="ARC163" s="89"/>
      <c r="ARD163" s="425"/>
      <c r="ARE163" s="423"/>
      <c r="ARF163" s="426"/>
      <c r="ARG163" s="426"/>
      <c r="ARH163" s="427"/>
      <c r="ARI163" s="427"/>
      <c r="ARJ163" s="423"/>
      <c r="ARK163" s="428"/>
      <c r="ARL163" s="79"/>
      <c r="ARM163" s="424"/>
      <c r="ARN163" s="89"/>
      <c r="ARO163" s="425"/>
      <c r="ARP163" s="423"/>
      <c r="ARQ163" s="426"/>
      <c r="ARR163" s="426"/>
      <c r="ARS163" s="427"/>
      <c r="ART163" s="427"/>
      <c r="ARU163" s="423"/>
      <c r="ARV163" s="428"/>
      <c r="ARW163" s="79"/>
      <c r="ARX163" s="424"/>
      <c r="ARY163" s="89"/>
      <c r="ARZ163" s="425"/>
      <c r="ASA163" s="423"/>
      <c r="ASB163" s="426"/>
      <c r="ASC163" s="426"/>
      <c r="ASD163" s="427"/>
      <c r="ASE163" s="427"/>
      <c r="ASF163" s="423"/>
      <c r="ASG163" s="428"/>
      <c r="ASH163" s="79"/>
      <c r="ASI163" s="424"/>
      <c r="ASJ163" s="89"/>
      <c r="ASK163" s="425"/>
      <c r="ASL163" s="423"/>
      <c r="ASM163" s="426"/>
      <c r="ASN163" s="426"/>
      <c r="ASO163" s="427"/>
      <c r="ASP163" s="427"/>
      <c r="ASQ163" s="423"/>
      <c r="ASR163" s="428"/>
      <c r="ASS163" s="79"/>
      <c r="AST163" s="424"/>
      <c r="ASU163" s="89"/>
      <c r="ASV163" s="425"/>
      <c r="ASW163" s="423"/>
      <c r="ASX163" s="426"/>
      <c r="ASY163" s="426"/>
      <c r="ASZ163" s="427"/>
      <c r="ATA163" s="427"/>
      <c r="ATB163" s="423"/>
      <c r="ATC163" s="428"/>
      <c r="ATD163" s="79"/>
      <c r="ATE163" s="424"/>
      <c r="ATF163" s="89"/>
      <c r="ATG163" s="425"/>
      <c r="ATH163" s="423"/>
      <c r="ATI163" s="426"/>
      <c r="ATJ163" s="426"/>
      <c r="ATK163" s="427"/>
      <c r="ATL163" s="427"/>
      <c r="ATM163" s="423"/>
      <c r="ATN163" s="428"/>
      <c r="ATO163" s="79"/>
      <c r="ATP163" s="424"/>
      <c r="ATQ163" s="89"/>
      <c r="ATR163" s="425"/>
      <c r="ATS163" s="423"/>
      <c r="ATT163" s="426"/>
      <c r="ATU163" s="426"/>
      <c r="ATV163" s="427"/>
      <c r="ATW163" s="427"/>
      <c r="ATX163" s="423"/>
      <c r="ATY163" s="428"/>
      <c r="ATZ163" s="79"/>
      <c r="AUA163" s="424"/>
      <c r="AUB163" s="89"/>
      <c r="AUC163" s="425"/>
      <c r="AUD163" s="423"/>
      <c r="AUE163" s="426"/>
      <c r="AUF163" s="426"/>
      <c r="AUG163" s="427"/>
      <c r="AUH163" s="427"/>
      <c r="AUI163" s="423"/>
      <c r="AUJ163" s="428"/>
      <c r="AUK163" s="79"/>
      <c r="AUL163" s="424"/>
      <c r="AUM163" s="89"/>
      <c r="AUN163" s="425"/>
      <c r="AUO163" s="423"/>
      <c r="AUP163" s="426"/>
      <c r="AUQ163" s="426"/>
      <c r="AUR163" s="427"/>
      <c r="AUS163" s="427"/>
      <c r="AUT163" s="423"/>
      <c r="AUU163" s="428"/>
      <c r="AUV163" s="79"/>
      <c r="AUW163" s="424"/>
      <c r="AUX163" s="89"/>
      <c r="AUY163" s="425"/>
      <c r="AUZ163" s="423"/>
      <c r="AVA163" s="426"/>
      <c r="AVB163" s="426"/>
      <c r="AVC163" s="427"/>
      <c r="AVD163" s="427"/>
      <c r="AVE163" s="423"/>
      <c r="AVF163" s="428"/>
      <c r="AVG163" s="79"/>
      <c r="AVH163" s="424"/>
      <c r="AVI163" s="89"/>
      <c r="AVJ163" s="425"/>
      <c r="AVK163" s="423"/>
      <c r="AVL163" s="426"/>
      <c r="AVM163" s="426"/>
      <c r="AVN163" s="427"/>
      <c r="AVO163" s="427"/>
      <c r="AVP163" s="423"/>
      <c r="AVQ163" s="428"/>
      <c r="AVR163" s="79"/>
      <c r="AVS163" s="424"/>
      <c r="AVT163" s="89"/>
      <c r="AVU163" s="425"/>
      <c r="AVV163" s="423"/>
      <c r="AVW163" s="426"/>
      <c r="AVX163" s="426"/>
      <c r="AVY163" s="427"/>
      <c r="AVZ163" s="427"/>
      <c r="AWA163" s="423"/>
      <c r="AWB163" s="428"/>
      <c r="AWC163" s="79"/>
      <c r="AWD163" s="424"/>
      <c r="AWE163" s="89"/>
      <c r="AWF163" s="425"/>
      <c r="AWG163" s="423"/>
      <c r="AWH163" s="426"/>
      <c r="AWI163" s="426"/>
      <c r="AWJ163" s="427"/>
      <c r="AWK163" s="427"/>
      <c r="AWL163" s="423"/>
      <c r="AWM163" s="428"/>
      <c r="AWN163" s="79"/>
      <c r="AWO163" s="424"/>
      <c r="AWP163" s="89"/>
      <c r="AWQ163" s="425"/>
      <c r="AWR163" s="423"/>
      <c r="AWS163" s="426"/>
      <c r="AWT163" s="426"/>
      <c r="AWU163" s="427"/>
      <c r="AWV163" s="427"/>
      <c r="AWW163" s="423"/>
      <c r="AWX163" s="428"/>
      <c r="AWY163" s="79"/>
      <c r="AWZ163" s="424"/>
      <c r="AXA163" s="89"/>
      <c r="AXB163" s="425"/>
      <c r="AXC163" s="423"/>
      <c r="AXD163" s="426"/>
      <c r="AXE163" s="426"/>
      <c r="AXF163" s="427"/>
      <c r="AXG163" s="427"/>
      <c r="AXH163" s="423"/>
      <c r="AXI163" s="428"/>
      <c r="AXJ163" s="79"/>
      <c r="AXK163" s="424"/>
      <c r="AXL163" s="89"/>
      <c r="AXM163" s="425"/>
      <c r="AXN163" s="423"/>
      <c r="AXO163" s="426"/>
      <c r="AXP163" s="426"/>
      <c r="AXQ163" s="427"/>
      <c r="AXR163" s="427"/>
      <c r="AXS163" s="423"/>
      <c r="AXT163" s="428"/>
      <c r="AXU163" s="79"/>
      <c r="AXV163" s="424"/>
      <c r="AXW163" s="89"/>
      <c r="AXX163" s="425"/>
      <c r="AXY163" s="423"/>
      <c r="AXZ163" s="426"/>
      <c r="AYA163" s="426"/>
      <c r="AYB163" s="427"/>
      <c r="AYC163" s="427"/>
      <c r="AYD163" s="423"/>
      <c r="AYE163" s="428"/>
      <c r="AYF163" s="79"/>
      <c r="AYG163" s="424"/>
      <c r="AYH163" s="89"/>
      <c r="AYI163" s="425"/>
      <c r="AYJ163" s="423"/>
      <c r="AYK163" s="426"/>
      <c r="AYL163" s="426"/>
      <c r="AYM163" s="427"/>
      <c r="AYN163" s="427"/>
      <c r="AYO163" s="423"/>
      <c r="AYP163" s="428"/>
      <c r="AYQ163" s="79"/>
      <c r="AYR163" s="424"/>
      <c r="AYS163" s="89"/>
      <c r="AYT163" s="425"/>
      <c r="AYU163" s="423"/>
      <c r="AYV163" s="426"/>
      <c r="AYW163" s="426"/>
      <c r="AYX163" s="427"/>
      <c r="AYY163" s="427"/>
      <c r="AYZ163" s="423"/>
      <c r="AZA163" s="428"/>
      <c r="AZB163" s="79"/>
      <c r="AZC163" s="424"/>
      <c r="AZD163" s="89"/>
      <c r="AZE163" s="425"/>
      <c r="AZF163" s="423"/>
      <c r="AZG163" s="426"/>
      <c r="AZH163" s="426"/>
      <c r="AZI163" s="427"/>
      <c r="AZJ163" s="427"/>
      <c r="AZK163" s="423"/>
      <c r="AZL163" s="428"/>
      <c r="AZM163" s="79"/>
      <c r="AZN163" s="424"/>
      <c r="AZO163" s="89"/>
      <c r="AZP163" s="425"/>
      <c r="AZQ163" s="423"/>
      <c r="AZR163" s="426"/>
      <c r="AZS163" s="426"/>
      <c r="AZT163" s="427"/>
      <c r="AZU163" s="427"/>
      <c r="AZV163" s="423"/>
      <c r="AZW163" s="428"/>
      <c r="AZX163" s="79"/>
      <c r="AZY163" s="424"/>
      <c r="AZZ163" s="89"/>
      <c r="BAA163" s="425"/>
      <c r="BAB163" s="423"/>
      <c r="BAC163" s="426"/>
      <c r="BAD163" s="426"/>
      <c r="BAE163" s="427"/>
      <c r="BAF163" s="427"/>
      <c r="BAG163" s="423"/>
      <c r="BAH163" s="428"/>
      <c r="BAI163" s="79"/>
      <c r="BAJ163" s="424"/>
      <c r="BAK163" s="89"/>
      <c r="BAL163" s="425"/>
      <c r="BAM163" s="423"/>
      <c r="BAN163" s="426"/>
      <c r="BAO163" s="426"/>
      <c r="BAP163" s="427"/>
      <c r="BAQ163" s="427"/>
      <c r="BAR163" s="423"/>
      <c r="BAS163" s="428"/>
      <c r="BAT163" s="79"/>
      <c r="BAU163" s="424"/>
      <c r="BAV163" s="89"/>
      <c r="BAW163" s="425"/>
      <c r="BAX163" s="423"/>
      <c r="BAY163" s="426"/>
      <c r="BAZ163" s="426"/>
      <c r="BBA163" s="427"/>
      <c r="BBB163" s="427"/>
      <c r="BBC163" s="423"/>
      <c r="BBD163" s="428"/>
      <c r="BBE163" s="79"/>
      <c r="BBF163" s="424"/>
      <c r="BBG163" s="89"/>
      <c r="BBH163" s="425"/>
      <c r="BBI163" s="423"/>
      <c r="BBJ163" s="426"/>
      <c r="BBK163" s="426"/>
      <c r="BBL163" s="427"/>
      <c r="BBM163" s="427"/>
      <c r="BBN163" s="423"/>
      <c r="BBO163" s="428"/>
      <c r="BBP163" s="79"/>
      <c r="BBQ163" s="424"/>
      <c r="BBR163" s="89"/>
      <c r="BBS163" s="425"/>
      <c r="BBT163" s="423"/>
      <c r="BBU163" s="426"/>
      <c r="BBV163" s="426"/>
      <c r="BBW163" s="427"/>
      <c r="BBX163" s="427"/>
      <c r="BBY163" s="423"/>
      <c r="BBZ163" s="428"/>
      <c r="BCA163" s="79"/>
      <c r="BCB163" s="424"/>
      <c r="BCC163" s="89"/>
      <c r="BCD163" s="425"/>
      <c r="BCE163" s="423"/>
      <c r="BCF163" s="426"/>
      <c r="BCG163" s="426"/>
      <c r="BCH163" s="427"/>
      <c r="BCI163" s="427"/>
      <c r="BCJ163" s="423"/>
      <c r="BCK163" s="428"/>
      <c r="BCL163" s="79"/>
      <c r="BCM163" s="424"/>
      <c r="BCN163" s="89"/>
      <c r="BCO163" s="425"/>
      <c r="BCP163" s="423"/>
      <c r="BCQ163" s="426"/>
      <c r="BCR163" s="426"/>
      <c r="BCS163" s="427"/>
      <c r="BCT163" s="427"/>
      <c r="BCU163" s="423"/>
      <c r="BCV163" s="428"/>
      <c r="BCW163" s="79"/>
      <c r="BCX163" s="424"/>
      <c r="BCY163" s="89"/>
      <c r="BCZ163" s="425"/>
      <c r="BDA163" s="423"/>
      <c r="BDB163" s="426"/>
      <c r="BDC163" s="426"/>
      <c r="BDD163" s="427"/>
      <c r="BDE163" s="427"/>
      <c r="BDF163" s="423"/>
      <c r="BDG163" s="428"/>
      <c r="BDH163" s="79"/>
      <c r="BDI163" s="424"/>
      <c r="BDJ163" s="89"/>
      <c r="BDK163" s="425"/>
      <c r="BDL163" s="423"/>
      <c r="BDM163" s="426"/>
      <c r="BDN163" s="426"/>
      <c r="BDO163" s="427"/>
      <c r="BDP163" s="427"/>
      <c r="BDQ163" s="423"/>
      <c r="BDR163" s="428"/>
      <c r="BDS163" s="79"/>
      <c r="BDT163" s="424"/>
      <c r="BDU163" s="89"/>
      <c r="BDV163" s="425"/>
      <c r="BDW163" s="423"/>
      <c r="BDX163" s="426"/>
      <c r="BDY163" s="426"/>
      <c r="BDZ163" s="427"/>
      <c r="BEA163" s="427"/>
      <c r="BEB163" s="423"/>
      <c r="BEC163" s="428"/>
      <c r="BED163" s="79"/>
      <c r="BEE163" s="424"/>
      <c r="BEF163" s="89"/>
      <c r="BEG163" s="425"/>
      <c r="BEH163" s="423"/>
      <c r="BEI163" s="426"/>
      <c r="BEJ163" s="426"/>
      <c r="BEK163" s="427"/>
      <c r="BEL163" s="427"/>
      <c r="BEM163" s="423"/>
      <c r="BEN163" s="428"/>
      <c r="BEO163" s="79"/>
      <c r="BEP163" s="424"/>
      <c r="BEQ163" s="89"/>
      <c r="BER163" s="425"/>
      <c r="BES163" s="423"/>
      <c r="BET163" s="426"/>
      <c r="BEU163" s="426"/>
      <c r="BEV163" s="427"/>
      <c r="BEW163" s="427"/>
      <c r="BEX163" s="423"/>
      <c r="BEY163" s="428"/>
      <c r="BEZ163" s="79"/>
      <c r="BFA163" s="424"/>
      <c r="BFB163" s="89"/>
      <c r="BFC163" s="425"/>
      <c r="BFD163" s="423"/>
      <c r="BFE163" s="426"/>
      <c r="BFF163" s="426"/>
      <c r="BFG163" s="427"/>
      <c r="BFH163" s="427"/>
      <c r="BFI163" s="423"/>
      <c r="BFJ163" s="428"/>
      <c r="BFK163" s="79"/>
      <c r="BFL163" s="424"/>
      <c r="BFM163" s="89"/>
      <c r="BFN163" s="425"/>
      <c r="BFO163" s="423"/>
      <c r="BFP163" s="426"/>
      <c r="BFQ163" s="426"/>
      <c r="BFR163" s="427"/>
      <c r="BFS163" s="427"/>
      <c r="BFT163" s="423"/>
      <c r="BFU163" s="428"/>
      <c r="BFV163" s="79"/>
      <c r="BFW163" s="424"/>
      <c r="BFX163" s="89"/>
      <c r="BFY163" s="425"/>
      <c r="BFZ163" s="423"/>
      <c r="BGA163" s="426"/>
      <c r="BGB163" s="426"/>
      <c r="BGC163" s="427"/>
      <c r="BGD163" s="427"/>
      <c r="BGE163" s="423"/>
      <c r="BGF163" s="428"/>
      <c r="BGG163" s="79"/>
      <c r="BGH163" s="424"/>
      <c r="BGI163" s="89"/>
      <c r="BGJ163" s="425"/>
      <c r="BGK163" s="423"/>
      <c r="BGL163" s="426"/>
      <c r="BGM163" s="426"/>
      <c r="BGN163" s="427"/>
      <c r="BGO163" s="427"/>
      <c r="BGP163" s="423"/>
      <c r="BGQ163" s="428"/>
      <c r="BGR163" s="79"/>
      <c r="BGS163" s="424"/>
      <c r="BGT163" s="89"/>
      <c r="BGU163" s="425"/>
      <c r="BGV163" s="423"/>
      <c r="BGW163" s="426"/>
      <c r="BGX163" s="426"/>
      <c r="BGY163" s="427"/>
      <c r="BGZ163" s="427"/>
      <c r="BHA163" s="423"/>
      <c r="BHB163" s="428"/>
      <c r="BHC163" s="79"/>
      <c r="BHD163" s="424"/>
      <c r="BHE163" s="89"/>
      <c r="BHF163" s="425"/>
      <c r="BHG163" s="423"/>
      <c r="BHH163" s="426"/>
      <c r="BHI163" s="426"/>
      <c r="BHJ163" s="427"/>
      <c r="BHK163" s="427"/>
      <c r="BHL163" s="423"/>
      <c r="BHM163" s="428"/>
      <c r="BHN163" s="79"/>
      <c r="BHO163" s="424"/>
      <c r="BHP163" s="89"/>
      <c r="BHQ163" s="425"/>
      <c r="BHR163" s="423"/>
      <c r="BHS163" s="426"/>
      <c r="BHT163" s="426"/>
      <c r="BHU163" s="427"/>
      <c r="BHV163" s="427"/>
      <c r="BHW163" s="423"/>
      <c r="BHX163" s="428"/>
      <c r="BHY163" s="79"/>
      <c r="BHZ163" s="424"/>
      <c r="BIA163" s="89"/>
      <c r="BIB163" s="425"/>
      <c r="BIC163" s="423"/>
      <c r="BID163" s="426"/>
      <c r="BIE163" s="426"/>
      <c r="BIF163" s="427"/>
      <c r="BIG163" s="427"/>
      <c r="BIH163" s="423"/>
      <c r="BII163" s="428"/>
      <c r="BIJ163" s="79"/>
      <c r="BIK163" s="424"/>
      <c r="BIL163" s="89"/>
      <c r="BIM163" s="425"/>
      <c r="BIN163" s="423"/>
      <c r="BIO163" s="426"/>
      <c r="BIP163" s="426"/>
      <c r="BIQ163" s="427"/>
      <c r="BIR163" s="427"/>
      <c r="BIS163" s="423"/>
      <c r="BIT163" s="428"/>
      <c r="BIU163" s="79"/>
      <c r="BIV163" s="424"/>
      <c r="BIW163" s="89"/>
      <c r="BIX163" s="425"/>
      <c r="BIY163" s="423"/>
      <c r="BIZ163" s="426"/>
      <c r="BJA163" s="426"/>
      <c r="BJB163" s="427"/>
      <c r="BJC163" s="427"/>
      <c r="BJD163" s="423"/>
      <c r="BJE163" s="428"/>
      <c r="BJF163" s="79"/>
      <c r="BJG163" s="424"/>
      <c r="BJH163" s="89"/>
      <c r="BJI163" s="425"/>
      <c r="BJJ163" s="423"/>
      <c r="BJK163" s="426"/>
      <c r="BJL163" s="426"/>
      <c r="BJM163" s="427"/>
      <c r="BJN163" s="427"/>
      <c r="BJO163" s="423"/>
      <c r="BJP163" s="428"/>
      <c r="BJQ163" s="79"/>
      <c r="BJR163" s="424"/>
      <c r="BJS163" s="89"/>
      <c r="BJT163" s="425"/>
      <c r="BJU163" s="423"/>
      <c r="BJV163" s="426"/>
      <c r="BJW163" s="426"/>
      <c r="BJX163" s="427"/>
      <c r="BJY163" s="427"/>
      <c r="BJZ163" s="423"/>
      <c r="BKA163" s="428"/>
      <c r="BKB163" s="79"/>
      <c r="BKC163" s="424"/>
      <c r="BKD163" s="89"/>
      <c r="BKE163" s="425"/>
      <c r="BKF163" s="423"/>
      <c r="BKG163" s="426"/>
      <c r="BKH163" s="426"/>
      <c r="BKI163" s="427"/>
      <c r="BKJ163" s="427"/>
      <c r="BKK163" s="423"/>
      <c r="BKL163" s="428"/>
      <c r="BKM163" s="79"/>
      <c r="BKN163" s="424"/>
      <c r="BKO163" s="89"/>
      <c r="BKP163" s="425"/>
      <c r="BKQ163" s="423"/>
      <c r="BKR163" s="426"/>
      <c r="BKS163" s="426"/>
      <c r="BKT163" s="427"/>
      <c r="BKU163" s="427"/>
      <c r="BKV163" s="423"/>
      <c r="BKW163" s="428"/>
      <c r="BKX163" s="79"/>
      <c r="BKY163" s="424"/>
      <c r="BKZ163" s="89"/>
      <c r="BLA163" s="425"/>
      <c r="BLB163" s="423"/>
      <c r="BLC163" s="426"/>
      <c r="BLD163" s="426"/>
      <c r="BLE163" s="427"/>
      <c r="BLF163" s="427"/>
      <c r="BLG163" s="423"/>
      <c r="BLH163" s="428"/>
      <c r="BLI163" s="79"/>
      <c r="BLJ163" s="424"/>
      <c r="BLK163" s="89"/>
      <c r="BLL163" s="425"/>
      <c r="BLM163" s="423"/>
      <c r="BLN163" s="426"/>
      <c r="BLO163" s="426"/>
      <c r="BLP163" s="427"/>
      <c r="BLQ163" s="427"/>
      <c r="BLR163" s="423"/>
      <c r="BLS163" s="428"/>
      <c r="BLT163" s="79"/>
      <c r="BLU163" s="424"/>
      <c r="BLV163" s="89"/>
      <c r="BLW163" s="425"/>
      <c r="BLX163" s="423"/>
      <c r="BLY163" s="426"/>
      <c r="BLZ163" s="426"/>
      <c r="BMA163" s="427"/>
      <c r="BMB163" s="427"/>
      <c r="BMC163" s="423"/>
      <c r="BMD163" s="428"/>
      <c r="BME163" s="79"/>
      <c r="BMF163" s="424"/>
      <c r="BMG163" s="89"/>
      <c r="BMH163" s="425"/>
      <c r="BMI163" s="423"/>
      <c r="BMJ163" s="426"/>
      <c r="BMK163" s="426"/>
      <c r="BML163" s="427"/>
      <c r="BMM163" s="427"/>
      <c r="BMN163" s="423"/>
      <c r="BMO163" s="428"/>
      <c r="BMP163" s="79"/>
      <c r="BMQ163" s="424"/>
      <c r="BMR163" s="89"/>
      <c r="BMS163" s="425"/>
      <c r="BMT163" s="423"/>
      <c r="BMU163" s="426"/>
      <c r="BMV163" s="426"/>
      <c r="BMW163" s="427"/>
      <c r="BMX163" s="427"/>
      <c r="BMY163" s="423"/>
      <c r="BMZ163" s="428"/>
      <c r="BNA163" s="79"/>
      <c r="BNB163" s="424"/>
      <c r="BNC163" s="89"/>
      <c r="BND163" s="425"/>
      <c r="BNE163" s="423"/>
      <c r="BNF163" s="426"/>
      <c r="BNG163" s="426"/>
      <c r="BNH163" s="427"/>
      <c r="BNI163" s="427"/>
      <c r="BNJ163" s="423"/>
      <c r="BNK163" s="428"/>
      <c r="BNL163" s="79"/>
      <c r="BNM163" s="424"/>
      <c r="BNN163" s="89"/>
      <c r="BNO163" s="425"/>
      <c r="BNP163" s="423"/>
      <c r="BNQ163" s="426"/>
      <c r="BNR163" s="426"/>
      <c r="BNS163" s="427"/>
      <c r="BNT163" s="427"/>
      <c r="BNU163" s="423"/>
      <c r="BNV163" s="428"/>
      <c r="BNW163" s="79"/>
      <c r="BNX163" s="424"/>
      <c r="BNY163" s="89"/>
      <c r="BNZ163" s="425"/>
      <c r="BOA163" s="423"/>
      <c r="BOB163" s="426"/>
      <c r="BOC163" s="426"/>
      <c r="BOD163" s="427"/>
      <c r="BOE163" s="427"/>
      <c r="BOF163" s="423"/>
      <c r="BOG163" s="428"/>
      <c r="BOH163" s="79"/>
      <c r="BOI163" s="424"/>
      <c r="BOJ163" s="89"/>
      <c r="BOK163" s="425"/>
      <c r="BOL163" s="423"/>
      <c r="BOM163" s="426"/>
      <c r="BON163" s="426"/>
      <c r="BOO163" s="427"/>
      <c r="BOP163" s="427"/>
      <c r="BOQ163" s="423"/>
      <c r="BOR163" s="428"/>
      <c r="BOS163" s="79"/>
      <c r="BOT163" s="424"/>
      <c r="BOU163" s="89"/>
      <c r="BOV163" s="425"/>
      <c r="BOW163" s="423"/>
      <c r="BOX163" s="426"/>
      <c r="BOY163" s="426"/>
      <c r="BOZ163" s="427"/>
      <c r="BPA163" s="427"/>
      <c r="BPB163" s="423"/>
      <c r="BPC163" s="428"/>
      <c r="BPD163" s="79"/>
      <c r="BPE163" s="424"/>
      <c r="BPF163" s="89"/>
      <c r="BPG163" s="425"/>
      <c r="BPH163" s="423"/>
      <c r="BPI163" s="426"/>
      <c r="BPJ163" s="426"/>
      <c r="BPK163" s="427"/>
      <c r="BPL163" s="427"/>
      <c r="BPM163" s="423"/>
      <c r="BPN163" s="428"/>
      <c r="BPO163" s="79"/>
      <c r="BPP163" s="424"/>
      <c r="BPQ163" s="89"/>
      <c r="BPR163" s="425"/>
      <c r="BPS163" s="423"/>
      <c r="BPT163" s="426"/>
      <c r="BPU163" s="426"/>
      <c r="BPV163" s="427"/>
      <c r="BPW163" s="427"/>
      <c r="BPX163" s="423"/>
      <c r="BPY163" s="428"/>
      <c r="BPZ163" s="79"/>
      <c r="BQA163" s="424"/>
      <c r="BQB163" s="89"/>
      <c r="BQC163" s="425"/>
      <c r="BQD163" s="423"/>
      <c r="BQE163" s="426"/>
      <c r="BQF163" s="426"/>
      <c r="BQG163" s="427"/>
      <c r="BQH163" s="427"/>
      <c r="BQI163" s="423"/>
      <c r="BQJ163" s="428"/>
      <c r="BQK163" s="79"/>
      <c r="BQL163" s="424"/>
      <c r="BQM163" s="89"/>
      <c r="BQN163" s="425"/>
      <c r="BQO163" s="423"/>
      <c r="BQP163" s="426"/>
      <c r="BQQ163" s="426"/>
      <c r="BQR163" s="427"/>
      <c r="BQS163" s="427"/>
      <c r="BQT163" s="423"/>
      <c r="BQU163" s="428"/>
      <c r="BQV163" s="79"/>
      <c r="BQW163" s="424"/>
      <c r="BQX163" s="89"/>
      <c r="BQY163" s="425"/>
      <c r="BQZ163" s="423"/>
      <c r="BRA163" s="426"/>
      <c r="BRB163" s="426"/>
      <c r="BRC163" s="427"/>
      <c r="BRD163" s="427"/>
      <c r="BRE163" s="423"/>
      <c r="BRF163" s="428"/>
      <c r="BRG163" s="79"/>
      <c r="BRH163" s="424"/>
      <c r="BRI163" s="89"/>
      <c r="BRJ163" s="425"/>
      <c r="BRK163" s="423"/>
      <c r="BRL163" s="426"/>
      <c r="BRM163" s="426"/>
      <c r="BRN163" s="427"/>
      <c r="BRO163" s="427"/>
      <c r="BRP163" s="423"/>
      <c r="BRQ163" s="428"/>
      <c r="BRR163" s="79"/>
      <c r="BRS163" s="424"/>
      <c r="BRT163" s="89"/>
      <c r="BRU163" s="425"/>
      <c r="BRV163" s="423"/>
      <c r="BRW163" s="426"/>
      <c r="BRX163" s="426"/>
      <c r="BRY163" s="427"/>
      <c r="BRZ163" s="427"/>
      <c r="BSA163" s="423"/>
      <c r="BSB163" s="428"/>
      <c r="BSC163" s="79"/>
      <c r="BSD163" s="424"/>
      <c r="BSE163" s="89"/>
      <c r="BSF163" s="425"/>
      <c r="BSG163" s="423"/>
      <c r="BSH163" s="426"/>
      <c r="BSI163" s="426"/>
      <c r="BSJ163" s="427"/>
      <c r="BSK163" s="427"/>
      <c r="BSL163" s="423"/>
      <c r="BSM163" s="428"/>
      <c r="BSN163" s="79"/>
      <c r="BSO163" s="424"/>
      <c r="BSP163" s="89"/>
      <c r="BSQ163" s="425"/>
      <c r="BSR163" s="423"/>
      <c r="BSS163" s="426"/>
      <c r="BST163" s="426"/>
      <c r="BSU163" s="427"/>
      <c r="BSV163" s="427"/>
      <c r="BSW163" s="423"/>
      <c r="BSX163" s="428"/>
      <c r="BSY163" s="79"/>
      <c r="BSZ163" s="424"/>
      <c r="BTA163" s="89"/>
      <c r="BTB163" s="425"/>
      <c r="BTC163" s="423"/>
      <c r="BTD163" s="426"/>
      <c r="BTE163" s="426"/>
      <c r="BTF163" s="427"/>
      <c r="BTG163" s="427"/>
      <c r="BTH163" s="423"/>
      <c r="BTI163" s="428"/>
      <c r="BTJ163" s="79"/>
      <c r="BTK163" s="424"/>
      <c r="BTL163" s="89"/>
      <c r="BTM163" s="425"/>
      <c r="BTN163" s="423"/>
      <c r="BTO163" s="426"/>
      <c r="BTP163" s="426"/>
      <c r="BTQ163" s="427"/>
      <c r="BTR163" s="427"/>
      <c r="BTS163" s="423"/>
      <c r="BTT163" s="428"/>
      <c r="BTU163" s="79"/>
      <c r="BTV163" s="424"/>
      <c r="BTW163" s="89"/>
      <c r="BTX163" s="425"/>
      <c r="BTY163" s="423"/>
      <c r="BTZ163" s="426"/>
      <c r="BUA163" s="426"/>
      <c r="BUB163" s="427"/>
      <c r="BUC163" s="427"/>
      <c r="BUD163" s="423"/>
      <c r="BUE163" s="428"/>
      <c r="BUF163" s="79"/>
      <c r="BUG163" s="424"/>
      <c r="BUH163" s="89"/>
      <c r="BUI163" s="425"/>
      <c r="BUJ163" s="423"/>
      <c r="BUK163" s="426"/>
      <c r="BUL163" s="426"/>
      <c r="BUM163" s="427"/>
      <c r="BUN163" s="427"/>
      <c r="BUO163" s="423"/>
      <c r="BUP163" s="428"/>
      <c r="BUQ163" s="79"/>
      <c r="BUR163" s="424"/>
      <c r="BUS163" s="89"/>
      <c r="BUT163" s="425"/>
      <c r="BUU163" s="423"/>
      <c r="BUV163" s="426"/>
      <c r="BUW163" s="426"/>
      <c r="BUX163" s="427"/>
      <c r="BUY163" s="427"/>
      <c r="BUZ163" s="423"/>
      <c r="BVA163" s="428"/>
      <c r="BVB163" s="79"/>
      <c r="BVC163" s="424"/>
      <c r="BVD163" s="89"/>
      <c r="BVE163" s="425"/>
      <c r="BVF163" s="423"/>
      <c r="BVG163" s="426"/>
      <c r="BVH163" s="426"/>
      <c r="BVI163" s="427"/>
      <c r="BVJ163" s="427"/>
      <c r="BVK163" s="423"/>
      <c r="BVL163" s="428"/>
      <c r="BVM163" s="79"/>
      <c r="BVN163" s="424"/>
      <c r="BVO163" s="89"/>
      <c r="BVP163" s="425"/>
      <c r="BVQ163" s="423"/>
      <c r="BVR163" s="426"/>
      <c r="BVS163" s="426"/>
      <c r="BVT163" s="427"/>
      <c r="BVU163" s="427"/>
      <c r="BVV163" s="423"/>
      <c r="BVW163" s="428"/>
      <c r="BVX163" s="79"/>
      <c r="BVY163" s="424"/>
      <c r="BVZ163" s="89"/>
      <c r="BWA163" s="425"/>
      <c r="BWB163" s="423"/>
      <c r="BWC163" s="426"/>
      <c r="BWD163" s="426"/>
      <c r="BWE163" s="427"/>
      <c r="BWF163" s="427"/>
      <c r="BWG163" s="423"/>
      <c r="BWH163" s="428"/>
      <c r="BWI163" s="79"/>
      <c r="BWJ163" s="424"/>
      <c r="BWK163" s="89"/>
      <c r="BWL163" s="425"/>
      <c r="BWM163" s="423"/>
      <c r="BWN163" s="426"/>
      <c r="BWO163" s="426"/>
      <c r="BWP163" s="427"/>
      <c r="BWQ163" s="427"/>
      <c r="BWR163" s="423"/>
      <c r="BWS163" s="428"/>
      <c r="BWT163" s="79"/>
      <c r="BWU163" s="424"/>
      <c r="BWV163" s="89"/>
      <c r="BWW163" s="425"/>
      <c r="BWX163" s="423"/>
      <c r="BWY163" s="426"/>
      <c r="BWZ163" s="426"/>
      <c r="BXA163" s="427"/>
      <c r="BXB163" s="427"/>
      <c r="BXC163" s="423"/>
      <c r="BXD163" s="428"/>
      <c r="BXE163" s="79"/>
      <c r="BXF163" s="424"/>
      <c r="BXG163" s="89"/>
      <c r="BXH163" s="425"/>
      <c r="BXI163" s="423"/>
      <c r="BXJ163" s="426"/>
      <c r="BXK163" s="426"/>
      <c r="BXL163" s="427"/>
      <c r="BXM163" s="427"/>
      <c r="BXN163" s="423"/>
      <c r="BXO163" s="428"/>
      <c r="BXP163" s="79"/>
      <c r="BXQ163" s="424"/>
      <c r="BXR163" s="89"/>
      <c r="BXS163" s="425"/>
      <c r="BXT163" s="423"/>
      <c r="BXU163" s="426"/>
      <c r="BXV163" s="426"/>
      <c r="BXW163" s="427"/>
      <c r="BXX163" s="427"/>
      <c r="BXY163" s="423"/>
      <c r="BXZ163" s="428"/>
      <c r="BYA163" s="79"/>
      <c r="BYB163" s="424"/>
      <c r="BYC163" s="89"/>
      <c r="BYD163" s="425"/>
      <c r="BYE163" s="423"/>
      <c r="BYF163" s="426"/>
      <c r="BYG163" s="426"/>
      <c r="BYH163" s="427"/>
      <c r="BYI163" s="427"/>
      <c r="BYJ163" s="423"/>
      <c r="BYK163" s="428"/>
      <c r="BYL163" s="79"/>
      <c r="BYM163" s="424"/>
      <c r="BYN163" s="89"/>
      <c r="BYO163" s="425"/>
      <c r="BYP163" s="423"/>
      <c r="BYQ163" s="426"/>
      <c r="BYR163" s="426"/>
      <c r="BYS163" s="427"/>
      <c r="BYT163" s="427"/>
      <c r="BYU163" s="423"/>
      <c r="BYV163" s="428"/>
      <c r="BYW163" s="79"/>
      <c r="BYX163" s="424"/>
      <c r="BYY163" s="89"/>
      <c r="BYZ163" s="425"/>
      <c r="BZA163" s="423"/>
      <c r="BZB163" s="426"/>
      <c r="BZC163" s="426"/>
      <c r="BZD163" s="427"/>
      <c r="BZE163" s="427"/>
      <c r="BZF163" s="423"/>
      <c r="BZG163" s="428"/>
      <c r="BZH163" s="79"/>
      <c r="BZI163" s="424"/>
      <c r="BZJ163" s="89"/>
      <c r="BZK163" s="425"/>
      <c r="BZL163" s="423"/>
      <c r="BZM163" s="426"/>
      <c r="BZN163" s="426"/>
      <c r="BZO163" s="427"/>
      <c r="BZP163" s="427"/>
      <c r="BZQ163" s="423"/>
      <c r="BZR163" s="428"/>
      <c r="BZS163" s="79"/>
      <c r="BZT163" s="424"/>
      <c r="BZU163" s="89"/>
      <c r="BZV163" s="425"/>
      <c r="BZW163" s="423"/>
      <c r="BZX163" s="426"/>
      <c r="BZY163" s="426"/>
      <c r="BZZ163" s="427"/>
      <c r="CAA163" s="427"/>
      <c r="CAB163" s="423"/>
      <c r="CAC163" s="428"/>
      <c r="CAD163" s="79"/>
      <c r="CAE163" s="424"/>
      <c r="CAF163" s="89"/>
      <c r="CAG163" s="425"/>
      <c r="CAH163" s="423"/>
      <c r="CAI163" s="426"/>
      <c r="CAJ163" s="426"/>
      <c r="CAK163" s="427"/>
      <c r="CAL163" s="427"/>
      <c r="CAM163" s="423"/>
      <c r="CAN163" s="428"/>
      <c r="CAO163" s="79"/>
      <c r="CAP163" s="424"/>
      <c r="CAQ163" s="89"/>
      <c r="CAR163" s="425"/>
      <c r="CAS163" s="423"/>
      <c r="CAT163" s="426"/>
      <c r="CAU163" s="426"/>
      <c r="CAV163" s="427"/>
      <c r="CAW163" s="427"/>
      <c r="CAX163" s="423"/>
      <c r="CAY163" s="428"/>
      <c r="CAZ163" s="79"/>
      <c r="CBA163" s="424"/>
      <c r="CBB163" s="89"/>
      <c r="CBC163" s="425"/>
      <c r="CBD163" s="423"/>
      <c r="CBE163" s="426"/>
      <c r="CBF163" s="426"/>
      <c r="CBG163" s="427"/>
      <c r="CBH163" s="427"/>
      <c r="CBI163" s="423"/>
      <c r="CBJ163" s="428"/>
      <c r="CBK163" s="79"/>
      <c r="CBL163" s="424"/>
      <c r="CBM163" s="89"/>
      <c r="CBN163" s="425"/>
      <c r="CBO163" s="423"/>
      <c r="CBP163" s="426"/>
      <c r="CBQ163" s="426"/>
      <c r="CBR163" s="427"/>
      <c r="CBS163" s="427"/>
      <c r="CBT163" s="423"/>
      <c r="CBU163" s="428"/>
      <c r="CBV163" s="79"/>
      <c r="CBW163" s="424"/>
      <c r="CBX163" s="89"/>
      <c r="CBY163" s="425"/>
      <c r="CBZ163" s="423"/>
      <c r="CCA163" s="426"/>
      <c r="CCB163" s="426"/>
      <c r="CCC163" s="427"/>
      <c r="CCD163" s="427"/>
      <c r="CCE163" s="423"/>
      <c r="CCF163" s="428"/>
      <c r="CCG163" s="79"/>
      <c r="CCH163" s="424"/>
      <c r="CCI163" s="89"/>
      <c r="CCJ163" s="425"/>
      <c r="CCK163" s="423"/>
      <c r="CCL163" s="426"/>
      <c r="CCM163" s="426"/>
      <c r="CCN163" s="427"/>
      <c r="CCO163" s="427"/>
      <c r="CCP163" s="423"/>
      <c r="CCQ163" s="428"/>
      <c r="CCR163" s="79"/>
      <c r="CCS163" s="424"/>
      <c r="CCT163" s="89"/>
      <c r="CCU163" s="425"/>
      <c r="CCV163" s="423"/>
      <c r="CCW163" s="426"/>
      <c r="CCX163" s="426"/>
      <c r="CCY163" s="427"/>
      <c r="CCZ163" s="427"/>
      <c r="CDA163" s="423"/>
      <c r="CDB163" s="428"/>
      <c r="CDC163" s="79"/>
      <c r="CDD163" s="424"/>
      <c r="CDE163" s="89"/>
      <c r="CDF163" s="425"/>
      <c r="CDG163" s="423"/>
      <c r="CDH163" s="426"/>
      <c r="CDI163" s="426"/>
      <c r="CDJ163" s="427"/>
      <c r="CDK163" s="427"/>
      <c r="CDL163" s="423"/>
      <c r="CDM163" s="428"/>
      <c r="CDN163" s="79"/>
      <c r="CDO163" s="424"/>
      <c r="CDP163" s="89"/>
      <c r="CDQ163" s="425"/>
      <c r="CDR163" s="423"/>
      <c r="CDS163" s="426"/>
      <c r="CDT163" s="426"/>
      <c r="CDU163" s="427"/>
      <c r="CDV163" s="427"/>
      <c r="CDW163" s="423"/>
      <c r="CDX163" s="428"/>
      <c r="CDY163" s="79"/>
      <c r="CDZ163" s="424"/>
      <c r="CEA163" s="89"/>
      <c r="CEB163" s="425"/>
      <c r="CEC163" s="423"/>
      <c r="CED163" s="426"/>
      <c r="CEE163" s="426"/>
      <c r="CEF163" s="427"/>
      <c r="CEG163" s="427"/>
      <c r="CEH163" s="423"/>
      <c r="CEI163" s="428"/>
      <c r="CEJ163" s="79"/>
      <c r="CEK163" s="424"/>
      <c r="CEL163" s="89"/>
      <c r="CEM163" s="425"/>
      <c r="CEN163" s="423"/>
      <c r="CEO163" s="426"/>
      <c r="CEP163" s="426"/>
      <c r="CEQ163" s="427"/>
      <c r="CER163" s="427"/>
      <c r="CES163" s="423"/>
      <c r="CET163" s="428"/>
      <c r="CEU163" s="79"/>
      <c r="CEV163" s="424"/>
      <c r="CEW163" s="89"/>
      <c r="CEX163" s="425"/>
      <c r="CEY163" s="423"/>
      <c r="CEZ163" s="426"/>
      <c r="CFA163" s="426"/>
      <c r="CFB163" s="427"/>
      <c r="CFC163" s="427"/>
      <c r="CFD163" s="423"/>
      <c r="CFE163" s="428"/>
      <c r="CFF163" s="79"/>
      <c r="CFG163" s="424"/>
      <c r="CFH163" s="89"/>
      <c r="CFI163" s="425"/>
      <c r="CFJ163" s="423"/>
      <c r="CFK163" s="426"/>
      <c r="CFL163" s="426"/>
      <c r="CFM163" s="427"/>
      <c r="CFN163" s="427"/>
      <c r="CFO163" s="423"/>
      <c r="CFP163" s="428"/>
      <c r="CFQ163" s="79"/>
      <c r="CFR163" s="424"/>
      <c r="CFS163" s="89"/>
      <c r="CFT163" s="425"/>
      <c r="CFU163" s="423"/>
      <c r="CFV163" s="426"/>
      <c r="CFW163" s="426"/>
      <c r="CFX163" s="427"/>
      <c r="CFY163" s="427"/>
      <c r="CFZ163" s="423"/>
      <c r="CGA163" s="428"/>
      <c r="CGB163" s="79"/>
      <c r="CGC163" s="424"/>
      <c r="CGD163" s="89"/>
      <c r="CGE163" s="425"/>
      <c r="CGF163" s="423"/>
      <c r="CGG163" s="426"/>
      <c r="CGH163" s="426"/>
      <c r="CGI163" s="427"/>
      <c r="CGJ163" s="427"/>
      <c r="CGK163" s="423"/>
      <c r="CGL163" s="428"/>
      <c r="CGM163" s="79"/>
      <c r="CGN163" s="424"/>
      <c r="CGO163" s="89"/>
      <c r="CGP163" s="425"/>
      <c r="CGQ163" s="423"/>
      <c r="CGR163" s="426"/>
      <c r="CGS163" s="426"/>
      <c r="CGT163" s="427"/>
      <c r="CGU163" s="427"/>
      <c r="CGV163" s="423"/>
      <c r="CGW163" s="428"/>
      <c r="CGX163" s="79"/>
      <c r="CGY163" s="424"/>
      <c r="CGZ163" s="89"/>
      <c r="CHA163" s="425"/>
      <c r="CHB163" s="423"/>
      <c r="CHC163" s="426"/>
      <c r="CHD163" s="426"/>
      <c r="CHE163" s="427"/>
      <c r="CHF163" s="427"/>
      <c r="CHG163" s="423"/>
      <c r="CHH163" s="428"/>
      <c r="CHI163" s="79"/>
      <c r="CHJ163" s="424"/>
      <c r="CHK163" s="89"/>
      <c r="CHL163" s="425"/>
      <c r="CHM163" s="423"/>
      <c r="CHN163" s="426"/>
      <c r="CHO163" s="426"/>
      <c r="CHP163" s="427"/>
      <c r="CHQ163" s="427"/>
      <c r="CHR163" s="423"/>
      <c r="CHS163" s="428"/>
      <c r="CHT163" s="79"/>
      <c r="CHU163" s="424"/>
      <c r="CHV163" s="89"/>
      <c r="CHW163" s="425"/>
      <c r="CHX163" s="423"/>
      <c r="CHY163" s="426"/>
      <c r="CHZ163" s="426"/>
      <c r="CIA163" s="427"/>
      <c r="CIB163" s="427"/>
      <c r="CIC163" s="423"/>
      <c r="CID163" s="428"/>
      <c r="CIE163" s="79"/>
      <c r="CIF163" s="424"/>
      <c r="CIG163" s="89"/>
      <c r="CIH163" s="425"/>
      <c r="CII163" s="423"/>
      <c r="CIJ163" s="426"/>
      <c r="CIK163" s="426"/>
      <c r="CIL163" s="427"/>
      <c r="CIM163" s="427"/>
      <c r="CIN163" s="423"/>
      <c r="CIO163" s="428"/>
      <c r="CIP163" s="79"/>
      <c r="CIQ163" s="424"/>
      <c r="CIR163" s="89"/>
      <c r="CIS163" s="425"/>
      <c r="CIT163" s="423"/>
      <c r="CIU163" s="426"/>
      <c r="CIV163" s="426"/>
      <c r="CIW163" s="427"/>
      <c r="CIX163" s="427"/>
      <c r="CIY163" s="423"/>
      <c r="CIZ163" s="428"/>
      <c r="CJA163" s="79"/>
      <c r="CJB163" s="424"/>
      <c r="CJC163" s="89"/>
      <c r="CJD163" s="425"/>
      <c r="CJE163" s="423"/>
      <c r="CJF163" s="426"/>
      <c r="CJG163" s="426"/>
      <c r="CJH163" s="427"/>
      <c r="CJI163" s="427"/>
      <c r="CJJ163" s="423"/>
      <c r="CJK163" s="428"/>
      <c r="CJL163" s="79"/>
      <c r="CJM163" s="424"/>
      <c r="CJN163" s="89"/>
      <c r="CJO163" s="425"/>
      <c r="CJP163" s="423"/>
      <c r="CJQ163" s="426"/>
      <c r="CJR163" s="426"/>
      <c r="CJS163" s="427"/>
      <c r="CJT163" s="427"/>
      <c r="CJU163" s="423"/>
      <c r="CJV163" s="428"/>
      <c r="CJW163" s="79"/>
      <c r="CJX163" s="424"/>
      <c r="CJY163" s="89"/>
      <c r="CJZ163" s="425"/>
      <c r="CKA163" s="423"/>
      <c r="CKB163" s="426"/>
      <c r="CKC163" s="426"/>
      <c r="CKD163" s="427"/>
      <c r="CKE163" s="427"/>
      <c r="CKF163" s="423"/>
      <c r="CKG163" s="428"/>
      <c r="CKH163" s="79"/>
      <c r="CKI163" s="424"/>
      <c r="CKJ163" s="89"/>
      <c r="CKK163" s="425"/>
      <c r="CKL163" s="423"/>
      <c r="CKM163" s="426"/>
      <c r="CKN163" s="426"/>
      <c r="CKO163" s="427"/>
      <c r="CKP163" s="427"/>
      <c r="CKQ163" s="423"/>
      <c r="CKR163" s="428"/>
      <c r="CKS163" s="79"/>
      <c r="CKT163" s="424"/>
      <c r="CKU163" s="89"/>
      <c r="CKV163" s="425"/>
      <c r="CKW163" s="423"/>
      <c r="CKX163" s="426"/>
      <c r="CKY163" s="426"/>
      <c r="CKZ163" s="427"/>
      <c r="CLA163" s="427"/>
      <c r="CLB163" s="423"/>
      <c r="CLC163" s="428"/>
      <c r="CLD163" s="79"/>
      <c r="CLE163" s="424"/>
      <c r="CLF163" s="89"/>
      <c r="CLG163" s="425"/>
      <c r="CLH163" s="423"/>
      <c r="CLI163" s="426"/>
      <c r="CLJ163" s="426"/>
      <c r="CLK163" s="427"/>
      <c r="CLL163" s="427"/>
      <c r="CLM163" s="423"/>
      <c r="CLN163" s="428"/>
      <c r="CLO163" s="79"/>
      <c r="CLP163" s="424"/>
      <c r="CLQ163" s="89"/>
      <c r="CLR163" s="425"/>
      <c r="CLS163" s="423"/>
      <c r="CLT163" s="426"/>
      <c r="CLU163" s="426"/>
      <c r="CLV163" s="427"/>
      <c r="CLW163" s="427"/>
      <c r="CLX163" s="423"/>
      <c r="CLY163" s="428"/>
      <c r="CLZ163" s="79"/>
      <c r="CMA163" s="424"/>
      <c r="CMB163" s="89"/>
      <c r="CMC163" s="425"/>
      <c r="CMD163" s="423"/>
      <c r="CME163" s="426"/>
      <c r="CMF163" s="426"/>
      <c r="CMG163" s="427"/>
      <c r="CMH163" s="427"/>
      <c r="CMI163" s="423"/>
      <c r="CMJ163" s="428"/>
      <c r="CMK163" s="79"/>
      <c r="CML163" s="424"/>
      <c r="CMM163" s="89"/>
      <c r="CMN163" s="425"/>
      <c r="CMO163" s="423"/>
      <c r="CMP163" s="426"/>
      <c r="CMQ163" s="426"/>
      <c r="CMR163" s="427"/>
      <c r="CMS163" s="427"/>
      <c r="CMT163" s="423"/>
      <c r="CMU163" s="428"/>
      <c r="CMV163" s="79"/>
      <c r="CMW163" s="424"/>
      <c r="CMX163" s="89"/>
      <c r="CMY163" s="425"/>
      <c r="CMZ163" s="423"/>
      <c r="CNA163" s="426"/>
      <c r="CNB163" s="426"/>
      <c r="CNC163" s="427"/>
      <c r="CND163" s="427"/>
      <c r="CNE163" s="423"/>
      <c r="CNF163" s="428"/>
      <c r="CNG163" s="79"/>
      <c r="CNH163" s="424"/>
      <c r="CNI163" s="89"/>
      <c r="CNJ163" s="425"/>
      <c r="CNK163" s="423"/>
      <c r="CNL163" s="426"/>
      <c r="CNM163" s="426"/>
      <c r="CNN163" s="427"/>
      <c r="CNO163" s="427"/>
      <c r="CNP163" s="423"/>
      <c r="CNQ163" s="428"/>
      <c r="CNR163" s="79"/>
      <c r="CNS163" s="424"/>
      <c r="CNT163" s="89"/>
      <c r="CNU163" s="425"/>
      <c r="CNV163" s="423"/>
      <c r="CNW163" s="426"/>
      <c r="CNX163" s="426"/>
      <c r="CNY163" s="427"/>
      <c r="CNZ163" s="427"/>
      <c r="COA163" s="423"/>
      <c r="COB163" s="428"/>
      <c r="COC163" s="79"/>
      <c r="COD163" s="424"/>
      <c r="COE163" s="89"/>
      <c r="COF163" s="425"/>
      <c r="COG163" s="423"/>
      <c r="COH163" s="426"/>
      <c r="COI163" s="426"/>
      <c r="COJ163" s="427"/>
      <c r="COK163" s="427"/>
      <c r="COL163" s="423"/>
      <c r="COM163" s="428"/>
      <c r="CON163" s="79"/>
      <c r="COO163" s="424"/>
      <c r="COP163" s="89"/>
      <c r="COQ163" s="425"/>
      <c r="COR163" s="423"/>
      <c r="COS163" s="426"/>
      <c r="COT163" s="426"/>
      <c r="COU163" s="427"/>
      <c r="COV163" s="427"/>
      <c r="COW163" s="423"/>
      <c r="COX163" s="428"/>
      <c r="COY163" s="79"/>
      <c r="COZ163" s="424"/>
      <c r="CPA163" s="89"/>
      <c r="CPB163" s="425"/>
      <c r="CPC163" s="423"/>
      <c r="CPD163" s="426"/>
      <c r="CPE163" s="426"/>
      <c r="CPF163" s="427"/>
      <c r="CPG163" s="427"/>
      <c r="CPH163" s="423"/>
      <c r="CPI163" s="428"/>
      <c r="CPJ163" s="79"/>
      <c r="CPK163" s="424"/>
      <c r="CPL163" s="89"/>
      <c r="CPM163" s="425"/>
      <c r="CPN163" s="423"/>
      <c r="CPO163" s="426"/>
      <c r="CPP163" s="426"/>
      <c r="CPQ163" s="427"/>
      <c r="CPR163" s="427"/>
      <c r="CPS163" s="423"/>
      <c r="CPT163" s="428"/>
      <c r="CPU163" s="79"/>
      <c r="CPV163" s="424"/>
      <c r="CPW163" s="89"/>
      <c r="CPX163" s="425"/>
      <c r="CPY163" s="423"/>
      <c r="CPZ163" s="426"/>
      <c r="CQA163" s="426"/>
      <c r="CQB163" s="427"/>
      <c r="CQC163" s="427"/>
      <c r="CQD163" s="423"/>
      <c r="CQE163" s="428"/>
      <c r="CQF163" s="79"/>
      <c r="CQG163" s="424"/>
      <c r="CQH163" s="89"/>
      <c r="CQI163" s="425"/>
      <c r="CQJ163" s="423"/>
      <c r="CQK163" s="426"/>
      <c r="CQL163" s="426"/>
      <c r="CQM163" s="427"/>
      <c r="CQN163" s="427"/>
      <c r="CQO163" s="423"/>
      <c r="CQP163" s="428"/>
      <c r="CQQ163" s="79"/>
      <c r="CQR163" s="424"/>
      <c r="CQS163" s="89"/>
      <c r="CQT163" s="425"/>
      <c r="CQU163" s="423"/>
      <c r="CQV163" s="426"/>
      <c r="CQW163" s="426"/>
      <c r="CQX163" s="427"/>
      <c r="CQY163" s="427"/>
      <c r="CQZ163" s="423"/>
      <c r="CRA163" s="428"/>
      <c r="CRB163" s="79"/>
      <c r="CRC163" s="424"/>
      <c r="CRD163" s="89"/>
      <c r="CRE163" s="425"/>
      <c r="CRF163" s="423"/>
      <c r="CRG163" s="426"/>
      <c r="CRH163" s="426"/>
      <c r="CRI163" s="427"/>
      <c r="CRJ163" s="427"/>
      <c r="CRK163" s="423"/>
      <c r="CRL163" s="428"/>
      <c r="CRM163" s="79"/>
      <c r="CRN163" s="424"/>
      <c r="CRO163" s="89"/>
      <c r="CRP163" s="425"/>
      <c r="CRQ163" s="423"/>
      <c r="CRR163" s="426"/>
      <c r="CRS163" s="426"/>
      <c r="CRT163" s="427"/>
      <c r="CRU163" s="427"/>
      <c r="CRV163" s="423"/>
      <c r="CRW163" s="428"/>
      <c r="CRX163" s="79"/>
      <c r="CRY163" s="424"/>
      <c r="CRZ163" s="89"/>
      <c r="CSA163" s="425"/>
      <c r="CSB163" s="423"/>
      <c r="CSC163" s="426"/>
      <c r="CSD163" s="426"/>
      <c r="CSE163" s="427"/>
      <c r="CSF163" s="427"/>
      <c r="CSG163" s="423"/>
      <c r="CSH163" s="428"/>
      <c r="CSI163" s="79"/>
      <c r="CSJ163" s="424"/>
      <c r="CSK163" s="89"/>
      <c r="CSL163" s="425"/>
      <c r="CSM163" s="423"/>
      <c r="CSN163" s="426"/>
      <c r="CSO163" s="426"/>
      <c r="CSP163" s="427"/>
      <c r="CSQ163" s="427"/>
      <c r="CSR163" s="423"/>
      <c r="CSS163" s="428"/>
      <c r="CST163" s="79"/>
      <c r="CSU163" s="424"/>
      <c r="CSV163" s="89"/>
      <c r="CSW163" s="425"/>
      <c r="CSX163" s="423"/>
      <c r="CSY163" s="426"/>
      <c r="CSZ163" s="426"/>
      <c r="CTA163" s="427"/>
      <c r="CTB163" s="427"/>
      <c r="CTC163" s="423"/>
      <c r="CTD163" s="428"/>
      <c r="CTE163" s="79"/>
      <c r="CTF163" s="424"/>
      <c r="CTG163" s="89"/>
      <c r="CTH163" s="425"/>
      <c r="CTI163" s="423"/>
      <c r="CTJ163" s="426"/>
      <c r="CTK163" s="426"/>
      <c r="CTL163" s="427"/>
      <c r="CTM163" s="427"/>
      <c r="CTN163" s="423"/>
      <c r="CTO163" s="428"/>
      <c r="CTP163" s="79"/>
      <c r="CTQ163" s="424"/>
      <c r="CTR163" s="89"/>
      <c r="CTS163" s="425"/>
      <c r="CTT163" s="423"/>
      <c r="CTU163" s="426"/>
      <c r="CTV163" s="426"/>
      <c r="CTW163" s="427"/>
      <c r="CTX163" s="427"/>
      <c r="CTY163" s="423"/>
      <c r="CTZ163" s="428"/>
      <c r="CUA163" s="79"/>
      <c r="CUB163" s="424"/>
      <c r="CUC163" s="89"/>
      <c r="CUD163" s="425"/>
      <c r="CUE163" s="423"/>
      <c r="CUF163" s="426"/>
      <c r="CUG163" s="426"/>
      <c r="CUH163" s="427"/>
      <c r="CUI163" s="427"/>
      <c r="CUJ163" s="423"/>
      <c r="CUK163" s="428"/>
      <c r="CUL163" s="79"/>
      <c r="CUM163" s="424"/>
      <c r="CUN163" s="89"/>
      <c r="CUO163" s="425"/>
      <c r="CUP163" s="423"/>
      <c r="CUQ163" s="426"/>
      <c r="CUR163" s="426"/>
      <c r="CUS163" s="427"/>
      <c r="CUT163" s="427"/>
      <c r="CUU163" s="423"/>
      <c r="CUV163" s="428"/>
      <c r="CUW163" s="79"/>
      <c r="CUX163" s="424"/>
      <c r="CUY163" s="89"/>
      <c r="CUZ163" s="425"/>
      <c r="CVA163" s="423"/>
      <c r="CVB163" s="426"/>
      <c r="CVC163" s="426"/>
      <c r="CVD163" s="427"/>
      <c r="CVE163" s="427"/>
      <c r="CVF163" s="423"/>
      <c r="CVG163" s="428"/>
      <c r="CVH163" s="79"/>
      <c r="CVI163" s="424"/>
      <c r="CVJ163" s="89"/>
      <c r="CVK163" s="425"/>
      <c r="CVL163" s="423"/>
      <c r="CVM163" s="426"/>
      <c r="CVN163" s="426"/>
      <c r="CVO163" s="427"/>
      <c r="CVP163" s="427"/>
      <c r="CVQ163" s="423"/>
      <c r="CVR163" s="428"/>
      <c r="CVS163" s="79"/>
      <c r="CVT163" s="424"/>
      <c r="CVU163" s="89"/>
      <c r="CVV163" s="425"/>
      <c r="CVW163" s="423"/>
      <c r="CVX163" s="426"/>
      <c r="CVY163" s="426"/>
      <c r="CVZ163" s="427"/>
      <c r="CWA163" s="427"/>
      <c r="CWB163" s="423"/>
      <c r="CWC163" s="428"/>
      <c r="CWD163" s="79"/>
      <c r="CWE163" s="424"/>
      <c r="CWF163" s="89"/>
      <c r="CWG163" s="425"/>
      <c r="CWH163" s="423"/>
      <c r="CWI163" s="426"/>
      <c r="CWJ163" s="426"/>
      <c r="CWK163" s="427"/>
      <c r="CWL163" s="427"/>
      <c r="CWM163" s="423"/>
      <c r="CWN163" s="428"/>
      <c r="CWO163" s="79"/>
      <c r="CWP163" s="424"/>
      <c r="CWQ163" s="89"/>
      <c r="CWR163" s="425"/>
      <c r="CWS163" s="423"/>
      <c r="CWT163" s="426"/>
      <c r="CWU163" s="426"/>
      <c r="CWV163" s="427"/>
      <c r="CWW163" s="427"/>
      <c r="CWX163" s="423"/>
      <c r="CWY163" s="428"/>
      <c r="CWZ163" s="79"/>
      <c r="CXA163" s="424"/>
      <c r="CXB163" s="89"/>
      <c r="CXC163" s="425"/>
      <c r="CXD163" s="423"/>
      <c r="CXE163" s="426"/>
      <c r="CXF163" s="426"/>
      <c r="CXG163" s="427"/>
      <c r="CXH163" s="427"/>
      <c r="CXI163" s="423"/>
      <c r="CXJ163" s="428"/>
      <c r="CXK163" s="79"/>
      <c r="CXL163" s="424"/>
      <c r="CXM163" s="89"/>
      <c r="CXN163" s="425"/>
      <c r="CXO163" s="423"/>
      <c r="CXP163" s="426"/>
      <c r="CXQ163" s="426"/>
      <c r="CXR163" s="427"/>
      <c r="CXS163" s="427"/>
      <c r="CXT163" s="423"/>
      <c r="CXU163" s="428"/>
      <c r="CXV163" s="79"/>
      <c r="CXW163" s="424"/>
      <c r="CXX163" s="89"/>
      <c r="CXY163" s="425"/>
      <c r="CXZ163" s="423"/>
      <c r="CYA163" s="426"/>
      <c r="CYB163" s="426"/>
      <c r="CYC163" s="427"/>
      <c r="CYD163" s="427"/>
      <c r="CYE163" s="423"/>
      <c r="CYF163" s="428"/>
      <c r="CYG163" s="79"/>
      <c r="CYH163" s="424"/>
      <c r="CYI163" s="89"/>
      <c r="CYJ163" s="425"/>
      <c r="CYK163" s="423"/>
      <c r="CYL163" s="426"/>
      <c r="CYM163" s="426"/>
      <c r="CYN163" s="427"/>
      <c r="CYO163" s="427"/>
      <c r="CYP163" s="423"/>
      <c r="CYQ163" s="428"/>
      <c r="CYR163" s="79"/>
      <c r="CYS163" s="424"/>
      <c r="CYT163" s="89"/>
      <c r="CYU163" s="425"/>
      <c r="CYV163" s="423"/>
      <c r="CYW163" s="426"/>
      <c r="CYX163" s="426"/>
      <c r="CYY163" s="427"/>
      <c r="CYZ163" s="427"/>
      <c r="CZA163" s="423"/>
      <c r="CZB163" s="428"/>
      <c r="CZC163" s="79"/>
      <c r="CZD163" s="424"/>
      <c r="CZE163" s="89"/>
      <c r="CZF163" s="425"/>
      <c r="CZG163" s="423"/>
      <c r="CZH163" s="426"/>
      <c r="CZI163" s="426"/>
      <c r="CZJ163" s="427"/>
      <c r="CZK163" s="427"/>
      <c r="CZL163" s="423"/>
      <c r="CZM163" s="428"/>
      <c r="CZN163" s="79"/>
      <c r="CZO163" s="424"/>
      <c r="CZP163" s="89"/>
      <c r="CZQ163" s="425"/>
      <c r="CZR163" s="423"/>
      <c r="CZS163" s="426"/>
      <c r="CZT163" s="426"/>
      <c r="CZU163" s="427"/>
      <c r="CZV163" s="427"/>
      <c r="CZW163" s="423"/>
      <c r="CZX163" s="428"/>
      <c r="CZY163" s="79"/>
      <c r="CZZ163" s="424"/>
      <c r="DAA163" s="89"/>
      <c r="DAB163" s="425"/>
      <c r="DAC163" s="423"/>
      <c r="DAD163" s="426"/>
      <c r="DAE163" s="426"/>
      <c r="DAF163" s="427"/>
      <c r="DAG163" s="427"/>
      <c r="DAH163" s="423"/>
      <c r="DAI163" s="428"/>
      <c r="DAJ163" s="79"/>
      <c r="DAK163" s="424"/>
      <c r="DAL163" s="89"/>
      <c r="DAM163" s="425"/>
      <c r="DAN163" s="423"/>
      <c r="DAO163" s="426"/>
      <c r="DAP163" s="426"/>
      <c r="DAQ163" s="427"/>
      <c r="DAR163" s="427"/>
      <c r="DAS163" s="423"/>
      <c r="DAT163" s="428"/>
      <c r="DAU163" s="79"/>
      <c r="DAV163" s="424"/>
      <c r="DAW163" s="89"/>
      <c r="DAX163" s="425"/>
      <c r="DAY163" s="423"/>
      <c r="DAZ163" s="426"/>
      <c r="DBA163" s="426"/>
      <c r="DBB163" s="427"/>
      <c r="DBC163" s="427"/>
      <c r="DBD163" s="423"/>
      <c r="DBE163" s="428"/>
      <c r="DBF163" s="79"/>
      <c r="DBG163" s="424"/>
      <c r="DBH163" s="89"/>
      <c r="DBI163" s="425"/>
      <c r="DBJ163" s="423"/>
      <c r="DBK163" s="426"/>
      <c r="DBL163" s="426"/>
      <c r="DBM163" s="427"/>
      <c r="DBN163" s="427"/>
      <c r="DBO163" s="423"/>
      <c r="DBP163" s="428"/>
      <c r="DBQ163" s="79"/>
      <c r="DBR163" s="424"/>
      <c r="DBS163" s="89"/>
      <c r="DBT163" s="425"/>
      <c r="DBU163" s="423"/>
      <c r="DBV163" s="426"/>
      <c r="DBW163" s="426"/>
      <c r="DBX163" s="427"/>
      <c r="DBY163" s="427"/>
      <c r="DBZ163" s="423"/>
      <c r="DCA163" s="428"/>
      <c r="DCB163" s="79"/>
      <c r="DCC163" s="424"/>
      <c r="DCD163" s="89"/>
      <c r="DCE163" s="425"/>
      <c r="DCF163" s="423"/>
      <c r="DCG163" s="426"/>
      <c r="DCH163" s="426"/>
      <c r="DCI163" s="427"/>
      <c r="DCJ163" s="427"/>
      <c r="DCK163" s="423"/>
      <c r="DCL163" s="428"/>
      <c r="DCM163" s="79"/>
      <c r="DCN163" s="424"/>
      <c r="DCO163" s="89"/>
      <c r="DCP163" s="425"/>
      <c r="DCQ163" s="423"/>
      <c r="DCR163" s="426"/>
      <c r="DCS163" s="426"/>
      <c r="DCT163" s="427"/>
      <c r="DCU163" s="427"/>
      <c r="DCV163" s="423"/>
      <c r="DCW163" s="428"/>
      <c r="DCX163" s="79"/>
      <c r="DCY163" s="424"/>
      <c r="DCZ163" s="89"/>
      <c r="DDA163" s="425"/>
      <c r="DDB163" s="423"/>
      <c r="DDC163" s="426"/>
      <c r="DDD163" s="426"/>
      <c r="DDE163" s="427"/>
      <c r="DDF163" s="427"/>
      <c r="DDG163" s="423"/>
      <c r="DDH163" s="428"/>
      <c r="DDI163" s="79"/>
      <c r="DDJ163" s="424"/>
      <c r="DDK163" s="89"/>
      <c r="DDL163" s="425"/>
      <c r="DDM163" s="423"/>
      <c r="DDN163" s="426"/>
      <c r="DDO163" s="426"/>
      <c r="DDP163" s="427"/>
      <c r="DDQ163" s="427"/>
      <c r="DDR163" s="423"/>
      <c r="DDS163" s="428"/>
      <c r="DDT163" s="79"/>
      <c r="DDU163" s="424"/>
      <c r="DDV163" s="89"/>
      <c r="DDW163" s="425"/>
      <c r="DDX163" s="423"/>
      <c r="DDY163" s="426"/>
      <c r="DDZ163" s="426"/>
      <c r="DEA163" s="427"/>
      <c r="DEB163" s="427"/>
      <c r="DEC163" s="423"/>
      <c r="DED163" s="428"/>
      <c r="DEE163" s="79"/>
      <c r="DEF163" s="424"/>
      <c r="DEG163" s="89"/>
      <c r="DEH163" s="425"/>
      <c r="DEI163" s="423"/>
      <c r="DEJ163" s="426"/>
      <c r="DEK163" s="426"/>
      <c r="DEL163" s="427"/>
      <c r="DEM163" s="427"/>
      <c r="DEN163" s="423"/>
      <c r="DEO163" s="428"/>
      <c r="DEP163" s="79"/>
      <c r="DEQ163" s="424"/>
      <c r="DER163" s="89"/>
      <c r="DES163" s="425"/>
      <c r="DET163" s="423"/>
      <c r="DEU163" s="426"/>
      <c r="DEV163" s="426"/>
      <c r="DEW163" s="427"/>
      <c r="DEX163" s="427"/>
      <c r="DEY163" s="423"/>
      <c r="DEZ163" s="428"/>
      <c r="DFA163" s="79"/>
      <c r="DFB163" s="424"/>
      <c r="DFC163" s="89"/>
      <c r="DFD163" s="425"/>
      <c r="DFE163" s="423"/>
      <c r="DFF163" s="426"/>
      <c r="DFG163" s="426"/>
      <c r="DFH163" s="427"/>
      <c r="DFI163" s="427"/>
      <c r="DFJ163" s="423"/>
      <c r="DFK163" s="428"/>
      <c r="DFL163" s="79"/>
      <c r="DFM163" s="424"/>
      <c r="DFN163" s="89"/>
      <c r="DFO163" s="425"/>
      <c r="DFP163" s="423"/>
      <c r="DFQ163" s="426"/>
      <c r="DFR163" s="426"/>
      <c r="DFS163" s="427"/>
      <c r="DFT163" s="427"/>
      <c r="DFU163" s="423"/>
      <c r="DFV163" s="428"/>
      <c r="DFW163" s="79"/>
      <c r="DFX163" s="424"/>
      <c r="DFY163" s="89"/>
      <c r="DFZ163" s="425"/>
      <c r="DGA163" s="423"/>
      <c r="DGB163" s="426"/>
      <c r="DGC163" s="426"/>
      <c r="DGD163" s="427"/>
      <c r="DGE163" s="427"/>
      <c r="DGF163" s="423"/>
      <c r="DGG163" s="428"/>
      <c r="DGH163" s="79"/>
      <c r="DGI163" s="424"/>
      <c r="DGJ163" s="89"/>
      <c r="DGK163" s="425"/>
      <c r="DGL163" s="423"/>
      <c r="DGM163" s="426"/>
      <c r="DGN163" s="426"/>
      <c r="DGO163" s="427"/>
      <c r="DGP163" s="427"/>
      <c r="DGQ163" s="423"/>
      <c r="DGR163" s="428"/>
      <c r="DGS163" s="79"/>
      <c r="DGT163" s="424"/>
      <c r="DGU163" s="89"/>
      <c r="DGV163" s="425"/>
      <c r="DGW163" s="423"/>
      <c r="DGX163" s="426"/>
      <c r="DGY163" s="426"/>
      <c r="DGZ163" s="427"/>
      <c r="DHA163" s="427"/>
      <c r="DHB163" s="423"/>
      <c r="DHC163" s="428"/>
      <c r="DHD163" s="79"/>
      <c r="DHE163" s="424"/>
      <c r="DHF163" s="89"/>
      <c r="DHG163" s="425"/>
      <c r="DHH163" s="423"/>
      <c r="DHI163" s="426"/>
      <c r="DHJ163" s="426"/>
      <c r="DHK163" s="427"/>
      <c r="DHL163" s="427"/>
      <c r="DHM163" s="423"/>
      <c r="DHN163" s="428"/>
      <c r="DHO163" s="79"/>
      <c r="DHP163" s="424"/>
      <c r="DHQ163" s="89"/>
      <c r="DHR163" s="425"/>
      <c r="DHS163" s="423"/>
      <c r="DHT163" s="426"/>
      <c r="DHU163" s="426"/>
      <c r="DHV163" s="427"/>
      <c r="DHW163" s="427"/>
      <c r="DHX163" s="423"/>
      <c r="DHY163" s="428"/>
      <c r="DHZ163" s="79"/>
      <c r="DIA163" s="424"/>
      <c r="DIB163" s="89"/>
      <c r="DIC163" s="425"/>
      <c r="DID163" s="423"/>
      <c r="DIE163" s="426"/>
      <c r="DIF163" s="426"/>
      <c r="DIG163" s="427"/>
      <c r="DIH163" s="427"/>
      <c r="DII163" s="423"/>
      <c r="DIJ163" s="428"/>
      <c r="DIK163" s="79"/>
      <c r="DIL163" s="424"/>
      <c r="DIM163" s="89"/>
      <c r="DIN163" s="425"/>
      <c r="DIO163" s="423"/>
      <c r="DIP163" s="426"/>
      <c r="DIQ163" s="426"/>
      <c r="DIR163" s="427"/>
      <c r="DIS163" s="427"/>
      <c r="DIT163" s="423"/>
      <c r="DIU163" s="428"/>
      <c r="DIV163" s="79"/>
      <c r="DIW163" s="424"/>
      <c r="DIX163" s="89"/>
      <c r="DIY163" s="425"/>
      <c r="DIZ163" s="423"/>
      <c r="DJA163" s="426"/>
      <c r="DJB163" s="426"/>
      <c r="DJC163" s="427"/>
      <c r="DJD163" s="427"/>
      <c r="DJE163" s="423"/>
      <c r="DJF163" s="428"/>
      <c r="DJG163" s="79"/>
      <c r="DJH163" s="424"/>
      <c r="DJI163" s="89"/>
      <c r="DJJ163" s="425"/>
      <c r="DJK163" s="423"/>
      <c r="DJL163" s="426"/>
      <c r="DJM163" s="426"/>
      <c r="DJN163" s="427"/>
      <c r="DJO163" s="427"/>
      <c r="DJP163" s="423"/>
      <c r="DJQ163" s="428"/>
      <c r="DJR163" s="79"/>
      <c r="DJS163" s="424"/>
      <c r="DJT163" s="89"/>
      <c r="DJU163" s="425"/>
      <c r="DJV163" s="423"/>
      <c r="DJW163" s="426"/>
      <c r="DJX163" s="426"/>
      <c r="DJY163" s="427"/>
      <c r="DJZ163" s="427"/>
      <c r="DKA163" s="423"/>
      <c r="DKB163" s="428"/>
      <c r="DKC163" s="79"/>
      <c r="DKD163" s="424"/>
      <c r="DKE163" s="89"/>
      <c r="DKF163" s="425"/>
      <c r="DKG163" s="423"/>
      <c r="DKH163" s="426"/>
      <c r="DKI163" s="426"/>
      <c r="DKJ163" s="427"/>
      <c r="DKK163" s="427"/>
      <c r="DKL163" s="423"/>
      <c r="DKM163" s="428"/>
      <c r="DKN163" s="79"/>
      <c r="DKO163" s="424"/>
      <c r="DKP163" s="89"/>
      <c r="DKQ163" s="425"/>
      <c r="DKR163" s="423"/>
      <c r="DKS163" s="426"/>
      <c r="DKT163" s="426"/>
      <c r="DKU163" s="427"/>
      <c r="DKV163" s="427"/>
      <c r="DKW163" s="423"/>
      <c r="DKX163" s="428"/>
      <c r="DKY163" s="79"/>
      <c r="DKZ163" s="424"/>
      <c r="DLA163" s="89"/>
      <c r="DLB163" s="425"/>
      <c r="DLC163" s="423"/>
      <c r="DLD163" s="426"/>
      <c r="DLE163" s="426"/>
      <c r="DLF163" s="427"/>
      <c r="DLG163" s="427"/>
      <c r="DLH163" s="423"/>
      <c r="DLI163" s="428"/>
      <c r="DLJ163" s="79"/>
      <c r="DLK163" s="424"/>
      <c r="DLL163" s="89"/>
      <c r="DLM163" s="425"/>
      <c r="DLN163" s="423"/>
      <c r="DLO163" s="426"/>
      <c r="DLP163" s="426"/>
      <c r="DLQ163" s="427"/>
      <c r="DLR163" s="427"/>
      <c r="DLS163" s="423"/>
      <c r="DLT163" s="428"/>
      <c r="DLU163" s="79"/>
      <c r="DLV163" s="424"/>
      <c r="DLW163" s="89"/>
      <c r="DLX163" s="425"/>
      <c r="DLY163" s="423"/>
      <c r="DLZ163" s="426"/>
      <c r="DMA163" s="426"/>
      <c r="DMB163" s="427"/>
      <c r="DMC163" s="427"/>
      <c r="DMD163" s="423"/>
      <c r="DME163" s="428"/>
      <c r="DMF163" s="79"/>
      <c r="DMG163" s="424"/>
      <c r="DMH163" s="89"/>
      <c r="DMI163" s="425"/>
      <c r="DMJ163" s="423"/>
      <c r="DMK163" s="426"/>
      <c r="DML163" s="426"/>
      <c r="DMM163" s="427"/>
      <c r="DMN163" s="427"/>
      <c r="DMO163" s="423"/>
      <c r="DMP163" s="428"/>
      <c r="DMQ163" s="79"/>
      <c r="DMR163" s="424"/>
      <c r="DMS163" s="89"/>
      <c r="DMT163" s="425"/>
      <c r="DMU163" s="423"/>
      <c r="DMV163" s="426"/>
      <c r="DMW163" s="426"/>
      <c r="DMX163" s="427"/>
      <c r="DMY163" s="427"/>
      <c r="DMZ163" s="423"/>
      <c r="DNA163" s="428"/>
      <c r="DNB163" s="79"/>
      <c r="DNC163" s="424"/>
      <c r="DND163" s="89"/>
      <c r="DNE163" s="425"/>
      <c r="DNF163" s="423"/>
      <c r="DNG163" s="426"/>
      <c r="DNH163" s="426"/>
      <c r="DNI163" s="427"/>
      <c r="DNJ163" s="427"/>
      <c r="DNK163" s="423"/>
      <c r="DNL163" s="428"/>
      <c r="DNM163" s="79"/>
      <c r="DNN163" s="424"/>
      <c r="DNO163" s="89"/>
      <c r="DNP163" s="425"/>
      <c r="DNQ163" s="423"/>
      <c r="DNR163" s="426"/>
      <c r="DNS163" s="426"/>
      <c r="DNT163" s="427"/>
      <c r="DNU163" s="427"/>
      <c r="DNV163" s="423"/>
      <c r="DNW163" s="428"/>
      <c r="DNX163" s="79"/>
      <c r="DNY163" s="424"/>
      <c r="DNZ163" s="89"/>
      <c r="DOA163" s="425"/>
      <c r="DOB163" s="423"/>
      <c r="DOC163" s="426"/>
      <c r="DOD163" s="426"/>
      <c r="DOE163" s="427"/>
      <c r="DOF163" s="427"/>
      <c r="DOG163" s="423"/>
      <c r="DOH163" s="428"/>
      <c r="DOI163" s="79"/>
      <c r="DOJ163" s="424"/>
      <c r="DOK163" s="89"/>
      <c r="DOL163" s="425"/>
      <c r="DOM163" s="423"/>
      <c r="DON163" s="426"/>
      <c r="DOO163" s="426"/>
      <c r="DOP163" s="427"/>
      <c r="DOQ163" s="427"/>
      <c r="DOR163" s="423"/>
      <c r="DOS163" s="428"/>
      <c r="DOT163" s="79"/>
      <c r="DOU163" s="424"/>
      <c r="DOV163" s="89"/>
      <c r="DOW163" s="425"/>
      <c r="DOX163" s="423"/>
      <c r="DOY163" s="426"/>
      <c r="DOZ163" s="426"/>
      <c r="DPA163" s="427"/>
      <c r="DPB163" s="427"/>
      <c r="DPC163" s="423"/>
      <c r="DPD163" s="428"/>
      <c r="DPE163" s="79"/>
      <c r="DPF163" s="424"/>
      <c r="DPG163" s="89"/>
      <c r="DPH163" s="425"/>
      <c r="DPI163" s="423"/>
      <c r="DPJ163" s="426"/>
      <c r="DPK163" s="426"/>
      <c r="DPL163" s="427"/>
      <c r="DPM163" s="427"/>
      <c r="DPN163" s="423"/>
      <c r="DPO163" s="428"/>
      <c r="DPP163" s="79"/>
      <c r="DPQ163" s="424"/>
      <c r="DPR163" s="89"/>
      <c r="DPS163" s="425"/>
      <c r="DPT163" s="423"/>
      <c r="DPU163" s="426"/>
      <c r="DPV163" s="426"/>
      <c r="DPW163" s="427"/>
      <c r="DPX163" s="427"/>
      <c r="DPY163" s="423"/>
      <c r="DPZ163" s="428"/>
      <c r="DQA163" s="79"/>
      <c r="DQB163" s="424"/>
      <c r="DQC163" s="89"/>
      <c r="DQD163" s="425"/>
      <c r="DQE163" s="423"/>
      <c r="DQF163" s="426"/>
      <c r="DQG163" s="426"/>
      <c r="DQH163" s="427"/>
      <c r="DQI163" s="427"/>
      <c r="DQJ163" s="423"/>
      <c r="DQK163" s="428"/>
      <c r="DQL163" s="79"/>
      <c r="DQM163" s="424"/>
      <c r="DQN163" s="89"/>
      <c r="DQO163" s="425"/>
      <c r="DQP163" s="423"/>
      <c r="DQQ163" s="426"/>
      <c r="DQR163" s="426"/>
      <c r="DQS163" s="427"/>
      <c r="DQT163" s="427"/>
      <c r="DQU163" s="423"/>
      <c r="DQV163" s="428"/>
      <c r="DQW163" s="79"/>
      <c r="DQX163" s="424"/>
      <c r="DQY163" s="89"/>
      <c r="DQZ163" s="425"/>
      <c r="DRA163" s="423"/>
      <c r="DRB163" s="426"/>
      <c r="DRC163" s="426"/>
      <c r="DRD163" s="427"/>
      <c r="DRE163" s="427"/>
      <c r="DRF163" s="423"/>
      <c r="DRG163" s="428"/>
      <c r="DRH163" s="79"/>
      <c r="DRI163" s="424"/>
      <c r="DRJ163" s="89"/>
      <c r="DRK163" s="425"/>
      <c r="DRL163" s="423"/>
      <c r="DRM163" s="426"/>
      <c r="DRN163" s="426"/>
      <c r="DRO163" s="427"/>
      <c r="DRP163" s="427"/>
      <c r="DRQ163" s="423"/>
      <c r="DRR163" s="428"/>
      <c r="DRS163" s="79"/>
      <c r="DRT163" s="424"/>
      <c r="DRU163" s="89"/>
      <c r="DRV163" s="425"/>
      <c r="DRW163" s="423"/>
      <c r="DRX163" s="426"/>
      <c r="DRY163" s="426"/>
      <c r="DRZ163" s="427"/>
      <c r="DSA163" s="427"/>
      <c r="DSB163" s="423"/>
      <c r="DSC163" s="428"/>
      <c r="DSD163" s="79"/>
      <c r="DSE163" s="424"/>
      <c r="DSF163" s="89"/>
      <c r="DSG163" s="425"/>
      <c r="DSH163" s="423"/>
      <c r="DSI163" s="426"/>
      <c r="DSJ163" s="426"/>
      <c r="DSK163" s="427"/>
      <c r="DSL163" s="427"/>
      <c r="DSM163" s="423"/>
      <c r="DSN163" s="428"/>
      <c r="DSO163" s="79"/>
      <c r="DSP163" s="424"/>
      <c r="DSQ163" s="89"/>
      <c r="DSR163" s="425"/>
      <c r="DSS163" s="423"/>
      <c r="DST163" s="426"/>
      <c r="DSU163" s="426"/>
      <c r="DSV163" s="427"/>
      <c r="DSW163" s="427"/>
      <c r="DSX163" s="423"/>
      <c r="DSY163" s="428"/>
      <c r="DSZ163" s="79"/>
      <c r="DTA163" s="424"/>
      <c r="DTB163" s="89"/>
      <c r="DTC163" s="425"/>
      <c r="DTD163" s="423"/>
      <c r="DTE163" s="426"/>
      <c r="DTF163" s="426"/>
      <c r="DTG163" s="427"/>
      <c r="DTH163" s="427"/>
      <c r="DTI163" s="423"/>
      <c r="DTJ163" s="428"/>
      <c r="DTK163" s="79"/>
      <c r="DTL163" s="424"/>
      <c r="DTM163" s="89"/>
      <c r="DTN163" s="425"/>
      <c r="DTO163" s="423"/>
      <c r="DTP163" s="426"/>
      <c r="DTQ163" s="426"/>
      <c r="DTR163" s="427"/>
      <c r="DTS163" s="427"/>
      <c r="DTT163" s="423"/>
      <c r="DTU163" s="428"/>
      <c r="DTV163" s="79"/>
      <c r="DTW163" s="424"/>
      <c r="DTX163" s="89"/>
      <c r="DTY163" s="425"/>
      <c r="DTZ163" s="423"/>
      <c r="DUA163" s="426"/>
      <c r="DUB163" s="426"/>
      <c r="DUC163" s="427"/>
      <c r="DUD163" s="427"/>
      <c r="DUE163" s="423"/>
      <c r="DUF163" s="428"/>
      <c r="DUG163" s="79"/>
      <c r="DUH163" s="424"/>
      <c r="DUI163" s="89"/>
      <c r="DUJ163" s="425"/>
      <c r="DUK163" s="423"/>
      <c r="DUL163" s="426"/>
      <c r="DUM163" s="426"/>
      <c r="DUN163" s="427"/>
      <c r="DUO163" s="427"/>
      <c r="DUP163" s="423"/>
      <c r="DUQ163" s="428"/>
      <c r="DUR163" s="79"/>
      <c r="DUS163" s="424"/>
      <c r="DUT163" s="89"/>
      <c r="DUU163" s="425"/>
      <c r="DUV163" s="423"/>
      <c r="DUW163" s="426"/>
      <c r="DUX163" s="426"/>
      <c r="DUY163" s="427"/>
      <c r="DUZ163" s="427"/>
      <c r="DVA163" s="423"/>
      <c r="DVB163" s="428"/>
      <c r="DVC163" s="79"/>
      <c r="DVD163" s="424"/>
      <c r="DVE163" s="89"/>
      <c r="DVF163" s="425"/>
      <c r="DVG163" s="423"/>
      <c r="DVH163" s="426"/>
      <c r="DVI163" s="426"/>
      <c r="DVJ163" s="427"/>
      <c r="DVK163" s="427"/>
      <c r="DVL163" s="423"/>
      <c r="DVM163" s="428"/>
      <c r="DVN163" s="79"/>
      <c r="DVO163" s="424"/>
      <c r="DVP163" s="89"/>
      <c r="DVQ163" s="425"/>
      <c r="DVR163" s="423"/>
      <c r="DVS163" s="426"/>
      <c r="DVT163" s="426"/>
      <c r="DVU163" s="427"/>
      <c r="DVV163" s="427"/>
      <c r="DVW163" s="423"/>
      <c r="DVX163" s="428"/>
      <c r="DVY163" s="79"/>
      <c r="DVZ163" s="424"/>
      <c r="DWA163" s="89"/>
      <c r="DWB163" s="425"/>
      <c r="DWC163" s="423"/>
      <c r="DWD163" s="426"/>
      <c r="DWE163" s="426"/>
      <c r="DWF163" s="427"/>
      <c r="DWG163" s="427"/>
      <c r="DWH163" s="423"/>
      <c r="DWI163" s="428"/>
      <c r="DWJ163" s="79"/>
      <c r="DWK163" s="424"/>
      <c r="DWL163" s="89"/>
      <c r="DWM163" s="425"/>
      <c r="DWN163" s="423"/>
      <c r="DWO163" s="426"/>
      <c r="DWP163" s="426"/>
      <c r="DWQ163" s="427"/>
      <c r="DWR163" s="427"/>
      <c r="DWS163" s="423"/>
      <c r="DWT163" s="428"/>
      <c r="DWU163" s="79"/>
      <c r="DWV163" s="424"/>
      <c r="DWW163" s="89"/>
      <c r="DWX163" s="425"/>
      <c r="DWY163" s="423"/>
      <c r="DWZ163" s="426"/>
      <c r="DXA163" s="426"/>
      <c r="DXB163" s="427"/>
      <c r="DXC163" s="427"/>
      <c r="DXD163" s="423"/>
      <c r="DXE163" s="428"/>
      <c r="DXF163" s="79"/>
      <c r="DXG163" s="424"/>
      <c r="DXH163" s="89"/>
      <c r="DXI163" s="425"/>
      <c r="DXJ163" s="423"/>
      <c r="DXK163" s="426"/>
      <c r="DXL163" s="426"/>
      <c r="DXM163" s="427"/>
      <c r="DXN163" s="427"/>
      <c r="DXO163" s="423"/>
      <c r="DXP163" s="428"/>
      <c r="DXQ163" s="79"/>
      <c r="DXR163" s="424"/>
      <c r="DXS163" s="89"/>
      <c r="DXT163" s="425"/>
      <c r="DXU163" s="423"/>
      <c r="DXV163" s="426"/>
      <c r="DXW163" s="426"/>
      <c r="DXX163" s="427"/>
      <c r="DXY163" s="427"/>
      <c r="DXZ163" s="423"/>
      <c r="DYA163" s="428"/>
      <c r="DYB163" s="79"/>
      <c r="DYC163" s="424"/>
      <c r="DYD163" s="89"/>
      <c r="DYE163" s="425"/>
      <c r="DYF163" s="423"/>
      <c r="DYG163" s="426"/>
      <c r="DYH163" s="426"/>
      <c r="DYI163" s="427"/>
      <c r="DYJ163" s="427"/>
      <c r="DYK163" s="423"/>
      <c r="DYL163" s="428"/>
      <c r="DYM163" s="79"/>
      <c r="DYN163" s="424"/>
      <c r="DYO163" s="89"/>
      <c r="DYP163" s="425"/>
      <c r="DYQ163" s="423"/>
      <c r="DYR163" s="426"/>
      <c r="DYS163" s="426"/>
      <c r="DYT163" s="427"/>
      <c r="DYU163" s="427"/>
      <c r="DYV163" s="423"/>
      <c r="DYW163" s="428"/>
      <c r="DYX163" s="79"/>
      <c r="DYY163" s="424"/>
      <c r="DYZ163" s="89"/>
      <c r="DZA163" s="425"/>
      <c r="DZB163" s="423"/>
      <c r="DZC163" s="426"/>
      <c r="DZD163" s="426"/>
      <c r="DZE163" s="427"/>
      <c r="DZF163" s="427"/>
      <c r="DZG163" s="423"/>
      <c r="DZH163" s="428"/>
      <c r="DZI163" s="79"/>
      <c r="DZJ163" s="424"/>
      <c r="DZK163" s="89"/>
      <c r="DZL163" s="425"/>
      <c r="DZM163" s="423"/>
      <c r="DZN163" s="426"/>
      <c r="DZO163" s="426"/>
      <c r="DZP163" s="427"/>
      <c r="DZQ163" s="427"/>
      <c r="DZR163" s="423"/>
      <c r="DZS163" s="428"/>
      <c r="DZT163" s="79"/>
      <c r="DZU163" s="424"/>
      <c r="DZV163" s="89"/>
      <c r="DZW163" s="425"/>
      <c r="DZX163" s="423"/>
      <c r="DZY163" s="426"/>
      <c r="DZZ163" s="426"/>
      <c r="EAA163" s="427"/>
      <c r="EAB163" s="427"/>
      <c r="EAC163" s="423"/>
      <c r="EAD163" s="428"/>
      <c r="EAE163" s="79"/>
      <c r="EAF163" s="424"/>
      <c r="EAG163" s="89"/>
      <c r="EAH163" s="425"/>
      <c r="EAI163" s="423"/>
      <c r="EAJ163" s="426"/>
      <c r="EAK163" s="426"/>
      <c r="EAL163" s="427"/>
      <c r="EAM163" s="427"/>
      <c r="EAN163" s="423"/>
      <c r="EAO163" s="428"/>
      <c r="EAP163" s="79"/>
      <c r="EAQ163" s="424"/>
      <c r="EAR163" s="89"/>
      <c r="EAS163" s="425"/>
      <c r="EAT163" s="423"/>
      <c r="EAU163" s="426"/>
      <c r="EAV163" s="426"/>
      <c r="EAW163" s="427"/>
      <c r="EAX163" s="427"/>
      <c r="EAY163" s="423"/>
      <c r="EAZ163" s="428"/>
      <c r="EBA163" s="79"/>
      <c r="EBB163" s="424"/>
      <c r="EBC163" s="89"/>
      <c r="EBD163" s="425"/>
      <c r="EBE163" s="423"/>
      <c r="EBF163" s="426"/>
      <c r="EBG163" s="426"/>
      <c r="EBH163" s="427"/>
      <c r="EBI163" s="427"/>
      <c r="EBJ163" s="423"/>
      <c r="EBK163" s="428"/>
      <c r="EBL163" s="79"/>
      <c r="EBM163" s="424"/>
      <c r="EBN163" s="89"/>
      <c r="EBO163" s="425"/>
      <c r="EBP163" s="423"/>
      <c r="EBQ163" s="426"/>
      <c r="EBR163" s="426"/>
      <c r="EBS163" s="427"/>
      <c r="EBT163" s="427"/>
      <c r="EBU163" s="423"/>
      <c r="EBV163" s="428"/>
      <c r="EBW163" s="79"/>
      <c r="EBX163" s="424"/>
      <c r="EBY163" s="89"/>
      <c r="EBZ163" s="425"/>
      <c r="ECA163" s="423"/>
      <c r="ECB163" s="426"/>
      <c r="ECC163" s="426"/>
      <c r="ECD163" s="427"/>
      <c r="ECE163" s="427"/>
      <c r="ECF163" s="423"/>
      <c r="ECG163" s="428"/>
      <c r="ECH163" s="79"/>
      <c r="ECI163" s="424"/>
      <c r="ECJ163" s="89"/>
      <c r="ECK163" s="425"/>
      <c r="ECL163" s="423"/>
      <c r="ECM163" s="426"/>
      <c r="ECN163" s="426"/>
      <c r="ECO163" s="427"/>
      <c r="ECP163" s="427"/>
      <c r="ECQ163" s="423"/>
      <c r="ECR163" s="428"/>
      <c r="ECS163" s="79"/>
      <c r="ECT163" s="424"/>
      <c r="ECU163" s="89"/>
      <c r="ECV163" s="425"/>
      <c r="ECW163" s="423"/>
      <c r="ECX163" s="426"/>
      <c r="ECY163" s="426"/>
      <c r="ECZ163" s="427"/>
      <c r="EDA163" s="427"/>
      <c r="EDB163" s="423"/>
      <c r="EDC163" s="428"/>
      <c r="EDD163" s="79"/>
      <c r="EDE163" s="424"/>
      <c r="EDF163" s="89"/>
      <c r="EDG163" s="425"/>
      <c r="EDH163" s="423"/>
      <c r="EDI163" s="426"/>
      <c r="EDJ163" s="426"/>
      <c r="EDK163" s="427"/>
      <c r="EDL163" s="427"/>
      <c r="EDM163" s="423"/>
      <c r="EDN163" s="428"/>
      <c r="EDO163" s="79"/>
      <c r="EDP163" s="424"/>
      <c r="EDQ163" s="89"/>
      <c r="EDR163" s="425"/>
      <c r="EDS163" s="423"/>
      <c r="EDT163" s="426"/>
      <c r="EDU163" s="426"/>
      <c r="EDV163" s="427"/>
      <c r="EDW163" s="427"/>
      <c r="EDX163" s="423"/>
      <c r="EDY163" s="428"/>
      <c r="EDZ163" s="79"/>
      <c r="EEA163" s="424"/>
      <c r="EEB163" s="89"/>
      <c r="EEC163" s="425"/>
      <c r="EED163" s="423"/>
      <c r="EEE163" s="426"/>
      <c r="EEF163" s="426"/>
      <c r="EEG163" s="427"/>
      <c r="EEH163" s="427"/>
      <c r="EEI163" s="423"/>
      <c r="EEJ163" s="428"/>
      <c r="EEK163" s="79"/>
      <c r="EEL163" s="424"/>
      <c r="EEM163" s="89"/>
      <c r="EEN163" s="425"/>
      <c r="EEO163" s="423"/>
      <c r="EEP163" s="426"/>
      <c r="EEQ163" s="426"/>
      <c r="EER163" s="427"/>
      <c r="EES163" s="427"/>
      <c r="EET163" s="423"/>
      <c r="EEU163" s="428"/>
      <c r="EEV163" s="79"/>
      <c r="EEW163" s="424"/>
      <c r="EEX163" s="89"/>
      <c r="EEY163" s="425"/>
      <c r="EEZ163" s="423"/>
      <c r="EFA163" s="426"/>
      <c r="EFB163" s="426"/>
      <c r="EFC163" s="427"/>
      <c r="EFD163" s="427"/>
      <c r="EFE163" s="423"/>
      <c r="EFF163" s="428"/>
      <c r="EFG163" s="79"/>
      <c r="EFH163" s="424"/>
      <c r="EFI163" s="89"/>
      <c r="EFJ163" s="425"/>
      <c r="EFK163" s="423"/>
      <c r="EFL163" s="426"/>
      <c r="EFM163" s="426"/>
      <c r="EFN163" s="427"/>
      <c r="EFO163" s="427"/>
      <c r="EFP163" s="423"/>
      <c r="EFQ163" s="428"/>
      <c r="EFR163" s="79"/>
      <c r="EFS163" s="424"/>
      <c r="EFT163" s="89"/>
      <c r="EFU163" s="425"/>
      <c r="EFV163" s="423"/>
      <c r="EFW163" s="426"/>
      <c r="EFX163" s="426"/>
      <c r="EFY163" s="427"/>
      <c r="EFZ163" s="427"/>
      <c r="EGA163" s="423"/>
      <c r="EGB163" s="428"/>
      <c r="EGC163" s="79"/>
      <c r="EGD163" s="424"/>
      <c r="EGE163" s="89"/>
      <c r="EGF163" s="425"/>
      <c r="EGG163" s="423"/>
      <c r="EGH163" s="426"/>
      <c r="EGI163" s="426"/>
      <c r="EGJ163" s="427"/>
      <c r="EGK163" s="427"/>
      <c r="EGL163" s="423"/>
      <c r="EGM163" s="428"/>
      <c r="EGN163" s="79"/>
      <c r="EGO163" s="424"/>
      <c r="EGP163" s="89"/>
      <c r="EGQ163" s="425"/>
      <c r="EGR163" s="423"/>
      <c r="EGS163" s="426"/>
      <c r="EGT163" s="426"/>
      <c r="EGU163" s="427"/>
      <c r="EGV163" s="427"/>
      <c r="EGW163" s="423"/>
      <c r="EGX163" s="428"/>
      <c r="EGY163" s="79"/>
      <c r="EGZ163" s="424"/>
      <c r="EHA163" s="89"/>
      <c r="EHB163" s="425"/>
      <c r="EHC163" s="423"/>
      <c r="EHD163" s="426"/>
      <c r="EHE163" s="426"/>
      <c r="EHF163" s="427"/>
      <c r="EHG163" s="427"/>
      <c r="EHH163" s="423"/>
      <c r="EHI163" s="428"/>
      <c r="EHJ163" s="79"/>
      <c r="EHK163" s="424"/>
      <c r="EHL163" s="89"/>
      <c r="EHM163" s="425"/>
      <c r="EHN163" s="423"/>
      <c r="EHO163" s="426"/>
      <c r="EHP163" s="426"/>
      <c r="EHQ163" s="427"/>
      <c r="EHR163" s="427"/>
      <c r="EHS163" s="423"/>
      <c r="EHT163" s="428"/>
      <c r="EHU163" s="79"/>
      <c r="EHV163" s="424"/>
      <c r="EHW163" s="89"/>
      <c r="EHX163" s="425"/>
      <c r="EHY163" s="423"/>
      <c r="EHZ163" s="426"/>
      <c r="EIA163" s="426"/>
      <c r="EIB163" s="427"/>
      <c r="EIC163" s="427"/>
      <c r="EID163" s="423"/>
      <c r="EIE163" s="428"/>
      <c r="EIF163" s="79"/>
      <c r="EIG163" s="424"/>
      <c r="EIH163" s="89"/>
      <c r="EII163" s="425"/>
      <c r="EIJ163" s="423"/>
      <c r="EIK163" s="426"/>
      <c r="EIL163" s="426"/>
      <c r="EIM163" s="427"/>
      <c r="EIN163" s="427"/>
      <c r="EIO163" s="423"/>
      <c r="EIP163" s="428"/>
      <c r="EIQ163" s="79"/>
      <c r="EIR163" s="424"/>
      <c r="EIS163" s="89"/>
      <c r="EIT163" s="425"/>
      <c r="EIU163" s="423"/>
      <c r="EIV163" s="426"/>
      <c r="EIW163" s="426"/>
      <c r="EIX163" s="427"/>
      <c r="EIY163" s="427"/>
      <c r="EIZ163" s="423"/>
      <c r="EJA163" s="428"/>
      <c r="EJB163" s="79"/>
      <c r="EJC163" s="424"/>
      <c r="EJD163" s="89"/>
      <c r="EJE163" s="425"/>
      <c r="EJF163" s="423"/>
      <c r="EJG163" s="426"/>
      <c r="EJH163" s="426"/>
      <c r="EJI163" s="427"/>
      <c r="EJJ163" s="427"/>
      <c r="EJK163" s="423"/>
      <c r="EJL163" s="428"/>
      <c r="EJM163" s="79"/>
      <c r="EJN163" s="424"/>
      <c r="EJO163" s="89"/>
      <c r="EJP163" s="425"/>
      <c r="EJQ163" s="423"/>
      <c r="EJR163" s="426"/>
      <c r="EJS163" s="426"/>
      <c r="EJT163" s="427"/>
      <c r="EJU163" s="427"/>
      <c r="EJV163" s="423"/>
      <c r="EJW163" s="428"/>
      <c r="EJX163" s="79"/>
      <c r="EJY163" s="424"/>
      <c r="EJZ163" s="89"/>
      <c r="EKA163" s="425"/>
      <c r="EKB163" s="423"/>
      <c r="EKC163" s="426"/>
      <c r="EKD163" s="426"/>
      <c r="EKE163" s="427"/>
      <c r="EKF163" s="427"/>
      <c r="EKG163" s="423"/>
      <c r="EKH163" s="428"/>
      <c r="EKI163" s="79"/>
      <c r="EKJ163" s="424"/>
      <c r="EKK163" s="89"/>
      <c r="EKL163" s="425"/>
      <c r="EKM163" s="423"/>
      <c r="EKN163" s="426"/>
      <c r="EKO163" s="426"/>
      <c r="EKP163" s="427"/>
      <c r="EKQ163" s="427"/>
      <c r="EKR163" s="423"/>
      <c r="EKS163" s="428"/>
      <c r="EKT163" s="79"/>
      <c r="EKU163" s="424"/>
      <c r="EKV163" s="89"/>
      <c r="EKW163" s="425"/>
      <c r="EKX163" s="423"/>
      <c r="EKY163" s="426"/>
      <c r="EKZ163" s="426"/>
      <c r="ELA163" s="427"/>
      <c r="ELB163" s="427"/>
      <c r="ELC163" s="423"/>
      <c r="ELD163" s="428"/>
      <c r="ELE163" s="79"/>
      <c r="ELF163" s="424"/>
      <c r="ELG163" s="89"/>
      <c r="ELH163" s="425"/>
      <c r="ELI163" s="423"/>
      <c r="ELJ163" s="426"/>
      <c r="ELK163" s="426"/>
      <c r="ELL163" s="427"/>
      <c r="ELM163" s="427"/>
      <c r="ELN163" s="423"/>
      <c r="ELO163" s="428"/>
      <c r="ELP163" s="79"/>
      <c r="ELQ163" s="424"/>
      <c r="ELR163" s="89"/>
      <c r="ELS163" s="425"/>
      <c r="ELT163" s="423"/>
      <c r="ELU163" s="426"/>
      <c r="ELV163" s="426"/>
      <c r="ELW163" s="427"/>
      <c r="ELX163" s="427"/>
      <c r="ELY163" s="423"/>
      <c r="ELZ163" s="428"/>
      <c r="EMA163" s="79"/>
      <c r="EMB163" s="424"/>
      <c r="EMC163" s="89"/>
      <c r="EMD163" s="425"/>
      <c r="EME163" s="423"/>
      <c r="EMF163" s="426"/>
      <c r="EMG163" s="426"/>
      <c r="EMH163" s="427"/>
      <c r="EMI163" s="427"/>
      <c r="EMJ163" s="423"/>
      <c r="EMK163" s="428"/>
      <c r="EML163" s="79"/>
      <c r="EMM163" s="424"/>
      <c r="EMN163" s="89"/>
      <c r="EMO163" s="425"/>
      <c r="EMP163" s="423"/>
      <c r="EMQ163" s="426"/>
      <c r="EMR163" s="426"/>
      <c r="EMS163" s="427"/>
      <c r="EMT163" s="427"/>
      <c r="EMU163" s="423"/>
      <c r="EMV163" s="428"/>
      <c r="EMW163" s="79"/>
      <c r="EMX163" s="424"/>
      <c r="EMY163" s="89"/>
      <c r="EMZ163" s="425"/>
      <c r="ENA163" s="423"/>
      <c r="ENB163" s="426"/>
      <c r="ENC163" s="426"/>
      <c r="END163" s="427"/>
      <c r="ENE163" s="427"/>
      <c r="ENF163" s="423"/>
      <c r="ENG163" s="428"/>
      <c r="ENH163" s="79"/>
      <c r="ENI163" s="424"/>
      <c r="ENJ163" s="89"/>
      <c r="ENK163" s="425"/>
      <c r="ENL163" s="423"/>
      <c r="ENM163" s="426"/>
      <c r="ENN163" s="426"/>
      <c r="ENO163" s="427"/>
      <c r="ENP163" s="427"/>
      <c r="ENQ163" s="423"/>
      <c r="ENR163" s="428"/>
      <c r="ENS163" s="79"/>
      <c r="ENT163" s="424"/>
      <c r="ENU163" s="89"/>
      <c r="ENV163" s="425"/>
      <c r="ENW163" s="423"/>
      <c r="ENX163" s="426"/>
      <c r="ENY163" s="426"/>
      <c r="ENZ163" s="427"/>
      <c r="EOA163" s="427"/>
      <c r="EOB163" s="423"/>
      <c r="EOC163" s="428"/>
      <c r="EOD163" s="79"/>
      <c r="EOE163" s="424"/>
      <c r="EOF163" s="89"/>
      <c r="EOG163" s="425"/>
      <c r="EOH163" s="423"/>
      <c r="EOI163" s="426"/>
      <c r="EOJ163" s="426"/>
      <c r="EOK163" s="427"/>
      <c r="EOL163" s="427"/>
      <c r="EOM163" s="423"/>
      <c r="EON163" s="428"/>
      <c r="EOO163" s="79"/>
      <c r="EOP163" s="424"/>
      <c r="EOQ163" s="89"/>
      <c r="EOR163" s="425"/>
      <c r="EOS163" s="423"/>
      <c r="EOT163" s="426"/>
      <c r="EOU163" s="426"/>
      <c r="EOV163" s="427"/>
      <c r="EOW163" s="427"/>
      <c r="EOX163" s="423"/>
      <c r="EOY163" s="428"/>
      <c r="EOZ163" s="79"/>
      <c r="EPA163" s="424"/>
      <c r="EPB163" s="89"/>
      <c r="EPC163" s="425"/>
      <c r="EPD163" s="423"/>
      <c r="EPE163" s="426"/>
      <c r="EPF163" s="426"/>
      <c r="EPG163" s="427"/>
      <c r="EPH163" s="427"/>
      <c r="EPI163" s="423"/>
      <c r="EPJ163" s="428"/>
      <c r="EPK163" s="79"/>
      <c r="EPL163" s="424"/>
      <c r="EPM163" s="89"/>
      <c r="EPN163" s="425"/>
      <c r="EPO163" s="423"/>
      <c r="EPP163" s="426"/>
      <c r="EPQ163" s="426"/>
      <c r="EPR163" s="427"/>
      <c r="EPS163" s="427"/>
      <c r="EPT163" s="423"/>
      <c r="EPU163" s="428"/>
      <c r="EPV163" s="79"/>
      <c r="EPW163" s="424"/>
      <c r="EPX163" s="89"/>
      <c r="EPY163" s="425"/>
      <c r="EPZ163" s="423"/>
      <c r="EQA163" s="426"/>
      <c r="EQB163" s="426"/>
      <c r="EQC163" s="427"/>
      <c r="EQD163" s="427"/>
      <c r="EQE163" s="423"/>
      <c r="EQF163" s="428"/>
      <c r="EQG163" s="79"/>
      <c r="EQH163" s="424"/>
      <c r="EQI163" s="89"/>
      <c r="EQJ163" s="425"/>
      <c r="EQK163" s="423"/>
      <c r="EQL163" s="426"/>
      <c r="EQM163" s="426"/>
      <c r="EQN163" s="427"/>
      <c r="EQO163" s="427"/>
      <c r="EQP163" s="423"/>
      <c r="EQQ163" s="428"/>
      <c r="EQR163" s="79"/>
      <c r="EQS163" s="424"/>
      <c r="EQT163" s="89"/>
      <c r="EQU163" s="425"/>
      <c r="EQV163" s="423"/>
      <c r="EQW163" s="426"/>
      <c r="EQX163" s="426"/>
      <c r="EQY163" s="427"/>
      <c r="EQZ163" s="427"/>
      <c r="ERA163" s="423"/>
      <c r="ERB163" s="428"/>
      <c r="ERC163" s="79"/>
      <c r="ERD163" s="424"/>
      <c r="ERE163" s="89"/>
      <c r="ERF163" s="425"/>
      <c r="ERG163" s="423"/>
      <c r="ERH163" s="426"/>
      <c r="ERI163" s="426"/>
      <c r="ERJ163" s="427"/>
      <c r="ERK163" s="427"/>
      <c r="ERL163" s="423"/>
      <c r="ERM163" s="428"/>
      <c r="ERN163" s="79"/>
      <c r="ERO163" s="424"/>
      <c r="ERP163" s="89"/>
      <c r="ERQ163" s="425"/>
      <c r="ERR163" s="423"/>
      <c r="ERS163" s="426"/>
      <c r="ERT163" s="426"/>
      <c r="ERU163" s="427"/>
      <c r="ERV163" s="427"/>
      <c r="ERW163" s="423"/>
      <c r="ERX163" s="428"/>
      <c r="ERY163" s="79"/>
      <c r="ERZ163" s="424"/>
      <c r="ESA163" s="89"/>
      <c r="ESB163" s="425"/>
      <c r="ESC163" s="423"/>
      <c r="ESD163" s="426"/>
      <c r="ESE163" s="426"/>
      <c r="ESF163" s="427"/>
      <c r="ESG163" s="427"/>
      <c r="ESH163" s="423"/>
      <c r="ESI163" s="428"/>
      <c r="ESJ163" s="79"/>
      <c r="ESK163" s="424"/>
      <c r="ESL163" s="89"/>
      <c r="ESM163" s="425"/>
      <c r="ESN163" s="423"/>
      <c r="ESO163" s="426"/>
      <c r="ESP163" s="426"/>
      <c r="ESQ163" s="427"/>
      <c r="ESR163" s="427"/>
      <c r="ESS163" s="423"/>
      <c r="EST163" s="428"/>
      <c r="ESU163" s="79"/>
      <c r="ESV163" s="424"/>
      <c r="ESW163" s="89"/>
      <c r="ESX163" s="425"/>
      <c r="ESY163" s="423"/>
      <c r="ESZ163" s="426"/>
      <c r="ETA163" s="426"/>
      <c r="ETB163" s="427"/>
      <c r="ETC163" s="427"/>
      <c r="ETD163" s="423"/>
      <c r="ETE163" s="428"/>
      <c r="ETF163" s="79"/>
      <c r="ETG163" s="424"/>
      <c r="ETH163" s="89"/>
      <c r="ETI163" s="425"/>
      <c r="ETJ163" s="423"/>
      <c r="ETK163" s="426"/>
      <c r="ETL163" s="426"/>
      <c r="ETM163" s="427"/>
      <c r="ETN163" s="427"/>
      <c r="ETO163" s="423"/>
      <c r="ETP163" s="428"/>
      <c r="ETQ163" s="79"/>
      <c r="ETR163" s="424"/>
      <c r="ETS163" s="89"/>
      <c r="ETT163" s="425"/>
      <c r="ETU163" s="423"/>
      <c r="ETV163" s="426"/>
      <c r="ETW163" s="426"/>
      <c r="ETX163" s="427"/>
      <c r="ETY163" s="427"/>
      <c r="ETZ163" s="423"/>
      <c r="EUA163" s="428"/>
      <c r="EUB163" s="79"/>
      <c r="EUC163" s="424"/>
      <c r="EUD163" s="89"/>
      <c r="EUE163" s="425"/>
      <c r="EUF163" s="423"/>
      <c r="EUG163" s="426"/>
      <c r="EUH163" s="426"/>
      <c r="EUI163" s="427"/>
      <c r="EUJ163" s="427"/>
      <c r="EUK163" s="423"/>
      <c r="EUL163" s="428"/>
      <c r="EUM163" s="79"/>
      <c r="EUN163" s="424"/>
      <c r="EUO163" s="89"/>
      <c r="EUP163" s="425"/>
      <c r="EUQ163" s="423"/>
      <c r="EUR163" s="426"/>
      <c r="EUS163" s="426"/>
      <c r="EUT163" s="427"/>
      <c r="EUU163" s="427"/>
      <c r="EUV163" s="423"/>
      <c r="EUW163" s="428"/>
      <c r="EUX163" s="79"/>
      <c r="EUY163" s="424"/>
      <c r="EUZ163" s="89"/>
      <c r="EVA163" s="425"/>
      <c r="EVB163" s="423"/>
      <c r="EVC163" s="426"/>
      <c r="EVD163" s="426"/>
      <c r="EVE163" s="427"/>
      <c r="EVF163" s="427"/>
      <c r="EVG163" s="423"/>
      <c r="EVH163" s="428"/>
      <c r="EVI163" s="79"/>
      <c r="EVJ163" s="424"/>
      <c r="EVK163" s="89"/>
      <c r="EVL163" s="425"/>
      <c r="EVM163" s="423"/>
      <c r="EVN163" s="426"/>
      <c r="EVO163" s="426"/>
      <c r="EVP163" s="427"/>
      <c r="EVQ163" s="427"/>
      <c r="EVR163" s="423"/>
      <c r="EVS163" s="428"/>
      <c r="EVT163" s="79"/>
      <c r="EVU163" s="424"/>
      <c r="EVV163" s="89"/>
      <c r="EVW163" s="425"/>
      <c r="EVX163" s="423"/>
      <c r="EVY163" s="426"/>
      <c r="EVZ163" s="426"/>
      <c r="EWA163" s="427"/>
      <c r="EWB163" s="427"/>
      <c r="EWC163" s="423"/>
      <c r="EWD163" s="428"/>
      <c r="EWE163" s="79"/>
      <c r="EWF163" s="424"/>
      <c r="EWG163" s="89"/>
      <c r="EWH163" s="425"/>
      <c r="EWI163" s="423"/>
      <c r="EWJ163" s="426"/>
      <c r="EWK163" s="426"/>
      <c r="EWL163" s="427"/>
      <c r="EWM163" s="427"/>
      <c r="EWN163" s="423"/>
      <c r="EWO163" s="428"/>
      <c r="EWP163" s="79"/>
      <c r="EWQ163" s="424"/>
      <c r="EWR163" s="89"/>
      <c r="EWS163" s="425"/>
      <c r="EWT163" s="423"/>
      <c r="EWU163" s="426"/>
      <c r="EWV163" s="426"/>
      <c r="EWW163" s="427"/>
      <c r="EWX163" s="427"/>
      <c r="EWY163" s="423"/>
      <c r="EWZ163" s="428"/>
      <c r="EXA163" s="79"/>
      <c r="EXB163" s="424"/>
      <c r="EXC163" s="89"/>
      <c r="EXD163" s="425"/>
      <c r="EXE163" s="423"/>
      <c r="EXF163" s="426"/>
      <c r="EXG163" s="426"/>
      <c r="EXH163" s="427"/>
      <c r="EXI163" s="427"/>
      <c r="EXJ163" s="423"/>
      <c r="EXK163" s="428"/>
      <c r="EXL163" s="79"/>
      <c r="EXM163" s="424"/>
      <c r="EXN163" s="89"/>
      <c r="EXO163" s="425"/>
      <c r="EXP163" s="423"/>
      <c r="EXQ163" s="426"/>
      <c r="EXR163" s="426"/>
      <c r="EXS163" s="427"/>
      <c r="EXT163" s="427"/>
      <c r="EXU163" s="423"/>
      <c r="EXV163" s="428"/>
      <c r="EXW163" s="79"/>
      <c r="EXX163" s="424"/>
      <c r="EXY163" s="89"/>
      <c r="EXZ163" s="425"/>
      <c r="EYA163" s="423"/>
      <c r="EYB163" s="426"/>
      <c r="EYC163" s="426"/>
      <c r="EYD163" s="427"/>
      <c r="EYE163" s="427"/>
      <c r="EYF163" s="423"/>
      <c r="EYG163" s="428"/>
      <c r="EYH163" s="79"/>
      <c r="EYI163" s="424"/>
      <c r="EYJ163" s="89"/>
      <c r="EYK163" s="425"/>
      <c r="EYL163" s="423"/>
      <c r="EYM163" s="426"/>
      <c r="EYN163" s="426"/>
      <c r="EYO163" s="427"/>
      <c r="EYP163" s="427"/>
      <c r="EYQ163" s="423"/>
      <c r="EYR163" s="428"/>
      <c r="EYS163" s="79"/>
      <c r="EYT163" s="424"/>
      <c r="EYU163" s="89"/>
      <c r="EYV163" s="425"/>
      <c r="EYW163" s="423"/>
      <c r="EYX163" s="426"/>
      <c r="EYY163" s="426"/>
      <c r="EYZ163" s="427"/>
      <c r="EZA163" s="427"/>
      <c r="EZB163" s="423"/>
      <c r="EZC163" s="428"/>
      <c r="EZD163" s="79"/>
      <c r="EZE163" s="424"/>
      <c r="EZF163" s="89"/>
      <c r="EZG163" s="425"/>
      <c r="EZH163" s="423"/>
      <c r="EZI163" s="426"/>
      <c r="EZJ163" s="426"/>
      <c r="EZK163" s="427"/>
      <c r="EZL163" s="427"/>
      <c r="EZM163" s="423"/>
      <c r="EZN163" s="428"/>
      <c r="EZO163" s="79"/>
      <c r="EZP163" s="424"/>
      <c r="EZQ163" s="89"/>
      <c r="EZR163" s="425"/>
      <c r="EZS163" s="423"/>
      <c r="EZT163" s="426"/>
      <c r="EZU163" s="426"/>
      <c r="EZV163" s="427"/>
      <c r="EZW163" s="427"/>
      <c r="EZX163" s="423"/>
      <c r="EZY163" s="428"/>
      <c r="EZZ163" s="79"/>
      <c r="FAA163" s="424"/>
      <c r="FAB163" s="89"/>
      <c r="FAC163" s="425"/>
      <c r="FAD163" s="423"/>
      <c r="FAE163" s="426"/>
      <c r="FAF163" s="426"/>
      <c r="FAG163" s="427"/>
      <c r="FAH163" s="427"/>
      <c r="FAI163" s="423"/>
      <c r="FAJ163" s="428"/>
      <c r="FAK163" s="79"/>
      <c r="FAL163" s="424"/>
      <c r="FAM163" s="89"/>
      <c r="FAN163" s="425"/>
      <c r="FAO163" s="423"/>
      <c r="FAP163" s="426"/>
      <c r="FAQ163" s="426"/>
      <c r="FAR163" s="427"/>
      <c r="FAS163" s="427"/>
      <c r="FAT163" s="423"/>
      <c r="FAU163" s="428"/>
      <c r="FAV163" s="79"/>
      <c r="FAW163" s="424"/>
      <c r="FAX163" s="89"/>
      <c r="FAY163" s="425"/>
      <c r="FAZ163" s="423"/>
      <c r="FBA163" s="426"/>
      <c r="FBB163" s="426"/>
      <c r="FBC163" s="427"/>
      <c r="FBD163" s="427"/>
      <c r="FBE163" s="423"/>
      <c r="FBF163" s="428"/>
      <c r="FBG163" s="79"/>
      <c r="FBH163" s="424"/>
      <c r="FBI163" s="89"/>
      <c r="FBJ163" s="425"/>
      <c r="FBK163" s="423"/>
      <c r="FBL163" s="426"/>
      <c r="FBM163" s="426"/>
      <c r="FBN163" s="427"/>
      <c r="FBO163" s="427"/>
      <c r="FBP163" s="423"/>
      <c r="FBQ163" s="428"/>
      <c r="FBR163" s="79"/>
      <c r="FBS163" s="424"/>
      <c r="FBT163" s="89"/>
      <c r="FBU163" s="425"/>
      <c r="FBV163" s="423"/>
      <c r="FBW163" s="426"/>
      <c r="FBX163" s="426"/>
      <c r="FBY163" s="427"/>
      <c r="FBZ163" s="427"/>
      <c r="FCA163" s="423"/>
      <c r="FCB163" s="428"/>
      <c r="FCC163" s="79"/>
      <c r="FCD163" s="424"/>
      <c r="FCE163" s="89"/>
      <c r="FCF163" s="425"/>
      <c r="FCG163" s="423"/>
      <c r="FCH163" s="426"/>
      <c r="FCI163" s="426"/>
      <c r="FCJ163" s="427"/>
      <c r="FCK163" s="427"/>
      <c r="FCL163" s="423"/>
      <c r="FCM163" s="428"/>
      <c r="FCN163" s="79"/>
      <c r="FCO163" s="424"/>
      <c r="FCP163" s="89"/>
      <c r="FCQ163" s="425"/>
      <c r="FCR163" s="423"/>
      <c r="FCS163" s="426"/>
      <c r="FCT163" s="426"/>
      <c r="FCU163" s="427"/>
      <c r="FCV163" s="427"/>
      <c r="FCW163" s="423"/>
      <c r="FCX163" s="428"/>
      <c r="FCY163" s="79"/>
      <c r="FCZ163" s="424"/>
      <c r="FDA163" s="89"/>
      <c r="FDB163" s="425"/>
      <c r="FDC163" s="423"/>
      <c r="FDD163" s="426"/>
      <c r="FDE163" s="426"/>
      <c r="FDF163" s="427"/>
      <c r="FDG163" s="427"/>
      <c r="FDH163" s="423"/>
      <c r="FDI163" s="428"/>
      <c r="FDJ163" s="79"/>
      <c r="FDK163" s="424"/>
      <c r="FDL163" s="89"/>
      <c r="FDM163" s="425"/>
      <c r="FDN163" s="423"/>
      <c r="FDO163" s="426"/>
      <c r="FDP163" s="426"/>
      <c r="FDQ163" s="427"/>
      <c r="FDR163" s="427"/>
      <c r="FDS163" s="423"/>
      <c r="FDT163" s="428"/>
      <c r="FDU163" s="79"/>
      <c r="FDV163" s="424"/>
      <c r="FDW163" s="89"/>
      <c r="FDX163" s="425"/>
      <c r="FDY163" s="423"/>
      <c r="FDZ163" s="426"/>
      <c r="FEA163" s="426"/>
      <c r="FEB163" s="427"/>
      <c r="FEC163" s="427"/>
      <c r="FED163" s="423"/>
      <c r="FEE163" s="428"/>
      <c r="FEF163" s="79"/>
      <c r="FEG163" s="424"/>
      <c r="FEH163" s="89"/>
      <c r="FEI163" s="425"/>
      <c r="FEJ163" s="423"/>
      <c r="FEK163" s="426"/>
      <c r="FEL163" s="426"/>
      <c r="FEM163" s="427"/>
      <c r="FEN163" s="427"/>
      <c r="FEO163" s="423"/>
      <c r="FEP163" s="428"/>
      <c r="FEQ163" s="79"/>
      <c r="FER163" s="424"/>
      <c r="FES163" s="89"/>
      <c r="FET163" s="425"/>
      <c r="FEU163" s="423"/>
      <c r="FEV163" s="426"/>
      <c r="FEW163" s="426"/>
      <c r="FEX163" s="427"/>
      <c r="FEY163" s="427"/>
      <c r="FEZ163" s="423"/>
      <c r="FFA163" s="428"/>
      <c r="FFB163" s="79"/>
      <c r="FFC163" s="424"/>
      <c r="FFD163" s="89"/>
      <c r="FFE163" s="425"/>
      <c r="FFF163" s="423"/>
      <c r="FFG163" s="426"/>
      <c r="FFH163" s="426"/>
      <c r="FFI163" s="427"/>
      <c r="FFJ163" s="427"/>
      <c r="FFK163" s="423"/>
      <c r="FFL163" s="428"/>
      <c r="FFM163" s="79"/>
      <c r="FFN163" s="424"/>
      <c r="FFO163" s="89"/>
      <c r="FFP163" s="425"/>
      <c r="FFQ163" s="423"/>
      <c r="FFR163" s="426"/>
      <c r="FFS163" s="426"/>
      <c r="FFT163" s="427"/>
      <c r="FFU163" s="427"/>
      <c r="FFV163" s="423"/>
      <c r="FFW163" s="428"/>
      <c r="FFX163" s="79"/>
      <c r="FFY163" s="424"/>
      <c r="FFZ163" s="89"/>
      <c r="FGA163" s="425"/>
      <c r="FGB163" s="423"/>
      <c r="FGC163" s="426"/>
      <c r="FGD163" s="426"/>
      <c r="FGE163" s="427"/>
      <c r="FGF163" s="427"/>
      <c r="FGG163" s="423"/>
      <c r="FGH163" s="428"/>
      <c r="FGI163" s="79"/>
      <c r="FGJ163" s="424"/>
      <c r="FGK163" s="89"/>
      <c r="FGL163" s="425"/>
      <c r="FGM163" s="423"/>
      <c r="FGN163" s="426"/>
      <c r="FGO163" s="426"/>
      <c r="FGP163" s="427"/>
      <c r="FGQ163" s="427"/>
      <c r="FGR163" s="423"/>
      <c r="FGS163" s="428"/>
      <c r="FGT163" s="79"/>
      <c r="FGU163" s="424"/>
      <c r="FGV163" s="89"/>
      <c r="FGW163" s="425"/>
      <c r="FGX163" s="423"/>
      <c r="FGY163" s="426"/>
      <c r="FGZ163" s="426"/>
      <c r="FHA163" s="427"/>
      <c r="FHB163" s="427"/>
      <c r="FHC163" s="423"/>
      <c r="FHD163" s="428"/>
      <c r="FHE163" s="79"/>
      <c r="FHF163" s="424"/>
      <c r="FHG163" s="89"/>
      <c r="FHH163" s="425"/>
      <c r="FHI163" s="423"/>
      <c r="FHJ163" s="426"/>
      <c r="FHK163" s="426"/>
      <c r="FHL163" s="427"/>
      <c r="FHM163" s="427"/>
      <c r="FHN163" s="423"/>
      <c r="FHO163" s="428"/>
      <c r="FHP163" s="79"/>
      <c r="FHQ163" s="424"/>
      <c r="FHR163" s="89"/>
      <c r="FHS163" s="425"/>
      <c r="FHT163" s="423"/>
      <c r="FHU163" s="426"/>
      <c r="FHV163" s="426"/>
      <c r="FHW163" s="427"/>
      <c r="FHX163" s="427"/>
      <c r="FHY163" s="423"/>
      <c r="FHZ163" s="428"/>
      <c r="FIA163" s="79"/>
      <c r="FIB163" s="424"/>
      <c r="FIC163" s="89"/>
      <c r="FID163" s="425"/>
      <c r="FIE163" s="423"/>
      <c r="FIF163" s="426"/>
      <c r="FIG163" s="426"/>
      <c r="FIH163" s="427"/>
      <c r="FII163" s="427"/>
      <c r="FIJ163" s="423"/>
      <c r="FIK163" s="428"/>
      <c r="FIL163" s="79"/>
      <c r="FIM163" s="424"/>
      <c r="FIN163" s="89"/>
      <c r="FIO163" s="425"/>
      <c r="FIP163" s="423"/>
      <c r="FIQ163" s="426"/>
      <c r="FIR163" s="426"/>
      <c r="FIS163" s="427"/>
      <c r="FIT163" s="427"/>
      <c r="FIU163" s="423"/>
      <c r="FIV163" s="428"/>
      <c r="FIW163" s="79"/>
      <c r="FIX163" s="424"/>
      <c r="FIY163" s="89"/>
      <c r="FIZ163" s="425"/>
      <c r="FJA163" s="423"/>
      <c r="FJB163" s="426"/>
      <c r="FJC163" s="426"/>
      <c r="FJD163" s="427"/>
      <c r="FJE163" s="427"/>
      <c r="FJF163" s="423"/>
      <c r="FJG163" s="428"/>
      <c r="FJH163" s="79"/>
      <c r="FJI163" s="424"/>
      <c r="FJJ163" s="89"/>
      <c r="FJK163" s="425"/>
      <c r="FJL163" s="423"/>
      <c r="FJM163" s="426"/>
      <c r="FJN163" s="426"/>
      <c r="FJO163" s="427"/>
      <c r="FJP163" s="427"/>
      <c r="FJQ163" s="423"/>
      <c r="FJR163" s="428"/>
      <c r="FJS163" s="79"/>
      <c r="FJT163" s="424"/>
      <c r="FJU163" s="89"/>
      <c r="FJV163" s="425"/>
      <c r="FJW163" s="423"/>
      <c r="FJX163" s="426"/>
      <c r="FJY163" s="426"/>
      <c r="FJZ163" s="427"/>
      <c r="FKA163" s="427"/>
      <c r="FKB163" s="423"/>
      <c r="FKC163" s="428"/>
      <c r="FKD163" s="79"/>
      <c r="FKE163" s="424"/>
      <c r="FKF163" s="89"/>
      <c r="FKG163" s="425"/>
      <c r="FKH163" s="423"/>
      <c r="FKI163" s="426"/>
      <c r="FKJ163" s="426"/>
      <c r="FKK163" s="427"/>
      <c r="FKL163" s="427"/>
      <c r="FKM163" s="423"/>
      <c r="FKN163" s="428"/>
      <c r="FKO163" s="79"/>
      <c r="FKP163" s="424"/>
      <c r="FKQ163" s="89"/>
      <c r="FKR163" s="425"/>
      <c r="FKS163" s="423"/>
      <c r="FKT163" s="426"/>
      <c r="FKU163" s="426"/>
      <c r="FKV163" s="427"/>
      <c r="FKW163" s="427"/>
      <c r="FKX163" s="423"/>
      <c r="FKY163" s="428"/>
      <c r="FKZ163" s="79"/>
      <c r="FLA163" s="424"/>
      <c r="FLB163" s="89"/>
      <c r="FLC163" s="425"/>
      <c r="FLD163" s="423"/>
      <c r="FLE163" s="426"/>
      <c r="FLF163" s="426"/>
      <c r="FLG163" s="427"/>
      <c r="FLH163" s="427"/>
      <c r="FLI163" s="423"/>
      <c r="FLJ163" s="428"/>
      <c r="FLK163" s="79"/>
      <c r="FLL163" s="424"/>
      <c r="FLM163" s="89"/>
      <c r="FLN163" s="425"/>
      <c r="FLO163" s="423"/>
      <c r="FLP163" s="426"/>
      <c r="FLQ163" s="426"/>
      <c r="FLR163" s="427"/>
      <c r="FLS163" s="427"/>
      <c r="FLT163" s="423"/>
      <c r="FLU163" s="428"/>
      <c r="FLV163" s="79"/>
      <c r="FLW163" s="424"/>
      <c r="FLX163" s="89"/>
      <c r="FLY163" s="425"/>
      <c r="FLZ163" s="423"/>
      <c r="FMA163" s="426"/>
      <c r="FMB163" s="426"/>
      <c r="FMC163" s="427"/>
      <c r="FMD163" s="427"/>
      <c r="FME163" s="423"/>
      <c r="FMF163" s="428"/>
      <c r="FMG163" s="79"/>
      <c r="FMH163" s="424"/>
      <c r="FMI163" s="89"/>
      <c r="FMJ163" s="425"/>
      <c r="FMK163" s="423"/>
      <c r="FML163" s="426"/>
      <c r="FMM163" s="426"/>
      <c r="FMN163" s="427"/>
      <c r="FMO163" s="427"/>
      <c r="FMP163" s="423"/>
      <c r="FMQ163" s="428"/>
      <c r="FMR163" s="79"/>
      <c r="FMS163" s="424"/>
      <c r="FMT163" s="89"/>
      <c r="FMU163" s="425"/>
      <c r="FMV163" s="423"/>
      <c r="FMW163" s="426"/>
      <c r="FMX163" s="426"/>
      <c r="FMY163" s="427"/>
      <c r="FMZ163" s="427"/>
      <c r="FNA163" s="423"/>
      <c r="FNB163" s="428"/>
      <c r="FNC163" s="79"/>
      <c r="FND163" s="424"/>
      <c r="FNE163" s="89"/>
      <c r="FNF163" s="425"/>
      <c r="FNG163" s="423"/>
      <c r="FNH163" s="426"/>
      <c r="FNI163" s="426"/>
      <c r="FNJ163" s="427"/>
      <c r="FNK163" s="427"/>
      <c r="FNL163" s="423"/>
      <c r="FNM163" s="428"/>
      <c r="FNN163" s="79"/>
      <c r="FNO163" s="424"/>
      <c r="FNP163" s="89"/>
      <c r="FNQ163" s="425"/>
      <c r="FNR163" s="423"/>
      <c r="FNS163" s="426"/>
      <c r="FNT163" s="426"/>
      <c r="FNU163" s="427"/>
      <c r="FNV163" s="427"/>
      <c r="FNW163" s="423"/>
      <c r="FNX163" s="428"/>
      <c r="FNY163" s="79"/>
      <c r="FNZ163" s="424"/>
      <c r="FOA163" s="89"/>
      <c r="FOB163" s="425"/>
      <c r="FOC163" s="423"/>
      <c r="FOD163" s="426"/>
      <c r="FOE163" s="426"/>
      <c r="FOF163" s="427"/>
      <c r="FOG163" s="427"/>
      <c r="FOH163" s="423"/>
      <c r="FOI163" s="428"/>
      <c r="FOJ163" s="79"/>
      <c r="FOK163" s="424"/>
      <c r="FOL163" s="89"/>
      <c r="FOM163" s="425"/>
      <c r="FON163" s="423"/>
      <c r="FOO163" s="426"/>
      <c r="FOP163" s="426"/>
      <c r="FOQ163" s="427"/>
      <c r="FOR163" s="427"/>
      <c r="FOS163" s="423"/>
      <c r="FOT163" s="428"/>
      <c r="FOU163" s="79"/>
      <c r="FOV163" s="424"/>
      <c r="FOW163" s="89"/>
      <c r="FOX163" s="425"/>
      <c r="FOY163" s="423"/>
      <c r="FOZ163" s="426"/>
      <c r="FPA163" s="426"/>
      <c r="FPB163" s="427"/>
      <c r="FPC163" s="427"/>
      <c r="FPD163" s="423"/>
      <c r="FPE163" s="428"/>
      <c r="FPF163" s="79"/>
      <c r="FPG163" s="424"/>
      <c r="FPH163" s="89"/>
      <c r="FPI163" s="425"/>
      <c r="FPJ163" s="423"/>
      <c r="FPK163" s="426"/>
      <c r="FPL163" s="426"/>
      <c r="FPM163" s="427"/>
      <c r="FPN163" s="427"/>
      <c r="FPO163" s="423"/>
      <c r="FPP163" s="428"/>
      <c r="FPQ163" s="79"/>
      <c r="FPR163" s="424"/>
      <c r="FPS163" s="89"/>
      <c r="FPT163" s="425"/>
      <c r="FPU163" s="423"/>
      <c r="FPV163" s="426"/>
      <c r="FPW163" s="426"/>
      <c r="FPX163" s="427"/>
      <c r="FPY163" s="427"/>
      <c r="FPZ163" s="423"/>
      <c r="FQA163" s="428"/>
      <c r="FQB163" s="79"/>
      <c r="FQC163" s="424"/>
      <c r="FQD163" s="89"/>
      <c r="FQE163" s="425"/>
      <c r="FQF163" s="423"/>
      <c r="FQG163" s="426"/>
      <c r="FQH163" s="426"/>
      <c r="FQI163" s="427"/>
      <c r="FQJ163" s="427"/>
      <c r="FQK163" s="423"/>
      <c r="FQL163" s="428"/>
      <c r="FQM163" s="79"/>
      <c r="FQN163" s="424"/>
      <c r="FQO163" s="89"/>
      <c r="FQP163" s="425"/>
      <c r="FQQ163" s="423"/>
      <c r="FQR163" s="426"/>
      <c r="FQS163" s="426"/>
      <c r="FQT163" s="427"/>
      <c r="FQU163" s="427"/>
      <c r="FQV163" s="423"/>
      <c r="FQW163" s="428"/>
      <c r="FQX163" s="79"/>
      <c r="FQY163" s="424"/>
      <c r="FQZ163" s="89"/>
      <c r="FRA163" s="425"/>
      <c r="FRB163" s="423"/>
      <c r="FRC163" s="426"/>
      <c r="FRD163" s="426"/>
      <c r="FRE163" s="427"/>
      <c r="FRF163" s="427"/>
      <c r="FRG163" s="423"/>
      <c r="FRH163" s="428"/>
      <c r="FRI163" s="79"/>
      <c r="FRJ163" s="424"/>
      <c r="FRK163" s="89"/>
      <c r="FRL163" s="425"/>
      <c r="FRM163" s="423"/>
      <c r="FRN163" s="426"/>
      <c r="FRO163" s="426"/>
      <c r="FRP163" s="427"/>
      <c r="FRQ163" s="427"/>
      <c r="FRR163" s="423"/>
      <c r="FRS163" s="428"/>
      <c r="FRT163" s="79"/>
      <c r="FRU163" s="424"/>
      <c r="FRV163" s="89"/>
      <c r="FRW163" s="425"/>
      <c r="FRX163" s="423"/>
      <c r="FRY163" s="426"/>
      <c r="FRZ163" s="426"/>
      <c r="FSA163" s="427"/>
      <c r="FSB163" s="427"/>
      <c r="FSC163" s="423"/>
      <c r="FSD163" s="428"/>
      <c r="FSE163" s="79"/>
      <c r="FSF163" s="424"/>
      <c r="FSG163" s="89"/>
      <c r="FSH163" s="425"/>
      <c r="FSI163" s="423"/>
      <c r="FSJ163" s="426"/>
      <c r="FSK163" s="426"/>
      <c r="FSL163" s="427"/>
      <c r="FSM163" s="427"/>
      <c r="FSN163" s="423"/>
      <c r="FSO163" s="428"/>
      <c r="FSP163" s="79"/>
      <c r="FSQ163" s="424"/>
      <c r="FSR163" s="89"/>
      <c r="FSS163" s="425"/>
      <c r="FST163" s="423"/>
      <c r="FSU163" s="426"/>
      <c r="FSV163" s="426"/>
      <c r="FSW163" s="427"/>
      <c r="FSX163" s="427"/>
      <c r="FSY163" s="423"/>
      <c r="FSZ163" s="428"/>
      <c r="FTA163" s="79"/>
      <c r="FTB163" s="424"/>
      <c r="FTC163" s="89"/>
      <c r="FTD163" s="425"/>
      <c r="FTE163" s="423"/>
      <c r="FTF163" s="426"/>
      <c r="FTG163" s="426"/>
      <c r="FTH163" s="427"/>
      <c r="FTI163" s="427"/>
      <c r="FTJ163" s="423"/>
      <c r="FTK163" s="428"/>
      <c r="FTL163" s="79"/>
      <c r="FTM163" s="424"/>
      <c r="FTN163" s="89"/>
      <c r="FTO163" s="425"/>
      <c r="FTP163" s="423"/>
      <c r="FTQ163" s="426"/>
      <c r="FTR163" s="426"/>
      <c r="FTS163" s="427"/>
      <c r="FTT163" s="427"/>
      <c r="FTU163" s="423"/>
      <c r="FTV163" s="428"/>
      <c r="FTW163" s="79"/>
      <c r="FTX163" s="424"/>
      <c r="FTY163" s="89"/>
      <c r="FTZ163" s="425"/>
      <c r="FUA163" s="423"/>
      <c r="FUB163" s="426"/>
      <c r="FUC163" s="426"/>
      <c r="FUD163" s="427"/>
      <c r="FUE163" s="427"/>
      <c r="FUF163" s="423"/>
      <c r="FUG163" s="428"/>
      <c r="FUH163" s="79"/>
      <c r="FUI163" s="424"/>
      <c r="FUJ163" s="89"/>
      <c r="FUK163" s="425"/>
      <c r="FUL163" s="423"/>
      <c r="FUM163" s="426"/>
      <c r="FUN163" s="426"/>
      <c r="FUO163" s="427"/>
      <c r="FUP163" s="427"/>
      <c r="FUQ163" s="423"/>
      <c r="FUR163" s="428"/>
      <c r="FUS163" s="79"/>
      <c r="FUT163" s="424"/>
      <c r="FUU163" s="89"/>
      <c r="FUV163" s="425"/>
      <c r="FUW163" s="423"/>
      <c r="FUX163" s="426"/>
      <c r="FUY163" s="426"/>
      <c r="FUZ163" s="427"/>
      <c r="FVA163" s="427"/>
      <c r="FVB163" s="423"/>
      <c r="FVC163" s="428"/>
      <c r="FVD163" s="79"/>
      <c r="FVE163" s="424"/>
      <c r="FVF163" s="89"/>
      <c r="FVG163" s="425"/>
      <c r="FVH163" s="423"/>
      <c r="FVI163" s="426"/>
      <c r="FVJ163" s="426"/>
      <c r="FVK163" s="427"/>
      <c r="FVL163" s="427"/>
      <c r="FVM163" s="423"/>
      <c r="FVN163" s="428"/>
      <c r="FVO163" s="79"/>
      <c r="FVP163" s="424"/>
      <c r="FVQ163" s="89"/>
      <c r="FVR163" s="425"/>
      <c r="FVS163" s="423"/>
      <c r="FVT163" s="426"/>
      <c r="FVU163" s="426"/>
      <c r="FVV163" s="427"/>
      <c r="FVW163" s="427"/>
      <c r="FVX163" s="423"/>
      <c r="FVY163" s="428"/>
      <c r="FVZ163" s="79"/>
      <c r="FWA163" s="424"/>
      <c r="FWB163" s="89"/>
      <c r="FWC163" s="425"/>
      <c r="FWD163" s="423"/>
      <c r="FWE163" s="426"/>
      <c r="FWF163" s="426"/>
      <c r="FWG163" s="427"/>
      <c r="FWH163" s="427"/>
      <c r="FWI163" s="423"/>
      <c r="FWJ163" s="428"/>
      <c r="FWK163" s="79"/>
      <c r="FWL163" s="424"/>
      <c r="FWM163" s="89"/>
      <c r="FWN163" s="425"/>
      <c r="FWO163" s="423"/>
      <c r="FWP163" s="426"/>
      <c r="FWQ163" s="426"/>
      <c r="FWR163" s="427"/>
      <c r="FWS163" s="427"/>
      <c r="FWT163" s="423"/>
      <c r="FWU163" s="428"/>
      <c r="FWV163" s="79"/>
      <c r="FWW163" s="424"/>
      <c r="FWX163" s="89"/>
      <c r="FWY163" s="425"/>
      <c r="FWZ163" s="423"/>
      <c r="FXA163" s="426"/>
      <c r="FXB163" s="426"/>
      <c r="FXC163" s="427"/>
      <c r="FXD163" s="427"/>
      <c r="FXE163" s="423"/>
      <c r="FXF163" s="428"/>
      <c r="FXG163" s="79"/>
      <c r="FXH163" s="424"/>
      <c r="FXI163" s="89"/>
      <c r="FXJ163" s="425"/>
      <c r="FXK163" s="423"/>
      <c r="FXL163" s="426"/>
      <c r="FXM163" s="426"/>
      <c r="FXN163" s="427"/>
      <c r="FXO163" s="427"/>
      <c r="FXP163" s="423"/>
      <c r="FXQ163" s="428"/>
      <c r="FXR163" s="79"/>
      <c r="FXS163" s="424"/>
      <c r="FXT163" s="89"/>
      <c r="FXU163" s="425"/>
      <c r="FXV163" s="423"/>
      <c r="FXW163" s="426"/>
      <c r="FXX163" s="426"/>
      <c r="FXY163" s="427"/>
      <c r="FXZ163" s="427"/>
      <c r="FYA163" s="423"/>
      <c r="FYB163" s="428"/>
      <c r="FYC163" s="79"/>
      <c r="FYD163" s="424"/>
      <c r="FYE163" s="89"/>
      <c r="FYF163" s="425"/>
      <c r="FYG163" s="423"/>
      <c r="FYH163" s="426"/>
      <c r="FYI163" s="426"/>
      <c r="FYJ163" s="427"/>
      <c r="FYK163" s="427"/>
      <c r="FYL163" s="423"/>
      <c r="FYM163" s="428"/>
      <c r="FYN163" s="79"/>
      <c r="FYO163" s="424"/>
      <c r="FYP163" s="89"/>
      <c r="FYQ163" s="425"/>
      <c r="FYR163" s="423"/>
      <c r="FYS163" s="426"/>
      <c r="FYT163" s="426"/>
      <c r="FYU163" s="427"/>
      <c r="FYV163" s="427"/>
      <c r="FYW163" s="423"/>
      <c r="FYX163" s="428"/>
      <c r="FYY163" s="79"/>
      <c r="FYZ163" s="424"/>
      <c r="FZA163" s="89"/>
      <c r="FZB163" s="425"/>
      <c r="FZC163" s="423"/>
      <c r="FZD163" s="426"/>
      <c r="FZE163" s="426"/>
      <c r="FZF163" s="427"/>
      <c r="FZG163" s="427"/>
      <c r="FZH163" s="423"/>
      <c r="FZI163" s="428"/>
      <c r="FZJ163" s="79"/>
      <c r="FZK163" s="424"/>
      <c r="FZL163" s="89"/>
      <c r="FZM163" s="425"/>
      <c r="FZN163" s="423"/>
      <c r="FZO163" s="426"/>
      <c r="FZP163" s="426"/>
      <c r="FZQ163" s="427"/>
      <c r="FZR163" s="427"/>
      <c r="FZS163" s="423"/>
      <c r="FZT163" s="428"/>
      <c r="FZU163" s="79"/>
      <c r="FZV163" s="424"/>
      <c r="FZW163" s="89"/>
      <c r="FZX163" s="425"/>
      <c r="FZY163" s="423"/>
      <c r="FZZ163" s="426"/>
      <c r="GAA163" s="426"/>
      <c r="GAB163" s="427"/>
      <c r="GAC163" s="427"/>
      <c r="GAD163" s="423"/>
      <c r="GAE163" s="428"/>
      <c r="GAF163" s="79"/>
      <c r="GAG163" s="424"/>
      <c r="GAH163" s="89"/>
      <c r="GAI163" s="425"/>
      <c r="GAJ163" s="423"/>
      <c r="GAK163" s="426"/>
      <c r="GAL163" s="426"/>
      <c r="GAM163" s="427"/>
      <c r="GAN163" s="427"/>
      <c r="GAO163" s="423"/>
      <c r="GAP163" s="428"/>
      <c r="GAQ163" s="79"/>
      <c r="GAR163" s="424"/>
      <c r="GAS163" s="89"/>
      <c r="GAT163" s="425"/>
      <c r="GAU163" s="423"/>
      <c r="GAV163" s="426"/>
      <c r="GAW163" s="426"/>
      <c r="GAX163" s="427"/>
      <c r="GAY163" s="427"/>
      <c r="GAZ163" s="423"/>
      <c r="GBA163" s="428"/>
      <c r="GBB163" s="79"/>
      <c r="GBC163" s="424"/>
      <c r="GBD163" s="89"/>
      <c r="GBE163" s="425"/>
      <c r="GBF163" s="423"/>
      <c r="GBG163" s="426"/>
      <c r="GBH163" s="426"/>
      <c r="GBI163" s="427"/>
      <c r="GBJ163" s="427"/>
      <c r="GBK163" s="423"/>
      <c r="GBL163" s="428"/>
      <c r="GBM163" s="79"/>
      <c r="GBN163" s="424"/>
      <c r="GBO163" s="89"/>
      <c r="GBP163" s="425"/>
      <c r="GBQ163" s="423"/>
      <c r="GBR163" s="426"/>
      <c r="GBS163" s="426"/>
      <c r="GBT163" s="427"/>
      <c r="GBU163" s="427"/>
      <c r="GBV163" s="423"/>
      <c r="GBW163" s="428"/>
      <c r="GBX163" s="79"/>
      <c r="GBY163" s="424"/>
      <c r="GBZ163" s="89"/>
      <c r="GCA163" s="425"/>
      <c r="GCB163" s="423"/>
      <c r="GCC163" s="426"/>
      <c r="GCD163" s="426"/>
      <c r="GCE163" s="427"/>
      <c r="GCF163" s="427"/>
      <c r="GCG163" s="423"/>
      <c r="GCH163" s="428"/>
      <c r="GCI163" s="79"/>
      <c r="GCJ163" s="424"/>
      <c r="GCK163" s="89"/>
      <c r="GCL163" s="425"/>
      <c r="GCM163" s="423"/>
      <c r="GCN163" s="426"/>
      <c r="GCO163" s="426"/>
      <c r="GCP163" s="427"/>
      <c r="GCQ163" s="427"/>
      <c r="GCR163" s="423"/>
      <c r="GCS163" s="428"/>
      <c r="GCT163" s="79"/>
      <c r="GCU163" s="424"/>
      <c r="GCV163" s="89"/>
      <c r="GCW163" s="425"/>
      <c r="GCX163" s="423"/>
      <c r="GCY163" s="426"/>
      <c r="GCZ163" s="426"/>
      <c r="GDA163" s="427"/>
      <c r="GDB163" s="427"/>
      <c r="GDC163" s="423"/>
      <c r="GDD163" s="428"/>
      <c r="GDE163" s="79"/>
      <c r="GDF163" s="424"/>
      <c r="GDG163" s="89"/>
      <c r="GDH163" s="425"/>
      <c r="GDI163" s="423"/>
      <c r="GDJ163" s="426"/>
      <c r="GDK163" s="426"/>
      <c r="GDL163" s="427"/>
      <c r="GDM163" s="427"/>
      <c r="GDN163" s="423"/>
      <c r="GDO163" s="428"/>
      <c r="GDP163" s="79"/>
      <c r="GDQ163" s="424"/>
      <c r="GDR163" s="89"/>
      <c r="GDS163" s="425"/>
      <c r="GDT163" s="423"/>
      <c r="GDU163" s="426"/>
      <c r="GDV163" s="426"/>
      <c r="GDW163" s="427"/>
      <c r="GDX163" s="427"/>
      <c r="GDY163" s="423"/>
      <c r="GDZ163" s="428"/>
      <c r="GEA163" s="79"/>
      <c r="GEB163" s="424"/>
      <c r="GEC163" s="89"/>
      <c r="GED163" s="425"/>
      <c r="GEE163" s="423"/>
      <c r="GEF163" s="426"/>
      <c r="GEG163" s="426"/>
      <c r="GEH163" s="427"/>
      <c r="GEI163" s="427"/>
      <c r="GEJ163" s="423"/>
      <c r="GEK163" s="428"/>
      <c r="GEL163" s="79"/>
      <c r="GEM163" s="424"/>
      <c r="GEN163" s="89"/>
      <c r="GEO163" s="425"/>
      <c r="GEP163" s="423"/>
      <c r="GEQ163" s="426"/>
      <c r="GER163" s="426"/>
      <c r="GES163" s="427"/>
      <c r="GET163" s="427"/>
      <c r="GEU163" s="423"/>
      <c r="GEV163" s="428"/>
      <c r="GEW163" s="79"/>
      <c r="GEX163" s="424"/>
      <c r="GEY163" s="89"/>
      <c r="GEZ163" s="425"/>
      <c r="GFA163" s="423"/>
      <c r="GFB163" s="426"/>
      <c r="GFC163" s="426"/>
      <c r="GFD163" s="427"/>
      <c r="GFE163" s="427"/>
      <c r="GFF163" s="423"/>
      <c r="GFG163" s="428"/>
      <c r="GFH163" s="79"/>
      <c r="GFI163" s="424"/>
      <c r="GFJ163" s="89"/>
      <c r="GFK163" s="425"/>
      <c r="GFL163" s="423"/>
      <c r="GFM163" s="426"/>
      <c r="GFN163" s="426"/>
      <c r="GFO163" s="427"/>
      <c r="GFP163" s="427"/>
      <c r="GFQ163" s="423"/>
      <c r="GFR163" s="428"/>
      <c r="GFS163" s="79"/>
      <c r="GFT163" s="424"/>
      <c r="GFU163" s="89"/>
      <c r="GFV163" s="425"/>
      <c r="GFW163" s="423"/>
      <c r="GFX163" s="426"/>
      <c r="GFY163" s="426"/>
      <c r="GFZ163" s="427"/>
      <c r="GGA163" s="427"/>
      <c r="GGB163" s="423"/>
      <c r="GGC163" s="428"/>
      <c r="GGD163" s="79"/>
      <c r="GGE163" s="424"/>
      <c r="GGF163" s="89"/>
      <c r="GGG163" s="425"/>
      <c r="GGH163" s="423"/>
      <c r="GGI163" s="426"/>
      <c r="GGJ163" s="426"/>
      <c r="GGK163" s="427"/>
      <c r="GGL163" s="427"/>
      <c r="GGM163" s="423"/>
      <c r="GGN163" s="428"/>
      <c r="GGO163" s="79"/>
      <c r="GGP163" s="424"/>
      <c r="GGQ163" s="89"/>
      <c r="GGR163" s="425"/>
      <c r="GGS163" s="423"/>
      <c r="GGT163" s="426"/>
      <c r="GGU163" s="426"/>
      <c r="GGV163" s="427"/>
      <c r="GGW163" s="427"/>
      <c r="GGX163" s="423"/>
      <c r="GGY163" s="428"/>
      <c r="GGZ163" s="79"/>
      <c r="GHA163" s="424"/>
      <c r="GHB163" s="89"/>
      <c r="GHC163" s="425"/>
      <c r="GHD163" s="423"/>
      <c r="GHE163" s="426"/>
      <c r="GHF163" s="426"/>
      <c r="GHG163" s="427"/>
      <c r="GHH163" s="427"/>
      <c r="GHI163" s="423"/>
      <c r="GHJ163" s="428"/>
      <c r="GHK163" s="79"/>
      <c r="GHL163" s="424"/>
      <c r="GHM163" s="89"/>
      <c r="GHN163" s="425"/>
      <c r="GHO163" s="423"/>
      <c r="GHP163" s="426"/>
      <c r="GHQ163" s="426"/>
      <c r="GHR163" s="427"/>
      <c r="GHS163" s="427"/>
      <c r="GHT163" s="423"/>
      <c r="GHU163" s="428"/>
      <c r="GHV163" s="79"/>
      <c r="GHW163" s="424"/>
      <c r="GHX163" s="89"/>
      <c r="GHY163" s="425"/>
      <c r="GHZ163" s="423"/>
      <c r="GIA163" s="426"/>
      <c r="GIB163" s="426"/>
      <c r="GIC163" s="427"/>
      <c r="GID163" s="427"/>
      <c r="GIE163" s="423"/>
      <c r="GIF163" s="428"/>
      <c r="GIG163" s="79"/>
      <c r="GIH163" s="424"/>
      <c r="GII163" s="89"/>
      <c r="GIJ163" s="425"/>
      <c r="GIK163" s="423"/>
      <c r="GIL163" s="426"/>
      <c r="GIM163" s="426"/>
      <c r="GIN163" s="427"/>
      <c r="GIO163" s="427"/>
      <c r="GIP163" s="423"/>
      <c r="GIQ163" s="428"/>
      <c r="GIR163" s="79"/>
      <c r="GIS163" s="424"/>
      <c r="GIT163" s="89"/>
      <c r="GIU163" s="425"/>
      <c r="GIV163" s="423"/>
      <c r="GIW163" s="426"/>
      <c r="GIX163" s="426"/>
      <c r="GIY163" s="427"/>
      <c r="GIZ163" s="427"/>
      <c r="GJA163" s="423"/>
      <c r="GJB163" s="428"/>
      <c r="GJC163" s="79"/>
      <c r="GJD163" s="424"/>
      <c r="GJE163" s="89"/>
      <c r="GJF163" s="425"/>
      <c r="GJG163" s="423"/>
      <c r="GJH163" s="426"/>
      <c r="GJI163" s="426"/>
      <c r="GJJ163" s="427"/>
      <c r="GJK163" s="427"/>
      <c r="GJL163" s="423"/>
      <c r="GJM163" s="428"/>
      <c r="GJN163" s="79"/>
      <c r="GJO163" s="424"/>
      <c r="GJP163" s="89"/>
      <c r="GJQ163" s="425"/>
      <c r="GJR163" s="423"/>
      <c r="GJS163" s="426"/>
      <c r="GJT163" s="426"/>
      <c r="GJU163" s="427"/>
      <c r="GJV163" s="427"/>
      <c r="GJW163" s="423"/>
      <c r="GJX163" s="428"/>
      <c r="GJY163" s="79"/>
      <c r="GJZ163" s="424"/>
      <c r="GKA163" s="89"/>
      <c r="GKB163" s="425"/>
      <c r="GKC163" s="423"/>
      <c r="GKD163" s="426"/>
      <c r="GKE163" s="426"/>
      <c r="GKF163" s="427"/>
      <c r="GKG163" s="427"/>
      <c r="GKH163" s="423"/>
      <c r="GKI163" s="428"/>
      <c r="GKJ163" s="79"/>
      <c r="GKK163" s="424"/>
      <c r="GKL163" s="89"/>
      <c r="GKM163" s="425"/>
      <c r="GKN163" s="423"/>
      <c r="GKO163" s="426"/>
      <c r="GKP163" s="426"/>
      <c r="GKQ163" s="427"/>
      <c r="GKR163" s="427"/>
      <c r="GKS163" s="423"/>
      <c r="GKT163" s="428"/>
      <c r="GKU163" s="79"/>
      <c r="GKV163" s="424"/>
      <c r="GKW163" s="89"/>
      <c r="GKX163" s="425"/>
      <c r="GKY163" s="423"/>
      <c r="GKZ163" s="426"/>
      <c r="GLA163" s="426"/>
      <c r="GLB163" s="427"/>
      <c r="GLC163" s="427"/>
      <c r="GLD163" s="423"/>
      <c r="GLE163" s="428"/>
      <c r="GLF163" s="79"/>
      <c r="GLG163" s="424"/>
      <c r="GLH163" s="89"/>
      <c r="GLI163" s="425"/>
      <c r="GLJ163" s="423"/>
      <c r="GLK163" s="426"/>
      <c r="GLL163" s="426"/>
      <c r="GLM163" s="427"/>
      <c r="GLN163" s="427"/>
      <c r="GLO163" s="423"/>
      <c r="GLP163" s="428"/>
      <c r="GLQ163" s="79"/>
      <c r="GLR163" s="424"/>
      <c r="GLS163" s="89"/>
      <c r="GLT163" s="425"/>
      <c r="GLU163" s="423"/>
      <c r="GLV163" s="426"/>
      <c r="GLW163" s="426"/>
      <c r="GLX163" s="427"/>
      <c r="GLY163" s="427"/>
      <c r="GLZ163" s="423"/>
      <c r="GMA163" s="428"/>
      <c r="GMB163" s="79"/>
      <c r="GMC163" s="424"/>
      <c r="GMD163" s="89"/>
      <c r="GME163" s="425"/>
      <c r="GMF163" s="423"/>
      <c r="GMG163" s="426"/>
      <c r="GMH163" s="426"/>
      <c r="GMI163" s="427"/>
      <c r="GMJ163" s="427"/>
      <c r="GMK163" s="423"/>
      <c r="GML163" s="428"/>
      <c r="GMM163" s="79"/>
      <c r="GMN163" s="424"/>
      <c r="GMO163" s="89"/>
      <c r="GMP163" s="425"/>
      <c r="GMQ163" s="423"/>
      <c r="GMR163" s="426"/>
      <c r="GMS163" s="426"/>
      <c r="GMT163" s="427"/>
      <c r="GMU163" s="427"/>
      <c r="GMV163" s="423"/>
      <c r="GMW163" s="428"/>
      <c r="GMX163" s="79"/>
      <c r="GMY163" s="424"/>
      <c r="GMZ163" s="89"/>
      <c r="GNA163" s="425"/>
      <c r="GNB163" s="423"/>
      <c r="GNC163" s="426"/>
      <c r="GND163" s="426"/>
      <c r="GNE163" s="427"/>
      <c r="GNF163" s="427"/>
      <c r="GNG163" s="423"/>
      <c r="GNH163" s="428"/>
      <c r="GNI163" s="79"/>
      <c r="GNJ163" s="424"/>
      <c r="GNK163" s="89"/>
      <c r="GNL163" s="425"/>
      <c r="GNM163" s="423"/>
      <c r="GNN163" s="426"/>
      <c r="GNO163" s="426"/>
      <c r="GNP163" s="427"/>
      <c r="GNQ163" s="427"/>
      <c r="GNR163" s="423"/>
      <c r="GNS163" s="428"/>
      <c r="GNT163" s="79"/>
      <c r="GNU163" s="424"/>
      <c r="GNV163" s="89"/>
      <c r="GNW163" s="425"/>
      <c r="GNX163" s="423"/>
      <c r="GNY163" s="426"/>
      <c r="GNZ163" s="426"/>
      <c r="GOA163" s="427"/>
      <c r="GOB163" s="427"/>
      <c r="GOC163" s="423"/>
      <c r="GOD163" s="428"/>
      <c r="GOE163" s="79"/>
      <c r="GOF163" s="424"/>
      <c r="GOG163" s="89"/>
      <c r="GOH163" s="425"/>
      <c r="GOI163" s="423"/>
      <c r="GOJ163" s="426"/>
      <c r="GOK163" s="426"/>
      <c r="GOL163" s="427"/>
      <c r="GOM163" s="427"/>
      <c r="GON163" s="423"/>
      <c r="GOO163" s="428"/>
      <c r="GOP163" s="79"/>
      <c r="GOQ163" s="424"/>
      <c r="GOR163" s="89"/>
      <c r="GOS163" s="425"/>
      <c r="GOT163" s="423"/>
      <c r="GOU163" s="426"/>
      <c r="GOV163" s="426"/>
      <c r="GOW163" s="427"/>
      <c r="GOX163" s="427"/>
      <c r="GOY163" s="423"/>
      <c r="GOZ163" s="428"/>
      <c r="GPA163" s="79"/>
      <c r="GPB163" s="424"/>
      <c r="GPC163" s="89"/>
      <c r="GPD163" s="425"/>
      <c r="GPE163" s="423"/>
      <c r="GPF163" s="426"/>
      <c r="GPG163" s="426"/>
      <c r="GPH163" s="427"/>
      <c r="GPI163" s="427"/>
      <c r="GPJ163" s="423"/>
      <c r="GPK163" s="428"/>
      <c r="GPL163" s="79"/>
      <c r="GPM163" s="424"/>
      <c r="GPN163" s="89"/>
      <c r="GPO163" s="425"/>
      <c r="GPP163" s="423"/>
      <c r="GPQ163" s="426"/>
      <c r="GPR163" s="426"/>
      <c r="GPS163" s="427"/>
      <c r="GPT163" s="427"/>
      <c r="GPU163" s="423"/>
      <c r="GPV163" s="428"/>
      <c r="GPW163" s="79"/>
      <c r="GPX163" s="424"/>
      <c r="GPY163" s="89"/>
      <c r="GPZ163" s="425"/>
      <c r="GQA163" s="423"/>
      <c r="GQB163" s="426"/>
      <c r="GQC163" s="426"/>
      <c r="GQD163" s="427"/>
      <c r="GQE163" s="427"/>
      <c r="GQF163" s="423"/>
      <c r="GQG163" s="428"/>
      <c r="GQH163" s="79"/>
      <c r="GQI163" s="424"/>
      <c r="GQJ163" s="89"/>
      <c r="GQK163" s="425"/>
      <c r="GQL163" s="423"/>
      <c r="GQM163" s="426"/>
      <c r="GQN163" s="426"/>
      <c r="GQO163" s="427"/>
      <c r="GQP163" s="427"/>
      <c r="GQQ163" s="423"/>
      <c r="GQR163" s="428"/>
      <c r="GQS163" s="79"/>
      <c r="GQT163" s="424"/>
      <c r="GQU163" s="89"/>
      <c r="GQV163" s="425"/>
      <c r="GQW163" s="423"/>
      <c r="GQX163" s="426"/>
      <c r="GQY163" s="426"/>
      <c r="GQZ163" s="427"/>
      <c r="GRA163" s="427"/>
      <c r="GRB163" s="423"/>
      <c r="GRC163" s="428"/>
      <c r="GRD163" s="79"/>
      <c r="GRE163" s="424"/>
      <c r="GRF163" s="89"/>
      <c r="GRG163" s="425"/>
      <c r="GRH163" s="423"/>
      <c r="GRI163" s="426"/>
      <c r="GRJ163" s="426"/>
      <c r="GRK163" s="427"/>
      <c r="GRL163" s="427"/>
      <c r="GRM163" s="423"/>
      <c r="GRN163" s="428"/>
      <c r="GRO163" s="79"/>
      <c r="GRP163" s="424"/>
      <c r="GRQ163" s="89"/>
      <c r="GRR163" s="425"/>
      <c r="GRS163" s="423"/>
      <c r="GRT163" s="426"/>
      <c r="GRU163" s="426"/>
      <c r="GRV163" s="427"/>
      <c r="GRW163" s="427"/>
      <c r="GRX163" s="423"/>
      <c r="GRY163" s="428"/>
      <c r="GRZ163" s="79"/>
      <c r="GSA163" s="424"/>
      <c r="GSB163" s="89"/>
      <c r="GSC163" s="425"/>
      <c r="GSD163" s="423"/>
      <c r="GSE163" s="426"/>
      <c r="GSF163" s="426"/>
      <c r="GSG163" s="427"/>
      <c r="GSH163" s="427"/>
      <c r="GSI163" s="423"/>
      <c r="GSJ163" s="428"/>
      <c r="GSK163" s="79"/>
      <c r="GSL163" s="424"/>
      <c r="GSM163" s="89"/>
      <c r="GSN163" s="425"/>
      <c r="GSO163" s="423"/>
      <c r="GSP163" s="426"/>
      <c r="GSQ163" s="426"/>
      <c r="GSR163" s="427"/>
      <c r="GSS163" s="427"/>
      <c r="GST163" s="423"/>
      <c r="GSU163" s="428"/>
      <c r="GSV163" s="79"/>
      <c r="GSW163" s="424"/>
      <c r="GSX163" s="89"/>
      <c r="GSY163" s="425"/>
      <c r="GSZ163" s="423"/>
      <c r="GTA163" s="426"/>
      <c r="GTB163" s="426"/>
      <c r="GTC163" s="427"/>
      <c r="GTD163" s="427"/>
      <c r="GTE163" s="423"/>
      <c r="GTF163" s="428"/>
      <c r="GTG163" s="79"/>
      <c r="GTH163" s="424"/>
      <c r="GTI163" s="89"/>
      <c r="GTJ163" s="425"/>
      <c r="GTK163" s="423"/>
      <c r="GTL163" s="426"/>
      <c r="GTM163" s="426"/>
      <c r="GTN163" s="427"/>
      <c r="GTO163" s="427"/>
      <c r="GTP163" s="423"/>
      <c r="GTQ163" s="428"/>
      <c r="GTR163" s="79"/>
      <c r="GTS163" s="424"/>
      <c r="GTT163" s="89"/>
      <c r="GTU163" s="425"/>
      <c r="GTV163" s="423"/>
      <c r="GTW163" s="426"/>
      <c r="GTX163" s="426"/>
      <c r="GTY163" s="427"/>
      <c r="GTZ163" s="427"/>
      <c r="GUA163" s="423"/>
      <c r="GUB163" s="428"/>
      <c r="GUC163" s="79"/>
      <c r="GUD163" s="424"/>
      <c r="GUE163" s="89"/>
      <c r="GUF163" s="425"/>
      <c r="GUG163" s="423"/>
      <c r="GUH163" s="426"/>
      <c r="GUI163" s="426"/>
      <c r="GUJ163" s="427"/>
      <c r="GUK163" s="427"/>
      <c r="GUL163" s="423"/>
      <c r="GUM163" s="428"/>
      <c r="GUN163" s="79"/>
      <c r="GUO163" s="424"/>
      <c r="GUP163" s="89"/>
      <c r="GUQ163" s="425"/>
      <c r="GUR163" s="423"/>
      <c r="GUS163" s="426"/>
      <c r="GUT163" s="426"/>
      <c r="GUU163" s="427"/>
      <c r="GUV163" s="427"/>
      <c r="GUW163" s="423"/>
      <c r="GUX163" s="428"/>
      <c r="GUY163" s="79"/>
      <c r="GUZ163" s="424"/>
      <c r="GVA163" s="89"/>
      <c r="GVB163" s="425"/>
      <c r="GVC163" s="423"/>
      <c r="GVD163" s="426"/>
      <c r="GVE163" s="426"/>
      <c r="GVF163" s="427"/>
      <c r="GVG163" s="427"/>
      <c r="GVH163" s="423"/>
      <c r="GVI163" s="428"/>
      <c r="GVJ163" s="79"/>
      <c r="GVK163" s="424"/>
      <c r="GVL163" s="89"/>
      <c r="GVM163" s="425"/>
      <c r="GVN163" s="423"/>
      <c r="GVO163" s="426"/>
      <c r="GVP163" s="426"/>
      <c r="GVQ163" s="427"/>
      <c r="GVR163" s="427"/>
      <c r="GVS163" s="423"/>
      <c r="GVT163" s="428"/>
      <c r="GVU163" s="79"/>
      <c r="GVV163" s="424"/>
      <c r="GVW163" s="89"/>
      <c r="GVX163" s="425"/>
      <c r="GVY163" s="423"/>
      <c r="GVZ163" s="426"/>
      <c r="GWA163" s="426"/>
      <c r="GWB163" s="427"/>
      <c r="GWC163" s="427"/>
      <c r="GWD163" s="423"/>
      <c r="GWE163" s="428"/>
      <c r="GWF163" s="79"/>
      <c r="GWG163" s="424"/>
      <c r="GWH163" s="89"/>
      <c r="GWI163" s="425"/>
      <c r="GWJ163" s="423"/>
      <c r="GWK163" s="426"/>
      <c r="GWL163" s="426"/>
      <c r="GWM163" s="427"/>
      <c r="GWN163" s="427"/>
      <c r="GWO163" s="423"/>
      <c r="GWP163" s="428"/>
      <c r="GWQ163" s="79"/>
      <c r="GWR163" s="424"/>
      <c r="GWS163" s="89"/>
      <c r="GWT163" s="425"/>
      <c r="GWU163" s="423"/>
      <c r="GWV163" s="426"/>
      <c r="GWW163" s="426"/>
      <c r="GWX163" s="427"/>
      <c r="GWY163" s="427"/>
      <c r="GWZ163" s="423"/>
      <c r="GXA163" s="428"/>
      <c r="GXB163" s="79"/>
      <c r="GXC163" s="424"/>
      <c r="GXD163" s="89"/>
      <c r="GXE163" s="425"/>
      <c r="GXF163" s="423"/>
      <c r="GXG163" s="426"/>
      <c r="GXH163" s="426"/>
      <c r="GXI163" s="427"/>
      <c r="GXJ163" s="427"/>
      <c r="GXK163" s="423"/>
      <c r="GXL163" s="428"/>
      <c r="GXM163" s="79"/>
      <c r="GXN163" s="424"/>
      <c r="GXO163" s="89"/>
      <c r="GXP163" s="425"/>
      <c r="GXQ163" s="423"/>
      <c r="GXR163" s="426"/>
      <c r="GXS163" s="426"/>
      <c r="GXT163" s="427"/>
      <c r="GXU163" s="427"/>
      <c r="GXV163" s="423"/>
      <c r="GXW163" s="428"/>
      <c r="GXX163" s="79"/>
      <c r="GXY163" s="424"/>
      <c r="GXZ163" s="89"/>
      <c r="GYA163" s="425"/>
      <c r="GYB163" s="423"/>
      <c r="GYC163" s="426"/>
      <c r="GYD163" s="426"/>
      <c r="GYE163" s="427"/>
      <c r="GYF163" s="427"/>
      <c r="GYG163" s="423"/>
      <c r="GYH163" s="428"/>
      <c r="GYI163" s="79"/>
      <c r="GYJ163" s="424"/>
      <c r="GYK163" s="89"/>
      <c r="GYL163" s="425"/>
      <c r="GYM163" s="423"/>
      <c r="GYN163" s="426"/>
      <c r="GYO163" s="426"/>
      <c r="GYP163" s="427"/>
      <c r="GYQ163" s="427"/>
      <c r="GYR163" s="423"/>
      <c r="GYS163" s="428"/>
      <c r="GYT163" s="79"/>
      <c r="GYU163" s="424"/>
      <c r="GYV163" s="89"/>
      <c r="GYW163" s="425"/>
      <c r="GYX163" s="423"/>
      <c r="GYY163" s="426"/>
      <c r="GYZ163" s="426"/>
      <c r="GZA163" s="427"/>
      <c r="GZB163" s="427"/>
      <c r="GZC163" s="423"/>
      <c r="GZD163" s="428"/>
      <c r="GZE163" s="79"/>
      <c r="GZF163" s="424"/>
      <c r="GZG163" s="89"/>
      <c r="GZH163" s="425"/>
      <c r="GZI163" s="423"/>
      <c r="GZJ163" s="426"/>
      <c r="GZK163" s="426"/>
      <c r="GZL163" s="427"/>
      <c r="GZM163" s="427"/>
      <c r="GZN163" s="423"/>
      <c r="GZO163" s="428"/>
      <c r="GZP163" s="79"/>
      <c r="GZQ163" s="424"/>
      <c r="GZR163" s="89"/>
      <c r="GZS163" s="425"/>
      <c r="GZT163" s="423"/>
      <c r="GZU163" s="426"/>
      <c r="GZV163" s="426"/>
      <c r="GZW163" s="427"/>
      <c r="GZX163" s="427"/>
      <c r="GZY163" s="423"/>
      <c r="GZZ163" s="428"/>
      <c r="HAA163" s="79"/>
      <c r="HAB163" s="424"/>
      <c r="HAC163" s="89"/>
      <c r="HAD163" s="425"/>
      <c r="HAE163" s="423"/>
      <c r="HAF163" s="426"/>
      <c r="HAG163" s="426"/>
      <c r="HAH163" s="427"/>
      <c r="HAI163" s="427"/>
      <c r="HAJ163" s="423"/>
      <c r="HAK163" s="428"/>
      <c r="HAL163" s="79"/>
      <c r="HAM163" s="424"/>
      <c r="HAN163" s="89"/>
      <c r="HAO163" s="425"/>
      <c r="HAP163" s="423"/>
      <c r="HAQ163" s="426"/>
      <c r="HAR163" s="426"/>
      <c r="HAS163" s="427"/>
      <c r="HAT163" s="427"/>
      <c r="HAU163" s="423"/>
      <c r="HAV163" s="428"/>
      <c r="HAW163" s="79"/>
      <c r="HAX163" s="424"/>
      <c r="HAY163" s="89"/>
      <c r="HAZ163" s="425"/>
      <c r="HBA163" s="423"/>
      <c r="HBB163" s="426"/>
      <c r="HBC163" s="426"/>
      <c r="HBD163" s="427"/>
      <c r="HBE163" s="427"/>
      <c r="HBF163" s="423"/>
      <c r="HBG163" s="428"/>
      <c r="HBH163" s="79"/>
      <c r="HBI163" s="424"/>
      <c r="HBJ163" s="89"/>
      <c r="HBK163" s="425"/>
      <c r="HBL163" s="423"/>
      <c r="HBM163" s="426"/>
      <c r="HBN163" s="426"/>
      <c r="HBO163" s="427"/>
      <c r="HBP163" s="427"/>
      <c r="HBQ163" s="423"/>
      <c r="HBR163" s="428"/>
      <c r="HBS163" s="79"/>
      <c r="HBT163" s="424"/>
      <c r="HBU163" s="89"/>
      <c r="HBV163" s="425"/>
      <c r="HBW163" s="423"/>
      <c r="HBX163" s="426"/>
      <c r="HBY163" s="426"/>
      <c r="HBZ163" s="427"/>
      <c r="HCA163" s="427"/>
      <c r="HCB163" s="423"/>
      <c r="HCC163" s="428"/>
      <c r="HCD163" s="79"/>
      <c r="HCE163" s="424"/>
      <c r="HCF163" s="89"/>
      <c r="HCG163" s="425"/>
      <c r="HCH163" s="423"/>
      <c r="HCI163" s="426"/>
      <c r="HCJ163" s="426"/>
      <c r="HCK163" s="427"/>
      <c r="HCL163" s="427"/>
      <c r="HCM163" s="423"/>
      <c r="HCN163" s="428"/>
      <c r="HCO163" s="79"/>
      <c r="HCP163" s="424"/>
      <c r="HCQ163" s="89"/>
      <c r="HCR163" s="425"/>
      <c r="HCS163" s="423"/>
      <c r="HCT163" s="426"/>
      <c r="HCU163" s="426"/>
      <c r="HCV163" s="427"/>
      <c r="HCW163" s="427"/>
      <c r="HCX163" s="423"/>
      <c r="HCY163" s="428"/>
      <c r="HCZ163" s="79"/>
      <c r="HDA163" s="424"/>
      <c r="HDB163" s="89"/>
      <c r="HDC163" s="425"/>
      <c r="HDD163" s="423"/>
      <c r="HDE163" s="426"/>
      <c r="HDF163" s="426"/>
      <c r="HDG163" s="427"/>
      <c r="HDH163" s="427"/>
      <c r="HDI163" s="423"/>
      <c r="HDJ163" s="428"/>
      <c r="HDK163" s="79"/>
      <c r="HDL163" s="424"/>
      <c r="HDM163" s="89"/>
      <c r="HDN163" s="425"/>
      <c r="HDO163" s="423"/>
      <c r="HDP163" s="426"/>
      <c r="HDQ163" s="426"/>
      <c r="HDR163" s="427"/>
      <c r="HDS163" s="427"/>
      <c r="HDT163" s="423"/>
      <c r="HDU163" s="428"/>
      <c r="HDV163" s="79"/>
      <c r="HDW163" s="424"/>
      <c r="HDX163" s="89"/>
      <c r="HDY163" s="425"/>
      <c r="HDZ163" s="423"/>
      <c r="HEA163" s="426"/>
      <c r="HEB163" s="426"/>
      <c r="HEC163" s="427"/>
      <c r="HED163" s="427"/>
      <c r="HEE163" s="423"/>
      <c r="HEF163" s="428"/>
      <c r="HEG163" s="79"/>
      <c r="HEH163" s="424"/>
      <c r="HEI163" s="89"/>
      <c r="HEJ163" s="425"/>
      <c r="HEK163" s="423"/>
      <c r="HEL163" s="426"/>
      <c r="HEM163" s="426"/>
      <c r="HEN163" s="427"/>
      <c r="HEO163" s="427"/>
      <c r="HEP163" s="423"/>
      <c r="HEQ163" s="428"/>
      <c r="HER163" s="79"/>
      <c r="HES163" s="424"/>
      <c r="HET163" s="89"/>
      <c r="HEU163" s="425"/>
      <c r="HEV163" s="423"/>
      <c r="HEW163" s="426"/>
      <c r="HEX163" s="426"/>
      <c r="HEY163" s="427"/>
      <c r="HEZ163" s="427"/>
      <c r="HFA163" s="423"/>
      <c r="HFB163" s="428"/>
      <c r="HFC163" s="79"/>
      <c r="HFD163" s="424"/>
      <c r="HFE163" s="89"/>
      <c r="HFF163" s="425"/>
      <c r="HFG163" s="423"/>
      <c r="HFH163" s="426"/>
      <c r="HFI163" s="426"/>
      <c r="HFJ163" s="427"/>
      <c r="HFK163" s="427"/>
      <c r="HFL163" s="423"/>
      <c r="HFM163" s="428"/>
      <c r="HFN163" s="79"/>
      <c r="HFO163" s="424"/>
      <c r="HFP163" s="89"/>
      <c r="HFQ163" s="425"/>
      <c r="HFR163" s="423"/>
      <c r="HFS163" s="426"/>
      <c r="HFT163" s="426"/>
      <c r="HFU163" s="427"/>
      <c r="HFV163" s="427"/>
      <c r="HFW163" s="423"/>
      <c r="HFX163" s="428"/>
      <c r="HFY163" s="79"/>
      <c r="HFZ163" s="424"/>
      <c r="HGA163" s="89"/>
      <c r="HGB163" s="425"/>
      <c r="HGC163" s="423"/>
      <c r="HGD163" s="426"/>
      <c r="HGE163" s="426"/>
      <c r="HGF163" s="427"/>
      <c r="HGG163" s="427"/>
      <c r="HGH163" s="423"/>
      <c r="HGI163" s="428"/>
      <c r="HGJ163" s="79"/>
      <c r="HGK163" s="424"/>
      <c r="HGL163" s="89"/>
      <c r="HGM163" s="425"/>
      <c r="HGN163" s="423"/>
      <c r="HGO163" s="426"/>
      <c r="HGP163" s="426"/>
      <c r="HGQ163" s="427"/>
      <c r="HGR163" s="427"/>
      <c r="HGS163" s="423"/>
      <c r="HGT163" s="428"/>
      <c r="HGU163" s="79"/>
      <c r="HGV163" s="424"/>
      <c r="HGW163" s="89"/>
      <c r="HGX163" s="425"/>
      <c r="HGY163" s="423"/>
      <c r="HGZ163" s="426"/>
      <c r="HHA163" s="426"/>
      <c r="HHB163" s="427"/>
      <c r="HHC163" s="427"/>
      <c r="HHD163" s="423"/>
      <c r="HHE163" s="428"/>
      <c r="HHF163" s="79"/>
      <c r="HHG163" s="424"/>
      <c r="HHH163" s="89"/>
      <c r="HHI163" s="425"/>
      <c r="HHJ163" s="423"/>
      <c r="HHK163" s="426"/>
      <c r="HHL163" s="426"/>
      <c r="HHM163" s="427"/>
      <c r="HHN163" s="427"/>
      <c r="HHO163" s="423"/>
      <c r="HHP163" s="428"/>
      <c r="HHQ163" s="79"/>
      <c r="HHR163" s="424"/>
      <c r="HHS163" s="89"/>
      <c r="HHT163" s="425"/>
      <c r="HHU163" s="423"/>
      <c r="HHV163" s="426"/>
      <c r="HHW163" s="426"/>
      <c r="HHX163" s="427"/>
      <c r="HHY163" s="427"/>
      <c r="HHZ163" s="423"/>
      <c r="HIA163" s="428"/>
      <c r="HIB163" s="79"/>
      <c r="HIC163" s="424"/>
      <c r="HID163" s="89"/>
      <c r="HIE163" s="425"/>
      <c r="HIF163" s="423"/>
      <c r="HIG163" s="426"/>
      <c r="HIH163" s="426"/>
      <c r="HII163" s="427"/>
      <c r="HIJ163" s="427"/>
      <c r="HIK163" s="423"/>
      <c r="HIL163" s="428"/>
      <c r="HIM163" s="79"/>
      <c r="HIN163" s="424"/>
      <c r="HIO163" s="89"/>
      <c r="HIP163" s="425"/>
      <c r="HIQ163" s="423"/>
      <c r="HIR163" s="426"/>
      <c r="HIS163" s="426"/>
      <c r="HIT163" s="427"/>
      <c r="HIU163" s="427"/>
      <c r="HIV163" s="423"/>
      <c r="HIW163" s="428"/>
      <c r="HIX163" s="79"/>
      <c r="HIY163" s="424"/>
      <c r="HIZ163" s="89"/>
      <c r="HJA163" s="425"/>
      <c r="HJB163" s="423"/>
      <c r="HJC163" s="426"/>
      <c r="HJD163" s="426"/>
      <c r="HJE163" s="427"/>
      <c r="HJF163" s="427"/>
      <c r="HJG163" s="423"/>
      <c r="HJH163" s="428"/>
      <c r="HJI163" s="79"/>
      <c r="HJJ163" s="424"/>
      <c r="HJK163" s="89"/>
      <c r="HJL163" s="425"/>
      <c r="HJM163" s="423"/>
      <c r="HJN163" s="426"/>
      <c r="HJO163" s="426"/>
      <c r="HJP163" s="427"/>
      <c r="HJQ163" s="427"/>
      <c r="HJR163" s="423"/>
      <c r="HJS163" s="428"/>
      <c r="HJT163" s="79"/>
      <c r="HJU163" s="424"/>
      <c r="HJV163" s="89"/>
      <c r="HJW163" s="425"/>
      <c r="HJX163" s="423"/>
      <c r="HJY163" s="426"/>
      <c r="HJZ163" s="426"/>
      <c r="HKA163" s="427"/>
      <c r="HKB163" s="427"/>
      <c r="HKC163" s="423"/>
      <c r="HKD163" s="428"/>
      <c r="HKE163" s="79"/>
      <c r="HKF163" s="424"/>
      <c r="HKG163" s="89"/>
      <c r="HKH163" s="425"/>
      <c r="HKI163" s="423"/>
      <c r="HKJ163" s="426"/>
      <c r="HKK163" s="426"/>
      <c r="HKL163" s="427"/>
      <c r="HKM163" s="427"/>
      <c r="HKN163" s="423"/>
      <c r="HKO163" s="428"/>
      <c r="HKP163" s="79"/>
      <c r="HKQ163" s="424"/>
      <c r="HKR163" s="89"/>
      <c r="HKS163" s="425"/>
      <c r="HKT163" s="423"/>
      <c r="HKU163" s="426"/>
      <c r="HKV163" s="426"/>
      <c r="HKW163" s="427"/>
      <c r="HKX163" s="427"/>
      <c r="HKY163" s="423"/>
      <c r="HKZ163" s="428"/>
      <c r="HLA163" s="79"/>
      <c r="HLB163" s="424"/>
      <c r="HLC163" s="89"/>
      <c r="HLD163" s="425"/>
      <c r="HLE163" s="423"/>
      <c r="HLF163" s="426"/>
      <c r="HLG163" s="426"/>
      <c r="HLH163" s="427"/>
      <c r="HLI163" s="427"/>
      <c r="HLJ163" s="423"/>
      <c r="HLK163" s="428"/>
      <c r="HLL163" s="79"/>
      <c r="HLM163" s="424"/>
      <c r="HLN163" s="89"/>
      <c r="HLO163" s="425"/>
      <c r="HLP163" s="423"/>
      <c r="HLQ163" s="426"/>
      <c r="HLR163" s="426"/>
      <c r="HLS163" s="427"/>
      <c r="HLT163" s="427"/>
      <c r="HLU163" s="423"/>
      <c r="HLV163" s="428"/>
      <c r="HLW163" s="79"/>
      <c r="HLX163" s="424"/>
      <c r="HLY163" s="89"/>
      <c r="HLZ163" s="425"/>
      <c r="HMA163" s="423"/>
      <c r="HMB163" s="426"/>
      <c r="HMC163" s="426"/>
      <c r="HMD163" s="427"/>
      <c r="HME163" s="427"/>
      <c r="HMF163" s="423"/>
      <c r="HMG163" s="428"/>
      <c r="HMH163" s="79"/>
      <c r="HMI163" s="424"/>
      <c r="HMJ163" s="89"/>
      <c r="HMK163" s="425"/>
      <c r="HML163" s="423"/>
      <c r="HMM163" s="426"/>
      <c r="HMN163" s="426"/>
      <c r="HMO163" s="427"/>
      <c r="HMP163" s="427"/>
      <c r="HMQ163" s="423"/>
      <c r="HMR163" s="428"/>
      <c r="HMS163" s="79"/>
      <c r="HMT163" s="424"/>
      <c r="HMU163" s="89"/>
      <c r="HMV163" s="425"/>
      <c r="HMW163" s="423"/>
      <c r="HMX163" s="426"/>
      <c r="HMY163" s="426"/>
      <c r="HMZ163" s="427"/>
      <c r="HNA163" s="427"/>
      <c r="HNB163" s="423"/>
      <c r="HNC163" s="428"/>
      <c r="HND163" s="79"/>
      <c r="HNE163" s="424"/>
      <c r="HNF163" s="89"/>
      <c r="HNG163" s="425"/>
      <c r="HNH163" s="423"/>
      <c r="HNI163" s="426"/>
      <c r="HNJ163" s="426"/>
      <c r="HNK163" s="427"/>
      <c r="HNL163" s="427"/>
      <c r="HNM163" s="423"/>
      <c r="HNN163" s="428"/>
      <c r="HNO163" s="79"/>
      <c r="HNP163" s="424"/>
      <c r="HNQ163" s="89"/>
      <c r="HNR163" s="425"/>
      <c r="HNS163" s="423"/>
      <c r="HNT163" s="426"/>
      <c r="HNU163" s="426"/>
      <c r="HNV163" s="427"/>
      <c r="HNW163" s="427"/>
      <c r="HNX163" s="423"/>
      <c r="HNY163" s="428"/>
      <c r="HNZ163" s="79"/>
      <c r="HOA163" s="424"/>
      <c r="HOB163" s="89"/>
      <c r="HOC163" s="425"/>
      <c r="HOD163" s="423"/>
      <c r="HOE163" s="426"/>
      <c r="HOF163" s="426"/>
      <c r="HOG163" s="427"/>
      <c r="HOH163" s="427"/>
      <c r="HOI163" s="423"/>
      <c r="HOJ163" s="428"/>
      <c r="HOK163" s="79"/>
      <c r="HOL163" s="424"/>
      <c r="HOM163" s="89"/>
      <c r="HON163" s="425"/>
      <c r="HOO163" s="423"/>
      <c r="HOP163" s="426"/>
      <c r="HOQ163" s="426"/>
      <c r="HOR163" s="427"/>
      <c r="HOS163" s="427"/>
      <c r="HOT163" s="423"/>
      <c r="HOU163" s="428"/>
      <c r="HOV163" s="79"/>
      <c r="HOW163" s="424"/>
      <c r="HOX163" s="89"/>
      <c r="HOY163" s="425"/>
      <c r="HOZ163" s="423"/>
      <c r="HPA163" s="426"/>
      <c r="HPB163" s="426"/>
      <c r="HPC163" s="427"/>
      <c r="HPD163" s="427"/>
      <c r="HPE163" s="423"/>
      <c r="HPF163" s="428"/>
      <c r="HPG163" s="79"/>
      <c r="HPH163" s="424"/>
      <c r="HPI163" s="89"/>
      <c r="HPJ163" s="425"/>
      <c r="HPK163" s="423"/>
      <c r="HPL163" s="426"/>
      <c r="HPM163" s="426"/>
      <c r="HPN163" s="427"/>
      <c r="HPO163" s="427"/>
      <c r="HPP163" s="423"/>
      <c r="HPQ163" s="428"/>
      <c r="HPR163" s="79"/>
      <c r="HPS163" s="424"/>
      <c r="HPT163" s="89"/>
      <c r="HPU163" s="425"/>
      <c r="HPV163" s="423"/>
      <c r="HPW163" s="426"/>
      <c r="HPX163" s="426"/>
      <c r="HPY163" s="427"/>
      <c r="HPZ163" s="427"/>
      <c r="HQA163" s="423"/>
      <c r="HQB163" s="428"/>
      <c r="HQC163" s="79"/>
      <c r="HQD163" s="424"/>
      <c r="HQE163" s="89"/>
      <c r="HQF163" s="425"/>
      <c r="HQG163" s="423"/>
      <c r="HQH163" s="426"/>
      <c r="HQI163" s="426"/>
      <c r="HQJ163" s="427"/>
      <c r="HQK163" s="427"/>
      <c r="HQL163" s="423"/>
      <c r="HQM163" s="428"/>
      <c r="HQN163" s="79"/>
      <c r="HQO163" s="424"/>
      <c r="HQP163" s="89"/>
      <c r="HQQ163" s="425"/>
      <c r="HQR163" s="423"/>
      <c r="HQS163" s="426"/>
      <c r="HQT163" s="426"/>
      <c r="HQU163" s="427"/>
      <c r="HQV163" s="427"/>
      <c r="HQW163" s="423"/>
      <c r="HQX163" s="428"/>
      <c r="HQY163" s="79"/>
      <c r="HQZ163" s="424"/>
      <c r="HRA163" s="89"/>
      <c r="HRB163" s="425"/>
      <c r="HRC163" s="423"/>
      <c r="HRD163" s="426"/>
      <c r="HRE163" s="426"/>
      <c r="HRF163" s="427"/>
      <c r="HRG163" s="427"/>
      <c r="HRH163" s="423"/>
      <c r="HRI163" s="428"/>
      <c r="HRJ163" s="79"/>
      <c r="HRK163" s="424"/>
      <c r="HRL163" s="89"/>
      <c r="HRM163" s="425"/>
      <c r="HRN163" s="423"/>
      <c r="HRO163" s="426"/>
      <c r="HRP163" s="426"/>
      <c r="HRQ163" s="427"/>
      <c r="HRR163" s="427"/>
      <c r="HRS163" s="423"/>
      <c r="HRT163" s="428"/>
      <c r="HRU163" s="79"/>
      <c r="HRV163" s="424"/>
      <c r="HRW163" s="89"/>
      <c r="HRX163" s="425"/>
      <c r="HRY163" s="423"/>
      <c r="HRZ163" s="426"/>
      <c r="HSA163" s="426"/>
      <c r="HSB163" s="427"/>
      <c r="HSC163" s="427"/>
      <c r="HSD163" s="423"/>
      <c r="HSE163" s="428"/>
      <c r="HSF163" s="79"/>
      <c r="HSG163" s="424"/>
      <c r="HSH163" s="89"/>
      <c r="HSI163" s="425"/>
      <c r="HSJ163" s="423"/>
      <c r="HSK163" s="426"/>
      <c r="HSL163" s="426"/>
      <c r="HSM163" s="427"/>
      <c r="HSN163" s="427"/>
      <c r="HSO163" s="423"/>
      <c r="HSP163" s="428"/>
      <c r="HSQ163" s="79"/>
      <c r="HSR163" s="424"/>
      <c r="HSS163" s="89"/>
      <c r="HST163" s="425"/>
      <c r="HSU163" s="423"/>
      <c r="HSV163" s="426"/>
      <c r="HSW163" s="426"/>
      <c r="HSX163" s="427"/>
      <c r="HSY163" s="427"/>
      <c r="HSZ163" s="423"/>
      <c r="HTA163" s="428"/>
      <c r="HTB163" s="79"/>
      <c r="HTC163" s="424"/>
      <c r="HTD163" s="89"/>
      <c r="HTE163" s="425"/>
      <c r="HTF163" s="423"/>
      <c r="HTG163" s="426"/>
      <c r="HTH163" s="426"/>
      <c r="HTI163" s="427"/>
      <c r="HTJ163" s="427"/>
      <c r="HTK163" s="423"/>
      <c r="HTL163" s="428"/>
      <c r="HTM163" s="79"/>
      <c r="HTN163" s="424"/>
      <c r="HTO163" s="89"/>
      <c r="HTP163" s="425"/>
      <c r="HTQ163" s="423"/>
      <c r="HTR163" s="426"/>
      <c r="HTS163" s="426"/>
      <c r="HTT163" s="427"/>
      <c r="HTU163" s="427"/>
      <c r="HTV163" s="423"/>
      <c r="HTW163" s="428"/>
      <c r="HTX163" s="79"/>
      <c r="HTY163" s="424"/>
      <c r="HTZ163" s="89"/>
      <c r="HUA163" s="425"/>
      <c r="HUB163" s="423"/>
      <c r="HUC163" s="426"/>
      <c r="HUD163" s="426"/>
      <c r="HUE163" s="427"/>
      <c r="HUF163" s="427"/>
      <c r="HUG163" s="423"/>
      <c r="HUH163" s="428"/>
      <c r="HUI163" s="79"/>
      <c r="HUJ163" s="424"/>
      <c r="HUK163" s="89"/>
      <c r="HUL163" s="425"/>
      <c r="HUM163" s="423"/>
      <c r="HUN163" s="426"/>
      <c r="HUO163" s="426"/>
      <c r="HUP163" s="427"/>
      <c r="HUQ163" s="427"/>
      <c r="HUR163" s="423"/>
      <c r="HUS163" s="428"/>
      <c r="HUT163" s="79"/>
      <c r="HUU163" s="424"/>
      <c r="HUV163" s="89"/>
      <c r="HUW163" s="425"/>
      <c r="HUX163" s="423"/>
      <c r="HUY163" s="426"/>
      <c r="HUZ163" s="426"/>
      <c r="HVA163" s="427"/>
      <c r="HVB163" s="427"/>
      <c r="HVC163" s="423"/>
      <c r="HVD163" s="428"/>
      <c r="HVE163" s="79"/>
      <c r="HVF163" s="424"/>
      <c r="HVG163" s="89"/>
      <c r="HVH163" s="425"/>
      <c r="HVI163" s="423"/>
      <c r="HVJ163" s="426"/>
      <c r="HVK163" s="426"/>
      <c r="HVL163" s="427"/>
      <c r="HVM163" s="427"/>
      <c r="HVN163" s="423"/>
      <c r="HVO163" s="428"/>
      <c r="HVP163" s="79"/>
      <c r="HVQ163" s="424"/>
      <c r="HVR163" s="89"/>
      <c r="HVS163" s="425"/>
      <c r="HVT163" s="423"/>
      <c r="HVU163" s="426"/>
      <c r="HVV163" s="426"/>
      <c r="HVW163" s="427"/>
      <c r="HVX163" s="427"/>
      <c r="HVY163" s="423"/>
      <c r="HVZ163" s="428"/>
      <c r="HWA163" s="79"/>
      <c r="HWB163" s="424"/>
      <c r="HWC163" s="89"/>
      <c r="HWD163" s="425"/>
      <c r="HWE163" s="423"/>
      <c r="HWF163" s="426"/>
      <c r="HWG163" s="426"/>
      <c r="HWH163" s="427"/>
      <c r="HWI163" s="427"/>
      <c r="HWJ163" s="423"/>
      <c r="HWK163" s="428"/>
      <c r="HWL163" s="79"/>
      <c r="HWM163" s="424"/>
      <c r="HWN163" s="89"/>
      <c r="HWO163" s="425"/>
      <c r="HWP163" s="423"/>
      <c r="HWQ163" s="426"/>
      <c r="HWR163" s="426"/>
      <c r="HWS163" s="427"/>
      <c r="HWT163" s="427"/>
      <c r="HWU163" s="423"/>
      <c r="HWV163" s="428"/>
      <c r="HWW163" s="79"/>
      <c r="HWX163" s="424"/>
      <c r="HWY163" s="89"/>
      <c r="HWZ163" s="425"/>
      <c r="HXA163" s="423"/>
      <c r="HXB163" s="426"/>
      <c r="HXC163" s="426"/>
      <c r="HXD163" s="427"/>
      <c r="HXE163" s="427"/>
      <c r="HXF163" s="423"/>
      <c r="HXG163" s="428"/>
      <c r="HXH163" s="79"/>
      <c r="HXI163" s="424"/>
      <c r="HXJ163" s="89"/>
      <c r="HXK163" s="425"/>
      <c r="HXL163" s="423"/>
      <c r="HXM163" s="426"/>
      <c r="HXN163" s="426"/>
      <c r="HXO163" s="427"/>
      <c r="HXP163" s="427"/>
      <c r="HXQ163" s="423"/>
      <c r="HXR163" s="428"/>
      <c r="HXS163" s="79"/>
      <c r="HXT163" s="424"/>
      <c r="HXU163" s="89"/>
      <c r="HXV163" s="425"/>
      <c r="HXW163" s="423"/>
      <c r="HXX163" s="426"/>
      <c r="HXY163" s="426"/>
      <c r="HXZ163" s="427"/>
      <c r="HYA163" s="427"/>
      <c r="HYB163" s="423"/>
      <c r="HYC163" s="428"/>
      <c r="HYD163" s="79"/>
      <c r="HYE163" s="424"/>
      <c r="HYF163" s="89"/>
      <c r="HYG163" s="425"/>
      <c r="HYH163" s="423"/>
      <c r="HYI163" s="426"/>
      <c r="HYJ163" s="426"/>
      <c r="HYK163" s="427"/>
      <c r="HYL163" s="427"/>
      <c r="HYM163" s="423"/>
      <c r="HYN163" s="428"/>
      <c r="HYO163" s="79"/>
      <c r="HYP163" s="424"/>
      <c r="HYQ163" s="89"/>
      <c r="HYR163" s="425"/>
      <c r="HYS163" s="423"/>
      <c r="HYT163" s="426"/>
      <c r="HYU163" s="426"/>
      <c r="HYV163" s="427"/>
      <c r="HYW163" s="427"/>
      <c r="HYX163" s="423"/>
      <c r="HYY163" s="428"/>
      <c r="HYZ163" s="79"/>
      <c r="HZA163" s="424"/>
      <c r="HZB163" s="89"/>
      <c r="HZC163" s="425"/>
      <c r="HZD163" s="423"/>
      <c r="HZE163" s="426"/>
      <c r="HZF163" s="426"/>
      <c r="HZG163" s="427"/>
      <c r="HZH163" s="427"/>
      <c r="HZI163" s="423"/>
      <c r="HZJ163" s="428"/>
      <c r="HZK163" s="79"/>
      <c r="HZL163" s="424"/>
      <c r="HZM163" s="89"/>
      <c r="HZN163" s="425"/>
      <c r="HZO163" s="423"/>
      <c r="HZP163" s="426"/>
      <c r="HZQ163" s="426"/>
      <c r="HZR163" s="427"/>
      <c r="HZS163" s="427"/>
      <c r="HZT163" s="423"/>
      <c r="HZU163" s="428"/>
      <c r="HZV163" s="79"/>
      <c r="HZW163" s="424"/>
      <c r="HZX163" s="89"/>
      <c r="HZY163" s="425"/>
      <c r="HZZ163" s="423"/>
      <c r="IAA163" s="426"/>
      <c r="IAB163" s="426"/>
      <c r="IAC163" s="427"/>
      <c r="IAD163" s="427"/>
      <c r="IAE163" s="423"/>
      <c r="IAF163" s="428"/>
      <c r="IAG163" s="79"/>
      <c r="IAH163" s="424"/>
      <c r="IAI163" s="89"/>
      <c r="IAJ163" s="425"/>
      <c r="IAK163" s="423"/>
      <c r="IAL163" s="426"/>
      <c r="IAM163" s="426"/>
      <c r="IAN163" s="427"/>
      <c r="IAO163" s="427"/>
      <c r="IAP163" s="423"/>
      <c r="IAQ163" s="428"/>
      <c r="IAR163" s="79"/>
      <c r="IAS163" s="424"/>
      <c r="IAT163" s="89"/>
      <c r="IAU163" s="425"/>
      <c r="IAV163" s="423"/>
      <c r="IAW163" s="426"/>
      <c r="IAX163" s="426"/>
      <c r="IAY163" s="427"/>
      <c r="IAZ163" s="427"/>
      <c r="IBA163" s="423"/>
      <c r="IBB163" s="428"/>
      <c r="IBC163" s="79"/>
      <c r="IBD163" s="424"/>
      <c r="IBE163" s="89"/>
      <c r="IBF163" s="425"/>
      <c r="IBG163" s="423"/>
      <c r="IBH163" s="426"/>
      <c r="IBI163" s="426"/>
      <c r="IBJ163" s="427"/>
      <c r="IBK163" s="427"/>
      <c r="IBL163" s="423"/>
      <c r="IBM163" s="428"/>
      <c r="IBN163" s="79"/>
      <c r="IBO163" s="424"/>
      <c r="IBP163" s="89"/>
      <c r="IBQ163" s="425"/>
      <c r="IBR163" s="423"/>
      <c r="IBS163" s="426"/>
      <c r="IBT163" s="426"/>
      <c r="IBU163" s="427"/>
      <c r="IBV163" s="427"/>
      <c r="IBW163" s="423"/>
      <c r="IBX163" s="428"/>
      <c r="IBY163" s="79"/>
      <c r="IBZ163" s="424"/>
      <c r="ICA163" s="89"/>
      <c r="ICB163" s="425"/>
      <c r="ICC163" s="423"/>
      <c r="ICD163" s="426"/>
      <c r="ICE163" s="426"/>
      <c r="ICF163" s="427"/>
      <c r="ICG163" s="427"/>
      <c r="ICH163" s="423"/>
      <c r="ICI163" s="428"/>
      <c r="ICJ163" s="79"/>
      <c r="ICK163" s="424"/>
      <c r="ICL163" s="89"/>
      <c r="ICM163" s="425"/>
      <c r="ICN163" s="423"/>
      <c r="ICO163" s="426"/>
      <c r="ICP163" s="426"/>
      <c r="ICQ163" s="427"/>
      <c r="ICR163" s="427"/>
      <c r="ICS163" s="423"/>
      <c r="ICT163" s="428"/>
      <c r="ICU163" s="79"/>
      <c r="ICV163" s="424"/>
      <c r="ICW163" s="89"/>
      <c r="ICX163" s="425"/>
      <c r="ICY163" s="423"/>
      <c r="ICZ163" s="426"/>
      <c r="IDA163" s="426"/>
      <c r="IDB163" s="427"/>
      <c r="IDC163" s="427"/>
      <c r="IDD163" s="423"/>
      <c r="IDE163" s="428"/>
      <c r="IDF163" s="79"/>
      <c r="IDG163" s="424"/>
      <c r="IDH163" s="89"/>
      <c r="IDI163" s="425"/>
      <c r="IDJ163" s="423"/>
      <c r="IDK163" s="426"/>
      <c r="IDL163" s="426"/>
      <c r="IDM163" s="427"/>
      <c r="IDN163" s="427"/>
      <c r="IDO163" s="423"/>
      <c r="IDP163" s="428"/>
      <c r="IDQ163" s="79"/>
      <c r="IDR163" s="424"/>
      <c r="IDS163" s="89"/>
      <c r="IDT163" s="425"/>
      <c r="IDU163" s="423"/>
      <c r="IDV163" s="426"/>
      <c r="IDW163" s="426"/>
      <c r="IDX163" s="427"/>
      <c r="IDY163" s="427"/>
      <c r="IDZ163" s="423"/>
      <c r="IEA163" s="428"/>
      <c r="IEB163" s="79"/>
      <c r="IEC163" s="424"/>
      <c r="IED163" s="89"/>
      <c r="IEE163" s="425"/>
      <c r="IEF163" s="423"/>
      <c r="IEG163" s="426"/>
      <c r="IEH163" s="426"/>
      <c r="IEI163" s="427"/>
      <c r="IEJ163" s="427"/>
      <c r="IEK163" s="423"/>
      <c r="IEL163" s="428"/>
      <c r="IEM163" s="79"/>
      <c r="IEN163" s="424"/>
      <c r="IEO163" s="89"/>
      <c r="IEP163" s="425"/>
      <c r="IEQ163" s="423"/>
      <c r="IER163" s="426"/>
      <c r="IES163" s="426"/>
      <c r="IET163" s="427"/>
      <c r="IEU163" s="427"/>
      <c r="IEV163" s="423"/>
      <c r="IEW163" s="428"/>
      <c r="IEX163" s="79"/>
      <c r="IEY163" s="424"/>
      <c r="IEZ163" s="89"/>
      <c r="IFA163" s="425"/>
      <c r="IFB163" s="423"/>
      <c r="IFC163" s="426"/>
      <c r="IFD163" s="426"/>
      <c r="IFE163" s="427"/>
      <c r="IFF163" s="427"/>
      <c r="IFG163" s="423"/>
      <c r="IFH163" s="428"/>
      <c r="IFI163" s="79"/>
      <c r="IFJ163" s="424"/>
      <c r="IFK163" s="89"/>
      <c r="IFL163" s="425"/>
      <c r="IFM163" s="423"/>
      <c r="IFN163" s="426"/>
      <c r="IFO163" s="426"/>
      <c r="IFP163" s="427"/>
      <c r="IFQ163" s="427"/>
      <c r="IFR163" s="423"/>
      <c r="IFS163" s="428"/>
      <c r="IFT163" s="79"/>
      <c r="IFU163" s="424"/>
      <c r="IFV163" s="89"/>
      <c r="IFW163" s="425"/>
      <c r="IFX163" s="423"/>
      <c r="IFY163" s="426"/>
      <c r="IFZ163" s="426"/>
      <c r="IGA163" s="427"/>
      <c r="IGB163" s="427"/>
      <c r="IGC163" s="423"/>
      <c r="IGD163" s="428"/>
      <c r="IGE163" s="79"/>
      <c r="IGF163" s="424"/>
      <c r="IGG163" s="89"/>
      <c r="IGH163" s="425"/>
      <c r="IGI163" s="423"/>
      <c r="IGJ163" s="426"/>
      <c r="IGK163" s="426"/>
      <c r="IGL163" s="427"/>
      <c r="IGM163" s="427"/>
      <c r="IGN163" s="423"/>
      <c r="IGO163" s="428"/>
      <c r="IGP163" s="79"/>
      <c r="IGQ163" s="424"/>
      <c r="IGR163" s="89"/>
      <c r="IGS163" s="425"/>
      <c r="IGT163" s="423"/>
      <c r="IGU163" s="426"/>
      <c r="IGV163" s="426"/>
      <c r="IGW163" s="427"/>
      <c r="IGX163" s="427"/>
      <c r="IGY163" s="423"/>
      <c r="IGZ163" s="428"/>
      <c r="IHA163" s="79"/>
      <c r="IHB163" s="424"/>
      <c r="IHC163" s="89"/>
      <c r="IHD163" s="425"/>
      <c r="IHE163" s="423"/>
      <c r="IHF163" s="426"/>
      <c r="IHG163" s="426"/>
      <c r="IHH163" s="427"/>
      <c r="IHI163" s="427"/>
      <c r="IHJ163" s="423"/>
      <c r="IHK163" s="428"/>
      <c r="IHL163" s="79"/>
      <c r="IHM163" s="424"/>
      <c r="IHN163" s="89"/>
      <c r="IHO163" s="425"/>
      <c r="IHP163" s="423"/>
      <c r="IHQ163" s="426"/>
      <c r="IHR163" s="426"/>
      <c r="IHS163" s="427"/>
      <c r="IHT163" s="427"/>
      <c r="IHU163" s="423"/>
      <c r="IHV163" s="428"/>
      <c r="IHW163" s="79"/>
      <c r="IHX163" s="424"/>
      <c r="IHY163" s="89"/>
      <c r="IHZ163" s="425"/>
      <c r="IIA163" s="423"/>
      <c r="IIB163" s="426"/>
      <c r="IIC163" s="426"/>
      <c r="IID163" s="427"/>
      <c r="IIE163" s="427"/>
      <c r="IIF163" s="423"/>
      <c r="IIG163" s="428"/>
      <c r="IIH163" s="79"/>
      <c r="III163" s="424"/>
      <c r="IIJ163" s="89"/>
      <c r="IIK163" s="425"/>
      <c r="IIL163" s="423"/>
      <c r="IIM163" s="426"/>
      <c r="IIN163" s="426"/>
      <c r="IIO163" s="427"/>
      <c r="IIP163" s="427"/>
      <c r="IIQ163" s="423"/>
      <c r="IIR163" s="428"/>
      <c r="IIS163" s="79"/>
      <c r="IIT163" s="424"/>
      <c r="IIU163" s="89"/>
      <c r="IIV163" s="425"/>
      <c r="IIW163" s="423"/>
      <c r="IIX163" s="426"/>
      <c r="IIY163" s="426"/>
      <c r="IIZ163" s="427"/>
      <c r="IJA163" s="427"/>
      <c r="IJB163" s="423"/>
      <c r="IJC163" s="428"/>
      <c r="IJD163" s="79"/>
      <c r="IJE163" s="424"/>
      <c r="IJF163" s="89"/>
      <c r="IJG163" s="425"/>
      <c r="IJH163" s="423"/>
      <c r="IJI163" s="426"/>
      <c r="IJJ163" s="426"/>
      <c r="IJK163" s="427"/>
      <c r="IJL163" s="427"/>
      <c r="IJM163" s="423"/>
      <c r="IJN163" s="428"/>
      <c r="IJO163" s="79"/>
      <c r="IJP163" s="424"/>
      <c r="IJQ163" s="89"/>
      <c r="IJR163" s="425"/>
      <c r="IJS163" s="423"/>
      <c r="IJT163" s="426"/>
      <c r="IJU163" s="426"/>
      <c r="IJV163" s="427"/>
      <c r="IJW163" s="427"/>
      <c r="IJX163" s="423"/>
      <c r="IJY163" s="428"/>
      <c r="IJZ163" s="79"/>
      <c r="IKA163" s="424"/>
      <c r="IKB163" s="89"/>
      <c r="IKC163" s="425"/>
      <c r="IKD163" s="423"/>
      <c r="IKE163" s="426"/>
      <c r="IKF163" s="426"/>
      <c r="IKG163" s="427"/>
      <c r="IKH163" s="427"/>
      <c r="IKI163" s="423"/>
      <c r="IKJ163" s="428"/>
      <c r="IKK163" s="79"/>
      <c r="IKL163" s="424"/>
      <c r="IKM163" s="89"/>
      <c r="IKN163" s="425"/>
      <c r="IKO163" s="423"/>
      <c r="IKP163" s="426"/>
      <c r="IKQ163" s="426"/>
      <c r="IKR163" s="427"/>
      <c r="IKS163" s="427"/>
      <c r="IKT163" s="423"/>
      <c r="IKU163" s="428"/>
      <c r="IKV163" s="79"/>
      <c r="IKW163" s="424"/>
      <c r="IKX163" s="89"/>
      <c r="IKY163" s="425"/>
      <c r="IKZ163" s="423"/>
      <c r="ILA163" s="426"/>
      <c r="ILB163" s="426"/>
      <c r="ILC163" s="427"/>
      <c r="ILD163" s="427"/>
      <c r="ILE163" s="423"/>
      <c r="ILF163" s="428"/>
      <c r="ILG163" s="79"/>
      <c r="ILH163" s="424"/>
      <c r="ILI163" s="89"/>
      <c r="ILJ163" s="425"/>
      <c r="ILK163" s="423"/>
      <c r="ILL163" s="426"/>
      <c r="ILM163" s="426"/>
      <c r="ILN163" s="427"/>
      <c r="ILO163" s="427"/>
      <c r="ILP163" s="423"/>
      <c r="ILQ163" s="428"/>
      <c r="ILR163" s="79"/>
      <c r="ILS163" s="424"/>
      <c r="ILT163" s="89"/>
      <c r="ILU163" s="425"/>
      <c r="ILV163" s="423"/>
      <c r="ILW163" s="426"/>
      <c r="ILX163" s="426"/>
      <c r="ILY163" s="427"/>
      <c r="ILZ163" s="427"/>
      <c r="IMA163" s="423"/>
      <c r="IMB163" s="428"/>
      <c r="IMC163" s="79"/>
      <c r="IMD163" s="424"/>
      <c r="IME163" s="89"/>
      <c r="IMF163" s="425"/>
      <c r="IMG163" s="423"/>
      <c r="IMH163" s="426"/>
      <c r="IMI163" s="426"/>
      <c r="IMJ163" s="427"/>
      <c r="IMK163" s="427"/>
      <c r="IML163" s="423"/>
      <c r="IMM163" s="428"/>
      <c r="IMN163" s="79"/>
      <c r="IMO163" s="424"/>
      <c r="IMP163" s="89"/>
      <c r="IMQ163" s="425"/>
      <c r="IMR163" s="423"/>
      <c r="IMS163" s="426"/>
      <c r="IMT163" s="426"/>
      <c r="IMU163" s="427"/>
      <c r="IMV163" s="427"/>
      <c r="IMW163" s="423"/>
      <c r="IMX163" s="428"/>
      <c r="IMY163" s="79"/>
      <c r="IMZ163" s="424"/>
      <c r="INA163" s="89"/>
      <c r="INB163" s="425"/>
      <c r="INC163" s="423"/>
      <c r="IND163" s="426"/>
      <c r="INE163" s="426"/>
      <c r="INF163" s="427"/>
      <c r="ING163" s="427"/>
      <c r="INH163" s="423"/>
      <c r="INI163" s="428"/>
      <c r="INJ163" s="79"/>
      <c r="INK163" s="424"/>
      <c r="INL163" s="89"/>
      <c r="INM163" s="425"/>
      <c r="INN163" s="423"/>
      <c r="INO163" s="426"/>
      <c r="INP163" s="426"/>
      <c r="INQ163" s="427"/>
      <c r="INR163" s="427"/>
      <c r="INS163" s="423"/>
      <c r="INT163" s="428"/>
      <c r="INU163" s="79"/>
      <c r="INV163" s="424"/>
      <c r="INW163" s="89"/>
      <c r="INX163" s="425"/>
      <c r="INY163" s="423"/>
      <c r="INZ163" s="426"/>
      <c r="IOA163" s="426"/>
      <c r="IOB163" s="427"/>
      <c r="IOC163" s="427"/>
      <c r="IOD163" s="423"/>
      <c r="IOE163" s="428"/>
      <c r="IOF163" s="79"/>
      <c r="IOG163" s="424"/>
      <c r="IOH163" s="89"/>
      <c r="IOI163" s="425"/>
      <c r="IOJ163" s="423"/>
      <c r="IOK163" s="426"/>
      <c r="IOL163" s="426"/>
      <c r="IOM163" s="427"/>
      <c r="ION163" s="427"/>
      <c r="IOO163" s="423"/>
      <c r="IOP163" s="428"/>
      <c r="IOQ163" s="79"/>
      <c r="IOR163" s="424"/>
      <c r="IOS163" s="89"/>
      <c r="IOT163" s="425"/>
      <c r="IOU163" s="423"/>
      <c r="IOV163" s="426"/>
      <c r="IOW163" s="426"/>
      <c r="IOX163" s="427"/>
      <c r="IOY163" s="427"/>
      <c r="IOZ163" s="423"/>
      <c r="IPA163" s="428"/>
      <c r="IPB163" s="79"/>
      <c r="IPC163" s="424"/>
      <c r="IPD163" s="89"/>
      <c r="IPE163" s="425"/>
      <c r="IPF163" s="423"/>
      <c r="IPG163" s="426"/>
      <c r="IPH163" s="426"/>
      <c r="IPI163" s="427"/>
      <c r="IPJ163" s="427"/>
      <c r="IPK163" s="423"/>
      <c r="IPL163" s="428"/>
      <c r="IPM163" s="79"/>
      <c r="IPN163" s="424"/>
      <c r="IPO163" s="89"/>
      <c r="IPP163" s="425"/>
      <c r="IPQ163" s="423"/>
      <c r="IPR163" s="426"/>
      <c r="IPS163" s="426"/>
      <c r="IPT163" s="427"/>
      <c r="IPU163" s="427"/>
      <c r="IPV163" s="423"/>
      <c r="IPW163" s="428"/>
      <c r="IPX163" s="79"/>
      <c r="IPY163" s="424"/>
      <c r="IPZ163" s="89"/>
      <c r="IQA163" s="425"/>
      <c r="IQB163" s="423"/>
      <c r="IQC163" s="426"/>
      <c r="IQD163" s="426"/>
      <c r="IQE163" s="427"/>
      <c r="IQF163" s="427"/>
      <c r="IQG163" s="423"/>
      <c r="IQH163" s="428"/>
      <c r="IQI163" s="79"/>
      <c r="IQJ163" s="424"/>
      <c r="IQK163" s="89"/>
      <c r="IQL163" s="425"/>
      <c r="IQM163" s="423"/>
      <c r="IQN163" s="426"/>
      <c r="IQO163" s="426"/>
      <c r="IQP163" s="427"/>
      <c r="IQQ163" s="427"/>
      <c r="IQR163" s="423"/>
      <c r="IQS163" s="428"/>
      <c r="IQT163" s="79"/>
      <c r="IQU163" s="424"/>
      <c r="IQV163" s="89"/>
      <c r="IQW163" s="425"/>
      <c r="IQX163" s="423"/>
      <c r="IQY163" s="426"/>
      <c r="IQZ163" s="426"/>
      <c r="IRA163" s="427"/>
      <c r="IRB163" s="427"/>
      <c r="IRC163" s="423"/>
      <c r="IRD163" s="428"/>
      <c r="IRE163" s="79"/>
      <c r="IRF163" s="424"/>
      <c r="IRG163" s="89"/>
      <c r="IRH163" s="425"/>
      <c r="IRI163" s="423"/>
      <c r="IRJ163" s="426"/>
      <c r="IRK163" s="426"/>
      <c r="IRL163" s="427"/>
      <c r="IRM163" s="427"/>
      <c r="IRN163" s="423"/>
      <c r="IRO163" s="428"/>
      <c r="IRP163" s="79"/>
      <c r="IRQ163" s="424"/>
      <c r="IRR163" s="89"/>
      <c r="IRS163" s="425"/>
      <c r="IRT163" s="423"/>
      <c r="IRU163" s="426"/>
      <c r="IRV163" s="426"/>
      <c r="IRW163" s="427"/>
      <c r="IRX163" s="427"/>
      <c r="IRY163" s="423"/>
      <c r="IRZ163" s="428"/>
      <c r="ISA163" s="79"/>
      <c r="ISB163" s="424"/>
      <c r="ISC163" s="89"/>
      <c r="ISD163" s="425"/>
      <c r="ISE163" s="423"/>
      <c r="ISF163" s="426"/>
      <c r="ISG163" s="426"/>
      <c r="ISH163" s="427"/>
      <c r="ISI163" s="427"/>
      <c r="ISJ163" s="423"/>
      <c r="ISK163" s="428"/>
      <c r="ISL163" s="79"/>
      <c r="ISM163" s="424"/>
      <c r="ISN163" s="89"/>
      <c r="ISO163" s="425"/>
      <c r="ISP163" s="423"/>
      <c r="ISQ163" s="426"/>
      <c r="ISR163" s="426"/>
      <c r="ISS163" s="427"/>
      <c r="IST163" s="427"/>
      <c r="ISU163" s="423"/>
      <c r="ISV163" s="428"/>
      <c r="ISW163" s="79"/>
      <c r="ISX163" s="424"/>
      <c r="ISY163" s="89"/>
      <c r="ISZ163" s="425"/>
      <c r="ITA163" s="423"/>
      <c r="ITB163" s="426"/>
      <c r="ITC163" s="426"/>
      <c r="ITD163" s="427"/>
      <c r="ITE163" s="427"/>
      <c r="ITF163" s="423"/>
      <c r="ITG163" s="428"/>
      <c r="ITH163" s="79"/>
      <c r="ITI163" s="424"/>
      <c r="ITJ163" s="89"/>
      <c r="ITK163" s="425"/>
      <c r="ITL163" s="423"/>
      <c r="ITM163" s="426"/>
      <c r="ITN163" s="426"/>
      <c r="ITO163" s="427"/>
      <c r="ITP163" s="427"/>
      <c r="ITQ163" s="423"/>
      <c r="ITR163" s="428"/>
      <c r="ITS163" s="79"/>
      <c r="ITT163" s="424"/>
      <c r="ITU163" s="89"/>
      <c r="ITV163" s="425"/>
      <c r="ITW163" s="423"/>
      <c r="ITX163" s="426"/>
      <c r="ITY163" s="426"/>
      <c r="ITZ163" s="427"/>
      <c r="IUA163" s="427"/>
      <c r="IUB163" s="423"/>
      <c r="IUC163" s="428"/>
      <c r="IUD163" s="79"/>
      <c r="IUE163" s="424"/>
      <c r="IUF163" s="89"/>
      <c r="IUG163" s="425"/>
      <c r="IUH163" s="423"/>
      <c r="IUI163" s="426"/>
      <c r="IUJ163" s="426"/>
      <c r="IUK163" s="427"/>
      <c r="IUL163" s="427"/>
      <c r="IUM163" s="423"/>
      <c r="IUN163" s="428"/>
      <c r="IUO163" s="79"/>
      <c r="IUP163" s="424"/>
      <c r="IUQ163" s="89"/>
      <c r="IUR163" s="425"/>
      <c r="IUS163" s="423"/>
      <c r="IUT163" s="426"/>
      <c r="IUU163" s="426"/>
      <c r="IUV163" s="427"/>
      <c r="IUW163" s="427"/>
      <c r="IUX163" s="423"/>
      <c r="IUY163" s="428"/>
      <c r="IUZ163" s="79"/>
      <c r="IVA163" s="424"/>
      <c r="IVB163" s="89"/>
      <c r="IVC163" s="425"/>
      <c r="IVD163" s="423"/>
      <c r="IVE163" s="426"/>
      <c r="IVF163" s="426"/>
      <c r="IVG163" s="427"/>
      <c r="IVH163" s="427"/>
      <c r="IVI163" s="423"/>
      <c r="IVJ163" s="428"/>
      <c r="IVK163" s="79"/>
      <c r="IVL163" s="424"/>
      <c r="IVM163" s="89"/>
      <c r="IVN163" s="425"/>
      <c r="IVO163" s="423"/>
      <c r="IVP163" s="426"/>
      <c r="IVQ163" s="426"/>
      <c r="IVR163" s="427"/>
      <c r="IVS163" s="427"/>
      <c r="IVT163" s="423"/>
      <c r="IVU163" s="428"/>
      <c r="IVV163" s="79"/>
      <c r="IVW163" s="424"/>
      <c r="IVX163" s="89"/>
      <c r="IVY163" s="425"/>
      <c r="IVZ163" s="423"/>
      <c r="IWA163" s="426"/>
      <c r="IWB163" s="426"/>
      <c r="IWC163" s="427"/>
      <c r="IWD163" s="427"/>
      <c r="IWE163" s="423"/>
      <c r="IWF163" s="428"/>
      <c r="IWG163" s="79"/>
      <c r="IWH163" s="424"/>
      <c r="IWI163" s="89"/>
      <c r="IWJ163" s="425"/>
      <c r="IWK163" s="423"/>
      <c r="IWL163" s="426"/>
      <c r="IWM163" s="426"/>
      <c r="IWN163" s="427"/>
      <c r="IWO163" s="427"/>
      <c r="IWP163" s="423"/>
      <c r="IWQ163" s="428"/>
      <c r="IWR163" s="79"/>
      <c r="IWS163" s="424"/>
      <c r="IWT163" s="89"/>
      <c r="IWU163" s="425"/>
      <c r="IWV163" s="423"/>
      <c r="IWW163" s="426"/>
      <c r="IWX163" s="426"/>
      <c r="IWY163" s="427"/>
      <c r="IWZ163" s="427"/>
      <c r="IXA163" s="423"/>
      <c r="IXB163" s="428"/>
      <c r="IXC163" s="79"/>
      <c r="IXD163" s="424"/>
      <c r="IXE163" s="89"/>
      <c r="IXF163" s="425"/>
      <c r="IXG163" s="423"/>
      <c r="IXH163" s="426"/>
      <c r="IXI163" s="426"/>
      <c r="IXJ163" s="427"/>
      <c r="IXK163" s="427"/>
      <c r="IXL163" s="423"/>
      <c r="IXM163" s="428"/>
      <c r="IXN163" s="79"/>
      <c r="IXO163" s="424"/>
      <c r="IXP163" s="89"/>
      <c r="IXQ163" s="425"/>
      <c r="IXR163" s="423"/>
      <c r="IXS163" s="426"/>
      <c r="IXT163" s="426"/>
      <c r="IXU163" s="427"/>
      <c r="IXV163" s="427"/>
      <c r="IXW163" s="423"/>
      <c r="IXX163" s="428"/>
      <c r="IXY163" s="79"/>
      <c r="IXZ163" s="424"/>
      <c r="IYA163" s="89"/>
      <c r="IYB163" s="425"/>
      <c r="IYC163" s="423"/>
      <c r="IYD163" s="426"/>
      <c r="IYE163" s="426"/>
      <c r="IYF163" s="427"/>
      <c r="IYG163" s="427"/>
      <c r="IYH163" s="423"/>
      <c r="IYI163" s="428"/>
      <c r="IYJ163" s="79"/>
      <c r="IYK163" s="424"/>
      <c r="IYL163" s="89"/>
      <c r="IYM163" s="425"/>
      <c r="IYN163" s="423"/>
      <c r="IYO163" s="426"/>
      <c r="IYP163" s="426"/>
      <c r="IYQ163" s="427"/>
      <c r="IYR163" s="427"/>
      <c r="IYS163" s="423"/>
      <c r="IYT163" s="428"/>
      <c r="IYU163" s="79"/>
      <c r="IYV163" s="424"/>
      <c r="IYW163" s="89"/>
      <c r="IYX163" s="425"/>
      <c r="IYY163" s="423"/>
      <c r="IYZ163" s="426"/>
      <c r="IZA163" s="426"/>
      <c r="IZB163" s="427"/>
      <c r="IZC163" s="427"/>
      <c r="IZD163" s="423"/>
      <c r="IZE163" s="428"/>
      <c r="IZF163" s="79"/>
      <c r="IZG163" s="424"/>
      <c r="IZH163" s="89"/>
      <c r="IZI163" s="425"/>
      <c r="IZJ163" s="423"/>
      <c r="IZK163" s="426"/>
      <c r="IZL163" s="426"/>
      <c r="IZM163" s="427"/>
      <c r="IZN163" s="427"/>
      <c r="IZO163" s="423"/>
      <c r="IZP163" s="428"/>
      <c r="IZQ163" s="79"/>
      <c r="IZR163" s="424"/>
      <c r="IZS163" s="89"/>
      <c r="IZT163" s="425"/>
      <c r="IZU163" s="423"/>
      <c r="IZV163" s="426"/>
      <c r="IZW163" s="426"/>
      <c r="IZX163" s="427"/>
      <c r="IZY163" s="427"/>
      <c r="IZZ163" s="423"/>
      <c r="JAA163" s="428"/>
      <c r="JAB163" s="79"/>
      <c r="JAC163" s="424"/>
      <c r="JAD163" s="89"/>
      <c r="JAE163" s="425"/>
      <c r="JAF163" s="423"/>
      <c r="JAG163" s="426"/>
      <c r="JAH163" s="426"/>
      <c r="JAI163" s="427"/>
      <c r="JAJ163" s="427"/>
      <c r="JAK163" s="423"/>
      <c r="JAL163" s="428"/>
      <c r="JAM163" s="79"/>
      <c r="JAN163" s="424"/>
      <c r="JAO163" s="89"/>
      <c r="JAP163" s="425"/>
      <c r="JAQ163" s="423"/>
      <c r="JAR163" s="426"/>
      <c r="JAS163" s="426"/>
      <c r="JAT163" s="427"/>
      <c r="JAU163" s="427"/>
      <c r="JAV163" s="423"/>
      <c r="JAW163" s="428"/>
      <c r="JAX163" s="79"/>
      <c r="JAY163" s="424"/>
      <c r="JAZ163" s="89"/>
      <c r="JBA163" s="425"/>
      <c r="JBB163" s="423"/>
      <c r="JBC163" s="426"/>
      <c r="JBD163" s="426"/>
      <c r="JBE163" s="427"/>
      <c r="JBF163" s="427"/>
      <c r="JBG163" s="423"/>
      <c r="JBH163" s="428"/>
      <c r="JBI163" s="79"/>
      <c r="JBJ163" s="424"/>
      <c r="JBK163" s="89"/>
      <c r="JBL163" s="425"/>
      <c r="JBM163" s="423"/>
      <c r="JBN163" s="426"/>
      <c r="JBO163" s="426"/>
      <c r="JBP163" s="427"/>
      <c r="JBQ163" s="427"/>
      <c r="JBR163" s="423"/>
      <c r="JBS163" s="428"/>
      <c r="JBT163" s="79"/>
      <c r="JBU163" s="424"/>
      <c r="JBV163" s="89"/>
      <c r="JBW163" s="425"/>
      <c r="JBX163" s="423"/>
      <c r="JBY163" s="426"/>
      <c r="JBZ163" s="426"/>
      <c r="JCA163" s="427"/>
      <c r="JCB163" s="427"/>
      <c r="JCC163" s="423"/>
      <c r="JCD163" s="428"/>
      <c r="JCE163" s="79"/>
      <c r="JCF163" s="424"/>
      <c r="JCG163" s="89"/>
      <c r="JCH163" s="425"/>
      <c r="JCI163" s="423"/>
      <c r="JCJ163" s="426"/>
      <c r="JCK163" s="426"/>
      <c r="JCL163" s="427"/>
      <c r="JCM163" s="427"/>
      <c r="JCN163" s="423"/>
      <c r="JCO163" s="428"/>
      <c r="JCP163" s="79"/>
      <c r="JCQ163" s="424"/>
      <c r="JCR163" s="89"/>
      <c r="JCS163" s="425"/>
      <c r="JCT163" s="423"/>
      <c r="JCU163" s="426"/>
      <c r="JCV163" s="426"/>
      <c r="JCW163" s="427"/>
      <c r="JCX163" s="427"/>
      <c r="JCY163" s="423"/>
      <c r="JCZ163" s="428"/>
      <c r="JDA163" s="79"/>
      <c r="JDB163" s="424"/>
      <c r="JDC163" s="89"/>
      <c r="JDD163" s="425"/>
      <c r="JDE163" s="423"/>
      <c r="JDF163" s="426"/>
      <c r="JDG163" s="426"/>
      <c r="JDH163" s="427"/>
      <c r="JDI163" s="427"/>
      <c r="JDJ163" s="423"/>
      <c r="JDK163" s="428"/>
      <c r="JDL163" s="79"/>
      <c r="JDM163" s="424"/>
      <c r="JDN163" s="89"/>
      <c r="JDO163" s="425"/>
      <c r="JDP163" s="423"/>
      <c r="JDQ163" s="426"/>
      <c r="JDR163" s="426"/>
      <c r="JDS163" s="427"/>
      <c r="JDT163" s="427"/>
      <c r="JDU163" s="423"/>
      <c r="JDV163" s="428"/>
      <c r="JDW163" s="79"/>
      <c r="JDX163" s="424"/>
      <c r="JDY163" s="89"/>
      <c r="JDZ163" s="425"/>
      <c r="JEA163" s="423"/>
      <c r="JEB163" s="426"/>
      <c r="JEC163" s="426"/>
      <c r="JED163" s="427"/>
      <c r="JEE163" s="427"/>
      <c r="JEF163" s="423"/>
      <c r="JEG163" s="428"/>
      <c r="JEH163" s="79"/>
      <c r="JEI163" s="424"/>
      <c r="JEJ163" s="89"/>
      <c r="JEK163" s="425"/>
      <c r="JEL163" s="423"/>
      <c r="JEM163" s="426"/>
      <c r="JEN163" s="426"/>
      <c r="JEO163" s="427"/>
      <c r="JEP163" s="427"/>
      <c r="JEQ163" s="423"/>
      <c r="JER163" s="428"/>
      <c r="JES163" s="79"/>
      <c r="JET163" s="424"/>
      <c r="JEU163" s="89"/>
      <c r="JEV163" s="425"/>
      <c r="JEW163" s="423"/>
      <c r="JEX163" s="426"/>
      <c r="JEY163" s="426"/>
      <c r="JEZ163" s="427"/>
      <c r="JFA163" s="427"/>
      <c r="JFB163" s="423"/>
      <c r="JFC163" s="428"/>
      <c r="JFD163" s="79"/>
      <c r="JFE163" s="424"/>
      <c r="JFF163" s="89"/>
      <c r="JFG163" s="425"/>
      <c r="JFH163" s="423"/>
      <c r="JFI163" s="426"/>
      <c r="JFJ163" s="426"/>
      <c r="JFK163" s="427"/>
      <c r="JFL163" s="427"/>
      <c r="JFM163" s="423"/>
      <c r="JFN163" s="428"/>
      <c r="JFO163" s="79"/>
      <c r="JFP163" s="424"/>
      <c r="JFQ163" s="89"/>
      <c r="JFR163" s="425"/>
      <c r="JFS163" s="423"/>
      <c r="JFT163" s="426"/>
      <c r="JFU163" s="426"/>
      <c r="JFV163" s="427"/>
      <c r="JFW163" s="427"/>
      <c r="JFX163" s="423"/>
      <c r="JFY163" s="428"/>
      <c r="JFZ163" s="79"/>
      <c r="JGA163" s="424"/>
      <c r="JGB163" s="89"/>
      <c r="JGC163" s="425"/>
      <c r="JGD163" s="423"/>
      <c r="JGE163" s="426"/>
      <c r="JGF163" s="426"/>
      <c r="JGG163" s="427"/>
      <c r="JGH163" s="427"/>
      <c r="JGI163" s="423"/>
      <c r="JGJ163" s="428"/>
      <c r="JGK163" s="79"/>
      <c r="JGL163" s="424"/>
      <c r="JGM163" s="89"/>
      <c r="JGN163" s="425"/>
      <c r="JGO163" s="423"/>
      <c r="JGP163" s="426"/>
      <c r="JGQ163" s="426"/>
      <c r="JGR163" s="427"/>
      <c r="JGS163" s="427"/>
      <c r="JGT163" s="423"/>
      <c r="JGU163" s="428"/>
      <c r="JGV163" s="79"/>
      <c r="JGW163" s="424"/>
      <c r="JGX163" s="89"/>
      <c r="JGY163" s="425"/>
      <c r="JGZ163" s="423"/>
      <c r="JHA163" s="426"/>
      <c r="JHB163" s="426"/>
      <c r="JHC163" s="427"/>
      <c r="JHD163" s="427"/>
      <c r="JHE163" s="423"/>
      <c r="JHF163" s="428"/>
      <c r="JHG163" s="79"/>
      <c r="JHH163" s="424"/>
      <c r="JHI163" s="89"/>
      <c r="JHJ163" s="425"/>
      <c r="JHK163" s="423"/>
      <c r="JHL163" s="426"/>
      <c r="JHM163" s="426"/>
      <c r="JHN163" s="427"/>
      <c r="JHO163" s="427"/>
      <c r="JHP163" s="423"/>
      <c r="JHQ163" s="428"/>
      <c r="JHR163" s="79"/>
      <c r="JHS163" s="424"/>
      <c r="JHT163" s="89"/>
      <c r="JHU163" s="425"/>
      <c r="JHV163" s="423"/>
      <c r="JHW163" s="426"/>
      <c r="JHX163" s="426"/>
      <c r="JHY163" s="427"/>
      <c r="JHZ163" s="427"/>
      <c r="JIA163" s="423"/>
      <c r="JIB163" s="428"/>
      <c r="JIC163" s="79"/>
      <c r="JID163" s="424"/>
      <c r="JIE163" s="89"/>
      <c r="JIF163" s="425"/>
      <c r="JIG163" s="423"/>
      <c r="JIH163" s="426"/>
      <c r="JII163" s="426"/>
      <c r="JIJ163" s="427"/>
      <c r="JIK163" s="427"/>
      <c r="JIL163" s="423"/>
      <c r="JIM163" s="428"/>
      <c r="JIN163" s="79"/>
      <c r="JIO163" s="424"/>
      <c r="JIP163" s="89"/>
      <c r="JIQ163" s="425"/>
      <c r="JIR163" s="423"/>
      <c r="JIS163" s="426"/>
      <c r="JIT163" s="426"/>
      <c r="JIU163" s="427"/>
      <c r="JIV163" s="427"/>
      <c r="JIW163" s="423"/>
      <c r="JIX163" s="428"/>
      <c r="JIY163" s="79"/>
      <c r="JIZ163" s="424"/>
      <c r="JJA163" s="89"/>
      <c r="JJB163" s="425"/>
      <c r="JJC163" s="423"/>
      <c r="JJD163" s="426"/>
      <c r="JJE163" s="426"/>
      <c r="JJF163" s="427"/>
      <c r="JJG163" s="427"/>
      <c r="JJH163" s="423"/>
      <c r="JJI163" s="428"/>
      <c r="JJJ163" s="79"/>
      <c r="JJK163" s="424"/>
      <c r="JJL163" s="89"/>
      <c r="JJM163" s="425"/>
      <c r="JJN163" s="423"/>
      <c r="JJO163" s="426"/>
      <c r="JJP163" s="426"/>
      <c r="JJQ163" s="427"/>
      <c r="JJR163" s="427"/>
      <c r="JJS163" s="423"/>
      <c r="JJT163" s="428"/>
      <c r="JJU163" s="79"/>
      <c r="JJV163" s="424"/>
      <c r="JJW163" s="89"/>
      <c r="JJX163" s="425"/>
      <c r="JJY163" s="423"/>
      <c r="JJZ163" s="426"/>
      <c r="JKA163" s="426"/>
      <c r="JKB163" s="427"/>
      <c r="JKC163" s="427"/>
      <c r="JKD163" s="423"/>
      <c r="JKE163" s="428"/>
      <c r="JKF163" s="79"/>
      <c r="JKG163" s="424"/>
      <c r="JKH163" s="89"/>
      <c r="JKI163" s="425"/>
      <c r="JKJ163" s="423"/>
      <c r="JKK163" s="426"/>
      <c r="JKL163" s="426"/>
      <c r="JKM163" s="427"/>
      <c r="JKN163" s="427"/>
      <c r="JKO163" s="423"/>
      <c r="JKP163" s="428"/>
      <c r="JKQ163" s="79"/>
      <c r="JKR163" s="424"/>
      <c r="JKS163" s="89"/>
      <c r="JKT163" s="425"/>
      <c r="JKU163" s="423"/>
      <c r="JKV163" s="426"/>
      <c r="JKW163" s="426"/>
      <c r="JKX163" s="427"/>
      <c r="JKY163" s="427"/>
      <c r="JKZ163" s="423"/>
      <c r="JLA163" s="428"/>
      <c r="JLB163" s="79"/>
      <c r="JLC163" s="424"/>
      <c r="JLD163" s="89"/>
      <c r="JLE163" s="425"/>
      <c r="JLF163" s="423"/>
      <c r="JLG163" s="426"/>
      <c r="JLH163" s="426"/>
      <c r="JLI163" s="427"/>
      <c r="JLJ163" s="427"/>
      <c r="JLK163" s="423"/>
      <c r="JLL163" s="428"/>
      <c r="JLM163" s="79"/>
      <c r="JLN163" s="424"/>
      <c r="JLO163" s="89"/>
      <c r="JLP163" s="425"/>
      <c r="JLQ163" s="423"/>
      <c r="JLR163" s="426"/>
      <c r="JLS163" s="426"/>
      <c r="JLT163" s="427"/>
      <c r="JLU163" s="427"/>
      <c r="JLV163" s="423"/>
      <c r="JLW163" s="428"/>
      <c r="JLX163" s="79"/>
      <c r="JLY163" s="424"/>
      <c r="JLZ163" s="89"/>
      <c r="JMA163" s="425"/>
      <c r="JMB163" s="423"/>
      <c r="JMC163" s="426"/>
      <c r="JMD163" s="426"/>
      <c r="JME163" s="427"/>
      <c r="JMF163" s="427"/>
      <c r="JMG163" s="423"/>
      <c r="JMH163" s="428"/>
      <c r="JMI163" s="79"/>
      <c r="JMJ163" s="424"/>
      <c r="JMK163" s="89"/>
      <c r="JML163" s="425"/>
      <c r="JMM163" s="423"/>
      <c r="JMN163" s="426"/>
      <c r="JMO163" s="426"/>
      <c r="JMP163" s="427"/>
      <c r="JMQ163" s="427"/>
      <c r="JMR163" s="423"/>
      <c r="JMS163" s="428"/>
      <c r="JMT163" s="79"/>
      <c r="JMU163" s="424"/>
      <c r="JMV163" s="89"/>
      <c r="JMW163" s="425"/>
      <c r="JMX163" s="423"/>
      <c r="JMY163" s="426"/>
      <c r="JMZ163" s="426"/>
      <c r="JNA163" s="427"/>
      <c r="JNB163" s="427"/>
      <c r="JNC163" s="423"/>
      <c r="JND163" s="428"/>
      <c r="JNE163" s="79"/>
      <c r="JNF163" s="424"/>
      <c r="JNG163" s="89"/>
      <c r="JNH163" s="425"/>
      <c r="JNI163" s="423"/>
      <c r="JNJ163" s="426"/>
      <c r="JNK163" s="426"/>
      <c r="JNL163" s="427"/>
      <c r="JNM163" s="427"/>
      <c r="JNN163" s="423"/>
      <c r="JNO163" s="428"/>
      <c r="JNP163" s="79"/>
      <c r="JNQ163" s="424"/>
      <c r="JNR163" s="89"/>
      <c r="JNS163" s="425"/>
      <c r="JNT163" s="423"/>
      <c r="JNU163" s="426"/>
      <c r="JNV163" s="426"/>
      <c r="JNW163" s="427"/>
      <c r="JNX163" s="427"/>
      <c r="JNY163" s="423"/>
      <c r="JNZ163" s="428"/>
      <c r="JOA163" s="79"/>
      <c r="JOB163" s="424"/>
      <c r="JOC163" s="89"/>
      <c r="JOD163" s="425"/>
      <c r="JOE163" s="423"/>
      <c r="JOF163" s="426"/>
      <c r="JOG163" s="426"/>
      <c r="JOH163" s="427"/>
      <c r="JOI163" s="427"/>
      <c r="JOJ163" s="423"/>
      <c r="JOK163" s="428"/>
      <c r="JOL163" s="79"/>
      <c r="JOM163" s="424"/>
      <c r="JON163" s="89"/>
      <c r="JOO163" s="425"/>
      <c r="JOP163" s="423"/>
      <c r="JOQ163" s="426"/>
      <c r="JOR163" s="426"/>
      <c r="JOS163" s="427"/>
      <c r="JOT163" s="427"/>
      <c r="JOU163" s="423"/>
      <c r="JOV163" s="428"/>
      <c r="JOW163" s="79"/>
      <c r="JOX163" s="424"/>
      <c r="JOY163" s="89"/>
      <c r="JOZ163" s="425"/>
      <c r="JPA163" s="423"/>
      <c r="JPB163" s="426"/>
      <c r="JPC163" s="426"/>
      <c r="JPD163" s="427"/>
      <c r="JPE163" s="427"/>
      <c r="JPF163" s="423"/>
      <c r="JPG163" s="428"/>
      <c r="JPH163" s="79"/>
      <c r="JPI163" s="424"/>
      <c r="JPJ163" s="89"/>
      <c r="JPK163" s="425"/>
      <c r="JPL163" s="423"/>
      <c r="JPM163" s="426"/>
      <c r="JPN163" s="426"/>
      <c r="JPO163" s="427"/>
      <c r="JPP163" s="427"/>
      <c r="JPQ163" s="423"/>
      <c r="JPR163" s="428"/>
      <c r="JPS163" s="79"/>
      <c r="JPT163" s="424"/>
      <c r="JPU163" s="89"/>
      <c r="JPV163" s="425"/>
      <c r="JPW163" s="423"/>
      <c r="JPX163" s="426"/>
      <c r="JPY163" s="426"/>
      <c r="JPZ163" s="427"/>
      <c r="JQA163" s="427"/>
      <c r="JQB163" s="423"/>
      <c r="JQC163" s="428"/>
      <c r="JQD163" s="79"/>
      <c r="JQE163" s="424"/>
      <c r="JQF163" s="89"/>
      <c r="JQG163" s="425"/>
      <c r="JQH163" s="423"/>
      <c r="JQI163" s="426"/>
      <c r="JQJ163" s="426"/>
      <c r="JQK163" s="427"/>
      <c r="JQL163" s="427"/>
      <c r="JQM163" s="423"/>
      <c r="JQN163" s="428"/>
      <c r="JQO163" s="79"/>
      <c r="JQP163" s="424"/>
      <c r="JQQ163" s="89"/>
      <c r="JQR163" s="425"/>
      <c r="JQS163" s="423"/>
      <c r="JQT163" s="426"/>
      <c r="JQU163" s="426"/>
      <c r="JQV163" s="427"/>
      <c r="JQW163" s="427"/>
      <c r="JQX163" s="423"/>
      <c r="JQY163" s="428"/>
      <c r="JQZ163" s="79"/>
      <c r="JRA163" s="424"/>
      <c r="JRB163" s="89"/>
      <c r="JRC163" s="425"/>
      <c r="JRD163" s="423"/>
      <c r="JRE163" s="426"/>
      <c r="JRF163" s="426"/>
      <c r="JRG163" s="427"/>
      <c r="JRH163" s="427"/>
      <c r="JRI163" s="423"/>
      <c r="JRJ163" s="428"/>
      <c r="JRK163" s="79"/>
      <c r="JRL163" s="424"/>
      <c r="JRM163" s="89"/>
      <c r="JRN163" s="425"/>
      <c r="JRO163" s="423"/>
      <c r="JRP163" s="426"/>
      <c r="JRQ163" s="426"/>
      <c r="JRR163" s="427"/>
      <c r="JRS163" s="427"/>
      <c r="JRT163" s="423"/>
      <c r="JRU163" s="428"/>
      <c r="JRV163" s="79"/>
      <c r="JRW163" s="424"/>
      <c r="JRX163" s="89"/>
      <c r="JRY163" s="425"/>
      <c r="JRZ163" s="423"/>
      <c r="JSA163" s="426"/>
      <c r="JSB163" s="426"/>
      <c r="JSC163" s="427"/>
      <c r="JSD163" s="427"/>
      <c r="JSE163" s="423"/>
      <c r="JSF163" s="428"/>
      <c r="JSG163" s="79"/>
      <c r="JSH163" s="424"/>
      <c r="JSI163" s="89"/>
      <c r="JSJ163" s="425"/>
      <c r="JSK163" s="423"/>
      <c r="JSL163" s="426"/>
      <c r="JSM163" s="426"/>
      <c r="JSN163" s="427"/>
      <c r="JSO163" s="427"/>
      <c r="JSP163" s="423"/>
      <c r="JSQ163" s="428"/>
      <c r="JSR163" s="79"/>
      <c r="JSS163" s="424"/>
      <c r="JST163" s="89"/>
      <c r="JSU163" s="425"/>
      <c r="JSV163" s="423"/>
      <c r="JSW163" s="426"/>
      <c r="JSX163" s="426"/>
      <c r="JSY163" s="427"/>
      <c r="JSZ163" s="427"/>
      <c r="JTA163" s="423"/>
      <c r="JTB163" s="428"/>
      <c r="JTC163" s="79"/>
      <c r="JTD163" s="424"/>
      <c r="JTE163" s="89"/>
      <c r="JTF163" s="425"/>
      <c r="JTG163" s="423"/>
      <c r="JTH163" s="426"/>
      <c r="JTI163" s="426"/>
      <c r="JTJ163" s="427"/>
      <c r="JTK163" s="427"/>
      <c r="JTL163" s="423"/>
      <c r="JTM163" s="428"/>
      <c r="JTN163" s="79"/>
      <c r="JTO163" s="424"/>
      <c r="JTP163" s="89"/>
      <c r="JTQ163" s="425"/>
      <c r="JTR163" s="423"/>
      <c r="JTS163" s="426"/>
      <c r="JTT163" s="426"/>
      <c r="JTU163" s="427"/>
      <c r="JTV163" s="427"/>
      <c r="JTW163" s="423"/>
      <c r="JTX163" s="428"/>
      <c r="JTY163" s="79"/>
      <c r="JTZ163" s="424"/>
      <c r="JUA163" s="89"/>
      <c r="JUB163" s="425"/>
      <c r="JUC163" s="423"/>
      <c r="JUD163" s="426"/>
      <c r="JUE163" s="426"/>
      <c r="JUF163" s="427"/>
      <c r="JUG163" s="427"/>
      <c r="JUH163" s="423"/>
      <c r="JUI163" s="428"/>
      <c r="JUJ163" s="79"/>
      <c r="JUK163" s="424"/>
      <c r="JUL163" s="89"/>
      <c r="JUM163" s="425"/>
      <c r="JUN163" s="423"/>
      <c r="JUO163" s="426"/>
      <c r="JUP163" s="426"/>
      <c r="JUQ163" s="427"/>
      <c r="JUR163" s="427"/>
      <c r="JUS163" s="423"/>
      <c r="JUT163" s="428"/>
      <c r="JUU163" s="79"/>
      <c r="JUV163" s="424"/>
      <c r="JUW163" s="89"/>
      <c r="JUX163" s="425"/>
      <c r="JUY163" s="423"/>
      <c r="JUZ163" s="426"/>
      <c r="JVA163" s="426"/>
      <c r="JVB163" s="427"/>
      <c r="JVC163" s="427"/>
      <c r="JVD163" s="423"/>
      <c r="JVE163" s="428"/>
      <c r="JVF163" s="79"/>
      <c r="JVG163" s="424"/>
      <c r="JVH163" s="89"/>
      <c r="JVI163" s="425"/>
      <c r="JVJ163" s="423"/>
      <c r="JVK163" s="426"/>
      <c r="JVL163" s="426"/>
      <c r="JVM163" s="427"/>
      <c r="JVN163" s="427"/>
      <c r="JVO163" s="423"/>
      <c r="JVP163" s="428"/>
      <c r="JVQ163" s="79"/>
      <c r="JVR163" s="424"/>
      <c r="JVS163" s="89"/>
      <c r="JVT163" s="425"/>
      <c r="JVU163" s="423"/>
      <c r="JVV163" s="426"/>
      <c r="JVW163" s="426"/>
      <c r="JVX163" s="427"/>
      <c r="JVY163" s="427"/>
      <c r="JVZ163" s="423"/>
      <c r="JWA163" s="428"/>
      <c r="JWB163" s="79"/>
      <c r="JWC163" s="424"/>
      <c r="JWD163" s="89"/>
      <c r="JWE163" s="425"/>
      <c r="JWF163" s="423"/>
      <c r="JWG163" s="426"/>
      <c r="JWH163" s="426"/>
      <c r="JWI163" s="427"/>
      <c r="JWJ163" s="427"/>
      <c r="JWK163" s="423"/>
      <c r="JWL163" s="428"/>
      <c r="JWM163" s="79"/>
      <c r="JWN163" s="424"/>
      <c r="JWO163" s="89"/>
      <c r="JWP163" s="425"/>
      <c r="JWQ163" s="423"/>
      <c r="JWR163" s="426"/>
      <c r="JWS163" s="426"/>
      <c r="JWT163" s="427"/>
      <c r="JWU163" s="427"/>
      <c r="JWV163" s="423"/>
      <c r="JWW163" s="428"/>
      <c r="JWX163" s="79"/>
      <c r="JWY163" s="424"/>
      <c r="JWZ163" s="89"/>
      <c r="JXA163" s="425"/>
      <c r="JXB163" s="423"/>
      <c r="JXC163" s="426"/>
      <c r="JXD163" s="426"/>
      <c r="JXE163" s="427"/>
      <c r="JXF163" s="427"/>
      <c r="JXG163" s="423"/>
      <c r="JXH163" s="428"/>
      <c r="JXI163" s="79"/>
      <c r="JXJ163" s="424"/>
      <c r="JXK163" s="89"/>
      <c r="JXL163" s="425"/>
      <c r="JXM163" s="423"/>
      <c r="JXN163" s="426"/>
      <c r="JXO163" s="426"/>
      <c r="JXP163" s="427"/>
      <c r="JXQ163" s="427"/>
      <c r="JXR163" s="423"/>
      <c r="JXS163" s="428"/>
      <c r="JXT163" s="79"/>
      <c r="JXU163" s="424"/>
      <c r="JXV163" s="89"/>
      <c r="JXW163" s="425"/>
      <c r="JXX163" s="423"/>
      <c r="JXY163" s="426"/>
      <c r="JXZ163" s="426"/>
      <c r="JYA163" s="427"/>
      <c r="JYB163" s="427"/>
      <c r="JYC163" s="423"/>
      <c r="JYD163" s="428"/>
      <c r="JYE163" s="79"/>
      <c r="JYF163" s="424"/>
      <c r="JYG163" s="89"/>
      <c r="JYH163" s="425"/>
      <c r="JYI163" s="423"/>
      <c r="JYJ163" s="426"/>
      <c r="JYK163" s="426"/>
      <c r="JYL163" s="427"/>
      <c r="JYM163" s="427"/>
      <c r="JYN163" s="423"/>
      <c r="JYO163" s="428"/>
      <c r="JYP163" s="79"/>
      <c r="JYQ163" s="424"/>
      <c r="JYR163" s="89"/>
      <c r="JYS163" s="425"/>
      <c r="JYT163" s="423"/>
      <c r="JYU163" s="426"/>
      <c r="JYV163" s="426"/>
      <c r="JYW163" s="427"/>
      <c r="JYX163" s="427"/>
      <c r="JYY163" s="423"/>
      <c r="JYZ163" s="428"/>
      <c r="JZA163" s="79"/>
      <c r="JZB163" s="424"/>
      <c r="JZC163" s="89"/>
      <c r="JZD163" s="425"/>
      <c r="JZE163" s="423"/>
      <c r="JZF163" s="426"/>
      <c r="JZG163" s="426"/>
      <c r="JZH163" s="427"/>
      <c r="JZI163" s="427"/>
      <c r="JZJ163" s="423"/>
      <c r="JZK163" s="428"/>
      <c r="JZL163" s="79"/>
      <c r="JZM163" s="424"/>
      <c r="JZN163" s="89"/>
      <c r="JZO163" s="425"/>
      <c r="JZP163" s="423"/>
      <c r="JZQ163" s="426"/>
      <c r="JZR163" s="426"/>
      <c r="JZS163" s="427"/>
      <c r="JZT163" s="427"/>
      <c r="JZU163" s="423"/>
      <c r="JZV163" s="428"/>
      <c r="JZW163" s="79"/>
      <c r="JZX163" s="424"/>
      <c r="JZY163" s="89"/>
      <c r="JZZ163" s="425"/>
      <c r="KAA163" s="423"/>
      <c r="KAB163" s="426"/>
      <c r="KAC163" s="426"/>
      <c r="KAD163" s="427"/>
      <c r="KAE163" s="427"/>
      <c r="KAF163" s="423"/>
      <c r="KAG163" s="428"/>
      <c r="KAH163" s="79"/>
      <c r="KAI163" s="424"/>
      <c r="KAJ163" s="89"/>
      <c r="KAK163" s="425"/>
      <c r="KAL163" s="423"/>
      <c r="KAM163" s="426"/>
      <c r="KAN163" s="426"/>
      <c r="KAO163" s="427"/>
      <c r="KAP163" s="427"/>
      <c r="KAQ163" s="423"/>
      <c r="KAR163" s="428"/>
      <c r="KAS163" s="79"/>
      <c r="KAT163" s="424"/>
      <c r="KAU163" s="89"/>
      <c r="KAV163" s="425"/>
      <c r="KAW163" s="423"/>
      <c r="KAX163" s="426"/>
      <c r="KAY163" s="426"/>
      <c r="KAZ163" s="427"/>
      <c r="KBA163" s="427"/>
      <c r="KBB163" s="423"/>
      <c r="KBC163" s="428"/>
      <c r="KBD163" s="79"/>
      <c r="KBE163" s="424"/>
      <c r="KBF163" s="89"/>
      <c r="KBG163" s="425"/>
      <c r="KBH163" s="423"/>
      <c r="KBI163" s="426"/>
      <c r="KBJ163" s="426"/>
      <c r="KBK163" s="427"/>
      <c r="KBL163" s="427"/>
      <c r="KBM163" s="423"/>
      <c r="KBN163" s="428"/>
      <c r="KBO163" s="79"/>
      <c r="KBP163" s="424"/>
      <c r="KBQ163" s="89"/>
      <c r="KBR163" s="425"/>
      <c r="KBS163" s="423"/>
      <c r="KBT163" s="426"/>
      <c r="KBU163" s="426"/>
      <c r="KBV163" s="427"/>
      <c r="KBW163" s="427"/>
      <c r="KBX163" s="423"/>
      <c r="KBY163" s="428"/>
      <c r="KBZ163" s="79"/>
      <c r="KCA163" s="424"/>
      <c r="KCB163" s="89"/>
      <c r="KCC163" s="425"/>
      <c r="KCD163" s="423"/>
      <c r="KCE163" s="426"/>
      <c r="KCF163" s="426"/>
      <c r="KCG163" s="427"/>
      <c r="KCH163" s="427"/>
      <c r="KCI163" s="423"/>
      <c r="KCJ163" s="428"/>
      <c r="KCK163" s="79"/>
      <c r="KCL163" s="424"/>
      <c r="KCM163" s="89"/>
      <c r="KCN163" s="425"/>
      <c r="KCO163" s="423"/>
      <c r="KCP163" s="426"/>
      <c r="KCQ163" s="426"/>
      <c r="KCR163" s="427"/>
      <c r="KCS163" s="427"/>
      <c r="KCT163" s="423"/>
      <c r="KCU163" s="428"/>
      <c r="KCV163" s="79"/>
      <c r="KCW163" s="424"/>
      <c r="KCX163" s="89"/>
      <c r="KCY163" s="425"/>
      <c r="KCZ163" s="423"/>
      <c r="KDA163" s="426"/>
      <c r="KDB163" s="426"/>
      <c r="KDC163" s="427"/>
      <c r="KDD163" s="427"/>
      <c r="KDE163" s="423"/>
      <c r="KDF163" s="428"/>
      <c r="KDG163" s="79"/>
      <c r="KDH163" s="424"/>
      <c r="KDI163" s="89"/>
      <c r="KDJ163" s="425"/>
      <c r="KDK163" s="423"/>
      <c r="KDL163" s="426"/>
      <c r="KDM163" s="426"/>
      <c r="KDN163" s="427"/>
      <c r="KDO163" s="427"/>
      <c r="KDP163" s="423"/>
      <c r="KDQ163" s="428"/>
      <c r="KDR163" s="79"/>
      <c r="KDS163" s="424"/>
      <c r="KDT163" s="89"/>
      <c r="KDU163" s="425"/>
      <c r="KDV163" s="423"/>
      <c r="KDW163" s="426"/>
      <c r="KDX163" s="426"/>
      <c r="KDY163" s="427"/>
      <c r="KDZ163" s="427"/>
      <c r="KEA163" s="423"/>
      <c r="KEB163" s="428"/>
      <c r="KEC163" s="79"/>
      <c r="KED163" s="424"/>
      <c r="KEE163" s="89"/>
      <c r="KEF163" s="425"/>
      <c r="KEG163" s="423"/>
      <c r="KEH163" s="426"/>
      <c r="KEI163" s="426"/>
      <c r="KEJ163" s="427"/>
      <c r="KEK163" s="427"/>
      <c r="KEL163" s="423"/>
      <c r="KEM163" s="428"/>
      <c r="KEN163" s="79"/>
      <c r="KEO163" s="424"/>
      <c r="KEP163" s="89"/>
      <c r="KEQ163" s="425"/>
      <c r="KER163" s="423"/>
      <c r="KES163" s="426"/>
      <c r="KET163" s="426"/>
      <c r="KEU163" s="427"/>
      <c r="KEV163" s="427"/>
      <c r="KEW163" s="423"/>
      <c r="KEX163" s="428"/>
      <c r="KEY163" s="79"/>
      <c r="KEZ163" s="424"/>
      <c r="KFA163" s="89"/>
      <c r="KFB163" s="425"/>
      <c r="KFC163" s="423"/>
      <c r="KFD163" s="426"/>
      <c r="KFE163" s="426"/>
      <c r="KFF163" s="427"/>
      <c r="KFG163" s="427"/>
      <c r="KFH163" s="423"/>
      <c r="KFI163" s="428"/>
      <c r="KFJ163" s="79"/>
      <c r="KFK163" s="424"/>
      <c r="KFL163" s="89"/>
      <c r="KFM163" s="425"/>
      <c r="KFN163" s="423"/>
      <c r="KFO163" s="426"/>
      <c r="KFP163" s="426"/>
      <c r="KFQ163" s="427"/>
      <c r="KFR163" s="427"/>
      <c r="KFS163" s="423"/>
      <c r="KFT163" s="428"/>
      <c r="KFU163" s="79"/>
      <c r="KFV163" s="424"/>
      <c r="KFW163" s="89"/>
      <c r="KFX163" s="425"/>
      <c r="KFY163" s="423"/>
      <c r="KFZ163" s="426"/>
      <c r="KGA163" s="426"/>
      <c r="KGB163" s="427"/>
      <c r="KGC163" s="427"/>
      <c r="KGD163" s="423"/>
      <c r="KGE163" s="428"/>
      <c r="KGF163" s="79"/>
      <c r="KGG163" s="424"/>
      <c r="KGH163" s="89"/>
      <c r="KGI163" s="425"/>
      <c r="KGJ163" s="423"/>
      <c r="KGK163" s="426"/>
      <c r="KGL163" s="426"/>
      <c r="KGM163" s="427"/>
      <c r="KGN163" s="427"/>
      <c r="KGO163" s="423"/>
      <c r="KGP163" s="428"/>
      <c r="KGQ163" s="79"/>
      <c r="KGR163" s="424"/>
      <c r="KGS163" s="89"/>
      <c r="KGT163" s="425"/>
      <c r="KGU163" s="423"/>
      <c r="KGV163" s="426"/>
      <c r="KGW163" s="426"/>
      <c r="KGX163" s="427"/>
      <c r="KGY163" s="427"/>
      <c r="KGZ163" s="423"/>
      <c r="KHA163" s="428"/>
      <c r="KHB163" s="79"/>
      <c r="KHC163" s="424"/>
      <c r="KHD163" s="89"/>
      <c r="KHE163" s="425"/>
      <c r="KHF163" s="423"/>
      <c r="KHG163" s="426"/>
      <c r="KHH163" s="426"/>
      <c r="KHI163" s="427"/>
      <c r="KHJ163" s="427"/>
      <c r="KHK163" s="423"/>
      <c r="KHL163" s="428"/>
      <c r="KHM163" s="79"/>
      <c r="KHN163" s="424"/>
      <c r="KHO163" s="89"/>
      <c r="KHP163" s="425"/>
      <c r="KHQ163" s="423"/>
      <c r="KHR163" s="426"/>
      <c r="KHS163" s="426"/>
      <c r="KHT163" s="427"/>
      <c r="KHU163" s="427"/>
      <c r="KHV163" s="423"/>
      <c r="KHW163" s="428"/>
      <c r="KHX163" s="79"/>
      <c r="KHY163" s="424"/>
      <c r="KHZ163" s="89"/>
      <c r="KIA163" s="425"/>
      <c r="KIB163" s="423"/>
      <c r="KIC163" s="426"/>
      <c r="KID163" s="426"/>
      <c r="KIE163" s="427"/>
      <c r="KIF163" s="427"/>
      <c r="KIG163" s="423"/>
      <c r="KIH163" s="428"/>
      <c r="KII163" s="79"/>
      <c r="KIJ163" s="424"/>
      <c r="KIK163" s="89"/>
      <c r="KIL163" s="425"/>
      <c r="KIM163" s="423"/>
      <c r="KIN163" s="426"/>
      <c r="KIO163" s="426"/>
      <c r="KIP163" s="427"/>
      <c r="KIQ163" s="427"/>
      <c r="KIR163" s="423"/>
      <c r="KIS163" s="428"/>
      <c r="KIT163" s="79"/>
      <c r="KIU163" s="424"/>
      <c r="KIV163" s="89"/>
      <c r="KIW163" s="425"/>
      <c r="KIX163" s="423"/>
      <c r="KIY163" s="426"/>
      <c r="KIZ163" s="426"/>
      <c r="KJA163" s="427"/>
      <c r="KJB163" s="427"/>
      <c r="KJC163" s="423"/>
      <c r="KJD163" s="428"/>
      <c r="KJE163" s="79"/>
      <c r="KJF163" s="424"/>
      <c r="KJG163" s="89"/>
      <c r="KJH163" s="425"/>
      <c r="KJI163" s="423"/>
      <c r="KJJ163" s="426"/>
      <c r="KJK163" s="426"/>
      <c r="KJL163" s="427"/>
      <c r="KJM163" s="427"/>
      <c r="KJN163" s="423"/>
      <c r="KJO163" s="428"/>
      <c r="KJP163" s="79"/>
      <c r="KJQ163" s="424"/>
      <c r="KJR163" s="89"/>
      <c r="KJS163" s="425"/>
      <c r="KJT163" s="423"/>
      <c r="KJU163" s="426"/>
      <c r="KJV163" s="426"/>
      <c r="KJW163" s="427"/>
      <c r="KJX163" s="427"/>
      <c r="KJY163" s="423"/>
      <c r="KJZ163" s="428"/>
      <c r="KKA163" s="79"/>
      <c r="KKB163" s="424"/>
      <c r="KKC163" s="89"/>
      <c r="KKD163" s="425"/>
      <c r="KKE163" s="423"/>
      <c r="KKF163" s="426"/>
      <c r="KKG163" s="426"/>
      <c r="KKH163" s="427"/>
      <c r="KKI163" s="427"/>
      <c r="KKJ163" s="423"/>
      <c r="KKK163" s="428"/>
      <c r="KKL163" s="79"/>
      <c r="KKM163" s="424"/>
      <c r="KKN163" s="89"/>
      <c r="KKO163" s="425"/>
      <c r="KKP163" s="423"/>
      <c r="KKQ163" s="426"/>
      <c r="KKR163" s="426"/>
      <c r="KKS163" s="427"/>
      <c r="KKT163" s="427"/>
      <c r="KKU163" s="423"/>
      <c r="KKV163" s="428"/>
      <c r="KKW163" s="79"/>
      <c r="KKX163" s="424"/>
      <c r="KKY163" s="89"/>
      <c r="KKZ163" s="425"/>
      <c r="KLA163" s="423"/>
      <c r="KLB163" s="426"/>
      <c r="KLC163" s="426"/>
      <c r="KLD163" s="427"/>
      <c r="KLE163" s="427"/>
      <c r="KLF163" s="423"/>
      <c r="KLG163" s="428"/>
      <c r="KLH163" s="79"/>
      <c r="KLI163" s="424"/>
      <c r="KLJ163" s="89"/>
      <c r="KLK163" s="425"/>
      <c r="KLL163" s="423"/>
      <c r="KLM163" s="426"/>
      <c r="KLN163" s="426"/>
      <c r="KLO163" s="427"/>
      <c r="KLP163" s="427"/>
      <c r="KLQ163" s="423"/>
      <c r="KLR163" s="428"/>
      <c r="KLS163" s="79"/>
      <c r="KLT163" s="424"/>
      <c r="KLU163" s="89"/>
      <c r="KLV163" s="425"/>
      <c r="KLW163" s="423"/>
      <c r="KLX163" s="426"/>
      <c r="KLY163" s="426"/>
      <c r="KLZ163" s="427"/>
      <c r="KMA163" s="427"/>
      <c r="KMB163" s="423"/>
      <c r="KMC163" s="428"/>
      <c r="KMD163" s="79"/>
      <c r="KME163" s="424"/>
      <c r="KMF163" s="89"/>
      <c r="KMG163" s="425"/>
      <c r="KMH163" s="423"/>
      <c r="KMI163" s="426"/>
      <c r="KMJ163" s="426"/>
      <c r="KMK163" s="427"/>
      <c r="KML163" s="427"/>
      <c r="KMM163" s="423"/>
      <c r="KMN163" s="428"/>
      <c r="KMO163" s="79"/>
      <c r="KMP163" s="424"/>
      <c r="KMQ163" s="89"/>
      <c r="KMR163" s="425"/>
      <c r="KMS163" s="423"/>
      <c r="KMT163" s="426"/>
      <c r="KMU163" s="426"/>
      <c r="KMV163" s="427"/>
      <c r="KMW163" s="427"/>
      <c r="KMX163" s="423"/>
      <c r="KMY163" s="428"/>
      <c r="KMZ163" s="79"/>
      <c r="KNA163" s="424"/>
      <c r="KNB163" s="89"/>
      <c r="KNC163" s="425"/>
      <c r="KND163" s="423"/>
      <c r="KNE163" s="426"/>
      <c r="KNF163" s="426"/>
      <c r="KNG163" s="427"/>
      <c r="KNH163" s="427"/>
      <c r="KNI163" s="423"/>
      <c r="KNJ163" s="428"/>
      <c r="KNK163" s="79"/>
      <c r="KNL163" s="424"/>
      <c r="KNM163" s="89"/>
      <c r="KNN163" s="425"/>
      <c r="KNO163" s="423"/>
      <c r="KNP163" s="426"/>
      <c r="KNQ163" s="426"/>
      <c r="KNR163" s="427"/>
      <c r="KNS163" s="427"/>
      <c r="KNT163" s="423"/>
      <c r="KNU163" s="428"/>
      <c r="KNV163" s="79"/>
      <c r="KNW163" s="424"/>
      <c r="KNX163" s="89"/>
      <c r="KNY163" s="425"/>
      <c r="KNZ163" s="423"/>
      <c r="KOA163" s="426"/>
      <c r="KOB163" s="426"/>
      <c r="KOC163" s="427"/>
      <c r="KOD163" s="427"/>
      <c r="KOE163" s="423"/>
      <c r="KOF163" s="428"/>
      <c r="KOG163" s="79"/>
      <c r="KOH163" s="424"/>
      <c r="KOI163" s="89"/>
      <c r="KOJ163" s="425"/>
      <c r="KOK163" s="423"/>
      <c r="KOL163" s="426"/>
      <c r="KOM163" s="426"/>
      <c r="KON163" s="427"/>
      <c r="KOO163" s="427"/>
      <c r="KOP163" s="423"/>
      <c r="KOQ163" s="428"/>
      <c r="KOR163" s="79"/>
      <c r="KOS163" s="424"/>
      <c r="KOT163" s="89"/>
      <c r="KOU163" s="425"/>
      <c r="KOV163" s="423"/>
      <c r="KOW163" s="426"/>
      <c r="KOX163" s="426"/>
      <c r="KOY163" s="427"/>
      <c r="KOZ163" s="427"/>
      <c r="KPA163" s="423"/>
      <c r="KPB163" s="428"/>
      <c r="KPC163" s="79"/>
      <c r="KPD163" s="424"/>
      <c r="KPE163" s="89"/>
      <c r="KPF163" s="425"/>
      <c r="KPG163" s="423"/>
      <c r="KPH163" s="426"/>
      <c r="KPI163" s="426"/>
      <c r="KPJ163" s="427"/>
      <c r="KPK163" s="427"/>
      <c r="KPL163" s="423"/>
      <c r="KPM163" s="428"/>
      <c r="KPN163" s="79"/>
      <c r="KPO163" s="424"/>
      <c r="KPP163" s="89"/>
      <c r="KPQ163" s="425"/>
      <c r="KPR163" s="423"/>
      <c r="KPS163" s="426"/>
      <c r="KPT163" s="426"/>
      <c r="KPU163" s="427"/>
      <c r="KPV163" s="427"/>
      <c r="KPW163" s="423"/>
      <c r="KPX163" s="428"/>
      <c r="KPY163" s="79"/>
      <c r="KPZ163" s="424"/>
      <c r="KQA163" s="89"/>
      <c r="KQB163" s="425"/>
      <c r="KQC163" s="423"/>
      <c r="KQD163" s="426"/>
      <c r="KQE163" s="426"/>
      <c r="KQF163" s="427"/>
      <c r="KQG163" s="427"/>
      <c r="KQH163" s="423"/>
      <c r="KQI163" s="428"/>
      <c r="KQJ163" s="79"/>
      <c r="KQK163" s="424"/>
      <c r="KQL163" s="89"/>
      <c r="KQM163" s="425"/>
      <c r="KQN163" s="423"/>
      <c r="KQO163" s="426"/>
      <c r="KQP163" s="426"/>
      <c r="KQQ163" s="427"/>
      <c r="KQR163" s="427"/>
      <c r="KQS163" s="423"/>
      <c r="KQT163" s="428"/>
      <c r="KQU163" s="79"/>
      <c r="KQV163" s="424"/>
      <c r="KQW163" s="89"/>
      <c r="KQX163" s="425"/>
      <c r="KQY163" s="423"/>
      <c r="KQZ163" s="426"/>
      <c r="KRA163" s="426"/>
      <c r="KRB163" s="427"/>
      <c r="KRC163" s="427"/>
      <c r="KRD163" s="423"/>
      <c r="KRE163" s="428"/>
      <c r="KRF163" s="79"/>
      <c r="KRG163" s="424"/>
      <c r="KRH163" s="89"/>
      <c r="KRI163" s="425"/>
      <c r="KRJ163" s="423"/>
      <c r="KRK163" s="426"/>
      <c r="KRL163" s="426"/>
      <c r="KRM163" s="427"/>
      <c r="KRN163" s="427"/>
      <c r="KRO163" s="423"/>
      <c r="KRP163" s="428"/>
      <c r="KRQ163" s="79"/>
      <c r="KRR163" s="424"/>
      <c r="KRS163" s="89"/>
      <c r="KRT163" s="425"/>
      <c r="KRU163" s="423"/>
      <c r="KRV163" s="426"/>
      <c r="KRW163" s="426"/>
      <c r="KRX163" s="427"/>
      <c r="KRY163" s="427"/>
      <c r="KRZ163" s="423"/>
      <c r="KSA163" s="428"/>
      <c r="KSB163" s="79"/>
      <c r="KSC163" s="424"/>
      <c r="KSD163" s="89"/>
      <c r="KSE163" s="425"/>
      <c r="KSF163" s="423"/>
      <c r="KSG163" s="426"/>
      <c r="KSH163" s="426"/>
      <c r="KSI163" s="427"/>
      <c r="KSJ163" s="427"/>
      <c r="KSK163" s="423"/>
      <c r="KSL163" s="428"/>
      <c r="KSM163" s="79"/>
      <c r="KSN163" s="424"/>
      <c r="KSO163" s="89"/>
      <c r="KSP163" s="425"/>
      <c r="KSQ163" s="423"/>
      <c r="KSR163" s="426"/>
      <c r="KSS163" s="426"/>
      <c r="KST163" s="427"/>
      <c r="KSU163" s="427"/>
      <c r="KSV163" s="423"/>
      <c r="KSW163" s="428"/>
      <c r="KSX163" s="79"/>
      <c r="KSY163" s="424"/>
      <c r="KSZ163" s="89"/>
      <c r="KTA163" s="425"/>
      <c r="KTB163" s="423"/>
      <c r="KTC163" s="426"/>
      <c r="KTD163" s="426"/>
      <c r="KTE163" s="427"/>
      <c r="KTF163" s="427"/>
      <c r="KTG163" s="423"/>
      <c r="KTH163" s="428"/>
      <c r="KTI163" s="79"/>
      <c r="KTJ163" s="424"/>
      <c r="KTK163" s="89"/>
      <c r="KTL163" s="425"/>
      <c r="KTM163" s="423"/>
      <c r="KTN163" s="426"/>
      <c r="KTO163" s="426"/>
      <c r="KTP163" s="427"/>
      <c r="KTQ163" s="427"/>
      <c r="KTR163" s="423"/>
      <c r="KTS163" s="428"/>
      <c r="KTT163" s="79"/>
      <c r="KTU163" s="424"/>
      <c r="KTV163" s="89"/>
      <c r="KTW163" s="425"/>
      <c r="KTX163" s="423"/>
      <c r="KTY163" s="426"/>
      <c r="KTZ163" s="426"/>
      <c r="KUA163" s="427"/>
      <c r="KUB163" s="427"/>
      <c r="KUC163" s="423"/>
      <c r="KUD163" s="428"/>
      <c r="KUE163" s="79"/>
      <c r="KUF163" s="424"/>
      <c r="KUG163" s="89"/>
      <c r="KUH163" s="425"/>
      <c r="KUI163" s="423"/>
      <c r="KUJ163" s="426"/>
      <c r="KUK163" s="426"/>
      <c r="KUL163" s="427"/>
      <c r="KUM163" s="427"/>
      <c r="KUN163" s="423"/>
      <c r="KUO163" s="428"/>
      <c r="KUP163" s="79"/>
      <c r="KUQ163" s="424"/>
      <c r="KUR163" s="89"/>
      <c r="KUS163" s="425"/>
      <c r="KUT163" s="423"/>
      <c r="KUU163" s="426"/>
      <c r="KUV163" s="426"/>
      <c r="KUW163" s="427"/>
      <c r="KUX163" s="427"/>
      <c r="KUY163" s="423"/>
      <c r="KUZ163" s="428"/>
      <c r="KVA163" s="79"/>
      <c r="KVB163" s="424"/>
      <c r="KVC163" s="89"/>
      <c r="KVD163" s="425"/>
      <c r="KVE163" s="423"/>
      <c r="KVF163" s="426"/>
      <c r="KVG163" s="426"/>
      <c r="KVH163" s="427"/>
      <c r="KVI163" s="427"/>
      <c r="KVJ163" s="423"/>
      <c r="KVK163" s="428"/>
      <c r="KVL163" s="79"/>
      <c r="KVM163" s="424"/>
      <c r="KVN163" s="89"/>
      <c r="KVO163" s="425"/>
      <c r="KVP163" s="423"/>
      <c r="KVQ163" s="426"/>
      <c r="KVR163" s="426"/>
      <c r="KVS163" s="427"/>
      <c r="KVT163" s="427"/>
      <c r="KVU163" s="423"/>
      <c r="KVV163" s="428"/>
      <c r="KVW163" s="79"/>
      <c r="KVX163" s="424"/>
      <c r="KVY163" s="89"/>
      <c r="KVZ163" s="425"/>
      <c r="KWA163" s="423"/>
      <c r="KWB163" s="426"/>
      <c r="KWC163" s="426"/>
      <c r="KWD163" s="427"/>
      <c r="KWE163" s="427"/>
      <c r="KWF163" s="423"/>
      <c r="KWG163" s="428"/>
      <c r="KWH163" s="79"/>
      <c r="KWI163" s="424"/>
      <c r="KWJ163" s="89"/>
      <c r="KWK163" s="425"/>
      <c r="KWL163" s="423"/>
      <c r="KWM163" s="426"/>
      <c r="KWN163" s="426"/>
      <c r="KWO163" s="427"/>
      <c r="KWP163" s="427"/>
      <c r="KWQ163" s="423"/>
      <c r="KWR163" s="428"/>
      <c r="KWS163" s="79"/>
      <c r="KWT163" s="424"/>
      <c r="KWU163" s="89"/>
      <c r="KWV163" s="425"/>
      <c r="KWW163" s="423"/>
      <c r="KWX163" s="426"/>
      <c r="KWY163" s="426"/>
      <c r="KWZ163" s="427"/>
      <c r="KXA163" s="427"/>
      <c r="KXB163" s="423"/>
      <c r="KXC163" s="428"/>
      <c r="KXD163" s="79"/>
      <c r="KXE163" s="424"/>
      <c r="KXF163" s="89"/>
      <c r="KXG163" s="425"/>
      <c r="KXH163" s="423"/>
      <c r="KXI163" s="426"/>
      <c r="KXJ163" s="426"/>
      <c r="KXK163" s="427"/>
      <c r="KXL163" s="427"/>
      <c r="KXM163" s="423"/>
      <c r="KXN163" s="428"/>
      <c r="KXO163" s="79"/>
      <c r="KXP163" s="424"/>
      <c r="KXQ163" s="89"/>
      <c r="KXR163" s="425"/>
      <c r="KXS163" s="423"/>
      <c r="KXT163" s="426"/>
      <c r="KXU163" s="426"/>
      <c r="KXV163" s="427"/>
      <c r="KXW163" s="427"/>
      <c r="KXX163" s="423"/>
      <c r="KXY163" s="428"/>
      <c r="KXZ163" s="79"/>
      <c r="KYA163" s="424"/>
      <c r="KYB163" s="89"/>
      <c r="KYC163" s="425"/>
      <c r="KYD163" s="423"/>
      <c r="KYE163" s="426"/>
      <c r="KYF163" s="426"/>
      <c r="KYG163" s="427"/>
      <c r="KYH163" s="427"/>
      <c r="KYI163" s="423"/>
      <c r="KYJ163" s="428"/>
      <c r="KYK163" s="79"/>
      <c r="KYL163" s="424"/>
      <c r="KYM163" s="89"/>
      <c r="KYN163" s="425"/>
      <c r="KYO163" s="423"/>
      <c r="KYP163" s="426"/>
      <c r="KYQ163" s="426"/>
      <c r="KYR163" s="427"/>
      <c r="KYS163" s="427"/>
      <c r="KYT163" s="423"/>
      <c r="KYU163" s="428"/>
      <c r="KYV163" s="79"/>
      <c r="KYW163" s="424"/>
      <c r="KYX163" s="89"/>
      <c r="KYY163" s="425"/>
      <c r="KYZ163" s="423"/>
      <c r="KZA163" s="426"/>
      <c r="KZB163" s="426"/>
      <c r="KZC163" s="427"/>
      <c r="KZD163" s="427"/>
      <c r="KZE163" s="423"/>
      <c r="KZF163" s="428"/>
      <c r="KZG163" s="79"/>
      <c r="KZH163" s="424"/>
      <c r="KZI163" s="89"/>
      <c r="KZJ163" s="425"/>
      <c r="KZK163" s="423"/>
      <c r="KZL163" s="426"/>
      <c r="KZM163" s="426"/>
      <c r="KZN163" s="427"/>
      <c r="KZO163" s="427"/>
      <c r="KZP163" s="423"/>
      <c r="KZQ163" s="428"/>
      <c r="KZR163" s="79"/>
      <c r="KZS163" s="424"/>
      <c r="KZT163" s="89"/>
      <c r="KZU163" s="425"/>
      <c r="KZV163" s="423"/>
      <c r="KZW163" s="426"/>
      <c r="KZX163" s="426"/>
      <c r="KZY163" s="427"/>
      <c r="KZZ163" s="427"/>
      <c r="LAA163" s="423"/>
      <c r="LAB163" s="428"/>
      <c r="LAC163" s="79"/>
      <c r="LAD163" s="424"/>
      <c r="LAE163" s="89"/>
      <c r="LAF163" s="425"/>
      <c r="LAG163" s="423"/>
      <c r="LAH163" s="426"/>
      <c r="LAI163" s="426"/>
      <c r="LAJ163" s="427"/>
      <c r="LAK163" s="427"/>
      <c r="LAL163" s="423"/>
      <c r="LAM163" s="428"/>
      <c r="LAN163" s="79"/>
      <c r="LAO163" s="424"/>
      <c r="LAP163" s="89"/>
      <c r="LAQ163" s="425"/>
      <c r="LAR163" s="423"/>
      <c r="LAS163" s="426"/>
      <c r="LAT163" s="426"/>
      <c r="LAU163" s="427"/>
      <c r="LAV163" s="427"/>
      <c r="LAW163" s="423"/>
      <c r="LAX163" s="428"/>
      <c r="LAY163" s="79"/>
      <c r="LAZ163" s="424"/>
      <c r="LBA163" s="89"/>
      <c r="LBB163" s="425"/>
      <c r="LBC163" s="423"/>
      <c r="LBD163" s="426"/>
      <c r="LBE163" s="426"/>
      <c r="LBF163" s="427"/>
      <c r="LBG163" s="427"/>
      <c r="LBH163" s="423"/>
      <c r="LBI163" s="428"/>
      <c r="LBJ163" s="79"/>
      <c r="LBK163" s="424"/>
      <c r="LBL163" s="89"/>
      <c r="LBM163" s="425"/>
      <c r="LBN163" s="423"/>
      <c r="LBO163" s="426"/>
      <c r="LBP163" s="426"/>
      <c r="LBQ163" s="427"/>
      <c r="LBR163" s="427"/>
      <c r="LBS163" s="423"/>
      <c r="LBT163" s="428"/>
      <c r="LBU163" s="79"/>
      <c r="LBV163" s="424"/>
      <c r="LBW163" s="89"/>
      <c r="LBX163" s="425"/>
      <c r="LBY163" s="423"/>
      <c r="LBZ163" s="426"/>
      <c r="LCA163" s="426"/>
      <c r="LCB163" s="427"/>
      <c r="LCC163" s="427"/>
      <c r="LCD163" s="423"/>
      <c r="LCE163" s="428"/>
      <c r="LCF163" s="79"/>
      <c r="LCG163" s="424"/>
      <c r="LCH163" s="89"/>
      <c r="LCI163" s="425"/>
      <c r="LCJ163" s="423"/>
      <c r="LCK163" s="426"/>
      <c r="LCL163" s="426"/>
      <c r="LCM163" s="427"/>
      <c r="LCN163" s="427"/>
      <c r="LCO163" s="423"/>
      <c r="LCP163" s="428"/>
      <c r="LCQ163" s="79"/>
      <c r="LCR163" s="424"/>
      <c r="LCS163" s="89"/>
      <c r="LCT163" s="425"/>
      <c r="LCU163" s="423"/>
      <c r="LCV163" s="426"/>
      <c r="LCW163" s="426"/>
      <c r="LCX163" s="427"/>
      <c r="LCY163" s="427"/>
      <c r="LCZ163" s="423"/>
      <c r="LDA163" s="428"/>
      <c r="LDB163" s="79"/>
      <c r="LDC163" s="424"/>
      <c r="LDD163" s="89"/>
      <c r="LDE163" s="425"/>
      <c r="LDF163" s="423"/>
      <c r="LDG163" s="426"/>
      <c r="LDH163" s="426"/>
      <c r="LDI163" s="427"/>
      <c r="LDJ163" s="427"/>
      <c r="LDK163" s="423"/>
      <c r="LDL163" s="428"/>
      <c r="LDM163" s="79"/>
      <c r="LDN163" s="424"/>
      <c r="LDO163" s="89"/>
      <c r="LDP163" s="425"/>
      <c r="LDQ163" s="423"/>
      <c r="LDR163" s="426"/>
      <c r="LDS163" s="426"/>
      <c r="LDT163" s="427"/>
      <c r="LDU163" s="427"/>
      <c r="LDV163" s="423"/>
      <c r="LDW163" s="428"/>
      <c r="LDX163" s="79"/>
      <c r="LDY163" s="424"/>
      <c r="LDZ163" s="89"/>
      <c r="LEA163" s="425"/>
      <c r="LEB163" s="423"/>
      <c r="LEC163" s="426"/>
      <c r="LED163" s="426"/>
      <c r="LEE163" s="427"/>
      <c r="LEF163" s="427"/>
      <c r="LEG163" s="423"/>
      <c r="LEH163" s="428"/>
      <c r="LEI163" s="79"/>
      <c r="LEJ163" s="424"/>
      <c r="LEK163" s="89"/>
      <c r="LEL163" s="425"/>
      <c r="LEM163" s="423"/>
      <c r="LEN163" s="426"/>
      <c r="LEO163" s="426"/>
      <c r="LEP163" s="427"/>
      <c r="LEQ163" s="427"/>
      <c r="LER163" s="423"/>
      <c r="LES163" s="428"/>
      <c r="LET163" s="79"/>
      <c r="LEU163" s="424"/>
      <c r="LEV163" s="89"/>
      <c r="LEW163" s="425"/>
      <c r="LEX163" s="423"/>
      <c r="LEY163" s="426"/>
      <c r="LEZ163" s="426"/>
      <c r="LFA163" s="427"/>
      <c r="LFB163" s="427"/>
      <c r="LFC163" s="423"/>
      <c r="LFD163" s="428"/>
      <c r="LFE163" s="79"/>
      <c r="LFF163" s="424"/>
      <c r="LFG163" s="89"/>
      <c r="LFH163" s="425"/>
      <c r="LFI163" s="423"/>
      <c r="LFJ163" s="426"/>
      <c r="LFK163" s="426"/>
      <c r="LFL163" s="427"/>
      <c r="LFM163" s="427"/>
      <c r="LFN163" s="423"/>
      <c r="LFO163" s="428"/>
      <c r="LFP163" s="79"/>
      <c r="LFQ163" s="424"/>
      <c r="LFR163" s="89"/>
      <c r="LFS163" s="425"/>
      <c r="LFT163" s="423"/>
      <c r="LFU163" s="426"/>
      <c r="LFV163" s="426"/>
      <c r="LFW163" s="427"/>
      <c r="LFX163" s="427"/>
      <c r="LFY163" s="423"/>
      <c r="LFZ163" s="428"/>
      <c r="LGA163" s="79"/>
      <c r="LGB163" s="424"/>
      <c r="LGC163" s="89"/>
      <c r="LGD163" s="425"/>
      <c r="LGE163" s="423"/>
      <c r="LGF163" s="426"/>
      <c r="LGG163" s="426"/>
      <c r="LGH163" s="427"/>
      <c r="LGI163" s="427"/>
      <c r="LGJ163" s="423"/>
      <c r="LGK163" s="428"/>
      <c r="LGL163" s="79"/>
      <c r="LGM163" s="424"/>
      <c r="LGN163" s="89"/>
      <c r="LGO163" s="425"/>
      <c r="LGP163" s="423"/>
      <c r="LGQ163" s="426"/>
      <c r="LGR163" s="426"/>
      <c r="LGS163" s="427"/>
      <c r="LGT163" s="427"/>
      <c r="LGU163" s="423"/>
      <c r="LGV163" s="428"/>
      <c r="LGW163" s="79"/>
      <c r="LGX163" s="424"/>
      <c r="LGY163" s="89"/>
      <c r="LGZ163" s="425"/>
      <c r="LHA163" s="423"/>
      <c r="LHB163" s="426"/>
      <c r="LHC163" s="426"/>
      <c r="LHD163" s="427"/>
      <c r="LHE163" s="427"/>
      <c r="LHF163" s="423"/>
      <c r="LHG163" s="428"/>
      <c r="LHH163" s="79"/>
      <c r="LHI163" s="424"/>
      <c r="LHJ163" s="89"/>
      <c r="LHK163" s="425"/>
      <c r="LHL163" s="423"/>
      <c r="LHM163" s="426"/>
      <c r="LHN163" s="426"/>
      <c r="LHO163" s="427"/>
      <c r="LHP163" s="427"/>
      <c r="LHQ163" s="423"/>
      <c r="LHR163" s="428"/>
      <c r="LHS163" s="79"/>
      <c r="LHT163" s="424"/>
      <c r="LHU163" s="89"/>
      <c r="LHV163" s="425"/>
      <c r="LHW163" s="423"/>
      <c r="LHX163" s="426"/>
      <c r="LHY163" s="426"/>
      <c r="LHZ163" s="427"/>
      <c r="LIA163" s="427"/>
      <c r="LIB163" s="423"/>
      <c r="LIC163" s="428"/>
      <c r="LID163" s="79"/>
      <c r="LIE163" s="424"/>
      <c r="LIF163" s="89"/>
      <c r="LIG163" s="425"/>
      <c r="LIH163" s="423"/>
      <c r="LII163" s="426"/>
      <c r="LIJ163" s="426"/>
      <c r="LIK163" s="427"/>
      <c r="LIL163" s="427"/>
      <c r="LIM163" s="423"/>
      <c r="LIN163" s="428"/>
      <c r="LIO163" s="79"/>
      <c r="LIP163" s="424"/>
      <c r="LIQ163" s="89"/>
      <c r="LIR163" s="425"/>
      <c r="LIS163" s="423"/>
      <c r="LIT163" s="426"/>
      <c r="LIU163" s="426"/>
      <c r="LIV163" s="427"/>
      <c r="LIW163" s="427"/>
      <c r="LIX163" s="423"/>
      <c r="LIY163" s="428"/>
      <c r="LIZ163" s="79"/>
      <c r="LJA163" s="424"/>
      <c r="LJB163" s="89"/>
      <c r="LJC163" s="425"/>
      <c r="LJD163" s="423"/>
      <c r="LJE163" s="426"/>
      <c r="LJF163" s="426"/>
      <c r="LJG163" s="427"/>
      <c r="LJH163" s="427"/>
      <c r="LJI163" s="423"/>
      <c r="LJJ163" s="428"/>
      <c r="LJK163" s="79"/>
      <c r="LJL163" s="424"/>
      <c r="LJM163" s="89"/>
      <c r="LJN163" s="425"/>
      <c r="LJO163" s="423"/>
      <c r="LJP163" s="426"/>
      <c r="LJQ163" s="426"/>
      <c r="LJR163" s="427"/>
      <c r="LJS163" s="427"/>
      <c r="LJT163" s="423"/>
      <c r="LJU163" s="428"/>
      <c r="LJV163" s="79"/>
      <c r="LJW163" s="424"/>
      <c r="LJX163" s="89"/>
      <c r="LJY163" s="425"/>
      <c r="LJZ163" s="423"/>
      <c r="LKA163" s="426"/>
      <c r="LKB163" s="426"/>
      <c r="LKC163" s="427"/>
      <c r="LKD163" s="427"/>
      <c r="LKE163" s="423"/>
      <c r="LKF163" s="428"/>
      <c r="LKG163" s="79"/>
      <c r="LKH163" s="424"/>
      <c r="LKI163" s="89"/>
      <c r="LKJ163" s="425"/>
      <c r="LKK163" s="423"/>
      <c r="LKL163" s="426"/>
      <c r="LKM163" s="426"/>
      <c r="LKN163" s="427"/>
      <c r="LKO163" s="427"/>
      <c r="LKP163" s="423"/>
      <c r="LKQ163" s="428"/>
      <c r="LKR163" s="79"/>
      <c r="LKS163" s="424"/>
      <c r="LKT163" s="89"/>
      <c r="LKU163" s="425"/>
      <c r="LKV163" s="423"/>
      <c r="LKW163" s="426"/>
      <c r="LKX163" s="426"/>
      <c r="LKY163" s="427"/>
      <c r="LKZ163" s="427"/>
      <c r="LLA163" s="423"/>
      <c r="LLB163" s="428"/>
      <c r="LLC163" s="79"/>
      <c r="LLD163" s="424"/>
      <c r="LLE163" s="89"/>
      <c r="LLF163" s="425"/>
      <c r="LLG163" s="423"/>
      <c r="LLH163" s="426"/>
      <c r="LLI163" s="426"/>
      <c r="LLJ163" s="427"/>
      <c r="LLK163" s="427"/>
      <c r="LLL163" s="423"/>
      <c r="LLM163" s="428"/>
      <c r="LLN163" s="79"/>
      <c r="LLO163" s="424"/>
      <c r="LLP163" s="89"/>
      <c r="LLQ163" s="425"/>
      <c r="LLR163" s="423"/>
      <c r="LLS163" s="426"/>
      <c r="LLT163" s="426"/>
      <c r="LLU163" s="427"/>
      <c r="LLV163" s="427"/>
      <c r="LLW163" s="423"/>
      <c r="LLX163" s="428"/>
      <c r="LLY163" s="79"/>
      <c r="LLZ163" s="424"/>
      <c r="LMA163" s="89"/>
      <c r="LMB163" s="425"/>
      <c r="LMC163" s="423"/>
      <c r="LMD163" s="426"/>
      <c r="LME163" s="426"/>
      <c r="LMF163" s="427"/>
      <c r="LMG163" s="427"/>
      <c r="LMH163" s="423"/>
      <c r="LMI163" s="428"/>
      <c r="LMJ163" s="79"/>
      <c r="LMK163" s="424"/>
      <c r="LML163" s="89"/>
      <c r="LMM163" s="425"/>
      <c r="LMN163" s="423"/>
      <c r="LMO163" s="426"/>
      <c r="LMP163" s="426"/>
      <c r="LMQ163" s="427"/>
      <c r="LMR163" s="427"/>
      <c r="LMS163" s="423"/>
      <c r="LMT163" s="428"/>
      <c r="LMU163" s="79"/>
      <c r="LMV163" s="424"/>
      <c r="LMW163" s="89"/>
      <c r="LMX163" s="425"/>
      <c r="LMY163" s="423"/>
      <c r="LMZ163" s="426"/>
      <c r="LNA163" s="426"/>
      <c r="LNB163" s="427"/>
      <c r="LNC163" s="427"/>
      <c r="LND163" s="423"/>
      <c r="LNE163" s="428"/>
      <c r="LNF163" s="79"/>
      <c r="LNG163" s="424"/>
      <c r="LNH163" s="89"/>
      <c r="LNI163" s="425"/>
      <c r="LNJ163" s="423"/>
      <c r="LNK163" s="426"/>
      <c r="LNL163" s="426"/>
      <c r="LNM163" s="427"/>
      <c r="LNN163" s="427"/>
      <c r="LNO163" s="423"/>
      <c r="LNP163" s="428"/>
      <c r="LNQ163" s="79"/>
      <c r="LNR163" s="424"/>
      <c r="LNS163" s="89"/>
      <c r="LNT163" s="425"/>
      <c r="LNU163" s="423"/>
      <c r="LNV163" s="426"/>
      <c r="LNW163" s="426"/>
      <c r="LNX163" s="427"/>
      <c r="LNY163" s="427"/>
      <c r="LNZ163" s="423"/>
      <c r="LOA163" s="428"/>
      <c r="LOB163" s="79"/>
      <c r="LOC163" s="424"/>
      <c r="LOD163" s="89"/>
      <c r="LOE163" s="425"/>
      <c r="LOF163" s="423"/>
      <c r="LOG163" s="426"/>
      <c r="LOH163" s="426"/>
      <c r="LOI163" s="427"/>
      <c r="LOJ163" s="427"/>
      <c r="LOK163" s="423"/>
      <c r="LOL163" s="428"/>
      <c r="LOM163" s="79"/>
      <c r="LON163" s="424"/>
      <c r="LOO163" s="89"/>
      <c r="LOP163" s="425"/>
      <c r="LOQ163" s="423"/>
      <c r="LOR163" s="426"/>
      <c r="LOS163" s="426"/>
      <c r="LOT163" s="427"/>
      <c r="LOU163" s="427"/>
      <c r="LOV163" s="423"/>
      <c r="LOW163" s="428"/>
      <c r="LOX163" s="79"/>
      <c r="LOY163" s="424"/>
      <c r="LOZ163" s="89"/>
      <c r="LPA163" s="425"/>
      <c r="LPB163" s="423"/>
      <c r="LPC163" s="426"/>
      <c r="LPD163" s="426"/>
      <c r="LPE163" s="427"/>
      <c r="LPF163" s="427"/>
      <c r="LPG163" s="423"/>
      <c r="LPH163" s="428"/>
      <c r="LPI163" s="79"/>
      <c r="LPJ163" s="424"/>
      <c r="LPK163" s="89"/>
      <c r="LPL163" s="425"/>
      <c r="LPM163" s="423"/>
      <c r="LPN163" s="426"/>
      <c r="LPO163" s="426"/>
      <c r="LPP163" s="427"/>
      <c r="LPQ163" s="427"/>
      <c r="LPR163" s="423"/>
      <c r="LPS163" s="428"/>
      <c r="LPT163" s="79"/>
      <c r="LPU163" s="424"/>
      <c r="LPV163" s="89"/>
      <c r="LPW163" s="425"/>
      <c r="LPX163" s="423"/>
      <c r="LPY163" s="426"/>
      <c r="LPZ163" s="426"/>
      <c r="LQA163" s="427"/>
      <c r="LQB163" s="427"/>
      <c r="LQC163" s="423"/>
      <c r="LQD163" s="428"/>
      <c r="LQE163" s="79"/>
      <c r="LQF163" s="424"/>
      <c r="LQG163" s="89"/>
      <c r="LQH163" s="425"/>
      <c r="LQI163" s="423"/>
      <c r="LQJ163" s="426"/>
      <c r="LQK163" s="426"/>
      <c r="LQL163" s="427"/>
      <c r="LQM163" s="427"/>
      <c r="LQN163" s="423"/>
      <c r="LQO163" s="428"/>
      <c r="LQP163" s="79"/>
      <c r="LQQ163" s="424"/>
      <c r="LQR163" s="89"/>
      <c r="LQS163" s="425"/>
      <c r="LQT163" s="423"/>
      <c r="LQU163" s="426"/>
      <c r="LQV163" s="426"/>
      <c r="LQW163" s="427"/>
      <c r="LQX163" s="427"/>
      <c r="LQY163" s="423"/>
      <c r="LQZ163" s="428"/>
      <c r="LRA163" s="79"/>
      <c r="LRB163" s="424"/>
      <c r="LRC163" s="89"/>
      <c r="LRD163" s="425"/>
      <c r="LRE163" s="423"/>
      <c r="LRF163" s="426"/>
      <c r="LRG163" s="426"/>
      <c r="LRH163" s="427"/>
      <c r="LRI163" s="427"/>
      <c r="LRJ163" s="423"/>
      <c r="LRK163" s="428"/>
      <c r="LRL163" s="79"/>
      <c r="LRM163" s="424"/>
      <c r="LRN163" s="89"/>
      <c r="LRO163" s="425"/>
      <c r="LRP163" s="423"/>
      <c r="LRQ163" s="426"/>
      <c r="LRR163" s="426"/>
      <c r="LRS163" s="427"/>
      <c r="LRT163" s="427"/>
      <c r="LRU163" s="423"/>
      <c r="LRV163" s="428"/>
      <c r="LRW163" s="79"/>
      <c r="LRX163" s="424"/>
      <c r="LRY163" s="89"/>
      <c r="LRZ163" s="425"/>
      <c r="LSA163" s="423"/>
      <c r="LSB163" s="426"/>
      <c r="LSC163" s="426"/>
      <c r="LSD163" s="427"/>
      <c r="LSE163" s="427"/>
      <c r="LSF163" s="423"/>
      <c r="LSG163" s="428"/>
      <c r="LSH163" s="79"/>
      <c r="LSI163" s="424"/>
      <c r="LSJ163" s="89"/>
      <c r="LSK163" s="425"/>
      <c r="LSL163" s="423"/>
      <c r="LSM163" s="426"/>
      <c r="LSN163" s="426"/>
      <c r="LSO163" s="427"/>
      <c r="LSP163" s="427"/>
      <c r="LSQ163" s="423"/>
      <c r="LSR163" s="428"/>
      <c r="LSS163" s="79"/>
      <c r="LST163" s="424"/>
      <c r="LSU163" s="89"/>
      <c r="LSV163" s="425"/>
      <c r="LSW163" s="423"/>
      <c r="LSX163" s="426"/>
      <c r="LSY163" s="426"/>
      <c r="LSZ163" s="427"/>
      <c r="LTA163" s="427"/>
      <c r="LTB163" s="423"/>
      <c r="LTC163" s="428"/>
      <c r="LTD163" s="79"/>
      <c r="LTE163" s="424"/>
      <c r="LTF163" s="89"/>
      <c r="LTG163" s="425"/>
      <c r="LTH163" s="423"/>
      <c r="LTI163" s="426"/>
      <c r="LTJ163" s="426"/>
      <c r="LTK163" s="427"/>
      <c r="LTL163" s="427"/>
      <c r="LTM163" s="423"/>
      <c r="LTN163" s="428"/>
      <c r="LTO163" s="79"/>
      <c r="LTP163" s="424"/>
      <c r="LTQ163" s="89"/>
      <c r="LTR163" s="425"/>
      <c r="LTS163" s="423"/>
      <c r="LTT163" s="426"/>
      <c r="LTU163" s="426"/>
      <c r="LTV163" s="427"/>
      <c r="LTW163" s="427"/>
      <c r="LTX163" s="423"/>
      <c r="LTY163" s="428"/>
      <c r="LTZ163" s="79"/>
      <c r="LUA163" s="424"/>
      <c r="LUB163" s="89"/>
      <c r="LUC163" s="425"/>
      <c r="LUD163" s="423"/>
      <c r="LUE163" s="426"/>
      <c r="LUF163" s="426"/>
      <c r="LUG163" s="427"/>
      <c r="LUH163" s="427"/>
      <c r="LUI163" s="423"/>
      <c r="LUJ163" s="428"/>
      <c r="LUK163" s="79"/>
      <c r="LUL163" s="424"/>
      <c r="LUM163" s="89"/>
      <c r="LUN163" s="425"/>
      <c r="LUO163" s="423"/>
      <c r="LUP163" s="426"/>
      <c r="LUQ163" s="426"/>
      <c r="LUR163" s="427"/>
      <c r="LUS163" s="427"/>
      <c r="LUT163" s="423"/>
      <c r="LUU163" s="428"/>
      <c r="LUV163" s="79"/>
      <c r="LUW163" s="424"/>
      <c r="LUX163" s="89"/>
      <c r="LUY163" s="425"/>
      <c r="LUZ163" s="423"/>
      <c r="LVA163" s="426"/>
      <c r="LVB163" s="426"/>
      <c r="LVC163" s="427"/>
      <c r="LVD163" s="427"/>
      <c r="LVE163" s="423"/>
      <c r="LVF163" s="428"/>
      <c r="LVG163" s="79"/>
      <c r="LVH163" s="424"/>
      <c r="LVI163" s="89"/>
      <c r="LVJ163" s="425"/>
      <c r="LVK163" s="423"/>
      <c r="LVL163" s="426"/>
      <c r="LVM163" s="426"/>
      <c r="LVN163" s="427"/>
      <c r="LVO163" s="427"/>
      <c r="LVP163" s="423"/>
      <c r="LVQ163" s="428"/>
      <c r="LVR163" s="79"/>
      <c r="LVS163" s="424"/>
      <c r="LVT163" s="89"/>
      <c r="LVU163" s="425"/>
      <c r="LVV163" s="423"/>
      <c r="LVW163" s="426"/>
      <c r="LVX163" s="426"/>
      <c r="LVY163" s="427"/>
      <c r="LVZ163" s="427"/>
      <c r="LWA163" s="423"/>
      <c r="LWB163" s="428"/>
      <c r="LWC163" s="79"/>
      <c r="LWD163" s="424"/>
      <c r="LWE163" s="89"/>
      <c r="LWF163" s="425"/>
      <c r="LWG163" s="423"/>
      <c r="LWH163" s="426"/>
      <c r="LWI163" s="426"/>
      <c r="LWJ163" s="427"/>
      <c r="LWK163" s="427"/>
      <c r="LWL163" s="423"/>
      <c r="LWM163" s="428"/>
      <c r="LWN163" s="79"/>
      <c r="LWO163" s="424"/>
      <c r="LWP163" s="89"/>
      <c r="LWQ163" s="425"/>
      <c r="LWR163" s="423"/>
      <c r="LWS163" s="426"/>
      <c r="LWT163" s="426"/>
      <c r="LWU163" s="427"/>
      <c r="LWV163" s="427"/>
      <c r="LWW163" s="423"/>
      <c r="LWX163" s="428"/>
      <c r="LWY163" s="79"/>
      <c r="LWZ163" s="424"/>
      <c r="LXA163" s="89"/>
      <c r="LXB163" s="425"/>
      <c r="LXC163" s="423"/>
      <c r="LXD163" s="426"/>
      <c r="LXE163" s="426"/>
      <c r="LXF163" s="427"/>
      <c r="LXG163" s="427"/>
      <c r="LXH163" s="423"/>
      <c r="LXI163" s="428"/>
      <c r="LXJ163" s="79"/>
      <c r="LXK163" s="424"/>
      <c r="LXL163" s="89"/>
      <c r="LXM163" s="425"/>
      <c r="LXN163" s="423"/>
      <c r="LXO163" s="426"/>
      <c r="LXP163" s="426"/>
      <c r="LXQ163" s="427"/>
      <c r="LXR163" s="427"/>
      <c r="LXS163" s="423"/>
      <c r="LXT163" s="428"/>
      <c r="LXU163" s="79"/>
      <c r="LXV163" s="424"/>
      <c r="LXW163" s="89"/>
      <c r="LXX163" s="425"/>
      <c r="LXY163" s="423"/>
      <c r="LXZ163" s="426"/>
      <c r="LYA163" s="426"/>
      <c r="LYB163" s="427"/>
      <c r="LYC163" s="427"/>
      <c r="LYD163" s="423"/>
      <c r="LYE163" s="428"/>
      <c r="LYF163" s="79"/>
      <c r="LYG163" s="424"/>
      <c r="LYH163" s="89"/>
      <c r="LYI163" s="425"/>
      <c r="LYJ163" s="423"/>
      <c r="LYK163" s="426"/>
      <c r="LYL163" s="426"/>
      <c r="LYM163" s="427"/>
      <c r="LYN163" s="427"/>
      <c r="LYO163" s="423"/>
      <c r="LYP163" s="428"/>
      <c r="LYQ163" s="79"/>
      <c r="LYR163" s="424"/>
      <c r="LYS163" s="89"/>
      <c r="LYT163" s="425"/>
      <c r="LYU163" s="423"/>
      <c r="LYV163" s="426"/>
      <c r="LYW163" s="426"/>
      <c r="LYX163" s="427"/>
      <c r="LYY163" s="427"/>
      <c r="LYZ163" s="423"/>
      <c r="LZA163" s="428"/>
      <c r="LZB163" s="79"/>
      <c r="LZC163" s="424"/>
      <c r="LZD163" s="89"/>
      <c r="LZE163" s="425"/>
      <c r="LZF163" s="423"/>
      <c r="LZG163" s="426"/>
      <c r="LZH163" s="426"/>
      <c r="LZI163" s="427"/>
      <c r="LZJ163" s="427"/>
      <c r="LZK163" s="423"/>
      <c r="LZL163" s="428"/>
      <c r="LZM163" s="79"/>
      <c r="LZN163" s="424"/>
      <c r="LZO163" s="89"/>
      <c r="LZP163" s="425"/>
      <c r="LZQ163" s="423"/>
      <c r="LZR163" s="426"/>
      <c r="LZS163" s="426"/>
      <c r="LZT163" s="427"/>
      <c r="LZU163" s="427"/>
      <c r="LZV163" s="423"/>
      <c r="LZW163" s="428"/>
      <c r="LZX163" s="79"/>
      <c r="LZY163" s="424"/>
      <c r="LZZ163" s="89"/>
      <c r="MAA163" s="425"/>
      <c r="MAB163" s="423"/>
      <c r="MAC163" s="426"/>
      <c r="MAD163" s="426"/>
      <c r="MAE163" s="427"/>
      <c r="MAF163" s="427"/>
      <c r="MAG163" s="423"/>
      <c r="MAH163" s="428"/>
      <c r="MAI163" s="79"/>
      <c r="MAJ163" s="424"/>
      <c r="MAK163" s="89"/>
      <c r="MAL163" s="425"/>
      <c r="MAM163" s="423"/>
      <c r="MAN163" s="426"/>
      <c r="MAO163" s="426"/>
      <c r="MAP163" s="427"/>
      <c r="MAQ163" s="427"/>
      <c r="MAR163" s="423"/>
      <c r="MAS163" s="428"/>
      <c r="MAT163" s="79"/>
      <c r="MAU163" s="424"/>
      <c r="MAV163" s="89"/>
      <c r="MAW163" s="425"/>
      <c r="MAX163" s="423"/>
      <c r="MAY163" s="426"/>
      <c r="MAZ163" s="426"/>
      <c r="MBA163" s="427"/>
      <c r="MBB163" s="427"/>
      <c r="MBC163" s="423"/>
      <c r="MBD163" s="428"/>
      <c r="MBE163" s="79"/>
      <c r="MBF163" s="424"/>
      <c r="MBG163" s="89"/>
      <c r="MBH163" s="425"/>
      <c r="MBI163" s="423"/>
      <c r="MBJ163" s="426"/>
      <c r="MBK163" s="426"/>
      <c r="MBL163" s="427"/>
      <c r="MBM163" s="427"/>
      <c r="MBN163" s="423"/>
      <c r="MBO163" s="428"/>
      <c r="MBP163" s="79"/>
      <c r="MBQ163" s="424"/>
      <c r="MBR163" s="89"/>
      <c r="MBS163" s="425"/>
      <c r="MBT163" s="423"/>
      <c r="MBU163" s="426"/>
      <c r="MBV163" s="426"/>
      <c r="MBW163" s="427"/>
      <c r="MBX163" s="427"/>
      <c r="MBY163" s="423"/>
      <c r="MBZ163" s="428"/>
      <c r="MCA163" s="79"/>
      <c r="MCB163" s="424"/>
      <c r="MCC163" s="89"/>
      <c r="MCD163" s="425"/>
      <c r="MCE163" s="423"/>
      <c r="MCF163" s="426"/>
      <c r="MCG163" s="426"/>
      <c r="MCH163" s="427"/>
      <c r="MCI163" s="427"/>
      <c r="MCJ163" s="423"/>
      <c r="MCK163" s="428"/>
      <c r="MCL163" s="79"/>
      <c r="MCM163" s="424"/>
      <c r="MCN163" s="89"/>
      <c r="MCO163" s="425"/>
      <c r="MCP163" s="423"/>
      <c r="MCQ163" s="426"/>
      <c r="MCR163" s="426"/>
      <c r="MCS163" s="427"/>
      <c r="MCT163" s="427"/>
      <c r="MCU163" s="423"/>
      <c r="MCV163" s="428"/>
      <c r="MCW163" s="79"/>
      <c r="MCX163" s="424"/>
      <c r="MCY163" s="89"/>
      <c r="MCZ163" s="425"/>
      <c r="MDA163" s="423"/>
      <c r="MDB163" s="426"/>
      <c r="MDC163" s="426"/>
      <c r="MDD163" s="427"/>
      <c r="MDE163" s="427"/>
      <c r="MDF163" s="423"/>
      <c r="MDG163" s="428"/>
      <c r="MDH163" s="79"/>
      <c r="MDI163" s="424"/>
      <c r="MDJ163" s="89"/>
      <c r="MDK163" s="425"/>
      <c r="MDL163" s="423"/>
      <c r="MDM163" s="426"/>
      <c r="MDN163" s="426"/>
      <c r="MDO163" s="427"/>
      <c r="MDP163" s="427"/>
      <c r="MDQ163" s="423"/>
      <c r="MDR163" s="428"/>
      <c r="MDS163" s="79"/>
      <c r="MDT163" s="424"/>
      <c r="MDU163" s="89"/>
      <c r="MDV163" s="425"/>
      <c r="MDW163" s="423"/>
      <c r="MDX163" s="426"/>
      <c r="MDY163" s="426"/>
      <c r="MDZ163" s="427"/>
      <c r="MEA163" s="427"/>
      <c r="MEB163" s="423"/>
      <c r="MEC163" s="428"/>
      <c r="MED163" s="79"/>
      <c r="MEE163" s="424"/>
      <c r="MEF163" s="89"/>
      <c r="MEG163" s="425"/>
      <c r="MEH163" s="423"/>
      <c r="MEI163" s="426"/>
      <c r="MEJ163" s="426"/>
      <c r="MEK163" s="427"/>
      <c r="MEL163" s="427"/>
      <c r="MEM163" s="423"/>
      <c r="MEN163" s="428"/>
      <c r="MEO163" s="79"/>
      <c r="MEP163" s="424"/>
      <c r="MEQ163" s="89"/>
      <c r="MER163" s="425"/>
      <c r="MES163" s="423"/>
      <c r="MET163" s="426"/>
      <c r="MEU163" s="426"/>
      <c r="MEV163" s="427"/>
      <c r="MEW163" s="427"/>
      <c r="MEX163" s="423"/>
      <c r="MEY163" s="428"/>
      <c r="MEZ163" s="79"/>
      <c r="MFA163" s="424"/>
      <c r="MFB163" s="89"/>
      <c r="MFC163" s="425"/>
      <c r="MFD163" s="423"/>
      <c r="MFE163" s="426"/>
      <c r="MFF163" s="426"/>
      <c r="MFG163" s="427"/>
      <c r="MFH163" s="427"/>
      <c r="MFI163" s="423"/>
      <c r="MFJ163" s="428"/>
      <c r="MFK163" s="79"/>
      <c r="MFL163" s="424"/>
      <c r="MFM163" s="89"/>
      <c r="MFN163" s="425"/>
      <c r="MFO163" s="423"/>
      <c r="MFP163" s="426"/>
      <c r="MFQ163" s="426"/>
      <c r="MFR163" s="427"/>
      <c r="MFS163" s="427"/>
      <c r="MFT163" s="423"/>
      <c r="MFU163" s="428"/>
      <c r="MFV163" s="79"/>
      <c r="MFW163" s="424"/>
      <c r="MFX163" s="89"/>
      <c r="MFY163" s="425"/>
      <c r="MFZ163" s="423"/>
      <c r="MGA163" s="426"/>
      <c r="MGB163" s="426"/>
      <c r="MGC163" s="427"/>
      <c r="MGD163" s="427"/>
      <c r="MGE163" s="423"/>
      <c r="MGF163" s="428"/>
      <c r="MGG163" s="79"/>
      <c r="MGH163" s="424"/>
      <c r="MGI163" s="89"/>
      <c r="MGJ163" s="425"/>
      <c r="MGK163" s="423"/>
      <c r="MGL163" s="426"/>
      <c r="MGM163" s="426"/>
      <c r="MGN163" s="427"/>
      <c r="MGO163" s="427"/>
      <c r="MGP163" s="423"/>
      <c r="MGQ163" s="428"/>
      <c r="MGR163" s="79"/>
      <c r="MGS163" s="424"/>
      <c r="MGT163" s="89"/>
      <c r="MGU163" s="425"/>
      <c r="MGV163" s="423"/>
      <c r="MGW163" s="426"/>
      <c r="MGX163" s="426"/>
      <c r="MGY163" s="427"/>
      <c r="MGZ163" s="427"/>
      <c r="MHA163" s="423"/>
      <c r="MHB163" s="428"/>
      <c r="MHC163" s="79"/>
      <c r="MHD163" s="424"/>
      <c r="MHE163" s="89"/>
      <c r="MHF163" s="425"/>
      <c r="MHG163" s="423"/>
      <c r="MHH163" s="426"/>
      <c r="MHI163" s="426"/>
      <c r="MHJ163" s="427"/>
      <c r="MHK163" s="427"/>
      <c r="MHL163" s="423"/>
      <c r="MHM163" s="428"/>
      <c r="MHN163" s="79"/>
      <c r="MHO163" s="424"/>
      <c r="MHP163" s="89"/>
      <c r="MHQ163" s="425"/>
      <c r="MHR163" s="423"/>
      <c r="MHS163" s="426"/>
      <c r="MHT163" s="426"/>
      <c r="MHU163" s="427"/>
      <c r="MHV163" s="427"/>
      <c r="MHW163" s="423"/>
      <c r="MHX163" s="428"/>
      <c r="MHY163" s="79"/>
      <c r="MHZ163" s="424"/>
      <c r="MIA163" s="89"/>
      <c r="MIB163" s="425"/>
      <c r="MIC163" s="423"/>
      <c r="MID163" s="426"/>
      <c r="MIE163" s="426"/>
      <c r="MIF163" s="427"/>
      <c r="MIG163" s="427"/>
      <c r="MIH163" s="423"/>
      <c r="MII163" s="428"/>
      <c r="MIJ163" s="79"/>
      <c r="MIK163" s="424"/>
      <c r="MIL163" s="89"/>
      <c r="MIM163" s="425"/>
      <c r="MIN163" s="423"/>
      <c r="MIO163" s="426"/>
      <c r="MIP163" s="426"/>
      <c r="MIQ163" s="427"/>
      <c r="MIR163" s="427"/>
      <c r="MIS163" s="423"/>
      <c r="MIT163" s="428"/>
      <c r="MIU163" s="79"/>
      <c r="MIV163" s="424"/>
      <c r="MIW163" s="89"/>
      <c r="MIX163" s="425"/>
      <c r="MIY163" s="423"/>
      <c r="MIZ163" s="426"/>
      <c r="MJA163" s="426"/>
      <c r="MJB163" s="427"/>
      <c r="MJC163" s="427"/>
      <c r="MJD163" s="423"/>
      <c r="MJE163" s="428"/>
      <c r="MJF163" s="79"/>
      <c r="MJG163" s="424"/>
      <c r="MJH163" s="89"/>
      <c r="MJI163" s="425"/>
      <c r="MJJ163" s="423"/>
      <c r="MJK163" s="426"/>
      <c r="MJL163" s="426"/>
      <c r="MJM163" s="427"/>
      <c r="MJN163" s="427"/>
      <c r="MJO163" s="423"/>
      <c r="MJP163" s="428"/>
      <c r="MJQ163" s="79"/>
      <c r="MJR163" s="424"/>
      <c r="MJS163" s="89"/>
      <c r="MJT163" s="425"/>
      <c r="MJU163" s="423"/>
      <c r="MJV163" s="426"/>
      <c r="MJW163" s="426"/>
      <c r="MJX163" s="427"/>
      <c r="MJY163" s="427"/>
      <c r="MJZ163" s="423"/>
      <c r="MKA163" s="428"/>
      <c r="MKB163" s="79"/>
      <c r="MKC163" s="424"/>
      <c r="MKD163" s="89"/>
      <c r="MKE163" s="425"/>
      <c r="MKF163" s="423"/>
      <c r="MKG163" s="426"/>
      <c r="MKH163" s="426"/>
      <c r="MKI163" s="427"/>
      <c r="MKJ163" s="427"/>
      <c r="MKK163" s="423"/>
      <c r="MKL163" s="428"/>
      <c r="MKM163" s="79"/>
      <c r="MKN163" s="424"/>
      <c r="MKO163" s="89"/>
      <c r="MKP163" s="425"/>
      <c r="MKQ163" s="423"/>
      <c r="MKR163" s="426"/>
      <c r="MKS163" s="426"/>
      <c r="MKT163" s="427"/>
      <c r="MKU163" s="427"/>
      <c r="MKV163" s="423"/>
      <c r="MKW163" s="428"/>
      <c r="MKX163" s="79"/>
      <c r="MKY163" s="424"/>
      <c r="MKZ163" s="89"/>
      <c r="MLA163" s="425"/>
      <c r="MLB163" s="423"/>
      <c r="MLC163" s="426"/>
      <c r="MLD163" s="426"/>
      <c r="MLE163" s="427"/>
      <c r="MLF163" s="427"/>
      <c r="MLG163" s="423"/>
      <c r="MLH163" s="428"/>
      <c r="MLI163" s="79"/>
      <c r="MLJ163" s="424"/>
      <c r="MLK163" s="89"/>
      <c r="MLL163" s="425"/>
      <c r="MLM163" s="423"/>
      <c r="MLN163" s="426"/>
      <c r="MLO163" s="426"/>
      <c r="MLP163" s="427"/>
      <c r="MLQ163" s="427"/>
      <c r="MLR163" s="423"/>
      <c r="MLS163" s="428"/>
      <c r="MLT163" s="79"/>
      <c r="MLU163" s="424"/>
      <c r="MLV163" s="89"/>
      <c r="MLW163" s="425"/>
      <c r="MLX163" s="423"/>
      <c r="MLY163" s="426"/>
      <c r="MLZ163" s="426"/>
      <c r="MMA163" s="427"/>
      <c r="MMB163" s="427"/>
      <c r="MMC163" s="423"/>
      <c r="MMD163" s="428"/>
      <c r="MME163" s="79"/>
      <c r="MMF163" s="424"/>
      <c r="MMG163" s="89"/>
      <c r="MMH163" s="425"/>
      <c r="MMI163" s="423"/>
      <c r="MMJ163" s="426"/>
      <c r="MMK163" s="426"/>
      <c r="MML163" s="427"/>
      <c r="MMM163" s="427"/>
      <c r="MMN163" s="423"/>
      <c r="MMO163" s="428"/>
      <c r="MMP163" s="79"/>
      <c r="MMQ163" s="424"/>
      <c r="MMR163" s="89"/>
      <c r="MMS163" s="425"/>
      <c r="MMT163" s="423"/>
      <c r="MMU163" s="426"/>
      <c r="MMV163" s="426"/>
      <c r="MMW163" s="427"/>
      <c r="MMX163" s="427"/>
      <c r="MMY163" s="423"/>
      <c r="MMZ163" s="428"/>
      <c r="MNA163" s="79"/>
      <c r="MNB163" s="424"/>
      <c r="MNC163" s="89"/>
      <c r="MND163" s="425"/>
      <c r="MNE163" s="423"/>
      <c r="MNF163" s="426"/>
      <c r="MNG163" s="426"/>
      <c r="MNH163" s="427"/>
      <c r="MNI163" s="427"/>
      <c r="MNJ163" s="423"/>
      <c r="MNK163" s="428"/>
      <c r="MNL163" s="79"/>
      <c r="MNM163" s="424"/>
      <c r="MNN163" s="89"/>
      <c r="MNO163" s="425"/>
      <c r="MNP163" s="423"/>
      <c r="MNQ163" s="426"/>
      <c r="MNR163" s="426"/>
      <c r="MNS163" s="427"/>
      <c r="MNT163" s="427"/>
      <c r="MNU163" s="423"/>
      <c r="MNV163" s="428"/>
      <c r="MNW163" s="79"/>
      <c r="MNX163" s="424"/>
      <c r="MNY163" s="89"/>
      <c r="MNZ163" s="425"/>
      <c r="MOA163" s="423"/>
      <c r="MOB163" s="426"/>
      <c r="MOC163" s="426"/>
      <c r="MOD163" s="427"/>
      <c r="MOE163" s="427"/>
      <c r="MOF163" s="423"/>
      <c r="MOG163" s="428"/>
      <c r="MOH163" s="79"/>
      <c r="MOI163" s="424"/>
      <c r="MOJ163" s="89"/>
      <c r="MOK163" s="425"/>
      <c r="MOL163" s="423"/>
      <c r="MOM163" s="426"/>
      <c r="MON163" s="426"/>
      <c r="MOO163" s="427"/>
      <c r="MOP163" s="427"/>
      <c r="MOQ163" s="423"/>
      <c r="MOR163" s="428"/>
      <c r="MOS163" s="79"/>
      <c r="MOT163" s="424"/>
      <c r="MOU163" s="89"/>
      <c r="MOV163" s="425"/>
      <c r="MOW163" s="423"/>
      <c r="MOX163" s="426"/>
      <c r="MOY163" s="426"/>
      <c r="MOZ163" s="427"/>
      <c r="MPA163" s="427"/>
      <c r="MPB163" s="423"/>
      <c r="MPC163" s="428"/>
      <c r="MPD163" s="79"/>
      <c r="MPE163" s="424"/>
      <c r="MPF163" s="89"/>
      <c r="MPG163" s="425"/>
      <c r="MPH163" s="423"/>
      <c r="MPI163" s="426"/>
      <c r="MPJ163" s="426"/>
      <c r="MPK163" s="427"/>
      <c r="MPL163" s="427"/>
      <c r="MPM163" s="423"/>
      <c r="MPN163" s="428"/>
      <c r="MPO163" s="79"/>
      <c r="MPP163" s="424"/>
      <c r="MPQ163" s="89"/>
      <c r="MPR163" s="425"/>
      <c r="MPS163" s="423"/>
      <c r="MPT163" s="426"/>
      <c r="MPU163" s="426"/>
      <c r="MPV163" s="427"/>
      <c r="MPW163" s="427"/>
      <c r="MPX163" s="423"/>
      <c r="MPY163" s="428"/>
      <c r="MPZ163" s="79"/>
      <c r="MQA163" s="424"/>
      <c r="MQB163" s="89"/>
      <c r="MQC163" s="425"/>
      <c r="MQD163" s="423"/>
      <c r="MQE163" s="426"/>
      <c r="MQF163" s="426"/>
      <c r="MQG163" s="427"/>
      <c r="MQH163" s="427"/>
      <c r="MQI163" s="423"/>
      <c r="MQJ163" s="428"/>
      <c r="MQK163" s="79"/>
      <c r="MQL163" s="424"/>
      <c r="MQM163" s="89"/>
      <c r="MQN163" s="425"/>
      <c r="MQO163" s="423"/>
      <c r="MQP163" s="426"/>
      <c r="MQQ163" s="426"/>
      <c r="MQR163" s="427"/>
      <c r="MQS163" s="427"/>
      <c r="MQT163" s="423"/>
      <c r="MQU163" s="428"/>
      <c r="MQV163" s="79"/>
      <c r="MQW163" s="424"/>
      <c r="MQX163" s="89"/>
      <c r="MQY163" s="425"/>
      <c r="MQZ163" s="423"/>
      <c r="MRA163" s="426"/>
      <c r="MRB163" s="426"/>
      <c r="MRC163" s="427"/>
      <c r="MRD163" s="427"/>
      <c r="MRE163" s="423"/>
      <c r="MRF163" s="428"/>
      <c r="MRG163" s="79"/>
      <c r="MRH163" s="424"/>
      <c r="MRI163" s="89"/>
      <c r="MRJ163" s="425"/>
      <c r="MRK163" s="423"/>
      <c r="MRL163" s="426"/>
      <c r="MRM163" s="426"/>
      <c r="MRN163" s="427"/>
      <c r="MRO163" s="427"/>
      <c r="MRP163" s="423"/>
      <c r="MRQ163" s="428"/>
      <c r="MRR163" s="79"/>
      <c r="MRS163" s="424"/>
      <c r="MRT163" s="89"/>
      <c r="MRU163" s="425"/>
      <c r="MRV163" s="423"/>
      <c r="MRW163" s="426"/>
      <c r="MRX163" s="426"/>
      <c r="MRY163" s="427"/>
      <c r="MRZ163" s="427"/>
      <c r="MSA163" s="423"/>
      <c r="MSB163" s="428"/>
      <c r="MSC163" s="79"/>
      <c r="MSD163" s="424"/>
      <c r="MSE163" s="89"/>
      <c r="MSF163" s="425"/>
      <c r="MSG163" s="423"/>
      <c r="MSH163" s="426"/>
      <c r="MSI163" s="426"/>
      <c r="MSJ163" s="427"/>
      <c r="MSK163" s="427"/>
      <c r="MSL163" s="423"/>
      <c r="MSM163" s="428"/>
      <c r="MSN163" s="79"/>
      <c r="MSO163" s="424"/>
      <c r="MSP163" s="89"/>
      <c r="MSQ163" s="425"/>
      <c r="MSR163" s="423"/>
      <c r="MSS163" s="426"/>
      <c r="MST163" s="426"/>
      <c r="MSU163" s="427"/>
      <c r="MSV163" s="427"/>
      <c r="MSW163" s="423"/>
      <c r="MSX163" s="428"/>
      <c r="MSY163" s="79"/>
      <c r="MSZ163" s="424"/>
      <c r="MTA163" s="89"/>
      <c r="MTB163" s="425"/>
      <c r="MTC163" s="423"/>
      <c r="MTD163" s="426"/>
      <c r="MTE163" s="426"/>
      <c r="MTF163" s="427"/>
      <c r="MTG163" s="427"/>
      <c r="MTH163" s="423"/>
      <c r="MTI163" s="428"/>
      <c r="MTJ163" s="79"/>
      <c r="MTK163" s="424"/>
      <c r="MTL163" s="89"/>
      <c r="MTM163" s="425"/>
      <c r="MTN163" s="423"/>
      <c r="MTO163" s="426"/>
      <c r="MTP163" s="426"/>
      <c r="MTQ163" s="427"/>
      <c r="MTR163" s="427"/>
      <c r="MTS163" s="423"/>
      <c r="MTT163" s="428"/>
      <c r="MTU163" s="79"/>
      <c r="MTV163" s="424"/>
      <c r="MTW163" s="89"/>
      <c r="MTX163" s="425"/>
      <c r="MTY163" s="423"/>
      <c r="MTZ163" s="426"/>
      <c r="MUA163" s="426"/>
      <c r="MUB163" s="427"/>
      <c r="MUC163" s="427"/>
      <c r="MUD163" s="423"/>
      <c r="MUE163" s="428"/>
      <c r="MUF163" s="79"/>
      <c r="MUG163" s="424"/>
      <c r="MUH163" s="89"/>
      <c r="MUI163" s="425"/>
      <c r="MUJ163" s="423"/>
      <c r="MUK163" s="426"/>
      <c r="MUL163" s="426"/>
      <c r="MUM163" s="427"/>
      <c r="MUN163" s="427"/>
      <c r="MUO163" s="423"/>
      <c r="MUP163" s="428"/>
      <c r="MUQ163" s="79"/>
      <c r="MUR163" s="424"/>
      <c r="MUS163" s="89"/>
      <c r="MUT163" s="425"/>
      <c r="MUU163" s="423"/>
      <c r="MUV163" s="426"/>
      <c r="MUW163" s="426"/>
      <c r="MUX163" s="427"/>
      <c r="MUY163" s="427"/>
      <c r="MUZ163" s="423"/>
      <c r="MVA163" s="428"/>
      <c r="MVB163" s="79"/>
      <c r="MVC163" s="424"/>
      <c r="MVD163" s="89"/>
      <c r="MVE163" s="425"/>
      <c r="MVF163" s="423"/>
      <c r="MVG163" s="426"/>
      <c r="MVH163" s="426"/>
      <c r="MVI163" s="427"/>
      <c r="MVJ163" s="427"/>
      <c r="MVK163" s="423"/>
      <c r="MVL163" s="428"/>
      <c r="MVM163" s="79"/>
      <c r="MVN163" s="424"/>
      <c r="MVO163" s="89"/>
      <c r="MVP163" s="425"/>
      <c r="MVQ163" s="423"/>
      <c r="MVR163" s="426"/>
      <c r="MVS163" s="426"/>
      <c r="MVT163" s="427"/>
      <c r="MVU163" s="427"/>
      <c r="MVV163" s="423"/>
      <c r="MVW163" s="428"/>
      <c r="MVX163" s="79"/>
      <c r="MVY163" s="424"/>
      <c r="MVZ163" s="89"/>
      <c r="MWA163" s="425"/>
      <c r="MWB163" s="423"/>
      <c r="MWC163" s="426"/>
      <c r="MWD163" s="426"/>
      <c r="MWE163" s="427"/>
      <c r="MWF163" s="427"/>
      <c r="MWG163" s="423"/>
      <c r="MWH163" s="428"/>
      <c r="MWI163" s="79"/>
      <c r="MWJ163" s="424"/>
      <c r="MWK163" s="89"/>
      <c r="MWL163" s="425"/>
      <c r="MWM163" s="423"/>
      <c r="MWN163" s="426"/>
      <c r="MWO163" s="426"/>
      <c r="MWP163" s="427"/>
      <c r="MWQ163" s="427"/>
      <c r="MWR163" s="423"/>
      <c r="MWS163" s="428"/>
      <c r="MWT163" s="79"/>
      <c r="MWU163" s="424"/>
      <c r="MWV163" s="89"/>
      <c r="MWW163" s="425"/>
      <c r="MWX163" s="423"/>
      <c r="MWY163" s="426"/>
      <c r="MWZ163" s="426"/>
      <c r="MXA163" s="427"/>
      <c r="MXB163" s="427"/>
      <c r="MXC163" s="423"/>
      <c r="MXD163" s="428"/>
      <c r="MXE163" s="79"/>
      <c r="MXF163" s="424"/>
      <c r="MXG163" s="89"/>
      <c r="MXH163" s="425"/>
      <c r="MXI163" s="423"/>
      <c r="MXJ163" s="426"/>
      <c r="MXK163" s="426"/>
      <c r="MXL163" s="427"/>
      <c r="MXM163" s="427"/>
      <c r="MXN163" s="423"/>
      <c r="MXO163" s="428"/>
      <c r="MXP163" s="79"/>
      <c r="MXQ163" s="424"/>
      <c r="MXR163" s="89"/>
      <c r="MXS163" s="425"/>
      <c r="MXT163" s="423"/>
      <c r="MXU163" s="426"/>
      <c r="MXV163" s="426"/>
      <c r="MXW163" s="427"/>
      <c r="MXX163" s="427"/>
      <c r="MXY163" s="423"/>
      <c r="MXZ163" s="428"/>
      <c r="MYA163" s="79"/>
      <c r="MYB163" s="424"/>
      <c r="MYC163" s="89"/>
      <c r="MYD163" s="425"/>
      <c r="MYE163" s="423"/>
      <c r="MYF163" s="426"/>
      <c r="MYG163" s="426"/>
      <c r="MYH163" s="427"/>
      <c r="MYI163" s="427"/>
      <c r="MYJ163" s="423"/>
      <c r="MYK163" s="428"/>
      <c r="MYL163" s="79"/>
      <c r="MYM163" s="424"/>
      <c r="MYN163" s="89"/>
      <c r="MYO163" s="425"/>
      <c r="MYP163" s="423"/>
      <c r="MYQ163" s="426"/>
      <c r="MYR163" s="426"/>
      <c r="MYS163" s="427"/>
      <c r="MYT163" s="427"/>
      <c r="MYU163" s="423"/>
      <c r="MYV163" s="428"/>
      <c r="MYW163" s="79"/>
      <c r="MYX163" s="424"/>
      <c r="MYY163" s="89"/>
      <c r="MYZ163" s="425"/>
      <c r="MZA163" s="423"/>
      <c r="MZB163" s="426"/>
      <c r="MZC163" s="426"/>
      <c r="MZD163" s="427"/>
      <c r="MZE163" s="427"/>
      <c r="MZF163" s="423"/>
      <c r="MZG163" s="428"/>
      <c r="MZH163" s="79"/>
      <c r="MZI163" s="424"/>
      <c r="MZJ163" s="89"/>
      <c r="MZK163" s="425"/>
      <c r="MZL163" s="423"/>
      <c r="MZM163" s="426"/>
      <c r="MZN163" s="426"/>
      <c r="MZO163" s="427"/>
      <c r="MZP163" s="427"/>
      <c r="MZQ163" s="423"/>
      <c r="MZR163" s="428"/>
      <c r="MZS163" s="79"/>
      <c r="MZT163" s="424"/>
      <c r="MZU163" s="89"/>
      <c r="MZV163" s="425"/>
      <c r="MZW163" s="423"/>
      <c r="MZX163" s="426"/>
      <c r="MZY163" s="426"/>
      <c r="MZZ163" s="427"/>
      <c r="NAA163" s="427"/>
      <c r="NAB163" s="423"/>
      <c r="NAC163" s="428"/>
      <c r="NAD163" s="79"/>
      <c r="NAE163" s="424"/>
      <c r="NAF163" s="89"/>
      <c r="NAG163" s="425"/>
      <c r="NAH163" s="423"/>
      <c r="NAI163" s="426"/>
      <c r="NAJ163" s="426"/>
      <c r="NAK163" s="427"/>
      <c r="NAL163" s="427"/>
      <c r="NAM163" s="423"/>
      <c r="NAN163" s="428"/>
      <c r="NAO163" s="79"/>
      <c r="NAP163" s="424"/>
      <c r="NAQ163" s="89"/>
      <c r="NAR163" s="425"/>
      <c r="NAS163" s="423"/>
      <c r="NAT163" s="426"/>
      <c r="NAU163" s="426"/>
      <c r="NAV163" s="427"/>
      <c r="NAW163" s="427"/>
      <c r="NAX163" s="423"/>
      <c r="NAY163" s="428"/>
      <c r="NAZ163" s="79"/>
      <c r="NBA163" s="424"/>
      <c r="NBB163" s="89"/>
      <c r="NBC163" s="425"/>
      <c r="NBD163" s="423"/>
      <c r="NBE163" s="426"/>
      <c r="NBF163" s="426"/>
      <c r="NBG163" s="427"/>
      <c r="NBH163" s="427"/>
      <c r="NBI163" s="423"/>
      <c r="NBJ163" s="428"/>
      <c r="NBK163" s="79"/>
      <c r="NBL163" s="424"/>
      <c r="NBM163" s="89"/>
      <c r="NBN163" s="425"/>
      <c r="NBO163" s="423"/>
      <c r="NBP163" s="426"/>
      <c r="NBQ163" s="426"/>
      <c r="NBR163" s="427"/>
      <c r="NBS163" s="427"/>
      <c r="NBT163" s="423"/>
      <c r="NBU163" s="428"/>
      <c r="NBV163" s="79"/>
      <c r="NBW163" s="424"/>
      <c r="NBX163" s="89"/>
      <c r="NBY163" s="425"/>
      <c r="NBZ163" s="423"/>
      <c r="NCA163" s="426"/>
      <c r="NCB163" s="426"/>
      <c r="NCC163" s="427"/>
      <c r="NCD163" s="427"/>
      <c r="NCE163" s="423"/>
      <c r="NCF163" s="428"/>
      <c r="NCG163" s="79"/>
      <c r="NCH163" s="424"/>
      <c r="NCI163" s="89"/>
      <c r="NCJ163" s="425"/>
      <c r="NCK163" s="423"/>
      <c r="NCL163" s="426"/>
      <c r="NCM163" s="426"/>
      <c r="NCN163" s="427"/>
      <c r="NCO163" s="427"/>
      <c r="NCP163" s="423"/>
      <c r="NCQ163" s="428"/>
      <c r="NCR163" s="79"/>
      <c r="NCS163" s="424"/>
      <c r="NCT163" s="89"/>
      <c r="NCU163" s="425"/>
      <c r="NCV163" s="423"/>
      <c r="NCW163" s="426"/>
      <c r="NCX163" s="426"/>
      <c r="NCY163" s="427"/>
      <c r="NCZ163" s="427"/>
      <c r="NDA163" s="423"/>
      <c r="NDB163" s="428"/>
      <c r="NDC163" s="79"/>
      <c r="NDD163" s="424"/>
      <c r="NDE163" s="89"/>
      <c r="NDF163" s="425"/>
      <c r="NDG163" s="423"/>
      <c r="NDH163" s="426"/>
      <c r="NDI163" s="426"/>
      <c r="NDJ163" s="427"/>
      <c r="NDK163" s="427"/>
      <c r="NDL163" s="423"/>
      <c r="NDM163" s="428"/>
      <c r="NDN163" s="79"/>
      <c r="NDO163" s="424"/>
      <c r="NDP163" s="89"/>
      <c r="NDQ163" s="425"/>
      <c r="NDR163" s="423"/>
      <c r="NDS163" s="426"/>
      <c r="NDT163" s="426"/>
      <c r="NDU163" s="427"/>
      <c r="NDV163" s="427"/>
      <c r="NDW163" s="423"/>
      <c r="NDX163" s="428"/>
      <c r="NDY163" s="79"/>
      <c r="NDZ163" s="424"/>
      <c r="NEA163" s="89"/>
      <c r="NEB163" s="425"/>
      <c r="NEC163" s="423"/>
      <c r="NED163" s="426"/>
      <c r="NEE163" s="426"/>
      <c r="NEF163" s="427"/>
      <c r="NEG163" s="427"/>
      <c r="NEH163" s="423"/>
      <c r="NEI163" s="428"/>
      <c r="NEJ163" s="79"/>
      <c r="NEK163" s="424"/>
      <c r="NEL163" s="89"/>
      <c r="NEM163" s="425"/>
      <c r="NEN163" s="423"/>
      <c r="NEO163" s="426"/>
      <c r="NEP163" s="426"/>
      <c r="NEQ163" s="427"/>
      <c r="NER163" s="427"/>
      <c r="NES163" s="423"/>
      <c r="NET163" s="428"/>
      <c r="NEU163" s="79"/>
      <c r="NEV163" s="424"/>
      <c r="NEW163" s="89"/>
      <c r="NEX163" s="425"/>
      <c r="NEY163" s="423"/>
      <c r="NEZ163" s="426"/>
      <c r="NFA163" s="426"/>
      <c r="NFB163" s="427"/>
      <c r="NFC163" s="427"/>
      <c r="NFD163" s="423"/>
      <c r="NFE163" s="428"/>
      <c r="NFF163" s="79"/>
      <c r="NFG163" s="424"/>
      <c r="NFH163" s="89"/>
      <c r="NFI163" s="425"/>
      <c r="NFJ163" s="423"/>
      <c r="NFK163" s="426"/>
      <c r="NFL163" s="426"/>
      <c r="NFM163" s="427"/>
      <c r="NFN163" s="427"/>
      <c r="NFO163" s="423"/>
      <c r="NFP163" s="428"/>
      <c r="NFQ163" s="79"/>
      <c r="NFR163" s="424"/>
      <c r="NFS163" s="89"/>
      <c r="NFT163" s="425"/>
      <c r="NFU163" s="423"/>
      <c r="NFV163" s="426"/>
      <c r="NFW163" s="426"/>
      <c r="NFX163" s="427"/>
      <c r="NFY163" s="427"/>
      <c r="NFZ163" s="423"/>
      <c r="NGA163" s="428"/>
      <c r="NGB163" s="79"/>
      <c r="NGC163" s="424"/>
      <c r="NGD163" s="89"/>
      <c r="NGE163" s="425"/>
      <c r="NGF163" s="423"/>
      <c r="NGG163" s="426"/>
      <c r="NGH163" s="426"/>
      <c r="NGI163" s="427"/>
      <c r="NGJ163" s="427"/>
      <c r="NGK163" s="423"/>
      <c r="NGL163" s="428"/>
      <c r="NGM163" s="79"/>
      <c r="NGN163" s="424"/>
      <c r="NGO163" s="89"/>
      <c r="NGP163" s="425"/>
      <c r="NGQ163" s="423"/>
      <c r="NGR163" s="426"/>
      <c r="NGS163" s="426"/>
      <c r="NGT163" s="427"/>
      <c r="NGU163" s="427"/>
      <c r="NGV163" s="423"/>
      <c r="NGW163" s="428"/>
      <c r="NGX163" s="79"/>
      <c r="NGY163" s="424"/>
      <c r="NGZ163" s="89"/>
      <c r="NHA163" s="425"/>
      <c r="NHB163" s="423"/>
      <c r="NHC163" s="426"/>
      <c r="NHD163" s="426"/>
      <c r="NHE163" s="427"/>
      <c r="NHF163" s="427"/>
      <c r="NHG163" s="423"/>
      <c r="NHH163" s="428"/>
      <c r="NHI163" s="79"/>
      <c r="NHJ163" s="424"/>
      <c r="NHK163" s="89"/>
      <c r="NHL163" s="425"/>
      <c r="NHM163" s="423"/>
      <c r="NHN163" s="426"/>
      <c r="NHO163" s="426"/>
      <c r="NHP163" s="427"/>
      <c r="NHQ163" s="427"/>
      <c r="NHR163" s="423"/>
      <c r="NHS163" s="428"/>
      <c r="NHT163" s="79"/>
      <c r="NHU163" s="424"/>
      <c r="NHV163" s="89"/>
      <c r="NHW163" s="425"/>
      <c r="NHX163" s="423"/>
      <c r="NHY163" s="426"/>
      <c r="NHZ163" s="426"/>
      <c r="NIA163" s="427"/>
      <c r="NIB163" s="427"/>
      <c r="NIC163" s="423"/>
      <c r="NID163" s="428"/>
      <c r="NIE163" s="79"/>
      <c r="NIF163" s="424"/>
      <c r="NIG163" s="89"/>
      <c r="NIH163" s="425"/>
      <c r="NII163" s="423"/>
      <c r="NIJ163" s="426"/>
      <c r="NIK163" s="426"/>
      <c r="NIL163" s="427"/>
      <c r="NIM163" s="427"/>
      <c r="NIN163" s="423"/>
      <c r="NIO163" s="428"/>
      <c r="NIP163" s="79"/>
      <c r="NIQ163" s="424"/>
      <c r="NIR163" s="89"/>
      <c r="NIS163" s="425"/>
      <c r="NIT163" s="423"/>
      <c r="NIU163" s="426"/>
      <c r="NIV163" s="426"/>
      <c r="NIW163" s="427"/>
      <c r="NIX163" s="427"/>
      <c r="NIY163" s="423"/>
      <c r="NIZ163" s="428"/>
      <c r="NJA163" s="79"/>
      <c r="NJB163" s="424"/>
      <c r="NJC163" s="89"/>
      <c r="NJD163" s="425"/>
      <c r="NJE163" s="423"/>
      <c r="NJF163" s="426"/>
      <c r="NJG163" s="426"/>
      <c r="NJH163" s="427"/>
      <c r="NJI163" s="427"/>
      <c r="NJJ163" s="423"/>
      <c r="NJK163" s="428"/>
      <c r="NJL163" s="79"/>
      <c r="NJM163" s="424"/>
      <c r="NJN163" s="89"/>
      <c r="NJO163" s="425"/>
      <c r="NJP163" s="423"/>
      <c r="NJQ163" s="426"/>
      <c r="NJR163" s="426"/>
      <c r="NJS163" s="427"/>
      <c r="NJT163" s="427"/>
      <c r="NJU163" s="423"/>
      <c r="NJV163" s="428"/>
      <c r="NJW163" s="79"/>
      <c r="NJX163" s="424"/>
      <c r="NJY163" s="89"/>
      <c r="NJZ163" s="425"/>
      <c r="NKA163" s="423"/>
      <c r="NKB163" s="426"/>
      <c r="NKC163" s="426"/>
      <c r="NKD163" s="427"/>
      <c r="NKE163" s="427"/>
      <c r="NKF163" s="423"/>
      <c r="NKG163" s="428"/>
      <c r="NKH163" s="79"/>
      <c r="NKI163" s="424"/>
      <c r="NKJ163" s="89"/>
      <c r="NKK163" s="425"/>
      <c r="NKL163" s="423"/>
      <c r="NKM163" s="426"/>
      <c r="NKN163" s="426"/>
      <c r="NKO163" s="427"/>
      <c r="NKP163" s="427"/>
      <c r="NKQ163" s="423"/>
      <c r="NKR163" s="428"/>
      <c r="NKS163" s="79"/>
      <c r="NKT163" s="424"/>
      <c r="NKU163" s="89"/>
      <c r="NKV163" s="425"/>
      <c r="NKW163" s="423"/>
      <c r="NKX163" s="426"/>
      <c r="NKY163" s="426"/>
      <c r="NKZ163" s="427"/>
      <c r="NLA163" s="427"/>
      <c r="NLB163" s="423"/>
      <c r="NLC163" s="428"/>
      <c r="NLD163" s="79"/>
      <c r="NLE163" s="424"/>
      <c r="NLF163" s="89"/>
      <c r="NLG163" s="425"/>
      <c r="NLH163" s="423"/>
      <c r="NLI163" s="426"/>
      <c r="NLJ163" s="426"/>
      <c r="NLK163" s="427"/>
      <c r="NLL163" s="427"/>
      <c r="NLM163" s="423"/>
      <c r="NLN163" s="428"/>
      <c r="NLO163" s="79"/>
      <c r="NLP163" s="424"/>
      <c r="NLQ163" s="89"/>
      <c r="NLR163" s="425"/>
      <c r="NLS163" s="423"/>
      <c r="NLT163" s="426"/>
      <c r="NLU163" s="426"/>
      <c r="NLV163" s="427"/>
      <c r="NLW163" s="427"/>
      <c r="NLX163" s="423"/>
      <c r="NLY163" s="428"/>
      <c r="NLZ163" s="79"/>
      <c r="NMA163" s="424"/>
      <c r="NMB163" s="89"/>
      <c r="NMC163" s="425"/>
      <c r="NMD163" s="423"/>
      <c r="NME163" s="426"/>
      <c r="NMF163" s="426"/>
      <c r="NMG163" s="427"/>
      <c r="NMH163" s="427"/>
      <c r="NMI163" s="423"/>
      <c r="NMJ163" s="428"/>
      <c r="NMK163" s="79"/>
      <c r="NML163" s="424"/>
      <c r="NMM163" s="89"/>
      <c r="NMN163" s="425"/>
      <c r="NMO163" s="423"/>
      <c r="NMP163" s="426"/>
      <c r="NMQ163" s="426"/>
      <c r="NMR163" s="427"/>
      <c r="NMS163" s="427"/>
      <c r="NMT163" s="423"/>
      <c r="NMU163" s="428"/>
      <c r="NMV163" s="79"/>
      <c r="NMW163" s="424"/>
      <c r="NMX163" s="89"/>
      <c r="NMY163" s="425"/>
      <c r="NMZ163" s="423"/>
      <c r="NNA163" s="426"/>
      <c r="NNB163" s="426"/>
      <c r="NNC163" s="427"/>
      <c r="NND163" s="427"/>
      <c r="NNE163" s="423"/>
      <c r="NNF163" s="428"/>
      <c r="NNG163" s="79"/>
      <c r="NNH163" s="424"/>
      <c r="NNI163" s="89"/>
      <c r="NNJ163" s="425"/>
      <c r="NNK163" s="423"/>
      <c r="NNL163" s="426"/>
      <c r="NNM163" s="426"/>
      <c r="NNN163" s="427"/>
      <c r="NNO163" s="427"/>
      <c r="NNP163" s="423"/>
      <c r="NNQ163" s="428"/>
      <c r="NNR163" s="79"/>
      <c r="NNS163" s="424"/>
      <c r="NNT163" s="89"/>
      <c r="NNU163" s="425"/>
      <c r="NNV163" s="423"/>
      <c r="NNW163" s="426"/>
      <c r="NNX163" s="426"/>
      <c r="NNY163" s="427"/>
      <c r="NNZ163" s="427"/>
      <c r="NOA163" s="423"/>
      <c r="NOB163" s="428"/>
      <c r="NOC163" s="79"/>
      <c r="NOD163" s="424"/>
      <c r="NOE163" s="89"/>
      <c r="NOF163" s="425"/>
      <c r="NOG163" s="423"/>
      <c r="NOH163" s="426"/>
      <c r="NOI163" s="426"/>
      <c r="NOJ163" s="427"/>
      <c r="NOK163" s="427"/>
      <c r="NOL163" s="423"/>
      <c r="NOM163" s="428"/>
      <c r="NON163" s="79"/>
      <c r="NOO163" s="424"/>
      <c r="NOP163" s="89"/>
      <c r="NOQ163" s="425"/>
      <c r="NOR163" s="423"/>
      <c r="NOS163" s="426"/>
      <c r="NOT163" s="426"/>
      <c r="NOU163" s="427"/>
      <c r="NOV163" s="427"/>
      <c r="NOW163" s="423"/>
      <c r="NOX163" s="428"/>
      <c r="NOY163" s="79"/>
      <c r="NOZ163" s="424"/>
      <c r="NPA163" s="89"/>
      <c r="NPB163" s="425"/>
      <c r="NPC163" s="423"/>
      <c r="NPD163" s="426"/>
      <c r="NPE163" s="426"/>
      <c r="NPF163" s="427"/>
      <c r="NPG163" s="427"/>
      <c r="NPH163" s="423"/>
      <c r="NPI163" s="428"/>
      <c r="NPJ163" s="79"/>
      <c r="NPK163" s="424"/>
      <c r="NPL163" s="89"/>
      <c r="NPM163" s="425"/>
      <c r="NPN163" s="423"/>
      <c r="NPO163" s="426"/>
      <c r="NPP163" s="426"/>
      <c r="NPQ163" s="427"/>
      <c r="NPR163" s="427"/>
      <c r="NPS163" s="423"/>
      <c r="NPT163" s="428"/>
      <c r="NPU163" s="79"/>
      <c r="NPV163" s="424"/>
      <c r="NPW163" s="89"/>
      <c r="NPX163" s="425"/>
      <c r="NPY163" s="423"/>
      <c r="NPZ163" s="426"/>
      <c r="NQA163" s="426"/>
      <c r="NQB163" s="427"/>
      <c r="NQC163" s="427"/>
      <c r="NQD163" s="423"/>
      <c r="NQE163" s="428"/>
      <c r="NQF163" s="79"/>
      <c r="NQG163" s="424"/>
      <c r="NQH163" s="89"/>
      <c r="NQI163" s="425"/>
      <c r="NQJ163" s="423"/>
      <c r="NQK163" s="426"/>
      <c r="NQL163" s="426"/>
      <c r="NQM163" s="427"/>
      <c r="NQN163" s="427"/>
      <c r="NQO163" s="423"/>
      <c r="NQP163" s="428"/>
      <c r="NQQ163" s="79"/>
      <c r="NQR163" s="424"/>
      <c r="NQS163" s="89"/>
      <c r="NQT163" s="425"/>
      <c r="NQU163" s="423"/>
      <c r="NQV163" s="426"/>
      <c r="NQW163" s="426"/>
      <c r="NQX163" s="427"/>
      <c r="NQY163" s="427"/>
      <c r="NQZ163" s="423"/>
      <c r="NRA163" s="428"/>
      <c r="NRB163" s="79"/>
      <c r="NRC163" s="424"/>
      <c r="NRD163" s="89"/>
      <c r="NRE163" s="425"/>
      <c r="NRF163" s="423"/>
      <c r="NRG163" s="426"/>
      <c r="NRH163" s="426"/>
      <c r="NRI163" s="427"/>
      <c r="NRJ163" s="427"/>
      <c r="NRK163" s="423"/>
      <c r="NRL163" s="428"/>
      <c r="NRM163" s="79"/>
      <c r="NRN163" s="424"/>
      <c r="NRO163" s="89"/>
      <c r="NRP163" s="425"/>
      <c r="NRQ163" s="423"/>
      <c r="NRR163" s="426"/>
      <c r="NRS163" s="426"/>
      <c r="NRT163" s="427"/>
      <c r="NRU163" s="427"/>
      <c r="NRV163" s="423"/>
      <c r="NRW163" s="428"/>
      <c r="NRX163" s="79"/>
      <c r="NRY163" s="424"/>
      <c r="NRZ163" s="89"/>
      <c r="NSA163" s="425"/>
      <c r="NSB163" s="423"/>
      <c r="NSC163" s="426"/>
      <c r="NSD163" s="426"/>
      <c r="NSE163" s="427"/>
      <c r="NSF163" s="427"/>
      <c r="NSG163" s="423"/>
      <c r="NSH163" s="428"/>
      <c r="NSI163" s="79"/>
      <c r="NSJ163" s="424"/>
      <c r="NSK163" s="89"/>
      <c r="NSL163" s="425"/>
      <c r="NSM163" s="423"/>
      <c r="NSN163" s="426"/>
      <c r="NSO163" s="426"/>
      <c r="NSP163" s="427"/>
      <c r="NSQ163" s="427"/>
      <c r="NSR163" s="423"/>
      <c r="NSS163" s="428"/>
      <c r="NST163" s="79"/>
      <c r="NSU163" s="424"/>
      <c r="NSV163" s="89"/>
      <c r="NSW163" s="425"/>
      <c r="NSX163" s="423"/>
      <c r="NSY163" s="426"/>
      <c r="NSZ163" s="426"/>
      <c r="NTA163" s="427"/>
      <c r="NTB163" s="427"/>
      <c r="NTC163" s="423"/>
      <c r="NTD163" s="428"/>
      <c r="NTE163" s="79"/>
      <c r="NTF163" s="424"/>
      <c r="NTG163" s="89"/>
      <c r="NTH163" s="425"/>
      <c r="NTI163" s="423"/>
      <c r="NTJ163" s="426"/>
      <c r="NTK163" s="426"/>
      <c r="NTL163" s="427"/>
      <c r="NTM163" s="427"/>
      <c r="NTN163" s="423"/>
      <c r="NTO163" s="428"/>
      <c r="NTP163" s="79"/>
      <c r="NTQ163" s="424"/>
      <c r="NTR163" s="89"/>
      <c r="NTS163" s="425"/>
      <c r="NTT163" s="423"/>
      <c r="NTU163" s="426"/>
      <c r="NTV163" s="426"/>
      <c r="NTW163" s="427"/>
      <c r="NTX163" s="427"/>
      <c r="NTY163" s="423"/>
      <c r="NTZ163" s="428"/>
      <c r="NUA163" s="79"/>
      <c r="NUB163" s="424"/>
      <c r="NUC163" s="89"/>
      <c r="NUD163" s="425"/>
      <c r="NUE163" s="423"/>
      <c r="NUF163" s="426"/>
      <c r="NUG163" s="426"/>
      <c r="NUH163" s="427"/>
      <c r="NUI163" s="427"/>
      <c r="NUJ163" s="423"/>
      <c r="NUK163" s="428"/>
      <c r="NUL163" s="79"/>
      <c r="NUM163" s="424"/>
      <c r="NUN163" s="89"/>
      <c r="NUO163" s="425"/>
      <c r="NUP163" s="423"/>
      <c r="NUQ163" s="426"/>
      <c r="NUR163" s="426"/>
      <c r="NUS163" s="427"/>
      <c r="NUT163" s="427"/>
      <c r="NUU163" s="423"/>
      <c r="NUV163" s="428"/>
      <c r="NUW163" s="79"/>
      <c r="NUX163" s="424"/>
      <c r="NUY163" s="89"/>
      <c r="NUZ163" s="425"/>
      <c r="NVA163" s="423"/>
      <c r="NVB163" s="426"/>
      <c r="NVC163" s="426"/>
      <c r="NVD163" s="427"/>
      <c r="NVE163" s="427"/>
      <c r="NVF163" s="423"/>
      <c r="NVG163" s="428"/>
      <c r="NVH163" s="79"/>
      <c r="NVI163" s="424"/>
      <c r="NVJ163" s="89"/>
      <c r="NVK163" s="425"/>
      <c r="NVL163" s="423"/>
      <c r="NVM163" s="426"/>
      <c r="NVN163" s="426"/>
      <c r="NVO163" s="427"/>
      <c r="NVP163" s="427"/>
      <c r="NVQ163" s="423"/>
      <c r="NVR163" s="428"/>
      <c r="NVS163" s="79"/>
      <c r="NVT163" s="424"/>
      <c r="NVU163" s="89"/>
      <c r="NVV163" s="425"/>
      <c r="NVW163" s="423"/>
      <c r="NVX163" s="426"/>
      <c r="NVY163" s="426"/>
      <c r="NVZ163" s="427"/>
      <c r="NWA163" s="427"/>
      <c r="NWB163" s="423"/>
      <c r="NWC163" s="428"/>
      <c r="NWD163" s="79"/>
      <c r="NWE163" s="424"/>
      <c r="NWF163" s="89"/>
      <c r="NWG163" s="425"/>
      <c r="NWH163" s="423"/>
      <c r="NWI163" s="426"/>
      <c r="NWJ163" s="426"/>
      <c r="NWK163" s="427"/>
      <c r="NWL163" s="427"/>
      <c r="NWM163" s="423"/>
      <c r="NWN163" s="428"/>
      <c r="NWO163" s="79"/>
      <c r="NWP163" s="424"/>
      <c r="NWQ163" s="89"/>
      <c r="NWR163" s="425"/>
      <c r="NWS163" s="423"/>
      <c r="NWT163" s="426"/>
      <c r="NWU163" s="426"/>
      <c r="NWV163" s="427"/>
      <c r="NWW163" s="427"/>
      <c r="NWX163" s="423"/>
      <c r="NWY163" s="428"/>
      <c r="NWZ163" s="79"/>
      <c r="NXA163" s="424"/>
      <c r="NXB163" s="89"/>
      <c r="NXC163" s="425"/>
      <c r="NXD163" s="423"/>
      <c r="NXE163" s="426"/>
      <c r="NXF163" s="426"/>
      <c r="NXG163" s="427"/>
      <c r="NXH163" s="427"/>
      <c r="NXI163" s="423"/>
      <c r="NXJ163" s="428"/>
      <c r="NXK163" s="79"/>
      <c r="NXL163" s="424"/>
      <c r="NXM163" s="89"/>
      <c r="NXN163" s="425"/>
      <c r="NXO163" s="423"/>
      <c r="NXP163" s="426"/>
      <c r="NXQ163" s="426"/>
      <c r="NXR163" s="427"/>
      <c r="NXS163" s="427"/>
      <c r="NXT163" s="423"/>
      <c r="NXU163" s="428"/>
      <c r="NXV163" s="79"/>
      <c r="NXW163" s="424"/>
      <c r="NXX163" s="89"/>
      <c r="NXY163" s="425"/>
      <c r="NXZ163" s="423"/>
      <c r="NYA163" s="426"/>
      <c r="NYB163" s="426"/>
      <c r="NYC163" s="427"/>
      <c r="NYD163" s="427"/>
      <c r="NYE163" s="423"/>
      <c r="NYF163" s="428"/>
      <c r="NYG163" s="79"/>
      <c r="NYH163" s="424"/>
      <c r="NYI163" s="89"/>
      <c r="NYJ163" s="425"/>
      <c r="NYK163" s="423"/>
      <c r="NYL163" s="426"/>
      <c r="NYM163" s="426"/>
      <c r="NYN163" s="427"/>
      <c r="NYO163" s="427"/>
      <c r="NYP163" s="423"/>
      <c r="NYQ163" s="428"/>
      <c r="NYR163" s="79"/>
      <c r="NYS163" s="424"/>
      <c r="NYT163" s="89"/>
      <c r="NYU163" s="425"/>
      <c r="NYV163" s="423"/>
      <c r="NYW163" s="426"/>
      <c r="NYX163" s="426"/>
      <c r="NYY163" s="427"/>
      <c r="NYZ163" s="427"/>
      <c r="NZA163" s="423"/>
      <c r="NZB163" s="428"/>
      <c r="NZC163" s="79"/>
      <c r="NZD163" s="424"/>
      <c r="NZE163" s="89"/>
      <c r="NZF163" s="425"/>
      <c r="NZG163" s="423"/>
      <c r="NZH163" s="426"/>
      <c r="NZI163" s="426"/>
      <c r="NZJ163" s="427"/>
      <c r="NZK163" s="427"/>
      <c r="NZL163" s="423"/>
      <c r="NZM163" s="428"/>
      <c r="NZN163" s="79"/>
      <c r="NZO163" s="424"/>
      <c r="NZP163" s="89"/>
      <c r="NZQ163" s="425"/>
      <c r="NZR163" s="423"/>
      <c r="NZS163" s="426"/>
      <c r="NZT163" s="426"/>
      <c r="NZU163" s="427"/>
      <c r="NZV163" s="427"/>
      <c r="NZW163" s="423"/>
      <c r="NZX163" s="428"/>
      <c r="NZY163" s="79"/>
      <c r="NZZ163" s="424"/>
      <c r="OAA163" s="89"/>
      <c r="OAB163" s="425"/>
      <c r="OAC163" s="423"/>
      <c r="OAD163" s="426"/>
      <c r="OAE163" s="426"/>
      <c r="OAF163" s="427"/>
      <c r="OAG163" s="427"/>
      <c r="OAH163" s="423"/>
      <c r="OAI163" s="428"/>
      <c r="OAJ163" s="79"/>
      <c r="OAK163" s="424"/>
      <c r="OAL163" s="89"/>
      <c r="OAM163" s="425"/>
      <c r="OAN163" s="423"/>
      <c r="OAO163" s="426"/>
      <c r="OAP163" s="426"/>
      <c r="OAQ163" s="427"/>
      <c r="OAR163" s="427"/>
      <c r="OAS163" s="423"/>
      <c r="OAT163" s="428"/>
      <c r="OAU163" s="79"/>
      <c r="OAV163" s="424"/>
      <c r="OAW163" s="89"/>
      <c r="OAX163" s="425"/>
      <c r="OAY163" s="423"/>
      <c r="OAZ163" s="426"/>
      <c r="OBA163" s="426"/>
      <c r="OBB163" s="427"/>
      <c r="OBC163" s="427"/>
      <c r="OBD163" s="423"/>
      <c r="OBE163" s="428"/>
      <c r="OBF163" s="79"/>
      <c r="OBG163" s="424"/>
      <c r="OBH163" s="89"/>
      <c r="OBI163" s="425"/>
      <c r="OBJ163" s="423"/>
      <c r="OBK163" s="426"/>
      <c r="OBL163" s="426"/>
      <c r="OBM163" s="427"/>
      <c r="OBN163" s="427"/>
      <c r="OBO163" s="423"/>
      <c r="OBP163" s="428"/>
      <c r="OBQ163" s="79"/>
      <c r="OBR163" s="424"/>
      <c r="OBS163" s="89"/>
      <c r="OBT163" s="425"/>
      <c r="OBU163" s="423"/>
      <c r="OBV163" s="426"/>
      <c r="OBW163" s="426"/>
      <c r="OBX163" s="427"/>
      <c r="OBY163" s="427"/>
      <c r="OBZ163" s="423"/>
      <c r="OCA163" s="428"/>
      <c r="OCB163" s="79"/>
      <c r="OCC163" s="424"/>
      <c r="OCD163" s="89"/>
      <c r="OCE163" s="425"/>
      <c r="OCF163" s="423"/>
      <c r="OCG163" s="426"/>
      <c r="OCH163" s="426"/>
      <c r="OCI163" s="427"/>
      <c r="OCJ163" s="427"/>
      <c r="OCK163" s="423"/>
      <c r="OCL163" s="428"/>
      <c r="OCM163" s="79"/>
      <c r="OCN163" s="424"/>
      <c r="OCO163" s="89"/>
      <c r="OCP163" s="425"/>
      <c r="OCQ163" s="423"/>
      <c r="OCR163" s="426"/>
      <c r="OCS163" s="426"/>
      <c r="OCT163" s="427"/>
      <c r="OCU163" s="427"/>
      <c r="OCV163" s="423"/>
      <c r="OCW163" s="428"/>
      <c r="OCX163" s="79"/>
      <c r="OCY163" s="424"/>
      <c r="OCZ163" s="89"/>
      <c r="ODA163" s="425"/>
      <c r="ODB163" s="423"/>
      <c r="ODC163" s="426"/>
      <c r="ODD163" s="426"/>
      <c r="ODE163" s="427"/>
      <c r="ODF163" s="427"/>
      <c r="ODG163" s="423"/>
      <c r="ODH163" s="428"/>
      <c r="ODI163" s="79"/>
      <c r="ODJ163" s="424"/>
      <c r="ODK163" s="89"/>
      <c r="ODL163" s="425"/>
      <c r="ODM163" s="423"/>
      <c r="ODN163" s="426"/>
      <c r="ODO163" s="426"/>
      <c r="ODP163" s="427"/>
      <c r="ODQ163" s="427"/>
      <c r="ODR163" s="423"/>
      <c r="ODS163" s="428"/>
      <c r="ODT163" s="79"/>
      <c r="ODU163" s="424"/>
      <c r="ODV163" s="89"/>
      <c r="ODW163" s="425"/>
      <c r="ODX163" s="423"/>
      <c r="ODY163" s="426"/>
      <c r="ODZ163" s="426"/>
      <c r="OEA163" s="427"/>
      <c r="OEB163" s="427"/>
      <c r="OEC163" s="423"/>
      <c r="OED163" s="428"/>
      <c r="OEE163" s="79"/>
      <c r="OEF163" s="424"/>
      <c r="OEG163" s="89"/>
      <c r="OEH163" s="425"/>
      <c r="OEI163" s="423"/>
      <c r="OEJ163" s="426"/>
      <c r="OEK163" s="426"/>
      <c r="OEL163" s="427"/>
      <c r="OEM163" s="427"/>
      <c r="OEN163" s="423"/>
      <c r="OEO163" s="428"/>
      <c r="OEP163" s="79"/>
      <c r="OEQ163" s="424"/>
      <c r="OER163" s="89"/>
      <c r="OES163" s="425"/>
      <c r="OET163" s="423"/>
      <c r="OEU163" s="426"/>
      <c r="OEV163" s="426"/>
      <c r="OEW163" s="427"/>
      <c r="OEX163" s="427"/>
      <c r="OEY163" s="423"/>
      <c r="OEZ163" s="428"/>
      <c r="OFA163" s="79"/>
      <c r="OFB163" s="424"/>
      <c r="OFC163" s="89"/>
      <c r="OFD163" s="425"/>
      <c r="OFE163" s="423"/>
      <c r="OFF163" s="426"/>
      <c r="OFG163" s="426"/>
      <c r="OFH163" s="427"/>
      <c r="OFI163" s="427"/>
      <c r="OFJ163" s="423"/>
      <c r="OFK163" s="428"/>
      <c r="OFL163" s="79"/>
      <c r="OFM163" s="424"/>
      <c r="OFN163" s="89"/>
      <c r="OFO163" s="425"/>
      <c r="OFP163" s="423"/>
      <c r="OFQ163" s="426"/>
      <c r="OFR163" s="426"/>
      <c r="OFS163" s="427"/>
      <c r="OFT163" s="427"/>
      <c r="OFU163" s="423"/>
      <c r="OFV163" s="428"/>
      <c r="OFW163" s="79"/>
      <c r="OFX163" s="424"/>
      <c r="OFY163" s="89"/>
      <c r="OFZ163" s="425"/>
      <c r="OGA163" s="423"/>
      <c r="OGB163" s="426"/>
      <c r="OGC163" s="426"/>
      <c r="OGD163" s="427"/>
      <c r="OGE163" s="427"/>
      <c r="OGF163" s="423"/>
      <c r="OGG163" s="428"/>
      <c r="OGH163" s="79"/>
      <c r="OGI163" s="424"/>
      <c r="OGJ163" s="89"/>
      <c r="OGK163" s="425"/>
      <c r="OGL163" s="423"/>
      <c r="OGM163" s="426"/>
      <c r="OGN163" s="426"/>
      <c r="OGO163" s="427"/>
      <c r="OGP163" s="427"/>
      <c r="OGQ163" s="423"/>
      <c r="OGR163" s="428"/>
      <c r="OGS163" s="79"/>
      <c r="OGT163" s="424"/>
      <c r="OGU163" s="89"/>
      <c r="OGV163" s="425"/>
      <c r="OGW163" s="423"/>
      <c r="OGX163" s="426"/>
      <c r="OGY163" s="426"/>
      <c r="OGZ163" s="427"/>
      <c r="OHA163" s="427"/>
      <c r="OHB163" s="423"/>
      <c r="OHC163" s="428"/>
      <c r="OHD163" s="79"/>
      <c r="OHE163" s="424"/>
      <c r="OHF163" s="89"/>
      <c r="OHG163" s="425"/>
      <c r="OHH163" s="423"/>
      <c r="OHI163" s="426"/>
      <c r="OHJ163" s="426"/>
      <c r="OHK163" s="427"/>
      <c r="OHL163" s="427"/>
      <c r="OHM163" s="423"/>
      <c r="OHN163" s="428"/>
      <c r="OHO163" s="79"/>
      <c r="OHP163" s="424"/>
      <c r="OHQ163" s="89"/>
      <c r="OHR163" s="425"/>
      <c r="OHS163" s="423"/>
      <c r="OHT163" s="426"/>
      <c r="OHU163" s="426"/>
      <c r="OHV163" s="427"/>
      <c r="OHW163" s="427"/>
      <c r="OHX163" s="423"/>
      <c r="OHY163" s="428"/>
      <c r="OHZ163" s="79"/>
      <c r="OIA163" s="424"/>
      <c r="OIB163" s="89"/>
      <c r="OIC163" s="425"/>
      <c r="OID163" s="423"/>
      <c r="OIE163" s="426"/>
      <c r="OIF163" s="426"/>
      <c r="OIG163" s="427"/>
      <c r="OIH163" s="427"/>
      <c r="OII163" s="423"/>
      <c r="OIJ163" s="428"/>
      <c r="OIK163" s="79"/>
      <c r="OIL163" s="424"/>
      <c r="OIM163" s="89"/>
      <c r="OIN163" s="425"/>
      <c r="OIO163" s="423"/>
      <c r="OIP163" s="426"/>
      <c r="OIQ163" s="426"/>
      <c r="OIR163" s="427"/>
      <c r="OIS163" s="427"/>
      <c r="OIT163" s="423"/>
      <c r="OIU163" s="428"/>
      <c r="OIV163" s="79"/>
      <c r="OIW163" s="424"/>
      <c r="OIX163" s="89"/>
      <c r="OIY163" s="425"/>
      <c r="OIZ163" s="423"/>
      <c r="OJA163" s="426"/>
      <c r="OJB163" s="426"/>
      <c r="OJC163" s="427"/>
      <c r="OJD163" s="427"/>
      <c r="OJE163" s="423"/>
      <c r="OJF163" s="428"/>
      <c r="OJG163" s="79"/>
      <c r="OJH163" s="424"/>
      <c r="OJI163" s="89"/>
      <c r="OJJ163" s="425"/>
      <c r="OJK163" s="423"/>
      <c r="OJL163" s="426"/>
      <c r="OJM163" s="426"/>
      <c r="OJN163" s="427"/>
      <c r="OJO163" s="427"/>
      <c r="OJP163" s="423"/>
      <c r="OJQ163" s="428"/>
      <c r="OJR163" s="79"/>
      <c r="OJS163" s="424"/>
      <c r="OJT163" s="89"/>
      <c r="OJU163" s="425"/>
      <c r="OJV163" s="423"/>
      <c r="OJW163" s="426"/>
      <c r="OJX163" s="426"/>
      <c r="OJY163" s="427"/>
      <c r="OJZ163" s="427"/>
      <c r="OKA163" s="423"/>
      <c r="OKB163" s="428"/>
      <c r="OKC163" s="79"/>
      <c r="OKD163" s="424"/>
      <c r="OKE163" s="89"/>
      <c r="OKF163" s="425"/>
      <c r="OKG163" s="423"/>
      <c r="OKH163" s="426"/>
      <c r="OKI163" s="426"/>
      <c r="OKJ163" s="427"/>
      <c r="OKK163" s="427"/>
      <c r="OKL163" s="423"/>
      <c r="OKM163" s="428"/>
      <c r="OKN163" s="79"/>
      <c r="OKO163" s="424"/>
      <c r="OKP163" s="89"/>
      <c r="OKQ163" s="425"/>
      <c r="OKR163" s="423"/>
      <c r="OKS163" s="426"/>
      <c r="OKT163" s="426"/>
      <c r="OKU163" s="427"/>
      <c r="OKV163" s="427"/>
      <c r="OKW163" s="423"/>
      <c r="OKX163" s="428"/>
      <c r="OKY163" s="79"/>
      <c r="OKZ163" s="424"/>
      <c r="OLA163" s="89"/>
      <c r="OLB163" s="425"/>
      <c r="OLC163" s="423"/>
      <c r="OLD163" s="426"/>
      <c r="OLE163" s="426"/>
      <c r="OLF163" s="427"/>
      <c r="OLG163" s="427"/>
      <c r="OLH163" s="423"/>
      <c r="OLI163" s="428"/>
      <c r="OLJ163" s="79"/>
      <c r="OLK163" s="424"/>
      <c r="OLL163" s="89"/>
      <c r="OLM163" s="425"/>
      <c r="OLN163" s="423"/>
      <c r="OLO163" s="426"/>
      <c r="OLP163" s="426"/>
      <c r="OLQ163" s="427"/>
      <c r="OLR163" s="427"/>
      <c r="OLS163" s="423"/>
      <c r="OLT163" s="428"/>
      <c r="OLU163" s="79"/>
      <c r="OLV163" s="424"/>
      <c r="OLW163" s="89"/>
      <c r="OLX163" s="425"/>
      <c r="OLY163" s="423"/>
      <c r="OLZ163" s="426"/>
      <c r="OMA163" s="426"/>
      <c r="OMB163" s="427"/>
      <c r="OMC163" s="427"/>
      <c r="OMD163" s="423"/>
      <c r="OME163" s="428"/>
      <c r="OMF163" s="79"/>
      <c r="OMG163" s="424"/>
      <c r="OMH163" s="89"/>
      <c r="OMI163" s="425"/>
      <c r="OMJ163" s="423"/>
      <c r="OMK163" s="426"/>
      <c r="OML163" s="426"/>
      <c r="OMM163" s="427"/>
      <c r="OMN163" s="427"/>
      <c r="OMO163" s="423"/>
      <c r="OMP163" s="428"/>
      <c r="OMQ163" s="79"/>
      <c r="OMR163" s="424"/>
      <c r="OMS163" s="89"/>
      <c r="OMT163" s="425"/>
      <c r="OMU163" s="423"/>
      <c r="OMV163" s="426"/>
      <c r="OMW163" s="426"/>
      <c r="OMX163" s="427"/>
      <c r="OMY163" s="427"/>
      <c r="OMZ163" s="423"/>
      <c r="ONA163" s="428"/>
      <c r="ONB163" s="79"/>
      <c r="ONC163" s="424"/>
      <c r="OND163" s="89"/>
      <c r="ONE163" s="425"/>
      <c r="ONF163" s="423"/>
      <c r="ONG163" s="426"/>
      <c r="ONH163" s="426"/>
      <c r="ONI163" s="427"/>
      <c r="ONJ163" s="427"/>
      <c r="ONK163" s="423"/>
      <c r="ONL163" s="428"/>
      <c r="ONM163" s="79"/>
      <c r="ONN163" s="424"/>
      <c r="ONO163" s="89"/>
      <c r="ONP163" s="425"/>
      <c r="ONQ163" s="423"/>
      <c r="ONR163" s="426"/>
      <c r="ONS163" s="426"/>
      <c r="ONT163" s="427"/>
      <c r="ONU163" s="427"/>
      <c r="ONV163" s="423"/>
      <c r="ONW163" s="428"/>
      <c r="ONX163" s="79"/>
      <c r="ONY163" s="424"/>
      <c r="ONZ163" s="89"/>
      <c r="OOA163" s="425"/>
      <c r="OOB163" s="423"/>
      <c r="OOC163" s="426"/>
      <c r="OOD163" s="426"/>
      <c r="OOE163" s="427"/>
      <c r="OOF163" s="427"/>
      <c r="OOG163" s="423"/>
      <c r="OOH163" s="428"/>
      <c r="OOI163" s="79"/>
      <c r="OOJ163" s="424"/>
      <c r="OOK163" s="89"/>
      <c r="OOL163" s="425"/>
      <c r="OOM163" s="423"/>
      <c r="OON163" s="426"/>
      <c r="OOO163" s="426"/>
      <c r="OOP163" s="427"/>
      <c r="OOQ163" s="427"/>
      <c r="OOR163" s="423"/>
      <c r="OOS163" s="428"/>
      <c r="OOT163" s="79"/>
      <c r="OOU163" s="424"/>
      <c r="OOV163" s="89"/>
      <c r="OOW163" s="425"/>
      <c r="OOX163" s="423"/>
      <c r="OOY163" s="426"/>
      <c r="OOZ163" s="426"/>
      <c r="OPA163" s="427"/>
      <c r="OPB163" s="427"/>
      <c r="OPC163" s="423"/>
      <c r="OPD163" s="428"/>
      <c r="OPE163" s="79"/>
      <c r="OPF163" s="424"/>
      <c r="OPG163" s="89"/>
      <c r="OPH163" s="425"/>
      <c r="OPI163" s="423"/>
      <c r="OPJ163" s="426"/>
      <c r="OPK163" s="426"/>
      <c r="OPL163" s="427"/>
      <c r="OPM163" s="427"/>
      <c r="OPN163" s="423"/>
      <c r="OPO163" s="428"/>
      <c r="OPP163" s="79"/>
      <c r="OPQ163" s="424"/>
      <c r="OPR163" s="89"/>
      <c r="OPS163" s="425"/>
      <c r="OPT163" s="423"/>
      <c r="OPU163" s="426"/>
      <c r="OPV163" s="426"/>
      <c r="OPW163" s="427"/>
      <c r="OPX163" s="427"/>
      <c r="OPY163" s="423"/>
      <c r="OPZ163" s="428"/>
      <c r="OQA163" s="79"/>
      <c r="OQB163" s="424"/>
      <c r="OQC163" s="89"/>
      <c r="OQD163" s="425"/>
      <c r="OQE163" s="423"/>
      <c r="OQF163" s="426"/>
      <c r="OQG163" s="426"/>
      <c r="OQH163" s="427"/>
      <c r="OQI163" s="427"/>
      <c r="OQJ163" s="423"/>
      <c r="OQK163" s="428"/>
      <c r="OQL163" s="79"/>
      <c r="OQM163" s="424"/>
      <c r="OQN163" s="89"/>
      <c r="OQO163" s="425"/>
      <c r="OQP163" s="423"/>
      <c r="OQQ163" s="426"/>
      <c r="OQR163" s="426"/>
      <c r="OQS163" s="427"/>
      <c r="OQT163" s="427"/>
      <c r="OQU163" s="423"/>
      <c r="OQV163" s="428"/>
      <c r="OQW163" s="79"/>
      <c r="OQX163" s="424"/>
      <c r="OQY163" s="89"/>
      <c r="OQZ163" s="425"/>
      <c r="ORA163" s="423"/>
      <c r="ORB163" s="426"/>
      <c r="ORC163" s="426"/>
      <c r="ORD163" s="427"/>
      <c r="ORE163" s="427"/>
      <c r="ORF163" s="423"/>
      <c r="ORG163" s="428"/>
      <c r="ORH163" s="79"/>
      <c r="ORI163" s="424"/>
      <c r="ORJ163" s="89"/>
      <c r="ORK163" s="425"/>
      <c r="ORL163" s="423"/>
      <c r="ORM163" s="426"/>
      <c r="ORN163" s="426"/>
      <c r="ORO163" s="427"/>
      <c r="ORP163" s="427"/>
      <c r="ORQ163" s="423"/>
      <c r="ORR163" s="428"/>
      <c r="ORS163" s="79"/>
      <c r="ORT163" s="424"/>
      <c r="ORU163" s="89"/>
      <c r="ORV163" s="425"/>
      <c r="ORW163" s="423"/>
      <c r="ORX163" s="426"/>
      <c r="ORY163" s="426"/>
      <c r="ORZ163" s="427"/>
      <c r="OSA163" s="427"/>
      <c r="OSB163" s="423"/>
      <c r="OSC163" s="428"/>
      <c r="OSD163" s="79"/>
      <c r="OSE163" s="424"/>
      <c r="OSF163" s="89"/>
      <c r="OSG163" s="425"/>
      <c r="OSH163" s="423"/>
      <c r="OSI163" s="426"/>
      <c r="OSJ163" s="426"/>
      <c r="OSK163" s="427"/>
      <c r="OSL163" s="427"/>
      <c r="OSM163" s="423"/>
      <c r="OSN163" s="428"/>
      <c r="OSO163" s="79"/>
      <c r="OSP163" s="424"/>
      <c r="OSQ163" s="89"/>
      <c r="OSR163" s="425"/>
      <c r="OSS163" s="423"/>
      <c r="OST163" s="426"/>
      <c r="OSU163" s="426"/>
      <c r="OSV163" s="427"/>
      <c r="OSW163" s="427"/>
      <c r="OSX163" s="423"/>
      <c r="OSY163" s="428"/>
      <c r="OSZ163" s="79"/>
      <c r="OTA163" s="424"/>
      <c r="OTB163" s="89"/>
      <c r="OTC163" s="425"/>
      <c r="OTD163" s="423"/>
      <c r="OTE163" s="426"/>
      <c r="OTF163" s="426"/>
      <c r="OTG163" s="427"/>
      <c r="OTH163" s="427"/>
      <c r="OTI163" s="423"/>
      <c r="OTJ163" s="428"/>
      <c r="OTK163" s="79"/>
      <c r="OTL163" s="424"/>
      <c r="OTM163" s="89"/>
      <c r="OTN163" s="425"/>
      <c r="OTO163" s="423"/>
      <c r="OTP163" s="426"/>
      <c r="OTQ163" s="426"/>
      <c r="OTR163" s="427"/>
      <c r="OTS163" s="427"/>
      <c r="OTT163" s="423"/>
      <c r="OTU163" s="428"/>
      <c r="OTV163" s="79"/>
      <c r="OTW163" s="424"/>
      <c r="OTX163" s="89"/>
      <c r="OTY163" s="425"/>
      <c r="OTZ163" s="423"/>
      <c r="OUA163" s="426"/>
      <c r="OUB163" s="426"/>
      <c r="OUC163" s="427"/>
      <c r="OUD163" s="427"/>
      <c r="OUE163" s="423"/>
      <c r="OUF163" s="428"/>
      <c r="OUG163" s="79"/>
      <c r="OUH163" s="424"/>
      <c r="OUI163" s="89"/>
      <c r="OUJ163" s="425"/>
      <c r="OUK163" s="423"/>
      <c r="OUL163" s="426"/>
      <c r="OUM163" s="426"/>
      <c r="OUN163" s="427"/>
      <c r="OUO163" s="427"/>
      <c r="OUP163" s="423"/>
      <c r="OUQ163" s="428"/>
      <c r="OUR163" s="79"/>
      <c r="OUS163" s="424"/>
      <c r="OUT163" s="89"/>
      <c r="OUU163" s="425"/>
      <c r="OUV163" s="423"/>
      <c r="OUW163" s="426"/>
      <c r="OUX163" s="426"/>
      <c r="OUY163" s="427"/>
      <c r="OUZ163" s="427"/>
      <c r="OVA163" s="423"/>
      <c r="OVB163" s="428"/>
      <c r="OVC163" s="79"/>
      <c r="OVD163" s="424"/>
      <c r="OVE163" s="89"/>
      <c r="OVF163" s="425"/>
      <c r="OVG163" s="423"/>
      <c r="OVH163" s="426"/>
      <c r="OVI163" s="426"/>
      <c r="OVJ163" s="427"/>
      <c r="OVK163" s="427"/>
      <c r="OVL163" s="423"/>
      <c r="OVM163" s="428"/>
      <c r="OVN163" s="79"/>
      <c r="OVO163" s="424"/>
      <c r="OVP163" s="89"/>
      <c r="OVQ163" s="425"/>
      <c r="OVR163" s="423"/>
      <c r="OVS163" s="426"/>
      <c r="OVT163" s="426"/>
      <c r="OVU163" s="427"/>
      <c r="OVV163" s="427"/>
      <c r="OVW163" s="423"/>
      <c r="OVX163" s="428"/>
      <c r="OVY163" s="79"/>
      <c r="OVZ163" s="424"/>
      <c r="OWA163" s="89"/>
      <c r="OWB163" s="425"/>
      <c r="OWC163" s="423"/>
      <c r="OWD163" s="426"/>
      <c r="OWE163" s="426"/>
      <c r="OWF163" s="427"/>
      <c r="OWG163" s="427"/>
      <c r="OWH163" s="423"/>
      <c r="OWI163" s="428"/>
      <c r="OWJ163" s="79"/>
      <c r="OWK163" s="424"/>
      <c r="OWL163" s="89"/>
      <c r="OWM163" s="425"/>
      <c r="OWN163" s="423"/>
      <c r="OWO163" s="426"/>
      <c r="OWP163" s="426"/>
      <c r="OWQ163" s="427"/>
      <c r="OWR163" s="427"/>
      <c r="OWS163" s="423"/>
      <c r="OWT163" s="428"/>
      <c r="OWU163" s="79"/>
      <c r="OWV163" s="424"/>
      <c r="OWW163" s="89"/>
      <c r="OWX163" s="425"/>
      <c r="OWY163" s="423"/>
      <c r="OWZ163" s="426"/>
      <c r="OXA163" s="426"/>
      <c r="OXB163" s="427"/>
      <c r="OXC163" s="427"/>
      <c r="OXD163" s="423"/>
      <c r="OXE163" s="428"/>
      <c r="OXF163" s="79"/>
      <c r="OXG163" s="424"/>
      <c r="OXH163" s="89"/>
      <c r="OXI163" s="425"/>
      <c r="OXJ163" s="423"/>
      <c r="OXK163" s="426"/>
      <c r="OXL163" s="426"/>
      <c r="OXM163" s="427"/>
      <c r="OXN163" s="427"/>
      <c r="OXO163" s="423"/>
      <c r="OXP163" s="428"/>
      <c r="OXQ163" s="79"/>
      <c r="OXR163" s="424"/>
      <c r="OXS163" s="89"/>
      <c r="OXT163" s="425"/>
      <c r="OXU163" s="423"/>
      <c r="OXV163" s="426"/>
      <c r="OXW163" s="426"/>
      <c r="OXX163" s="427"/>
      <c r="OXY163" s="427"/>
      <c r="OXZ163" s="423"/>
      <c r="OYA163" s="428"/>
      <c r="OYB163" s="79"/>
      <c r="OYC163" s="424"/>
      <c r="OYD163" s="89"/>
      <c r="OYE163" s="425"/>
      <c r="OYF163" s="423"/>
      <c r="OYG163" s="426"/>
      <c r="OYH163" s="426"/>
      <c r="OYI163" s="427"/>
      <c r="OYJ163" s="427"/>
      <c r="OYK163" s="423"/>
      <c r="OYL163" s="428"/>
      <c r="OYM163" s="79"/>
      <c r="OYN163" s="424"/>
      <c r="OYO163" s="89"/>
      <c r="OYP163" s="425"/>
      <c r="OYQ163" s="423"/>
      <c r="OYR163" s="426"/>
      <c r="OYS163" s="426"/>
      <c r="OYT163" s="427"/>
      <c r="OYU163" s="427"/>
      <c r="OYV163" s="423"/>
      <c r="OYW163" s="428"/>
      <c r="OYX163" s="79"/>
      <c r="OYY163" s="424"/>
      <c r="OYZ163" s="89"/>
      <c r="OZA163" s="425"/>
      <c r="OZB163" s="423"/>
      <c r="OZC163" s="426"/>
      <c r="OZD163" s="426"/>
      <c r="OZE163" s="427"/>
      <c r="OZF163" s="427"/>
      <c r="OZG163" s="423"/>
      <c r="OZH163" s="428"/>
      <c r="OZI163" s="79"/>
      <c r="OZJ163" s="424"/>
      <c r="OZK163" s="89"/>
      <c r="OZL163" s="425"/>
      <c r="OZM163" s="423"/>
      <c r="OZN163" s="426"/>
      <c r="OZO163" s="426"/>
      <c r="OZP163" s="427"/>
      <c r="OZQ163" s="427"/>
      <c r="OZR163" s="423"/>
      <c r="OZS163" s="428"/>
      <c r="OZT163" s="79"/>
      <c r="OZU163" s="424"/>
      <c r="OZV163" s="89"/>
      <c r="OZW163" s="425"/>
      <c r="OZX163" s="423"/>
      <c r="OZY163" s="426"/>
      <c r="OZZ163" s="426"/>
      <c r="PAA163" s="427"/>
      <c r="PAB163" s="427"/>
      <c r="PAC163" s="423"/>
      <c r="PAD163" s="428"/>
      <c r="PAE163" s="79"/>
      <c r="PAF163" s="424"/>
      <c r="PAG163" s="89"/>
      <c r="PAH163" s="425"/>
      <c r="PAI163" s="423"/>
      <c r="PAJ163" s="426"/>
      <c r="PAK163" s="426"/>
      <c r="PAL163" s="427"/>
      <c r="PAM163" s="427"/>
      <c r="PAN163" s="423"/>
      <c r="PAO163" s="428"/>
      <c r="PAP163" s="79"/>
      <c r="PAQ163" s="424"/>
      <c r="PAR163" s="89"/>
      <c r="PAS163" s="425"/>
      <c r="PAT163" s="423"/>
      <c r="PAU163" s="426"/>
      <c r="PAV163" s="426"/>
      <c r="PAW163" s="427"/>
      <c r="PAX163" s="427"/>
      <c r="PAY163" s="423"/>
      <c r="PAZ163" s="428"/>
      <c r="PBA163" s="79"/>
      <c r="PBB163" s="424"/>
      <c r="PBC163" s="89"/>
      <c r="PBD163" s="425"/>
      <c r="PBE163" s="423"/>
      <c r="PBF163" s="426"/>
      <c r="PBG163" s="426"/>
      <c r="PBH163" s="427"/>
      <c r="PBI163" s="427"/>
      <c r="PBJ163" s="423"/>
      <c r="PBK163" s="428"/>
      <c r="PBL163" s="79"/>
      <c r="PBM163" s="424"/>
      <c r="PBN163" s="89"/>
      <c r="PBO163" s="425"/>
      <c r="PBP163" s="423"/>
      <c r="PBQ163" s="426"/>
      <c r="PBR163" s="426"/>
      <c r="PBS163" s="427"/>
      <c r="PBT163" s="427"/>
      <c r="PBU163" s="423"/>
      <c r="PBV163" s="428"/>
      <c r="PBW163" s="79"/>
      <c r="PBX163" s="424"/>
      <c r="PBY163" s="89"/>
      <c r="PBZ163" s="425"/>
      <c r="PCA163" s="423"/>
      <c r="PCB163" s="426"/>
      <c r="PCC163" s="426"/>
      <c r="PCD163" s="427"/>
      <c r="PCE163" s="427"/>
      <c r="PCF163" s="423"/>
      <c r="PCG163" s="428"/>
      <c r="PCH163" s="79"/>
      <c r="PCI163" s="424"/>
      <c r="PCJ163" s="89"/>
      <c r="PCK163" s="425"/>
      <c r="PCL163" s="423"/>
      <c r="PCM163" s="426"/>
      <c r="PCN163" s="426"/>
      <c r="PCO163" s="427"/>
      <c r="PCP163" s="427"/>
      <c r="PCQ163" s="423"/>
      <c r="PCR163" s="428"/>
      <c r="PCS163" s="79"/>
      <c r="PCT163" s="424"/>
      <c r="PCU163" s="89"/>
      <c r="PCV163" s="425"/>
      <c r="PCW163" s="423"/>
      <c r="PCX163" s="426"/>
      <c r="PCY163" s="426"/>
      <c r="PCZ163" s="427"/>
      <c r="PDA163" s="427"/>
      <c r="PDB163" s="423"/>
      <c r="PDC163" s="428"/>
      <c r="PDD163" s="79"/>
      <c r="PDE163" s="424"/>
      <c r="PDF163" s="89"/>
      <c r="PDG163" s="425"/>
      <c r="PDH163" s="423"/>
      <c r="PDI163" s="426"/>
      <c r="PDJ163" s="426"/>
      <c r="PDK163" s="427"/>
      <c r="PDL163" s="427"/>
      <c r="PDM163" s="423"/>
      <c r="PDN163" s="428"/>
      <c r="PDO163" s="79"/>
      <c r="PDP163" s="424"/>
      <c r="PDQ163" s="89"/>
      <c r="PDR163" s="425"/>
      <c r="PDS163" s="423"/>
      <c r="PDT163" s="426"/>
      <c r="PDU163" s="426"/>
      <c r="PDV163" s="427"/>
      <c r="PDW163" s="427"/>
      <c r="PDX163" s="423"/>
      <c r="PDY163" s="428"/>
      <c r="PDZ163" s="79"/>
      <c r="PEA163" s="424"/>
      <c r="PEB163" s="89"/>
      <c r="PEC163" s="425"/>
      <c r="PED163" s="423"/>
      <c r="PEE163" s="426"/>
      <c r="PEF163" s="426"/>
      <c r="PEG163" s="427"/>
      <c r="PEH163" s="427"/>
      <c r="PEI163" s="423"/>
      <c r="PEJ163" s="428"/>
      <c r="PEK163" s="79"/>
      <c r="PEL163" s="424"/>
      <c r="PEM163" s="89"/>
      <c r="PEN163" s="425"/>
      <c r="PEO163" s="423"/>
      <c r="PEP163" s="426"/>
      <c r="PEQ163" s="426"/>
      <c r="PER163" s="427"/>
      <c r="PES163" s="427"/>
      <c r="PET163" s="423"/>
      <c r="PEU163" s="428"/>
      <c r="PEV163" s="79"/>
      <c r="PEW163" s="424"/>
      <c r="PEX163" s="89"/>
      <c r="PEY163" s="425"/>
      <c r="PEZ163" s="423"/>
      <c r="PFA163" s="426"/>
      <c r="PFB163" s="426"/>
      <c r="PFC163" s="427"/>
      <c r="PFD163" s="427"/>
      <c r="PFE163" s="423"/>
      <c r="PFF163" s="428"/>
      <c r="PFG163" s="79"/>
      <c r="PFH163" s="424"/>
      <c r="PFI163" s="89"/>
      <c r="PFJ163" s="425"/>
      <c r="PFK163" s="423"/>
      <c r="PFL163" s="426"/>
      <c r="PFM163" s="426"/>
      <c r="PFN163" s="427"/>
      <c r="PFO163" s="427"/>
      <c r="PFP163" s="423"/>
      <c r="PFQ163" s="428"/>
      <c r="PFR163" s="79"/>
      <c r="PFS163" s="424"/>
      <c r="PFT163" s="89"/>
      <c r="PFU163" s="425"/>
      <c r="PFV163" s="423"/>
      <c r="PFW163" s="426"/>
      <c r="PFX163" s="426"/>
      <c r="PFY163" s="427"/>
      <c r="PFZ163" s="427"/>
      <c r="PGA163" s="423"/>
      <c r="PGB163" s="428"/>
      <c r="PGC163" s="79"/>
      <c r="PGD163" s="424"/>
      <c r="PGE163" s="89"/>
      <c r="PGF163" s="425"/>
      <c r="PGG163" s="423"/>
      <c r="PGH163" s="426"/>
      <c r="PGI163" s="426"/>
      <c r="PGJ163" s="427"/>
      <c r="PGK163" s="427"/>
      <c r="PGL163" s="423"/>
      <c r="PGM163" s="428"/>
      <c r="PGN163" s="79"/>
      <c r="PGO163" s="424"/>
      <c r="PGP163" s="89"/>
      <c r="PGQ163" s="425"/>
      <c r="PGR163" s="423"/>
      <c r="PGS163" s="426"/>
      <c r="PGT163" s="426"/>
      <c r="PGU163" s="427"/>
      <c r="PGV163" s="427"/>
      <c r="PGW163" s="423"/>
      <c r="PGX163" s="428"/>
      <c r="PGY163" s="79"/>
      <c r="PGZ163" s="424"/>
      <c r="PHA163" s="89"/>
      <c r="PHB163" s="425"/>
      <c r="PHC163" s="423"/>
      <c r="PHD163" s="426"/>
      <c r="PHE163" s="426"/>
      <c r="PHF163" s="427"/>
      <c r="PHG163" s="427"/>
      <c r="PHH163" s="423"/>
      <c r="PHI163" s="428"/>
      <c r="PHJ163" s="79"/>
      <c r="PHK163" s="424"/>
      <c r="PHL163" s="89"/>
      <c r="PHM163" s="425"/>
      <c r="PHN163" s="423"/>
      <c r="PHO163" s="426"/>
      <c r="PHP163" s="426"/>
      <c r="PHQ163" s="427"/>
      <c r="PHR163" s="427"/>
      <c r="PHS163" s="423"/>
      <c r="PHT163" s="428"/>
      <c r="PHU163" s="79"/>
      <c r="PHV163" s="424"/>
      <c r="PHW163" s="89"/>
      <c r="PHX163" s="425"/>
      <c r="PHY163" s="423"/>
      <c r="PHZ163" s="426"/>
      <c r="PIA163" s="426"/>
      <c r="PIB163" s="427"/>
      <c r="PIC163" s="427"/>
      <c r="PID163" s="423"/>
      <c r="PIE163" s="428"/>
      <c r="PIF163" s="79"/>
      <c r="PIG163" s="424"/>
      <c r="PIH163" s="89"/>
      <c r="PII163" s="425"/>
      <c r="PIJ163" s="423"/>
      <c r="PIK163" s="426"/>
      <c r="PIL163" s="426"/>
      <c r="PIM163" s="427"/>
      <c r="PIN163" s="427"/>
      <c r="PIO163" s="423"/>
      <c r="PIP163" s="428"/>
      <c r="PIQ163" s="79"/>
      <c r="PIR163" s="424"/>
      <c r="PIS163" s="89"/>
      <c r="PIT163" s="425"/>
      <c r="PIU163" s="423"/>
      <c r="PIV163" s="426"/>
      <c r="PIW163" s="426"/>
      <c r="PIX163" s="427"/>
      <c r="PIY163" s="427"/>
      <c r="PIZ163" s="423"/>
      <c r="PJA163" s="428"/>
      <c r="PJB163" s="79"/>
      <c r="PJC163" s="424"/>
      <c r="PJD163" s="89"/>
      <c r="PJE163" s="425"/>
      <c r="PJF163" s="423"/>
      <c r="PJG163" s="426"/>
      <c r="PJH163" s="426"/>
      <c r="PJI163" s="427"/>
      <c r="PJJ163" s="427"/>
      <c r="PJK163" s="423"/>
      <c r="PJL163" s="428"/>
      <c r="PJM163" s="79"/>
      <c r="PJN163" s="424"/>
      <c r="PJO163" s="89"/>
      <c r="PJP163" s="425"/>
      <c r="PJQ163" s="423"/>
      <c r="PJR163" s="426"/>
      <c r="PJS163" s="426"/>
      <c r="PJT163" s="427"/>
      <c r="PJU163" s="427"/>
      <c r="PJV163" s="423"/>
      <c r="PJW163" s="428"/>
      <c r="PJX163" s="79"/>
      <c r="PJY163" s="424"/>
      <c r="PJZ163" s="89"/>
      <c r="PKA163" s="425"/>
      <c r="PKB163" s="423"/>
      <c r="PKC163" s="426"/>
      <c r="PKD163" s="426"/>
      <c r="PKE163" s="427"/>
      <c r="PKF163" s="427"/>
      <c r="PKG163" s="423"/>
      <c r="PKH163" s="428"/>
      <c r="PKI163" s="79"/>
      <c r="PKJ163" s="424"/>
      <c r="PKK163" s="89"/>
      <c r="PKL163" s="425"/>
      <c r="PKM163" s="423"/>
      <c r="PKN163" s="426"/>
      <c r="PKO163" s="426"/>
      <c r="PKP163" s="427"/>
      <c r="PKQ163" s="427"/>
      <c r="PKR163" s="423"/>
      <c r="PKS163" s="428"/>
      <c r="PKT163" s="79"/>
      <c r="PKU163" s="424"/>
      <c r="PKV163" s="89"/>
      <c r="PKW163" s="425"/>
      <c r="PKX163" s="423"/>
      <c r="PKY163" s="426"/>
      <c r="PKZ163" s="426"/>
      <c r="PLA163" s="427"/>
      <c r="PLB163" s="427"/>
      <c r="PLC163" s="423"/>
      <c r="PLD163" s="428"/>
      <c r="PLE163" s="79"/>
      <c r="PLF163" s="424"/>
      <c r="PLG163" s="89"/>
      <c r="PLH163" s="425"/>
      <c r="PLI163" s="423"/>
      <c r="PLJ163" s="426"/>
      <c r="PLK163" s="426"/>
      <c r="PLL163" s="427"/>
      <c r="PLM163" s="427"/>
      <c r="PLN163" s="423"/>
      <c r="PLO163" s="428"/>
      <c r="PLP163" s="79"/>
      <c r="PLQ163" s="424"/>
      <c r="PLR163" s="89"/>
      <c r="PLS163" s="425"/>
      <c r="PLT163" s="423"/>
      <c r="PLU163" s="426"/>
      <c r="PLV163" s="426"/>
      <c r="PLW163" s="427"/>
      <c r="PLX163" s="427"/>
      <c r="PLY163" s="423"/>
      <c r="PLZ163" s="428"/>
      <c r="PMA163" s="79"/>
      <c r="PMB163" s="424"/>
      <c r="PMC163" s="89"/>
      <c r="PMD163" s="425"/>
      <c r="PME163" s="423"/>
      <c r="PMF163" s="426"/>
      <c r="PMG163" s="426"/>
      <c r="PMH163" s="427"/>
      <c r="PMI163" s="427"/>
      <c r="PMJ163" s="423"/>
      <c r="PMK163" s="428"/>
      <c r="PML163" s="79"/>
      <c r="PMM163" s="424"/>
      <c r="PMN163" s="89"/>
      <c r="PMO163" s="425"/>
      <c r="PMP163" s="423"/>
      <c r="PMQ163" s="426"/>
      <c r="PMR163" s="426"/>
      <c r="PMS163" s="427"/>
      <c r="PMT163" s="427"/>
      <c r="PMU163" s="423"/>
      <c r="PMV163" s="428"/>
      <c r="PMW163" s="79"/>
      <c r="PMX163" s="424"/>
      <c r="PMY163" s="89"/>
      <c r="PMZ163" s="425"/>
      <c r="PNA163" s="423"/>
      <c r="PNB163" s="426"/>
      <c r="PNC163" s="426"/>
      <c r="PND163" s="427"/>
      <c r="PNE163" s="427"/>
      <c r="PNF163" s="423"/>
      <c r="PNG163" s="428"/>
      <c r="PNH163" s="79"/>
      <c r="PNI163" s="424"/>
      <c r="PNJ163" s="89"/>
      <c r="PNK163" s="425"/>
      <c r="PNL163" s="423"/>
      <c r="PNM163" s="426"/>
      <c r="PNN163" s="426"/>
      <c r="PNO163" s="427"/>
      <c r="PNP163" s="427"/>
      <c r="PNQ163" s="423"/>
      <c r="PNR163" s="428"/>
      <c r="PNS163" s="79"/>
      <c r="PNT163" s="424"/>
      <c r="PNU163" s="89"/>
      <c r="PNV163" s="425"/>
      <c r="PNW163" s="423"/>
      <c r="PNX163" s="426"/>
      <c r="PNY163" s="426"/>
      <c r="PNZ163" s="427"/>
      <c r="POA163" s="427"/>
      <c r="POB163" s="423"/>
      <c r="POC163" s="428"/>
      <c r="POD163" s="79"/>
      <c r="POE163" s="424"/>
      <c r="POF163" s="89"/>
      <c r="POG163" s="425"/>
      <c r="POH163" s="423"/>
      <c r="POI163" s="426"/>
      <c r="POJ163" s="426"/>
      <c r="POK163" s="427"/>
      <c r="POL163" s="427"/>
      <c r="POM163" s="423"/>
      <c r="PON163" s="428"/>
      <c r="POO163" s="79"/>
      <c r="POP163" s="424"/>
      <c r="POQ163" s="89"/>
      <c r="POR163" s="425"/>
      <c r="POS163" s="423"/>
      <c r="POT163" s="426"/>
      <c r="POU163" s="426"/>
      <c r="POV163" s="427"/>
      <c r="POW163" s="427"/>
      <c r="POX163" s="423"/>
      <c r="POY163" s="428"/>
      <c r="POZ163" s="79"/>
      <c r="PPA163" s="424"/>
      <c r="PPB163" s="89"/>
      <c r="PPC163" s="425"/>
      <c r="PPD163" s="423"/>
      <c r="PPE163" s="426"/>
      <c r="PPF163" s="426"/>
      <c r="PPG163" s="427"/>
      <c r="PPH163" s="427"/>
      <c r="PPI163" s="423"/>
      <c r="PPJ163" s="428"/>
      <c r="PPK163" s="79"/>
      <c r="PPL163" s="424"/>
      <c r="PPM163" s="89"/>
      <c r="PPN163" s="425"/>
      <c r="PPO163" s="423"/>
      <c r="PPP163" s="426"/>
      <c r="PPQ163" s="426"/>
      <c r="PPR163" s="427"/>
      <c r="PPS163" s="427"/>
      <c r="PPT163" s="423"/>
      <c r="PPU163" s="428"/>
      <c r="PPV163" s="79"/>
      <c r="PPW163" s="424"/>
      <c r="PPX163" s="89"/>
      <c r="PPY163" s="425"/>
      <c r="PPZ163" s="423"/>
      <c r="PQA163" s="426"/>
      <c r="PQB163" s="426"/>
      <c r="PQC163" s="427"/>
      <c r="PQD163" s="427"/>
      <c r="PQE163" s="423"/>
      <c r="PQF163" s="428"/>
      <c r="PQG163" s="79"/>
      <c r="PQH163" s="424"/>
      <c r="PQI163" s="89"/>
      <c r="PQJ163" s="425"/>
      <c r="PQK163" s="423"/>
      <c r="PQL163" s="426"/>
      <c r="PQM163" s="426"/>
      <c r="PQN163" s="427"/>
      <c r="PQO163" s="427"/>
      <c r="PQP163" s="423"/>
      <c r="PQQ163" s="428"/>
      <c r="PQR163" s="79"/>
      <c r="PQS163" s="424"/>
      <c r="PQT163" s="89"/>
      <c r="PQU163" s="425"/>
      <c r="PQV163" s="423"/>
      <c r="PQW163" s="426"/>
      <c r="PQX163" s="426"/>
      <c r="PQY163" s="427"/>
      <c r="PQZ163" s="427"/>
      <c r="PRA163" s="423"/>
      <c r="PRB163" s="428"/>
      <c r="PRC163" s="79"/>
      <c r="PRD163" s="424"/>
      <c r="PRE163" s="89"/>
      <c r="PRF163" s="425"/>
      <c r="PRG163" s="423"/>
      <c r="PRH163" s="426"/>
      <c r="PRI163" s="426"/>
      <c r="PRJ163" s="427"/>
      <c r="PRK163" s="427"/>
      <c r="PRL163" s="423"/>
      <c r="PRM163" s="428"/>
      <c r="PRN163" s="79"/>
      <c r="PRO163" s="424"/>
      <c r="PRP163" s="89"/>
      <c r="PRQ163" s="425"/>
      <c r="PRR163" s="423"/>
      <c r="PRS163" s="426"/>
      <c r="PRT163" s="426"/>
      <c r="PRU163" s="427"/>
      <c r="PRV163" s="427"/>
      <c r="PRW163" s="423"/>
      <c r="PRX163" s="428"/>
      <c r="PRY163" s="79"/>
      <c r="PRZ163" s="424"/>
      <c r="PSA163" s="89"/>
      <c r="PSB163" s="425"/>
      <c r="PSC163" s="423"/>
      <c r="PSD163" s="426"/>
      <c r="PSE163" s="426"/>
      <c r="PSF163" s="427"/>
      <c r="PSG163" s="427"/>
      <c r="PSH163" s="423"/>
      <c r="PSI163" s="428"/>
      <c r="PSJ163" s="79"/>
      <c r="PSK163" s="424"/>
      <c r="PSL163" s="89"/>
      <c r="PSM163" s="425"/>
      <c r="PSN163" s="423"/>
      <c r="PSO163" s="426"/>
      <c r="PSP163" s="426"/>
      <c r="PSQ163" s="427"/>
      <c r="PSR163" s="427"/>
      <c r="PSS163" s="423"/>
      <c r="PST163" s="428"/>
      <c r="PSU163" s="79"/>
      <c r="PSV163" s="424"/>
      <c r="PSW163" s="89"/>
      <c r="PSX163" s="425"/>
      <c r="PSY163" s="423"/>
      <c r="PSZ163" s="426"/>
      <c r="PTA163" s="426"/>
      <c r="PTB163" s="427"/>
      <c r="PTC163" s="427"/>
      <c r="PTD163" s="423"/>
      <c r="PTE163" s="428"/>
      <c r="PTF163" s="79"/>
      <c r="PTG163" s="424"/>
      <c r="PTH163" s="89"/>
      <c r="PTI163" s="425"/>
      <c r="PTJ163" s="423"/>
      <c r="PTK163" s="426"/>
      <c r="PTL163" s="426"/>
      <c r="PTM163" s="427"/>
      <c r="PTN163" s="427"/>
      <c r="PTO163" s="423"/>
      <c r="PTP163" s="428"/>
      <c r="PTQ163" s="79"/>
      <c r="PTR163" s="424"/>
      <c r="PTS163" s="89"/>
      <c r="PTT163" s="425"/>
      <c r="PTU163" s="423"/>
      <c r="PTV163" s="426"/>
      <c r="PTW163" s="426"/>
      <c r="PTX163" s="427"/>
      <c r="PTY163" s="427"/>
      <c r="PTZ163" s="423"/>
      <c r="PUA163" s="428"/>
      <c r="PUB163" s="79"/>
      <c r="PUC163" s="424"/>
      <c r="PUD163" s="89"/>
      <c r="PUE163" s="425"/>
      <c r="PUF163" s="423"/>
      <c r="PUG163" s="426"/>
      <c r="PUH163" s="426"/>
      <c r="PUI163" s="427"/>
      <c r="PUJ163" s="427"/>
      <c r="PUK163" s="423"/>
      <c r="PUL163" s="428"/>
      <c r="PUM163" s="79"/>
      <c r="PUN163" s="424"/>
      <c r="PUO163" s="89"/>
      <c r="PUP163" s="425"/>
      <c r="PUQ163" s="423"/>
      <c r="PUR163" s="426"/>
      <c r="PUS163" s="426"/>
      <c r="PUT163" s="427"/>
      <c r="PUU163" s="427"/>
      <c r="PUV163" s="423"/>
      <c r="PUW163" s="428"/>
      <c r="PUX163" s="79"/>
      <c r="PUY163" s="424"/>
      <c r="PUZ163" s="89"/>
      <c r="PVA163" s="425"/>
      <c r="PVB163" s="423"/>
      <c r="PVC163" s="426"/>
      <c r="PVD163" s="426"/>
      <c r="PVE163" s="427"/>
      <c r="PVF163" s="427"/>
      <c r="PVG163" s="423"/>
      <c r="PVH163" s="428"/>
      <c r="PVI163" s="79"/>
      <c r="PVJ163" s="424"/>
      <c r="PVK163" s="89"/>
      <c r="PVL163" s="425"/>
      <c r="PVM163" s="423"/>
      <c r="PVN163" s="426"/>
      <c r="PVO163" s="426"/>
      <c r="PVP163" s="427"/>
      <c r="PVQ163" s="427"/>
      <c r="PVR163" s="423"/>
      <c r="PVS163" s="428"/>
      <c r="PVT163" s="79"/>
      <c r="PVU163" s="424"/>
      <c r="PVV163" s="89"/>
      <c r="PVW163" s="425"/>
      <c r="PVX163" s="423"/>
      <c r="PVY163" s="426"/>
      <c r="PVZ163" s="426"/>
      <c r="PWA163" s="427"/>
      <c r="PWB163" s="427"/>
      <c r="PWC163" s="423"/>
      <c r="PWD163" s="428"/>
      <c r="PWE163" s="79"/>
      <c r="PWF163" s="424"/>
      <c r="PWG163" s="89"/>
      <c r="PWH163" s="425"/>
      <c r="PWI163" s="423"/>
      <c r="PWJ163" s="426"/>
      <c r="PWK163" s="426"/>
      <c r="PWL163" s="427"/>
      <c r="PWM163" s="427"/>
      <c r="PWN163" s="423"/>
      <c r="PWO163" s="428"/>
      <c r="PWP163" s="79"/>
      <c r="PWQ163" s="424"/>
      <c r="PWR163" s="89"/>
      <c r="PWS163" s="425"/>
      <c r="PWT163" s="423"/>
      <c r="PWU163" s="426"/>
      <c r="PWV163" s="426"/>
      <c r="PWW163" s="427"/>
      <c r="PWX163" s="427"/>
      <c r="PWY163" s="423"/>
      <c r="PWZ163" s="428"/>
      <c r="PXA163" s="79"/>
      <c r="PXB163" s="424"/>
      <c r="PXC163" s="89"/>
      <c r="PXD163" s="425"/>
      <c r="PXE163" s="423"/>
      <c r="PXF163" s="426"/>
      <c r="PXG163" s="426"/>
      <c r="PXH163" s="427"/>
      <c r="PXI163" s="427"/>
      <c r="PXJ163" s="423"/>
      <c r="PXK163" s="428"/>
      <c r="PXL163" s="79"/>
      <c r="PXM163" s="424"/>
      <c r="PXN163" s="89"/>
      <c r="PXO163" s="425"/>
      <c r="PXP163" s="423"/>
      <c r="PXQ163" s="426"/>
      <c r="PXR163" s="426"/>
      <c r="PXS163" s="427"/>
      <c r="PXT163" s="427"/>
      <c r="PXU163" s="423"/>
      <c r="PXV163" s="428"/>
      <c r="PXW163" s="79"/>
      <c r="PXX163" s="424"/>
      <c r="PXY163" s="89"/>
      <c r="PXZ163" s="425"/>
      <c r="PYA163" s="423"/>
      <c r="PYB163" s="426"/>
      <c r="PYC163" s="426"/>
      <c r="PYD163" s="427"/>
      <c r="PYE163" s="427"/>
      <c r="PYF163" s="423"/>
      <c r="PYG163" s="428"/>
      <c r="PYH163" s="79"/>
      <c r="PYI163" s="424"/>
      <c r="PYJ163" s="89"/>
      <c r="PYK163" s="425"/>
      <c r="PYL163" s="423"/>
      <c r="PYM163" s="426"/>
      <c r="PYN163" s="426"/>
      <c r="PYO163" s="427"/>
      <c r="PYP163" s="427"/>
      <c r="PYQ163" s="423"/>
      <c r="PYR163" s="428"/>
      <c r="PYS163" s="79"/>
      <c r="PYT163" s="424"/>
      <c r="PYU163" s="89"/>
      <c r="PYV163" s="425"/>
      <c r="PYW163" s="423"/>
      <c r="PYX163" s="426"/>
      <c r="PYY163" s="426"/>
      <c r="PYZ163" s="427"/>
      <c r="PZA163" s="427"/>
      <c r="PZB163" s="423"/>
      <c r="PZC163" s="428"/>
      <c r="PZD163" s="79"/>
      <c r="PZE163" s="424"/>
      <c r="PZF163" s="89"/>
      <c r="PZG163" s="425"/>
      <c r="PZH163" s="423"/>
      <c r="PZI163" s="426"/>
      <c r="PZJ163" s="426"/>
      <c r="PZK163" s="427"/>
      <c r="PZL163" s="427"/>
      <c r="PZM163" s="423"/>
      <c r="PZN163" s="428"/>
      <c r="PZO163" s="79"/>
      <c r="PZP163" s="424"/>
      <c r="PZQ163" s="89"/>
      <c r="PZR163" s="425"/>
      <c r="PZS163" s="423"/>
      <c r="PZT163" s="426"/>
      <c r="PZU163" s="426"/>
      <c r="PZV163" s="427"/>
      <c r="PZW163" s="427"/>
      <c r="PZX163" s="423"/>
      <c r="PZY163" s="428"/>
      <c r="PZZ163" s="79"/>
      <c r="QAA163" s="424"/>
      <c r="QAB163" s="89"/>
      <c r="QAC163" s="425"/>
      <c r="QAD163" s="423"/>
      <c r="QAE163" s="426"/>
      <c r="QAF163" s="426"/>
      <c r="QAG163" s="427"/>
      <c r="QAH163" s="427"/>
      <c r="QAI163" s="423"/>
      <c r="QAJ163" s="428"/>
      <c r="QAK163" s="79"/>
      <c r="QAL163" s="424"/>
      <c r="QAM163" s="89"/>
      <c r="QAN163" s="425"/>
      <c r="QAO163" s="423"/>
      <c r="QAP163" s="426"/>
      <c r="QAQ163" s="426"/>
      <c r="QAR163" s="427"/>
      <c r="QAS163" s="427"/>
      <c r="QAT163" s="423"/>
      <c r="QAU163" s="428"/>
      <c r="QAV163" s="79"/>
      <c r="QAW163" s="424"/>
      <c r="QAX163" s="89"/>
      <c r="QAY163" s="425"/>
      <c r="QAZ163" s="423"/>
      <c r="QBA163" s="426"/>
      <c r="QBB163" s="426"/>
      <c r="QBC163" s="427"/>
      <c r="QBD163" s="427"/>
      <c r="QBE163" s="423"/>
      <c r="QBF163" s="428"/>
      <c r="QBG163" s="79"/>
      <c r="QBH163" s="424"/>
      <c r="QBI163" s="89"/>
      <c r="QBJ163" s="425"/>
      <c r="QBK163" s="423"/>
      <c r="QBL163" s="426"/>
      <c r="QBM163" s="426"/>
      <c r="QBN163" s="427"/>
      <c r="QBO163" s="427"/>
      <c r="QBP163" s="423"/>
      <c r="QBQ163" s="428"/>
      <c r="QBR163" s="79"/>
      <c r="QBS163" s="424"/>
      <c r="QBT163" s="89"/>
      <c r="QBU163" s="425"/>
      <c r="QBV163" s="423"/>
      <c r="QBW163" s="426"/>
      <c r="QBX163" s="426"/>
      <c r="QBY163" s="427"/>
      <c r="QBZ163" s="427"/>
      <c r="QCA163" s="423"/>
      <c r="QCB163" s="428"/>
      <c r="QCC163" s="79"/>
      <c r="QCD163" s="424"/>
      <c r="QCE163" s="89"/>
      <c r="QCF163" s="425"/>
      <c r="QCG163" s="423"/>
      <c r="QCH163" s="426"/>
      <c r="QCI163" s="426"/>
      <c r="QCJ163" s="427"/>
      <c r="QCK163" s="427"/>
      <c r="QCL163" s="423"/>
      <c r="QCM163" s="428"/>
      <c r="QCN163" s="79"/>
      <c r="QCO163" s="424"/>
      <c r="QCP163" s="89"/>
      <c r="QCQ163" s="425"/>
      <c r="QCR163" s="423"/>
      <c r="QCS163" s="426"/>
      <c r="QCT163" s="426"/>
      <c r="QCU163" s="427"/>
      <c r="QCV163" s="427"/>
      <c r="QCW163" s="423"/>
      <c r="QCX163" s="428"/>
      <c r="QCY163" s="79"/>
      <c r="QCZ163" s="424"/>
      <c r="QDA163" s="89"/>
      <c r="QDB163" s="425"/>
      <c r="QDC163" s="423"/>
      <c r="QDD163" s="426"/>
      <c r="QDE163" s="426"/>
      <c r="QDF163" s="427"/>
      <c r="QDG163" s="427"/>
      <c r="QDH163" s="423"/>
      <c r="QDI163" s="428"/>
      <c r="QDJ163" s="79"/>
      <c r="QDK163" s="424"/>
      <c r="QDL163" s="89"/>
      <c r="QDM163" s="425"/>
      <c r="QDN163" s="423"/>
      <c r="QDO163" s="426"/>
      <c r="QDP163" s="426"/>
      <c r="QDQ163" s="427"/>
      <c r="QDR163" s="427"/>
      <c r="QDS163" s="423"/>
      <c r="QDT163" s="428"/>
      <c r="QDU163" s="79"/>
      <c r="QDV163" s="424"/>
      <c r="QDW163" s="89"/>
      <c r="QDX163" s="425"/>
      <c r="QDY163" s="423"/>
      <c r="QDZ163" s="426"/>
      <c r="QEA163" s="426"/>
      <c r="QEB163" s="427"/>
      <c r="QEC163" s="427"/>
      <c r="QED163" s="423"/>
      <c r="QEE163" s="428"/>
      <c r="QEF163" s="79"/>
      <c r="QEG163" s="424"/>
      <c r="QEH163" s="89"/>
      <c r="QEI163" s="425"/>
      <c r="QEJ163" s="423"/>
      <c r="QEK163" s="426"/>
      <c r="QEL163" s="426"/>
      <c r="QEM163" s="427"/>
      <c r="QEN163" s="427"/>
      <c r="QEO163" s="423"/>
      <c r="QEP163" s="428"/>
      <c r="QEQ163" s="79"/>
      <c r="QER163" s="424"/>
      <c r="QES163" s="89"/>
      <c r="QET163" s="425"/>
      <c r="QEU163" s="423"/>
      <c r="QEV163" s="426"/>
      <c r="QEW163" s="426"/>
      <c r="QEX163" s="427"/>
      <c r="QEY163" s="427"/>
      <c r="QEZ163" s="423"/>
      <c r="QFA163" s="428"/>
      <c r="QFB163" s="79"/>
      <c r="QFC163" s="424"/>
      <c r="QFD163" s="89"/>
      <c r="QFE163" s="425"/>
      <c r="QFF163" s="423"/>
      <c r="QFG163" s="426"/>
      <c r="QFH163" s="426"/>
      <c r="QFI163" s="427"/>
      <c r="QFJ163" s="427"/>
      <c r="QFK163" s="423"/>
      <c r="QFL163" s="428"/>
      <c r="QFM163" s="79"/>
      <c r="QFN163" s="424"/>
      <c r="QFO163" s="89"/>
      <c r="QFP163" s="425"/>
      <c r="QFQ163" s="423"/>
      <c r="QFR163" s="426"/>
      <c r="QFS163" s="426"/>
      <c r="QFT163" s="427"/>
      <c r="QFU163" s="427"/>
      <c r="QFV163" s="423"/>
      <c r="QFW163" s="428"/>
      <c r="QFX163" s="79"/>
      <c r="QFY163" s="424"/>
      <c r="QFZ163" s="89"/>
      <c r="QGA163" s="425"/>
      <c r="QGB163" s="423"/>
      <c r="QGC163" s="426"/>
      <c r="QGD163" s="426"/>
      <c r="QGE163" s="427"/>
      <c r="QGF163" s="427"/>
      <c r="QGG163" s="423"/>
      <c r="QGH163" s="428"/>
      <c r="QGI163" s="79"/>
      <c r="QGJ163" s="424"/>
      <c r="QGK163" s="89"/>
      <c r="QGL163" s="425"/>
      <c r="QGM163" s="423"/>
      <c r="QGN163" s="426"/>
      <c r="QGO163" s="426"/>
      <c r="QGP163" s="427"/>
      <c r="QGQ163" s="427"/>
      <c r="QGR163" s="423"/>
      <c r="QGS163" s="428"/>
      <c r="QGT163" s="79"/>
      <c r="QGU163" s="424"/>
      <c r="QGV163" s="89"/>
      <c r="QGW163" s="425"/>
      <c r="QGX163" s="423"/>
      <c r="QGY163" s="426"/>
      <c r="QGZ163" s="426"/>
      <c r="QHA163" s="427"/>
      <c r="QHB163" s="427"/>
      <c r="QHC163" s="423"/>
      <c r="QHD163" s="428"/>
      <c r="QHE163" s="79"/>
      <c r="QHF163" s="424"/>
      <c r="QHG163" s="89"/>
      <c r="QHH163" s="425"/>
      <c r="QHI163" s="423"/>
      <c r="QHJ163" s="426"/>
      <c r="QHK163" s="426"/>
      <c r="QHL163" s="427"/>
      <c r="QHM163" s="427"/>
      <c r="QHN163" s="423"/>
      <c r="QHO163" s="428"/>
      <c r="QHP163" s="79"/>
      <c r="QHQ163" s="424"/>
      <c r="QHR163" s="89"/>
      <c r="QHS163" s="425"/>
      <c r="QHT163" s="423"/>
      <c r="QHU163" s="426"/>
      <c r="QHV163" s="426"/>
      <c r="QHW163" s="427"/>
      <c r="QHX163" s="427"/>
      <c r="QHY163" s="423"/>
      <c r="QHZ163" s="428"/>
      <c r="QIA163" s="79"/>
      <c r="QIB163" s="424"/>
      <c r="QIC163" s="89"/>
      <c r="QID163" s="425"/>
      <c r="QIE163" s="423"/>
      <c r="QIF163" s="426"/>
      <c r="QIG163" s="426"/>
      <c r="QIH163" s="427"/>
      <c r="QII163" s="427"/>
      <c r="QIJ163" s="423"/>
      <c r="QIK163" s="428"/>
      <c r="QIL163" s="79"/>
      <c r="QIM163" s="424"/>
      <c r="QIN163" s="89"/>
      <c r="QIO163" s="425"/>
      <c r="QIP163" s="423"/>
      <c r="QIQ163" s="426"/>
      <c r="QIR163" s="426"/>
      <c r="QIS163" s="427"/>
      <c r="QIT163" s="427"/>
      <c r="QIU163" s="423"/>
      <c r="QIV163" s="428"/>
      <c r="QIW163" s="79"/>
      <c r="QIX163" s="424"/>
      <c r="QIY163" s="89"/>
      <c r="QIZ163" s="425"/>
      <c r="QJA163" s="423"/>
      <c r="QJB163" s="426"/>
      <c r="QJC163" s="426"/>
      <c r="QJD163" s="427"/>
      <c r="QJE163" s="427"/>
      <c r="QJF163" s="423"/>
      <c r="QJG163" s="428"/>
      <c r="QJH163" s="79"/>
      <c r="QJI163" s="424"/>
      <c r="QJJ163" s="89"/>
      <c r="QJK163" s="425"/>
      <c r="QJL163" s="423"/>
      <c r="QJM163" s="426"/>
      <c r="QJN163" s="426"/>
      <c r="QJO163" s="427"/>
      <c r="QJP163" s="427"/>
      <c r="QJQ163" s="423"/>
      <c r="QJR163" s="428"/>
      <c r="QJS163" s="79"/>
      <c r="QJT163" s="424"/>
      <c r="QJU163" s="89"/>
      <c r="QJV163" s="425"/>
      <c r="QJW163" s="423"/>
      <c r="QJX163" s="426"/>
      <c r="QJY163" s="426"/>
      <c r="QJZ163" s="427"/>
      <c r="QKA163" s="427"/>
      <c r="QKB163" s="423"/>
      <c r="QKC163" s="428"/>
      <c r="QKD163" s="79"/>
      <c r="QKE163" s="424"/>
      <c r="QKF163" s="89"/>
      <c r="QKG163" s="425"/>
      <c r="QKH163" s="423"/>
      <c r="QKI163" s="426"/>
      <c r="QKJ163" s="426"/>
      <c r="QKK163" s="427"/>
      <c r="QKL163" s="427"/>
      <c r="QKM163" s="423"/>
      <c r="QKN163" s="428"/>
      <c r="QKO163" s="79"/>
      <c r="QKP163" s="424"/>
      <c r="QKQ163" s="89"/>
      <c r="QKR163" s="425"/>
      <c r="QKS163" s="423"/>
      <c r="QKT163" s="426"/>
      <c r="QKU163" s="426"/>
      <c r="QKV163" s="427"/>
      <c r="QKW163" s="427"/>
      <c r="QKX163" s="423"/>
      <c r="QKY163" s="428"/>
      <c r="QKZ163" s="79"/>
      <c r="QLA163" s="424"/>
      <c r="QLB163" s="89"/>
      <c r="QLC163" s="425"/>
      <c r="QLD163" s="423"/>
      <c r="QLE163" s="426"/>
      <c r="QLF163" s="426"/>
      <c r="QLG163" s="427"/>
      <c r="QLH163" s="427"/>
      <c r="QLI163" s="423"/>
      <c r="QLJ163" s="428"/>
      <c r="QLK163" s="79"/>
      <c r="QLL163" s="424"/>
      <c r="QLM163" s="89"/>
      <c r="QLN163" s="425"/>
      <c r="QLO163" s="423"/>
      <c r="QLP163" s="426"/>
      <c r="QLQ163" s="426"/>
      <c r="QLR163" s="427"/>
      <c r="QLS163" s="427"/>
      <c r="QLT163" s="423"/>
      <c r="QLU163" s="428"/>
      <c r="QLV163" s="79"/>
      <c r="QLW163" s="424"/>
      <c r="QLX163" s="89"/>
      <c r="QLY163" s="425"/>
      <c r="QLZ163" s="423"/>
      <c r="QMA163" s="426"/>
      <c r="QMB163" s="426"/>
      <c r="QMC163" s="427"/>
      <c r="QMD163" s="427"/>
      <c r="QME163" s="423"/>
      <c r="QMF163" s="428"/>
      <c r="QMG163" s="79"/>
      <c r="QMH163" s="424"/>
      <c r="QMI163" s="89"/>
      <c r="QMJ163" s="425"/>
      <c r="QMK163" s="423"/>
      <c r="QML163" s="426"/>
      <c r="QMM163" s="426"/>
      <c r="QMN163" s="427"/>
      <c r="QMO163" s="427"/>
      <c r="QMP163" s="423"/>
      <c r="QMQ163" s="428"/>
      <c r="QMR163" s="79"/>
      <c r="QMS163" s="424"/>
      <c r="QMT163" s="89"/>
      <c r="QMU163" s="425"/>
      <c r="QMV163" s="423"/>
      <c r="QMW163" s="426"/>
      <c r="QMX163" s="426"/>
      <c r="QMY163" s="427"/>
      <c r="QMZ163" s="427"/>
      <c r="QNA163" s="423"/>
      <c r="QNB163" s="428"/>
      <c r="QNC163" s="79"/>
      <c r="QND163" s="424"/>
      <c r="QNE163" s="89"/>
      <c r="QNF163" s="425"/>
      <c r="QNG163" s="423"/>
      <c r="QNH163" s="426"/>
      <c r="QNI163" s="426"/>
      <c r="QNJ163" s="427"/>
      <c r="QNK163" s="427"/>
      <c r="QNL163" s="423"/>
      <c r="QNM163" s="428"/>
      <c r="QNN163" s="79"/>
      <c r="QNO163" s="424"/>
      <c r="QNP163" s="89"/>
      <c r="QNQ163" s="425"/>
      <c r="QNR163" s="423"/>
      <c r="QNS163" s="426"/>
      <c r="QNT163" s="426"/>
      <c r="QNU163" s="427"/>
      <c r="QNV163" s="427"/>
      <c r="QNW163" s="423"/>
      <c r="QNX163" s="428"/>
      <c r="QNY163" s="79"/>
      <c r="QNZ163" s="424"/>
      <c r="QOA163" s="89"/>
      <c r="QOB163" s="425"/>
      <c r="QOC163" s="423"/>
      <c r="QOD163" s="426"/>
      <c r="QOE163" s="426"/>
      <c r="QOF163" s="427"/>
      <c r="QOG163" s="427"/>
      <c r="QOH163" s="423"/>
      <c r="QOI163" s="428"/>
      <c r="QOJ163" s="79"/>
      <c r="QOK163" s="424"/>
      <c r="QOL163" s="89"/>
      <c r="QOM163" s="425"/>
      <c r="QON163" s="423"/>
      <c r="QOO163" s="426"/>
      <c r="QOP163" s="426"/>
      <c r="QOQ163" s="427"/>
      <c r="QOR163" s="427"/>
      <c r="QOS163" s="423"/>
      <c r="QOT163" s="428"/>
      <c r="QOU163" s="79"/>
      <c r="QOV163" s="424"/>
      <c r="QOW163" s="89"/>
      <c r="QOX163" s="425"/>
      <c r="QOY163" s="423"/>
      <c r="QOZ163" s="426"/>
      <c r="QPA163" s="426"/>
      <c r="QPB163" s="427"/>
      <c r="QPC163" s="427"/>
      <c r="QPD163" s="423"/>
      <c r="QPE163" s="428"/>
      <c r="QPF163" s="79"/>
      <c r="QPG163" s="424"/>
      <c r="QPH163" s="89"/>
      <c r="QPI163" s="425"/>
      <c r="QPJ163" s="423"/>
      <c r="QPK163" s="426"/>
      <c r="QPL163" s="426"/>
      <c r="QPM163" s="427"/>
      <c r="QPN163" s="427"/>
      <c r="QPO163" s="423"/>
      <c r="QPP163" s="428"/>
      <c r="QPQ163" s="79"/>
      <c r="QPR163" s="424"/>
      <c r="QPS163" s="89"/>
      <c r="QPT163" s="425"/>
      <c r="QPU163" s="423"/>
      <c r="QPV163" s="426"/>
      <c r="QPW163" s="426"/>
      <c r="QPX163" s="427"/>
      <c r="QPY163" s="427"/>
      <c r="QPZ163" s="423"/>
      <c r="QQA163" s="428"/>
      <c r="QQB163" s="79"/>
      <c r="QQC163" s="424"/>
      <c r="QQD163" s="89"/>
      <c r="QQE163" s="425"/>
      <c r="QQF163" s="423"/>
      <c r="QQG163" s="426"/>
      <c r="QQH163" s="426"/>
      <c r="QQI163" s="427"/>
      <c r="QQJ163" s="427"/>
      <c r="QQK163" s="423"/>
      <c r="QQL163" s="428"/>
      <c r="QQM163" s="79"/>
      <c r="QQN163" s="424"/>
      <c r="QQO163" s="89"/>
      <c r="QQP163" s="425"/>
      <c r="QQQ163" s="423"/>
      <c r="QQR163" s="426"/>
      <c r="QQS163" s="426"/>
      <c r="QQT163" s="427"/>
      <c r="QQU163" s="427"/>
      <c r="QQV163" s="423"/>
      <c r="QQW163" s="428"/>
      <c r="QQX163" s="79"/>
      <c r="QQY163" s="424"/>
      <c r="QQZ163" s="89"/>
      <c r="QRA163" s="425"/>
      <c r="QRB163" s="423"/>
      <c r="QRC163" s="426"/>
      <c r="QRD163" s="426"/>
      <c r="QRE163" s="427"/>
      <c r="QRF163" s="427"/>
      <c r="QRG163" s="423"/>
      <c r="QRH163" s="428"/>
      <c r="QRI163" s="79"/>
      <c r="QRJ163" s="424"/>
      <c r="QRK163" s="89"/>
      <c r="QRL163" s="425"/>
      <c r="QRM163" s="423"/>
      <c r="QRN163" s="426"/>
      <c r="QRO163" s="426"/>
      <c r="QRP163" s="427"/>
      <c r="QRQ163" s="427"/>
      <c r="QRR163" s="423"/>
      <c r="QRS163" s="428"/>
      <c r="QRT163" s="79"/>
      <c r="QRU163" s="424"/>
      <c r="QRV163" s="89"/>
      <c r="QRW163" s="425"/>
      <c r="QRX163" s="423"/>
      <c r="QRY163" s="426"/>
      <c r="QRZ163" s="426"/>
      <c r="QSA163" s="427"/>
      <c r="QSB163" s="427"/>
      <c r="QSC163" s="423"/>
      <c r="QSD163" s="428"/>
      <c r="QSE163" s="79"/>
      <c r="QSF163" s="424"/>
      <c r="QSG163" s="89"/>
      <c r="QSH163" s="425"/>
      <c r="QSI163" s="423"/>
      <c r="QSJ163" s="426"/>
      <c r="QSK163" s="426"/>
      <c r="QSL163" s="427"/>
      <c r="QSM163" s="427"/>
      <c r="QSN163" s="423"/>
      <c r="QSO163" s="428"/>
      <c r="QSP163" s="79"/>
      <c r="QSQ163" s="424"/>
      <c r="QSR163" s="89"/>
      <c r="QSS163" s="425"/>
      <c r="QST163" s="423"/>
      <c r="QSU163" s="426"/>
      <c r="QSV163" s="426"/>
      <c r="QSW163" s="427"/>
      <c r="QSX163" s="427"/>
      <c r="QSY163" s="423"/>
      <c r="QSZ163" s="428"/>
      <c r="QTA163" s="79"/>
      <c r="QTB163" s="424"/>
      <c r="QTC163" s="89"/>
      <c r="QTD163" s="425"/>
      <c r="QTE163" s="423"/>
      <c r="QTF163" s="426"/>
      <c r="QTG163" s="426"/>
      <c r="QTH163" s="427"/>
      <c r="QTI163" s="427"/>
      <c r="QTJ163" s="423"/>
      <c r="QTK163" s="428"/>
      <c r="QTL163" s="79"/>
      <c r="QTM163" s="424"/>
      <c r="QTN163" s="89"/>
      <c r="QTO163" s="425"/>
      <c r="QTP163" s="423"/>
      <c r="QTQ163" s="426"/>
      <c r="QTR163" s="426"/>
      <c r="QTS163" s="427"/>
      <c r="QTT163" s="427"/>
      <c r="QTU163" s="423"/>
      <c r="QTV163" s="428"/>
      <c r="QTW163" s="79"/>
      <c r="QTX163" s="424"/>
      <c r="QTY163" s="89"/>
      <c r="QTZ163" s="425"/>
      <c r="QUA163" s="423"/>
      <c r="QUB163" s="426"/>
      <c r="QUC163" s="426"/>
      <c r="QUD163" s="427"/>
      <c r="QUE163" s="427"/>
      <c r="QUF163" s="423"/>
      <c r="QUG163" s="428"/>
      <c r="QUH163" s="79"/>
      <c r="QUI163" s="424"/>
      <c r="QUJ163" s="89"/>
      <c r="QUK163" s="425"/>
      <c r="QUL163" s="423"/>
      <c r="QUM163" s="426"/>
      <c r="QUN163" s="426"/>
      <c r="QUO163" s="427"/>
      <c r="QUP163" s="427"/>
      <c r="QUQ163" s="423"/>
      <c r="QUR163" s="428"/>
      <c r="QUS163" s="79"/>
      <c r="QUT163" s="424"/>
      <c r="QUU163" s="89"/>
      <c r="QUV163" s="425"/>
      <c r="QUW163" s="423"/>
      <c r="QUX163" s="426"/>
      <c r="QUY163" s="426"/>
      <c r="QUZ163" s="427"/>
      <c r="QVA163" s="427"/>
      <c r="QVB163" s="423"/>
      <c r="QVC163" s="428"/>
      <c r="QVD163" s="79"/>
      <c r="QVE163" s="424"/>
      <c r="QVF163" s="89"/>
      <c r="QVG163" s="425"/>
      <c r="QVH163" s="423"/>
      <c r="QVI163" s="426"/>
      <c r="QVJ163" s="426"/>
      <c r="QVK163" s="427"/>
      <c r="QVL163" s="427"/>
      <c r="QVM163" s="423"/>
      <c r="QVN163" s="428"/>
      <c r="QVO163" s="79"/>
      <c r="QVP163" s="424"/>
      <c r="QVQ163" s="89"/>
      <c r="QVR163" s="425"/>
      <c r="QVS163" s="423"/>
      <c r="QVT163" s="426"/>
      <c r="QVU163" s="426"/>
      <c r="QVV163" s="427"/>
      <c r="QVW163" s="427"/>
      <c r="QVX163" s="423"/>
      <c r="QVY163" s="428"/>
      <c r="QVZ163" s="79"/>
      <c r="QWA163" s="424"/>
      <c r="QWB163" s="89"/>
      <c r="QWC163" s="425"/>
      <c r="QWD163" s="423"/>
      <c r="QWE163" s="426"/>
      <c r="QWF163" s="426"/>
      <c r="QWG163" s="427"/>
      <c r="QWH163" s="427"/>
      <c r="QWI163" s="423"/>
      <c r="QWJ163" s="428"/>
      <c r="QWK163" s="79"/>
      <c r="QWL163" s="424"/>
      <c r="QWM163" s="89"/>
      <c r="QWN163" s="425"/>
      <c r="QWO163" s="423"/>
      <c r="QWP163" s="426"/>
      <c r="QWQ163" s="426"/>
      <c r="QWR163" s="427"/>
      <c r="QWS163" s="427"/>
      <c r="QWT163" s="423"/>
      <c r="QWU163" s="428"/>
      <c r="QWV163" s="79"/>
      <c r="QWW163" s="424"/>
      <c r="QWX163" s="89"/>
      <c r="QWY163" s="425"/>
      <c r="QWZ163" s="423"/>
      <c r="QXA163" s="426"/>
      <c r="QXB163" s="426"/>
      <c r="QXC163" s="427"/>
      <c r="QXD163" s="427"/>
      <c r="QXE163" s="423"/>
      <c r="QXF163" s="428"/>
      <c r="QXG163" s="79"/>
      <c r="QXH163" s="424"/>
      <c r="QXI163" s="89"/>
      <c r="QXJ163" s="425"/>
      <c r="QXK163" s="423"/>
      <c r="QXL163" s="426"/>
      <c r="QXM163" s="426"/>
      <c r="QXN163" s="427"/>
      <c r="QXO163" s="427"/>
      <c r="QXP163" s="423"/>
      <c r="QXQ163" s="428"/>
      <c r="QXR163" s="79"/>
      <c r="QXS163" s="424"/>
      <c r="QXT163" s="89"/>
      <c r="QXU163" s="425"/>
      <c r="QXV163" s="423"/>
      <c r="QXW163" s="426"/>
      <c r="QXX163" s="426"/>
      <c r="QXY163" s="427"/>
      <c r="QXZ163" s="427"/>
      <c r="QYA163" s="423"/>
      <c r="QYB163" s="428"/>
      <c r="QYC163" s="79"/>
      <c r="QYD163" s="424"/>
      <c r="QYE163" s="89"/>
      <c r="QYF163" s="425"/>
      <c r="QYG163" s="423"/>
      <c r="QYH163" s="426"/>
      <c r="QYI163" s="426"/>
      <c r="QYJ163" s="427"/>
      <c r="QYK163" s="427"/>
      <c r="QYL163" s="423"/>
      <c r="QYM163" s="428"/>
      <c r="QYN163" s="79"/>
      <c r="QYO163" s="424"/>
      <c r="QYP163" s="89"/>
      <c r="QYQ163" s="425"/>
      <c r="QYR163" s="423"/>
      <c r="QYS163" s="426"/>
      <c r="QYT163" s="426"/>
      <c r="QYU163" s="427"/>
      <c r="QYV163" s="427"/>
      <c r="QYW163" s="423"/>
      <c r="QYX163" s="428"/>
      <c r="QYY163" s="79"/>
      <c r="QYZ163" s="424"/>
      <c r="QZA163" s="89"/>
      <c r="QZB163" s="425"/>
      <c r="QZC163" s="423"/>
      <c r="QZD163" s="426"/>
      <c r="QZE163" s="426"/>
      <c r="QZF163" s="427"/>
      <c r="QZG163" s="427"/>
      <c r="QZH163" s="423"/>
      <c r="QZI163" s="428"/>
      <c r="QZJ163" s="79"/>
      <c r="QZK163" s="424"/>
      <c r="QZL163" s="89"/>
      <c r="QZM163" s="425"/>
      <c r="QZN163" s="423"/>
      <c r="QZO163" s="426"/>
      <c r="QZP163" s="426"/>
      <c r="QZQ163" s="427"/>
      <c r="QZR163" s="427"/>
      <c r="QZS163" s="423"/>
      <c r="QZT163" s="428"/>
      <c r="QZU163" s="79"/>
      <c r="QZV163" s="424"/>
      <c r="QZW163" s="89"/>
      <c r="QZX163" s="425"/>
      <c r="QZY163" s="423"/>
      <c r="QZZ163" s="426"/>
      <c r="RAA163" s="426"/>
      <c r="RAB163" s="427"/>
      <c r="RAC163" s="427"/>
      <c r="RAD163" s="423"/>
      <c r="RAE163" s="428"/>
      <c r="RAF163" s="79"/>
      <c r="RAG163" s="424"/>
      <c r="RAH163" s="89"/>
      <c r="RAI163" s="425"/>
      <c r="RAJ163" s="423"/>
      <c r="RAK163" s="426"/>
      <c r="RAL163" s="426"/>
      <c r="RAM163" s="427"/>
      <c r="RAN163" s="427"/>
      <c r="RAO163" s="423"/>
      <c r="RAP163" s="428"/>
      <c r="RAQ163" s="79"/>
      <c r="RAR163" s="424"/>
      <c r="RAS163" s="89"/>
      <c r="RAT163" s="425"/>
      <c r="RAU163" s="423"/>
      <c r="RAV163" s="426"/>
      <c r="RAW163" s="426"/>
      <c r="RAX163" s="427"/>
      <c r="RAY163" s="427"/>
      <c r="RAZ163" s="423"/>
      <c r="RBA163" s="428"/>
      <c r="RBB163" s="79"/>
      <c r="RBC163" s="424"/>
      <c r="RBD163" s="89"/>
      <c r="RBE163" s="425"/>
      <c r="RBF163" s="423"/>
      <c r="RBG163" s="426"/>
      <c r="RBH163" s="426"/>
      <c r="RBI163" s="427"/>
      <c r="RBJ163" s="427"/>
      <c r="RBK163" s="423"/>
      <c r="RBL163" s="428"/>
      <c r="RBM163" s="79"/>
      <c r="RBN163" s="424"/>
      <c r="RBO163" s="89"/>
      <c r="RBP163" s="425"/>
      <c r="RBQ163" s="423"/>
      <c r="RBR163" s="426"/>
      <c r="RBS163" s="426"/>
      <c r="RBT163" s="427"/>
      <c r="RBU163" s="427"/>
      <c r="RBV163" s="423"/>
      <c r="RBW163" s="428"/>
      <c r="RBX163" s="79"/>
      <c r="RBY163" s="424"/>
      <c r="RBZ163" s="89"/>
      <c r="RCA163" s="425"/>
      <c r="RCB163" s="423"/>
      <c r="RCC163" s="426"/>
      <c r="RCD163" s="426"/>
      <c r="RCE163" s="427"/>
      <c r="RCF163" s="427"/>
      <c r="RCG163" s="423"/>
      <c r="RCH163" s="428"/>
      <c r="RCI163" s="79"/>
      <c r="RCJ163" s="424"/>
      <c r="RCK163" s="89"/>
      <c r="RCL163" s="425"/>
      <c r="RCM163" s="423"/>
      <c r="RCN163" s="426"/>
      <c r="RCO163" s="426"/>
      <c r="RCP163" s="427"/>
      <c r="RCQ163" s="427"/>
      <c r="RCR163" s="423"/>
      <c r="RCS163" s="428"/>
      <c r="RCT163" s="79"/>
      <c r="RCU163" s="424"/>
      <c r="RCV163" s="89"/>
      <c r="RCW163" s="425"/>
      <c r="RCX163" s="423"/>
      <c r="RCY163" s="426"/>
      <c r="RCZ163" s="426"/>
      <c r="RDA163" s="427"/>
      <c r="RDB163" s="427"/>
      <c r="RDC163" s="423"/>
      <c r="RDD163" s="428"/>
      <c r="RDE163" s="79"/>
      <c r="RDF163" s="424"/>
      <c r="RDG163" s="89"/>
      <c r="RDH163" s="425"/>
      <c r="RDI163" s="423"/>
      <c r="RDJ163" s="426"/>
      <c r="RDK163" s="426"/>
      <c r="RDL163" s="427"/>
      <c r="RDM163" s="427"/>
      <c r="RDN163" s="423"/>
      <c r="RDO163" s="428"/>
      <c r="RDP163" s="79"/>
      <c r="RDQ163" s="424"/>
      <c r="RDR163" s="89"/>
      <c r="RDS163" s="425"/>
      <c r="RDT163" s="423"/>
      <c r="RDU163" s="426"/>
      <c r="RDV163" s="426"/>
      <c r="RDW163" s="427"/>
      <c r="RDX163" s="427"/>
      <c r="RDY163" s="423"/>
      <c r="RDZ163" s="428"/>
      <c r="REA163" s="79"/>
      <c r="REB163" s="424"/>
      <c r="REC163" s="89"/>
      <c r="RED163" s="425"/>
      <c r="REE163" s="423"/>
      <c r="REF163" s="426"/>
      <c r="REG163" s="426"/>
      <c r="REH163" s="427"/>
      <c r="REI163" s="427"/>
      <c r="REJ163" s="423"/>
      <c r="REK163" s="428"/>
      <c r="REL163" s="79"/>
      <c r="REM163" s="424"/>
      <c r="REN163" s="89"/>
      <c r="REO163" s="425"/>
      <c r="REP163" s="423"/>
      <c r="REQ163" s="426"/>
      <c r="RER163" s="426"/>
      <c r="RES163" s="427"/>
      <c r="RET163" s="427"/>
      <c r="REU163" s="423"/>
      <c r="REV163" s="428"/>
      <c r="REW163" s="79"/>
      <c r="REX163" s="424"/>
      <c r="REY163" s="89"/>
      <c r="REZ163" s="425"/>
      <c r="RFA163" s="423"/>
      <c r="RFB163" s="426"/>
      <c r="RFC163" s="426"/>
      <c r="RFD163" s="427"/>
      <c r="RFE163" s="427"/>
      <c r="RFF163" s="423"/>
      <c r="RFG163" s="428"/>
      <c r="RFH163" s="79"/>
      <c r="RFI163" s="424"/>
      <c r="RFJ163" s="89"/>
      <c r="RFK163" s="425"/>
      <c r="RFL163" s="423"/>
      <c r="RFM163" s="426"/>
      <c r="RFN163" s="426"/>
      <c r="RFO163" s="427"/>
      <c r="RFP163" s="427"/>
      <c r="RFQ163" s="423"/>
      <c r="RFR163" s="428"/>
      <c r="RFS163" s="79"/>
      <c r="RFT163" s="424"/>
      <c r="RFU163" s="89"/>
      <c r="RFV163" s="425"/>
      <c r="RFW163" s="423"/>
      <c r="RFX163" s="426"/>
      <c r="RFY163" s="426"/>
      <c r="RFZ163" s="427"/>
      <c r="RGA163" s="427"/>
      <c r="RGB163" s="423"/>
      <c r="RGC163" s="428"/>
      <c r="RGD163" s="79"/>
      <c r="RGE163" s="424"/>
      <c r="RGF163" s="89"/>
      <c r="RGG163" s="425"/>
      <c r="RGH163" s="423"/>
      <c r="RGI163" s="426"/>
      <c r="RGJ163" s="426"/>
      <c r="RGK163" s="427"/>
      <c r="RGL163" s="427"/>
      <c r="RGM163" s="423"/>
      <c r="RGN163" s="428"/>
      <c r="RGO163" s="79"/>
      <c r="RGP163" s="424"/>
      <c r="RGQ163" s="89"/>
      <c r="RGR163" s="425"/>
      <c r="RGS163" s="423"/>
      <c r="RGT163" s="426"/>
      <c r="RGU163" s="426"/>
      <c r="RGV163" s="427"/>
      <c r="RGW163" s="427"/>
      <c r="RGX163" s="423"/>
      <c r="RGY163" s="428"/>
      <c r="RGZ163" s="79"/>
      <c r="RHA163" s="424"/>
      <c r="RHB163" s="89"/>
      <c r="RHC163" s="425"/>
      <c r="RHD163" s="423"/>
      <c r="RHE163" s="426"/>
      <c r="RHF163" s="426"/>
      <c r="RHG163" s="427"/>
      <c r="RHH163" s="427"/>
      <c r="RHI163" s="423"/>
      <c r="RHJ163" s="428"/>
      <c r="RHK163" s="79"/>
      <c r="RHL163" s="424"/>
      <c r="RHM163" s="89"/>
      <c r="RHN163" s="425"/>
      <c r="RHO163" s="423"/>
      <c r="RHP163" s="426"/>
      <c r="RHQ163" s="426"/>
      <c r="RHR163" s="427"/>
      <c r="RHS163" s="427"/>
      <c r="RHT163" s="423"/>
      <c r="RHU163" s="428"/>
      <c r="RHV163" s="79"/>
      <c r="RHW163" s="424"/>
      <c r="RHX163" s="89"/>
      <c r="RHY163" s="425"/>
      <c r="RHZ163" s="423"/>
      <c r="RIA163" s="426"/>
      <c r="RIB163" s="426"/>
      <c r="RIC163" s="427"/>
      <c r="RID163" s="427"/>
      <c r="RIE163" s="423"/>
      <c r="RIF163" s="428"/>
      <c r="RIG163" s="79"/>
      <c r="RIH163" s="424"/>
      <c r="RII163" s="89"/>
      <c r="RIJ163" s="425"/>
      <c r="RIK163" s="423"/>
      <c r="RIL163" s="426"/>
      <c r="RIM163" s="426"/>
      <c r="RIN163" s="427"/>
      <c r="RIO163" s="427"/>
      <c r="RIP163" s="423"/>
      <c r="RIQ163" s="428"/>
      <c r="RIR163" s="79"/>
      <c r="RIS163" s="424"/>
      <c r="RIT163" s="89"/>
      <c r="RIU163" s="425"/>
      <c r="RIV163" s="423"/>
      <c r="RIW163" s="426"/>
      <c r="RIX163" s="426"/>
      <c r="RIY163" s="427"/>
      <c r="RIZ163" s="427"/>
      <c r="RJA163" s="423"/>
      <c r="RJB163" s="428"/>
      <c r="RJC163" s="79"/>
      <c r="RJD163" s="424"/>
      <c r="RJE163" s="89"/>
      <c r="RJF163" s="425"/>
      <c r="RJG163" s="423"/>
      <c r="RJH163" s="426"/>
      <c r="RJI163" s="426"/>
      <c r="RJJ163" s="427"/>
      <c r="RJK163" s="427"/>
      <c r="RJL163" s="423"/>
      <c r="RJM163" s="428"/>
      <c r="RJN163" s="79"/>
      <c r="RJO163" s="424"/>
      <c r="RJP163" s="89"/>
      <c r="RJQ163" s="425"/>
      <c r="RJR163" s="423"/>
      <c r="RJS163" s="426"/>
      <c r="RJT163" s="426"/>
      <c r="RJU163" s="427"/>
      <c r="RJV163" s="427"/>
      <c r="RJW163" s="423"/>
      <c r="RJX163" s="428"/>
      <c r="RJY163" s="79"/>
      <c r="RJZ163" s="424"/>
      <c r="RKA163" s="89"/>
      <c r="RKB163" s="425"/>
      <c r="RKC163" s="423"/>
      <c r="RKD163" s="426"/>
      <c r="RKE163" s="426"/>
      <c r="RKF163" s="427"/>
      <c r="RKG163" s="427"/>
      <c r="RKH163" s="423"/>
      <c r="RKI163" s="428"/>
      <c r="RKJ163" s="79"/>
      <c r="RKK163" s="424"/>
      <c r="RKL163" s="89"/>
      <c r="RKM163" s="425"/>
      <c r="RKN163" s="423"/>
      <c r="RKO163" s="426"/>
      <c r="RKP163" s="426"/>
      <c r="RKQ163" s="427"/>
      <c r="RKR163" s="427"/>
      <c r="RKS163" s="423"/>
      <c r="RKT163" s="428"/>
      <c r="RKU163" s="79"/>
      <c r="RKV163" s="424"/>
      <c r="RKW163" s="89"/>
      <c r="RKX163" s="425"/>
      <c r="RKY163" s="423"/>
      <c r="RKZ163" s="426"/>
      <c r="RLA163" s="426"/>
      <c r="RLB163" s="427"/>
      <c r="RLC163" s="427"/>
      <c r="RLD163" s="423"/>
      <c r="RLE163" s="428"/>
      <c r="RLF163" s="79"/>
      <c r="RLG163" s="424"/>
      <c r="RLH163" s="89"/>
      <c r="RLI163" s="425"/>
      <c r="RLJ163" s="423"/>
      <c r="RLK163" s="426"/>
      <c r="RLL163" s="426"/>
      <c r="RLM163" s="427"/>
      <c r="RLN163" s="427"/>
      <c r="RLO163" s="423"/>
      <c r="RLP163" s="428"/>
      <c r="RLQ163" s="79"/>
      <c r="RLR163" s="424"/>
      <c r="RLS163" s="89"/>
      <c r="RLT163" s="425"/>
      <c r="RLU163" s="423"/>
      <c r="RLV163" s="426"/>
      <c r="RLW163" s="426"/>
      <c r="RLX163" s="427"/>
      <c r="RLY163" s="427"/>
      <c r="RLZ163" s="423"/>
      <c r="RMA163" s="428"/>
      <c r="RMB163" s="79"/>
      <c r="RMC163" s="424"/>
      <c r="RMD163" s="89"/>
      <c r="RME163" s="425"/>
      <c r="RMF163" s="423"/>
      <c r="RMG163" s="426"/>
      <c r="RMH163" s="426"/>
      <c r="RMI163" s="427"/>
      <c r="RMJ163" s="427"/>
      <c r="RMK163" s="423"/>
      <c r="RML163" s="428"/>
      <c r="RMM163" s="79"/>
      <c r="RMN163" s="424"/>
      <c r="RMO163" s="89"/>
      <c r="RMP163" s="425"/>
      <c r="RMQ163" s="423"/>
      <c r="RMR163" s="426"/>
      <c r="RMS163" s="426"/>
      <c r="RMT163" s="427"/>
      <c r="RMU163" s="427"/>
      <c r="RMV163" s="423"/>
      <c r="RMW163" s="428"/>
      <c r="RMX163" s="79"/>
      <c r="RMY163" s="424"/>
      <c r="RMZ163" s="89"/>
      <c r="RNA163" s="425"/>
      <c r="RNB163" s="423"/>
      <c r="RNC163" s="426"/>
      <c r="RND163" s="426"/>
      <c r="RNE163" s="427"/>
      <c r="RNF163" s="427"/>
      <c r="RNG163" s="423"/>
      <c r="RNH163" s="428"/>
      <c r="RNI163" s="79"/>
      <c r="RNJ163" s="424"/>
      <c r="RNK163" s="89"/>
      <c r="RNL163" s="425"/>
      <c r="RNM163" s="423"/>
      <c r="RNN163" s="426"/>
      <c r="RNO163" s="426"/>
      <c r="RNP163" s="427"/>
      <c r="RNQ163" s="427"/>
      <c r="RNR163" s="423"/>
      <c r="RNS163" s="428"/>
      <c r="RNT163" s="79"/>
      <c r="RNU163" s="424"/>
      <c r="RNV163" s="89"/>
      <c r="RNW163" s="425"/>
      <c r="RNX163" s="423"/>
      <c r="RNY163" s="426"/>
      <c r="RNZ163" s="426"/>
      <c r="ROA163" s="427"/>
      <c r="ROB163" s="427"/>
      <c r="ROC163" s="423"/>
      <c r="ROD163" s="428"/>
      <c r="ROE163" s="79"/>
      <c r="ROF163" s="424"/>
      <c r="ROG163" s="89"/>
      <c r="ROH163" s="425"/>
      <c r="ROI163" s="423"/>
      <c r="ROJ163" s="426"/>
      <c r="ROK163" s="426"/>
      <c r="ROL163" s="427"/>
      <c r="ROM163" s="427"/>
      <c r="RON163" s="423"/>
      <c r="ROO163" s="428"/>
      <c r="ROP163" s="79"/>
      <c r="ROQ163" s="424"/>
      <c r="ROR163" s="89"/>
      <c r="ROS163" s="425"/>
      <c r="ROT163" s="423"/>
      <c r="ROU163" s="426"/>
      <c r="ROV163" s="426"/>
      <c r="ROW163" s="427"/>
      <c r="ROX163" s="427"/>
      <c r="ROY163" s="423"/>
      <c r="ROZ163" s="428"/>
      <c r="RPA163" s="79"/>
      <c r="RPB163" s="424"/>
      <c r="RPC163" s="89"/>
      <c r="RPD163" s="425"/>
      <c r="RPE163" s="423"/>
      <c r="RPF163" s="426"/>
      <c r="RPG163" s="426"/>
      <c r="RPH163" s="427"/>
      <c r="RPI163" s="427"/>
      <c r="RPJ163" s="423"/>
      <c r="RPK163" s="428"/>
      <c r="RPL163" s="79"/>
      <c r="RPM163" s="424"/>
      <c r="RPN163" s="89"/>
      <c r="RPO163" s="425"/>
      <c r="RPP163" s="423"/>
      <c r="RPQ163" s="426"/>
      <c r="RPR163" s="426"/>
      <c r="RPS163" s="427"/>
      <c r="RPT163" s="427"/>
      <c r="RPU163" s="423"/>
      <c r="RPV163" s="428"/>
      <c r="RPW163" s="79"/>
      <c r="RPX163" s="424"/>
      <c r="RPY163" s="89"/>
      <c r="RPZ163" s="425"/>
      <c r="RQA163" s="423"/>
      <c r="RQB163" s="426"/>
      <c r="RQC163" s="426"/>
      <c r="RQD163" s="427"/>
      <c r="RQE163" s="427"/>
      <c r="RQF163" s="423"/>
      <c r="RQG163" s="428"/>
      <c r="RQH163" s="79"/>
      <c r="RQI163" s="424"/>
      <c r="RQJ163" s="89"/>
      <c r="RQK163" s="425"/>
      <c r="RQL163" s="423"/>
      <c r="RQM163" s="426"/>
      <c r="RQN163" s="426"/>
      <c r="RQO163" s="427"/>
      <c r="RQP163" s="427"/>
      <c r="RQQ163" s="423"/>
      <c r="RQR163" s="428"/>
      <c r="RQS163" s="79"/>
      <c r="RQT163" s="424"/>
      <c r="RQU163" s="89"/>
      <c r="RQV163" s="425"/>
      <c r="RQW163" s="423"/>
      <c r="RQX163" s="426"/>
      <c r="RQY163" s="426"/>
      <c r="RQZ163" s="427"/>
      <c r="RRA163" s="427"/>
      <c r="RRB163" s="423"/>
      <c r="RRC163" s="428"/>
      <c r="RRD163" s="79"/>
      <c r="RRE163" s="424"/>
      <c r="RRF163" s="89"/>
      <c r="RRG163" s="425"/>
      <c r="RRH163" s="423"/>
      <c r="RRI163" s="426"/>
      <c r="RRJ163" s="426"/>
      <c r="RRK163" s="427"/>
      <c r="RRL163" s="427"/>
      <c r="RRM163" s="423"/>
      <c r="RRN163" s="428"/>
      <c r="RRO163" s="79"/>
      <c r="RRP163" s="424"/>
      <c r="RRQ163" s="89"/>
      <c r="RRR163" s="425"/>
      <c r="RRS163" s="423"/>
      <c r="RRT163" s="426"/>
      <c r="RRU163" s="426"/>
      <c r="RRV163" s="427"/>
      <c r="RRW163" s="427"/>
      <c r="RRX163" s="423"/>
      <c r="RRY163" s="428"/>
      <c r="RRZ163" s="79"/>
      <c r="RSA163" s="424"/>
      <c r="RSB163" s="89"/>
      <c r="RSC163" s="425"/>
      <c r="RSD163" s="423"/>
      <c r="RSE163" s="426"/>
      <c r="RSF163" s="426"/>
      <c r="RSG163" s="427"/>
      <c r="RSH163" s="427"/>
      <c r="RSI163" s="423"/>
      <c r="RSJ163" s="428"/>
      <c r="RSK163" s="79"/>
      <c r="RSL163" s="424"/>
      <c r="RSM163" s="89"/>
      <c r="RSN163" s="425"/>
      <c r="RSO163" s="423"/>
      <c r="RSP163" s="426"/>
      <c r="RSQ163" s="426"/>
      <c r="RSR163" s="427"/>
      <c r="RSS163" s="427"/>
      <c r="RST163" s="423"/>
      <c r="RSU163" s="428"/>
      <c r="RSV163" s="79"/>
      <c r="RSW163" s="424"/>
      <c r="RSX163" s="89"/>
      <c r="RSY163" s="425"/>
      <c r="RSZ163" s="423"/>
      <c r="RTA163" s="426"/>
      <c r="RTB163" s="426"/>
      <c r="RTC163" s="427"/>
      <c r="RTD163" s="427"/>
      <c r="RTE163" s="423"/>
      <c r="RTF163" s="428"/>
      <c r="RTG163" s="79"/>
      <c r="RTH163" s="424"/>
      <c r="RTI163" s="89"/>
      <c r="RTJ163" s="425"/>
      <c r="RTK163" s="423"/>
      <c r="RTL163" s="426"/>
      <c r="RTM163" s="426"/>
      <c r="RTN163" s="427"/>
      <c r="RTO163" s="427"/>
      <c r="RTP163" s="423"/>
      <c r="RTQ163" s="428"/>
      <c r="RTR163" s="79"/>
      <c r="RTS163" s="424"/>
      <c r="RTT163" s="89"/>
      <c r="RTU163" s="425"/>
      <c r="RTV163" s="423"/>
      <c r="RTW163" s="426"/>
      <c r="RTX163" s="426"/>
      <c r="RTY163" s="427"/>
      <c r="RTZ163" s="427"/>
      <c r="RUA163" s="423"/>
      <c r="RUB163" s="428"/>
      <c r="RUC163" s="79"/>
      <c r="RUD163" s="424"/>
      <c r="RUE163" s="89"/>
      <c r="RUF163" s="425"/>
      <c r="RUG163" s="423"/>
      <c r="RUH163" s="426"/>
      <c r="RUI163" s="426"/>
      <c r="RUJ163" s="427"/>
      <c r="RUK163" s="427"/>
      <c r="RUL163" s="423"/>
      <c r="RUM163" s="428"/>
      <c r="RUN163" s="79"/>
      <c r="RUO163" s="424"/>
      <c r="RUP163" s="89"/>
      <c r="RUQ163" s="425"/>
      <c r="RUR163" s="423"/>
      <c r="RUS163" s="426"/>
      <c r="RUT163" s="426"/>
      <c r="RUU163" s="427"/>
      <c r="RUV163" s="427"/>
      <c r="RUW163" s="423"/>
      <c r="RUX163" s="428"/>
      <c r="RUY163" s="79"/>
      <c r="RUZ163" s="424"/>
      <c r="RVA163" s="89"/>
      <c r="RVB163" s="425"/>
      <c r="RVC163" s="423"/>
      <c r="RVD163" s="426"/>
      <c r="RVE163" s="426"/>
      <c r="RVF163" s="427"/>
      <c r="RVG163" s="427"/>
      <c r="RVH163" s="423"/>
      <c r="RVI163" s="428"/>
      <c r="RVJ163" s="79"/>
      <c r="RVK163" s="424"/>
      <c r="RVL163" s="89"/>
      <c r="RVM163" s="425"/>
      <c r="RVN163" s="423"/>
      <c r="RVO163" s="426"/>
      <c r="RVP163" s="426"/>
      <c r="RVQ163" s="427"/>
      <c r="RVR163" s="427"/>
      <c r="RVS163" s="423"/>
      <c r="RVT163" s="428"/>
      <c r="RVU163" s="79"/>
      <c r="RVV163" s="424"/>
      <c r="RVW163" s="89"/>
      <c r="RVX163" s="425"/>
      <c r="RVY163" s="423"/>
      <c r="RVZ163" s="426"/>
      <c r="RWA163" s="426"/>
      <c r="RWB163" s="427"/>
      <c r="RWC163" s="427"/>
      <c r="RWD163" s="423"/>
      <c r="RWE163" s="428"/>
      <c r="RWF163" s="79"/>
      <c r="RWG163" s="424"/>
      <c r="RWH163" s="89"/>
      <c r="RWI163" s="425"/>
      <c r="RWJ163" s="423"/>
      <c r="RWK163" s="426"/>
      <c r="RWL163" s="426"/>
      <c r="RWM163" s="427"/>
      <c r="RWN163" s="427"/>
      <c r="RWO163" s="423"/>
      <c r="RWP163" s="428"/>
      <c r="RWQ163" s="79"/>
      <c r="RWR163" s="424"/>
      <c r="RWS163" s="89"/>
      <c r="RWT163" s="425"/>
      <c r="RWU163" s="423"/>
      <c r="RWV163" s="426"/>
      <c r="RWW163" s="426"/>
      <c r="RWX163" s="427"/>
      <c r="RWY163" s="427"/>
      <c r="RWZ163" s="423"/>
      <c r="RXA163" s="428"/>
      <c r="RXB163" s="79"/>
      <c r="RXC163" s="424"/>
      <c r="RXD163" s="89"/>
      <c r="RXE163" s="425"/>
      <c r="RXF163" s="423"/>
      <c r="RXG163" s="426"/>
      <c r="RXH163" s="426"/>
      <c r="RXI163" s="427"/>
      <c r="RXJ163" s="427"/>
      <c r="RXK163" s="423"/>
      <c r="RXL163" s="428"/>
      <c r="RXM163" s="79"/>
      <c r="RXN163" s="424"/>
      <c r="RXO163" s="89"/>
      <c r="RXP163" s="425"/>
      <c r="RXQ163" s="423"/>
      <c r="RXR163" s="426"/>
      <c r="RXS163" s="426"/>
      <c r="RXT163" s="427"/>
      <c r="RXU163" s="427"/>
      <c r="RXV163" s="423"/>
      <c r="RXW163" s="428"/>
      <c r="RXX163" s="79"/>
      <c r="RXY163" s="424"/>
      <c r="RXZ163" s="89"/>
      <c r="RYA163" s="425"/>
      <c r="RYB163" s="423"/>
      <c r="RYC163" s="426"/>
      <c r="RYD163" s="426"/>
      <c r="RYE163" s="427"/>
      <c r="RYF163" s="427"/>
      <c r="RYG163" s="423"/>
      <c r="RYH163" s="428"/>
      <c r="RYI163" s="79"/>
      <c r="RYJ163" s="424"/>
      <c r="RYK163" s="89"/>
      <c r="RYL163" s="425"/>
      <c r="RYM163" s="423"/>
      <c r="RYN163" s="426"/>
      <c r="RYO163" s="426"/>
      <c r="RYP163" s="427"/>
      <c r="RYQ163" s="427"/>
      <c r="RYR163" s="423"/>
      <c r="RYS163" s="428"/>
      <c r="RYT163" s="79"/>
      <c r="RYU163" s="424"/>
      <c r="RYV163" s="89"/>
      <c r="RYW163" s="425"/>
      <c r="RYX163" s="423"/>
      <c r="RYY163" s="426"/>
      <c r="RYZ163" s="426"/>
      <c r="RZA163" s="427"/>
      <c r="RZB163" s="427"/>
      <c r="RZC163" s="423"/>
      <c r="RZD163" s="428"/>
      <c r="RZE163" s="79"/>
      <c r="RZF163" s="424"/>
      <c r="RZG163" s="89"/>
      <c r="RZH163" s="425"/>
      <c r="RZI163" s="423"/>
      <c r="RZJ163" s="426"/>
      <c r="RZK163" s="426"/>
      <c r="RZL163" s="427"/>
      <c r="RZM163" s="427"/>
      <c r="RZN163" s="423"/>
      <c r="RZO163" s="428"/>
      <c r="RZP163" s="79"/>
      <c r="RZQ163" s="424"/>
      <c r="RZR163" s="89"/>
      <c r="RZS163" s="425"/>
      <c r="RZT163" s="423"/>
      <c r="RZU163" s="426"/>
      <c r="RZV163" s="426"/>
      <c r="RZW163" s="427"/>
      <c r="RZX163" s="427"/>
      <c r="RZY163" s="423"/>
      <c r="RZZ163" s="428"/>
      <c r="SAA163" s="79"/>
      <c r="SAB163" s="424"/>
      <c r="SAC163" s="89"/>
      <c r="SAD163" s="425"/>
      <c r="SAE163" s="423"/>
      <c r="SAF163" s="426"/>
      <c r="SAG163" s="426"/>
      <c r="SAH163" s="427"/>
      <c r="SAI163" s="427"/>
      <c r="SAJ163" s="423"/>
      <c r="SAK163" s="428"/>
      <c r="SAL163" s="79"/>
      <c r="SAM163" s="424"/>
      <c r="SAN163" s="89"/>
      <c r="SAO163" s="425"/>
      <c r="SAP163" s="423"/>
      <c r="SAQ163" s="426"/>
      <c r="SAR163" s="426"/>
      <c r="SAS163" s="427"/>
      <c r="SAT163" s="427"/>
      <c r="SAU163" s="423"/>
      <c r="SAV163" s="428"/>
      <c r="SAW163" s="79"/>
      <c r="SAX163" s="424"/>
      <c r="SAY163" s="89"/>
      <c r="SAZ163" s="425"/>
      <c r="SBA163" s="423"/>
      <c r="SBB163" s="426"/>
      <c r="SBC163" s="426"/>
      <c r="SBD163" s="427"/>
      <c r="SBE163" s="427"/>
      <c r="SBF163" s="423"/>
      <c r="SBG163" s="428"/>
      <c r="SBH163" s="79"/>
      <c r="SBI163" s="424"/>
      <c r="SBJ163" s="89"/>
      <c r="SBK163" s="425"/>
      <c r="SBL163" s="423"/>
      <c r="SBM163" s="426"/>
      <c r="SBN163" s="426"/>
      <c r="SBO163" s="427"/>
      <c r="SBP163" s="427"/>
      <c r="SBQ163" s="423"/>
      <c r="SBR163" s="428"/>
      <c r="SBS163" s="79"/>
      <c r="SBT163" s="424"/>
      <c r="SBU163" s="89"/>
      <c r="SBV163" s="425"/>
      <c r="SBW163" s="423"/>
      <c r="SBX163" s="426"/>
      <c r="SBY163" s="426"/>
      <c r="SBZ163" s="427"/>
      <c r="SCA163" s="427"/>
      <c r="SCB163" s="423"/>
      <c r="SCC163" s="428"/>
      <c r="SCD163" s="79"/>
      <c r="SCE163" s="424"/>
      <c r="SCF163" s="89"/>
      <c r="SCG163" s="425"/>
      <c r="SCH163" s="423"/>
      <c r="SCI163" s="426"/>
      <c r="SCJ163" s="426"/>
      <c r="SCK163" s="427"/>
      <c r="SCL163" s="427"/>
      <c r="SCM163" s="423"/>
      <c r="SCN163" s="428"/>
      <c r="SCO163" s="79"/>
      <c r="SCP163" s="424"/>
      <c r="SCQ163" s="89"/>
      <c r="SCR163" s="425"/>
      <c r="SCS163" s="423"/>
      <c r="SCT163" s="426"/>
      <c r="SCU163" s="426"/>
      <c r="SCV163" s="427"/>
      <c r="SCW163" s="427"/>
      <c r="SCX163" s="423"/>
      <c r="SCY163" s="428"/>
      <c r="SCZ163" s="79"/>
      <c r="SDA163" s="424"/>
      <c r="SDB163" s="89"/>
      <c r="SDC163" s="425"/>
      <c r="SDD163" s="423"/>
      <c r="SDE163" s="426"/>
      <c r="SDF163" s="426"/>
      <c r="SDG163" s="427"/>
      <c r="SDH163" s="427"/>
      <c r="SDI163" s="423"/>
      <c r="SDJ163" s="428"/>
      <c r="SDK163" s="79"/>
      <c r="SDL163" s="424"/>
      <c r="SDM163" s="89"/>
      <c r="SDN163" s="425"/>
      <c r="SDO163" s="423"/>
      <c r="SDP163" s="426"/>
      <c r="SDQ163" s="426"/>
      <c r="SDR163" s="427"/>
      <c r="SDS163" s="427"/>
      <c r="SDT163" s="423"/>
      <c r="SDU163" s="428"/>
      <c r="SDV163" s="79"/>
      <c r="SDW163" s="424"/>
      <c r="SDX163" s="89"/>
      <c r="SDY163" s="425"/>
      <c r="SDZ163" s="423"/>
      <c r="SEA163" s="426"/>
      <c r="SEB163" s="426"/>
      <c r="SEC163" s="427"/>
      <c r="SED163" s="427"/>
      <c r="SEE163" s="423"/>
      <c r="SEF163" s="428"/>
      <c r="SEG163" s="79"/>
      <c r="SEH163" s="424"/>
      <c r="SEI163" s="89"/>
      <c r="SEJ163" s="425"/>
      <c r="SEK163" s="423"/>
      <c r="SEL163" s="426"/>
      <c r="SEM163" s="426"/>
      <c r="SEN163" s="427"/>
      <c r="SEO163" s="427"/>
      <c r="SEP163" s="423"/>
      <c r="SEQ163" s="428"/>
      <c r="SER163" s="79"/>
      <c r="SES163" s="424"/>
      <c r="SET163" s="89"/>
      <c r="SEU163" s="425"/>
      <c r="SEV163" s="423"/>
      <c r="SEW163" s="426"/>
      <c r="SEX163" s="426"/>
      <c r="SEY163" s="427"/>
      <c r="SEZ163" s="427"/>
      <c r="SFA163" s="423"/>
      <c r="SFB163" s="428"/>
      <c r="SFC163" s="79"/>
      <c r="SFD163" s="424"/>
      <c r="SFE163" s="89"/>
      <c r="SFF163" s="425"/>
      <c r="SFG163" s="423"/>
      <c r="SFH163" s="426"/>
      <c r="SFI163" s="426"/>
      <c r="SFJ163" s="427"/>
      <c r="SFK163" s="427"/>
      <c r="SFL163" s="423"/>
      <c r="SFM163" s="428"/>
      <c r="SFN163" s="79"/>
      <c r="SFO163" s="424"/>
      <c r="SFP163" s="89"/>
      <c r="SFQ163" s="425"/>
      <c r="SFR163" s="423"/>
      <c r="SFS163" s="426"/>
      <c r="SFT163" s="426"/>
      <c r="SFU163" s="427"/>
      <c r="SFV163" s="427"/>
      <c r="SFW163" s="423"/>
      <c r="SFX163" s="428"/>
      <c r="SFY163" s="79"/>
      <c r="SFZ163" s="424"/>
      <c r="SGA163" s="89"/>
      <c r="SGB163" s="425"/>
      <c r="SGC163" s="423"/>
      <c r="SGD163" s="426"/>
      <c r="SGE163" s="426"/>
      <c r="SGF163" s="427"/>
      <c r="SGG163" s="427"/>
      <c r="SGH163" s="423"/>
      <c r="SGI163" s="428"/>
      <c r="SGJ163" s="79"/>
      <c r="SGK163" s="424"/>
      <c r="SGL163" s="89"/>
      <c r="SGM163" s="425"/>
      <c r="SGN163" s="423"/>
      <c r="SGO163" s="426"/>
      <c r="SGP163" s="426"/>
      <c r="SGQ163" s="427"/>
      <c r="SGR163" s="427"/>
      <c r="SGS163" s="423"/>
      <c r="SGT163" s="428"/>
      <c r="SGU163" s="79"/>
      <c r="SGV163" s="424"/>
      <c r="SGW163" s="89"/>
      <c r="SGX163" s="425"/>
      <c r="SGY163" s="423"/>
      <c r="SGZ163" s="426"/>
      <c r="SHA163" s="426"/>
      <c r="SHB163" s="427"/>
      <c r="SHC163" s="427"/>
      <c r="SHD163" s="423"/>
      <c r="SHE163" s="428"/>
      <c r="SHF163" s="79"/>
      <c r="SHG163" s="424"/>
      <c r="SHH163" s="89"/>
      <c r="SHI163" s="425"/>
      <c r="SHJ163" s="423"/>
      <c r="SHK163" s="426"/>
      <c r="SHL163" s="426"/>
      <c r="SHM163" s="427"/>
      <c r="SHN163" s="427"/>
      <c r="SHO163" s="423"/>
      <c r="SHP163" s="428"/>
      <c r="SHQ163" s="79"/>
      <c r="SHR163" s="424"/>
      <c r="SHS163" s="89"/>
      <c r="SHT163" s="425"/>
      <c r="SHU163" s="423"/>
      <c r="SHV163" s="426"/>
      <c r="SHW163" s="426"/>
      <c r="SHX163" s="427"/>
      <c r="SHY163" s="427"/>
      <c r="SHZ163" s="423"/>
      <c r="SIA163" s="428"/>
      <c r="SIB163" s="79"/>
      <c r="SIC163" s="424"/>
      <c r="SID163" s="89"/>
      <c r="SIE163" s="425"/>
      <c r="SIF163" s="423"/>
      <c r="SIG163" s="426"/>
      <c r="SIH163" s="426"/>
      <c r="SII163" s="427"/>
      <c r="SIJ163" s="427"/>
      <c r="SIK163" s="423"/>
      <c r="SIL163" s="428"/>
      <c r="SIM163" s="79"/>
      <c r="SIN163" s="424"/>
      <c r="SIO163" s="89"/>
      <c r="SIP163" s="425"/>
      <c r="SIQ163" s="423"/>
      <c r="SIR163" s="426"/>
      <c r="SIS163" s="426"/>
      <c r="SIT163" s="427"/>
      <c r="SIU163" s="427"/>
      <c r="SIV163" s="423"/>
      <c r="SIW163" s="428"/>
      <c r="SIX163" s="79"/>
      <c r="SIY163" s="424"/>
      <c r="SIZ163" s="89"/>
      <c r="SJA163" s="425"/>
      <c r="SJB163" s="423"/>
      <c r="SJC163" s="426"/>
      <c r="SJD163" s="426"/>
      <c r="SJE163" s="427"/>
      <c r="SJF163" s="427"/>
      <c r="SJG163" s="423"/>
      <c r="SJH163" s="428"/>
      <c r="SJI163" s="79"/>
      <c r="SJJ163" s="424"/>
      <c r="SJK163" s="89"/>
      <c r="SJL163" s="425"/>
      <c r="SJM163" s="423"/>
      <c r="SJN163" s="426"/>
      <c r="SJO163" s="426"/>
      <c r="SJP163" s="427"/>
      <c r="SJQ163" s="427"/>
      <c r="SJR163" s="423"/>
      <c r="SJS163" s="428"/>
      <c r="SJT163" s="79"/>
      <c r="SJU163" s="424"/>
      <c r="SJV163" s="89"/>
      <c r="SJW163" s="425"/>
      <c r="SJX163" s="423"/>
      <c r="SJY163" s="426"/>
      <c r="SJZ163" s="426"/>
      <c r="SKA163" s="427"/>
      <c r="SKB163" s="427"/>
      <c r="SKC163" s="423"/>
      <c r="SKD163" s="428"/>
      <c r="SKE163" s="79"/>
      <c r="SKF163" s="424"/>
      <c r="SKG163" s="89"/>
      <c r="SKH163" s="425"/>
      <c r="SKI163" s="423"/>
      <c r="SKJ163" s="426"/>
      <c r="SKK163" s="426"/>
      <c r="SKL163" s="427"/>
      <c r="SKM163" s="427"/>
      <c r="SKN163" s="423"/>
      <c r="SKO163" s="428"/>
      <c r="SKP163" s="79"/>
      <c r="SKQ163" s="424"/>
      <c r="SKR163" s="89"/>
      <c r="SKS163" s="425"/>
      <c r="SKT163" s="423"/>
      <c r="SKU163" s="426"/>
      <c r="SKV163" s="426"/>
      <c r="SKW163" s="427"/>
      <c r="SKX163" s="427"/>
      <c r="SKY163" s="423"/>
      <c r="SKZ163" s="428"/>
      <c r="SLA163" s="79"/>
      <c r="SLB163" s="424"/>
      <c r="SLC163" s="89"/>
      <c r="SLD163" s="425"/>
      <c r="SLE163" s="423"/>
      <c r="SLF163" s="426"/>
      <c r="SLG163" s="426"/>
      <c r="SLH163" s="427"/>
      <c r="SLI163" s="427"/>
      <c r="SLJ163" s="423"/>
      <c r="SLK163" s="428"/>
      <c r="SLL163" s="79"/>
      <c r="SLM163" s="424"/>
      <c r="SLN163" s="89"/>
      <c r="SLO163" s="425"/>
      <c r="SLP163" s="423"/>
      <c r="SLQ163" s="426"/>
      <c r="SLR163" s="426"/>
      <c r="SLS163" s="427"/>
      <c r="SLT163" s="427"/>
      <c r="SLU163" s="423"/>
      <c r="SLV163" s="428"/>
      <c r="SLW163" s="79"/>
      <c r="SLX163" s="424"/>
      <c r="SLY163" s="89"/>
      <c r="SLZ163" s="425"/>
      <c r="SMA163" s="423"/>
      <c r="SMB163" s="426"/>
      <c r="SMC163" s="426"/>
      <c r="SMD163" s="427"/>
      <c r="SME163" s="427"/>
      <c r="SMF163" s="423"/>
      <c r="SMG163" s="428"/>
      <c r="SMH163" s="79"/>
      <c r="SMI163" s="424"/>
      <c r="SMJ163" s="89"/>
      <c r="SMK163" s="425"/>
      <c r="SML163" s="423"/>
      <c r="SMM163" s="426"/>
      <c r="SMN163" s="426"/>
      <c r="SMO163" s="427"/>
      <c r="SMP163" s="427"/>
      <c r="SMQ163" s="423"/>
      <c r="SMR163" s="428"/>
      <c r="SMS163" s="79"/>
      <c r="SMT163" s="424"/>
      <c r="SMU163" s="89"/>
      <c r="SMV163" s="425"/>
      <c r="SMW163" s="423"/>
      <c r="SMX163" s="426"/>
      <c r="SMY163" s="426"/>
      <c r="SMZ163" s="427"/>
      <c r="SNA163" s="427"/>
      <c r="SNB163" s="423"/>
      <c r="SNC163" s="428"/>
      <c r="SND163" s="79"/>
      <c r="SNE163" s="424"/>
      <c r="SNF163" s="89"/>
      <c r="SNG163" s="425"/>
      <c r="SNH163" s="423"/>
      <c r="SNI163" s="426"/>
      <c r="SNJ163" s="426"/>
      <c r="SNK163" s="427"/>
      <c r="SNL163" s="427"/>
      <c r="SNM163" s="423"/>
      <c r="SNN163" s="428"/>
      <c r="SNO163" s="79"/>
      <c r="SNP163" s="424"/>
      <c r="SNQ163" s="89"/>
      <c r="SNR163" s="425"/>
      <c r="SNS163" s="423"/>
      <c r="SNT163" s="426"/>
      <c r="SNU163" s="426"/>
      <c r="SNV163" s="427"/>
      <c r="SNW163" s="427"/>
      <c r="SNX163" s="423"/>
      <c r="SNY163" s="428"/>
      <c r="SNZ163" s="79"/>
      <c r="SOA163" s="424"/>
      <c r="SOB163" s="89"/>
      <c r="SOC163" s="425"/>
      <c r="SOD163" s="423"/>
      <c r="SOE163" s="426"/>
      <c r="SOF163" s="426"/>
      <c r="SOG163" s="427"/>
      <c r="SOH163" s="427"/>
      <c r="SOI163" s="423"/>
      <c r="SOJ163" s="428"/>
      <c r="SOK163" s="79"/>
      <c r="SOL163" s="424"/>
      <c r="SOM163" s="89"/>
      <c r="SON163" s="425"/>
      <c r="SOO163" s="423"/>
      <c r="SOP163" s="426"/>
      <c r="SOQ163" s="426"/>
      <c r="SOR163" s="427"/>
      <c r="SOS163" s="427"/>
      <c r="SOT163" s="423"/>
      <c r="SOU163" s="428"/>
      <c r="SOV163" s="79"/>
      <c r="SOW163" s="424"/>
      <c r="SOX163" s="89"/>
      <c r="SOY163" s="425"/>
      <c r="SOZ163" s="423"/>
      <c r="SPA163" s="426"/>
      <c r="SPB163" s="426"/>
      <c r="SPC163" s="427"/>
      <c r="SPD163" s="427"/>
      <c r="SPE163" s="423"/>
      <c r="SPF163" s="428"/>
      <c r="SPG163" s="79"/>
      <c r="SPH163" s="424"/>
      <c r="SPI163" s="89"/>
      <c r="SPJ163" s="425"/>
      <c r="SPK163" s="423"/>
      <c r="SPL163" s="426"/>
      <c r="SPM163" s="426"/>
      <c r="SPN163" s="427"/>
      <c r="SPO163" s="427"/>
      <c r="SPP163" s="423"/>
      <c r="SPQ163" s="428"/>
      <c r="SPR163" s="79"/>
      <c r="SPS163" s="424"/>
      <c r="SPT163" s="89"/>
      <c r="SPU163" s="425"/>
      <c r="SPV163" s="423"/>
      <c r="SPW163" s="426"/>
      <c r="SPX163" s="426"/>
      <c r="SPY163" s="427"/>
      <c r="SPZ163" s="427"/>
      <c r="SQA163" s="423"/>
      <c r="SQB163" s="428"/>
      <c r="SQC163" s="79"/>
      <c r="SQD163" s="424"/>
      <c r="SQE163" s="89"/>
      <c r="SQF163" s="425"/>
      <c r="SQG163" s="423"/>
      <c r="SQH163" s="426"/>
      <c r="SQI163" s="426"/>
      <c r="SQJ163" s="427"/>
      <c r="SQK163" s="427"/>
      <c r="SQL163" s="423"/>
      <c r="SQM163" s="428"/>
      <c r="SQN163" s="79"/>
      <c r="SQO163" s="424"/>
      <c r="SQP163" s="89"/>
      <c r="SQQ163" s="425"/>
      <c r="SQR163" s="423"/>
      <c r="SQS163" s="426"/>
      <c r="SQT163" s="426"/>
      <c r="SQU163" s="427"/>
      <c r="SQV163" s="427"/>
      <c r="SQW163" s="423"/>
      <c r="SQX163" s="428"/>
      <c r="SQY163" s="79"/>
      <c r="SQZ163" s="424"/>
      <c r="SRA163" s="89"/>
      <c r="SRB163" s="425"/>
      <c r="SRC163" s="423"/>
      <c r="SRD163" s="426"/>
      <c r="SRE163" s="426"/>
      <c r="SRF163" s="427"/>
      <c r="SRG163" s="427"/>
      <c r="SRH163" s="423"/>
      <c r="SRI163" s="428"/>
      <c r="SRJ163" s="79"/>
      <c r="SRK163" s="424"/>
      <c r="SRL163" s="89"/>
      <c r="SRM163" s="425"/>
      <c r="SRN163" s="423"/>
      <c r="SRO163" s="426"/>
      <c r="SRP163" s="426"/>
      <c r="SRQ163" s="427"/>
      <c r="SRR163" s="427"/>
      <c r="SRS163" s="423"/>
      <c r="SRT163" s="428"/>
      <c r="SRU163" s="79"/>
      <c r="SRV163" s="424"/>
      <c r="SRW163" s="89"/>
      <c r="SRX163" s="425"/>
      <c r="SRY163" s="423"/>
      <c r="SRZ163" s="426"/>
      <c r="SSA163" s="426"/>
      <c r="SSB163" s="427"/>
      <c r="SSC163" s="427"/>
      <c r="SSD163" s="423"/>
      <c r="SSE163" s="428"/>
      <c r="SSF163" s="79"/>
      <c r="SSG163" s="424"/>
      <c r="SSH163" s="89"/>
      <c r="SSI163" s="425"/>
      <c r="SSJ163" s="423"/>
      <c r="SSK163" s="426"/>
      <c r="SSL163" s="426"/>
      <c r="SSM163" s="427"/>
      <c r="SSN163" s="427"/>
      <c r="SSO163" s="423"/>
      <c r="SSP163" s="428"/>
      <c r="SSQ163" s="79"/>
      <c r="SSR163" s="424"/>
      <c r="SSS163" s="89"/>
      <c r="SST163" s="425"/>
      <c r="SSU163" s="423"/>
      <c r="SSV163" s="426"/>
      <c r="SSW163" s="426"/>
      <c r="SSX163" s="427"/>
      <c r="SSY163" s="427"/>
      <c r="SSZ163" s="423"/>
      <c r="STA163" s="428"/>
      <c r="STB163" s="79"/>
      <c r="STC163" s="424"/>
      <c r="STD163" s="89"/>
      <c r="STE163" s="425"/>
      <c r="STF163" s="423"/>
      <c r="STG163" s="426"/>
      <c r="STH163" s="426"/>
      <c r="STI163" s="427"/>
      <c r="STJ163" s="427"/>
      <c r="STK163" s="423"/>
      <c r="STL163" s="428"/>
      <c r="STM163" s="79"/>
      <c r="STN163" s="424"/>
      <c r="STO163" s="89"/>
      <c r="STP163" s="425"/>
      <c r="STQ163" s="423"/>
      <c r="STR163" s="426"/>
      <c r="STS163" s="426"/>
      <c r="STT163" s="427"/>
      <c r="STU163" s="427"/>
      <c r="STV163" s="423"/>
      <c r="STW163" s="428"/>
      <c r="STX163" s="79"/>
      <c r="STY163" s="424"/>
      <c r="STZ163" s="89"/>
      <c r="SUA163" s="425"/>
      <c r="SUB163" s="423"/>
      <c r="SUC163" s="426"/>
      <c r="SUD163" s="426"/>
      <c r="SUE163" s="427"/>
      <c r="SUF163" s="427"/>
      <c r="SUG163" s="423"/>
      <c r="SUH163" s="428"/>
      <c r="SUI163" s="79"/>
      <c r="SUJ163" s="424"/>
      <c r="SUK163" s="89"/>
      <c r="SUL163" s="425"/>
      <c r="SUM163" s="423"/>
      <c r="SUN163" s="426"/>
      <c r="SUO163" s="426"/>
      <c r="SUP163" s="427"/>
      <c r="SUQ163" s="427"/>
      <c r="SUR163" s="423"/>
      <c r="SUS163" s="428"/>
      <c r="SUT163" s="79"/>
      <c r="SUU163" s="424"/>
      <c r="SUV163" s="89"/>
      <c r="SUW163" s="425"/>
      <c r="SUX163" s="423"/>
      <c r="SUY163" s="426"/>
      <c r="SUZ163" s="426"/>
      <c r="SVA163" s="427"/>
      <c r="SVB163" s="427"/>
      <c r="SVC163" s="423"/>
      <c r="SVD163" s="428"/>
      <c r="SVE163" s="79"/>
      <c r="SVF163" s="424"/>
      <c r="SVG163" s="89"/>
      <c r="SVH163" s="425"/>
      <c r="SVI163" s="423"/>
      <c r="SVJ163" s="426"/>
      <c r="SVK163" s="426"/>
      <c r="SVL163" s="427"/>
      <c r="SVM163" s="427"/>
      <c r="SVN163" s="423"/>
      <c r="SVO163" s="428"/>
      <c r="SVP163" s="79"/>
      <c r="SVQ163" s="424"/>
      <c r="SVR163" s="89"/>
      <c r="SVS163" s="425"/>
      <c r="SVT163" s="423"/>
      <c r="SVU163" s="426"/>
      <c r="SVV163" s="426"/>
      <c r="SVW163" s="427"/>
      <c r="SVX163" s="427"/>
      <c r="SVY163" s="423"/>
      <c r="SVZ163" s="428"/>
      <c r="SWA163" s="79"/>
      <c r="SWB163" s="424"/>
      <c r="SWC163" s="89"/>
      <c r="SWD163" s="425"/>
      <c r="SWE163" s="423"/>
      <c r="SWF163" s="426"/>
      <c r="SWG163" s="426"/>
      <c r="SWH163" s="427"/>
      <c r="SWI163" s="427"/>
      <c r="SWJ163" s="423"/>
      <c r="SWK163" s="428"/>
      <c r="SWL163" s="79"/>
      <c r="SWM163" s="424"/>
      <c r="SWN163" s="89"/>
      <c r="SWO163" s="425"/>
      <c r="SWP163" s="423"/>
      <c r="SWQ163" s="426"/>
      <c r="SWR163" s="426"/>
      <c r="SWS163" s="427"/>
      <c r="SWT163" s="427"/>
      <c r="SWU163" s="423"/>
      <c r="SWV163" s="428"/>
      <c r="SWW163" s="79"/>
      <c r="SWX163" s="424"/>
      <c r="SWY163" s="89"/>
      <c r="SWZ163" s="425"/>
      <c r="SXA163" s="423"/>
      <c r="SXB163" s="426"/>
      <c r="SXC163" s="426"/>
      <c r="SXD163" s="427"/>
      <c r="SXE163" s="427"/>
      <c r="SXF163" s="423"/>
      <c r="SXG163" s="428"/>
      <c r="SXH163" s="79"/>
      <c r="SXI163" s="424"/>
      <c r="SXJ163" s="89"/>
      <c r="SXK163" s="425"/>
      <c r="SXL163" s="423"/>
      <c r="SXM163" s="426"/>
      <c r="SXN163" s="426"/>
      <c r="SXO163" s="427"/>
      <c r="SXP163" s="427"/>
      <c r="SXQ163" s="423"/>
      <c r="SXR163" s="428"/>
      <c r="SXS163" s="79"/>
      <c r="SXT163" s="424"/>
      <c r="SXU163" s="89"/>
      <c r="SXV163" s="425"/>
      <c r="SXW163" s="423"/>
      <c r="SXX163" s="426"/>
      <c r="SXY163" s="426"/>
      <c r="SXZ163" s="427"/>
      <c r="SYA163" s="427"/>
      <c r="SYB163" s="423"/>
      <c r="SYC163" s="428"/>
      <c r="SYD163" s="79"/>
      <c r="SYE163" s="424"/>
      <c r="SYF163" s="89"/>
      <c r="SYG163" s="425"/>
      <c r="SYH163" s="423"/>
      <c r="SYI163" s="426"/>
      <c r="SYJ163" s="426"/>
      <c r="SYK163" s="427"/>
      <c r="SYL163" s="427"/>
      <c r="SYM163" s="423"/>
      <c r="SYN163" s="428"/>
      <c r="SYO163" s="79"/>
      <c r="SYP163" s="424"/>
      <c r="SYQ163" s="89"/>
      <c r="SYR163" s="425"/>
      <c r="SYS163" s="423"/>
      <c r="SYT163" s="426"/>
      <c r="SYU163" s="426"/>
      <c r="SYV163" s="427"/>
      <c r="SYW163" s="427"/>
      <c r="SYX163" s="423"/>
      <c r="SYY163" s="428"/>
      <c r="SYZ163" s="79"/>
      <c r="SZA163" s="424"/>
      <c r="SZB163" s="89"/>
      <c r="SZC163" s="425"/>
      <c r="SZD163" s="423"/>
      <c r="SZE163" s="426"/>
      <c r="SZF163" s="426"/>
      <c r="SZG163" s="427"/>
      <c r="SZH163" s="427"/>
      <c r="SZI163" s="423"/>
      <c r="SZJ163" s="428"/>
      <c r="SZK163" s="79"/>
      <c r="SZL163" s="424"/>
      <c r="SZM163" s="89"/>
      <c r="SZN163" s="425"/>
      <c r="SZO163" s="423"/>
      <c r="SZP163" s="426"/>
      <c r="SZQ163" s="426"/>
      <c r="SZR163" s="427"/>
      <c r="SZS163" s="427"/>
      <c r="SZT163" s="423"/>
      <c r="SZU163" s="428"/>
      <c r="SZV163" s="79"/>
      <c r="SZW163" s="424"/>
      <c r="SZX163" s="89"/>
      <c r="SZY163" s="425"/>
      <c r="SZZ163" s="423"/>
      <c r="TAA163" s="426"/>
      <c r="TAB163" s="426"/>
      <c r="TAC163" s="427"/>
      <c r="TAD163" s="427"/>
      <c r="TAE163" s="423"/>
      <c r="TAF163" s="428"/>
      <c r="TAG163" s="79"/>
      <c r="TAH163" s="424"/>
      <c r="TAI163" s="89"/>
      <c r="TAJ163" s="425"/>
      <c r="TAK163" s="423"/>
      <c r="TAL163" s="426"/>
      <c r="TAM163" s="426"/>
      <c r="TAN163" s="427"/>
      <c r="TAO163" s="427"/>
      <c r="TAP163" s="423"/>
      <c r="TAQ163" s="428"/>
      <c r="TAR163" s="79"/>
      <c r="TAS163" s="424"/>
      <c r="TAT163" s="89"/>
      <c r="TAU163" s="425"/>
      <c r="TAV163" s="423"/>
      <c r="TAW163" s="426"/>
      <c r="TAX163" s="426"/>
      <c r="TAY163" s="427"/>
      <c r="TAZ163" s="427"/>
      <c r="TBA163" s="423"/>
      <c r="TBB163" s="428"/>
      <c r="TBC163" s="79"/>
      <c r="TBD163" s="424"/>
      <c r="TBE163" s="89"/>
      <c r="TBF163" s="425"/>
      <c r="TBG163" s="423"/>
      <c r="TBH163" s="426"/>
      <c r="TBI163" s="426"/>
      <c r="TBJ163" s="427"/>
      <c r="TBK163" s="427"/>
      <c r="TBL163" s="423"/>
      <c r="TBM163" s="428"/>
      <c r="TBN163" s="79"/>
      <c r="TBO163" s="424"/>
      <c r="TBP163" s="89"/>
      <c r="TBQ163" s="425"/>
      <c r="TBR163" s="423"/>
      <c r="TBS163" s="426"/>
      <c r="TBT163" s="426"/>
      <c r="TBU163" s="427"/>
      <c r="TBV163" s="427"/>
      <c r="TBW163" s="423"/>
      <c r="TBX163" s="428"/>
      <c r="TBY163" s="79"/>
      <c r="TBZ163" s="424"/>
      <c r="TCA163" s="89"/>
      <c r="TCB163" s="425"/>
      <c r="TCC163" s="423"/>
      <c r="TCD163" s="426"/>
      <c r="TCE163" s="426"/>
      <c r="TCF163" s="427"/>
      <c r="TCG163" s="427"/>
      <c r="TCH163" s="423"/>
      <c r="TCI163" s="428"/>
      <c r="TCJ163" s="79"/>
      <c r="TCK163" s="424"/>
      <c r="TCL163" s="89"/>
      <c r="TCM163" s="425"/>
      <c r="TCN163" s="423"/>
      <c r="TCO163" s="426"/>
      <c r="TCP163" s="426"/>
      <c r="TCQ163" s="427"/>
      <c r="TCR163" s="427"/>
      <c r="TCS163" s="423"/>
      <c r="TCT163" s="428"/>
      <c r="TCU163" s="79"/>
      <c r="TCV163" s="424"/>
      <c r="TCW163" s="89"/>
      <c r="TCX163" s="425"/>
      <c r="TCY163" s="423"/>
      <c r="TCZ163" s="426"/>
      <c r="TDA163" s="426"/>
      <c r="TDB163" s="427"/>
      <c r="TDC163" s="427"/>
      <c r="TDD163" s="423"/>
      <c r="TDE163" s="428"/>
      <c r="TDF163" s="79"/>
      <c r="TDG163" s="424"/>
      <c r="TDH163" s="89"/>
      <c r="TDI163" s="425"/>
      <c r="TDJ163" s="423"/>
      <c r="TDK163" s="426"/>
      <c r="TDL163" s="426"/>
      <c r="TDM163" s="427"/>
      <c r="TDN163" s="427"/>
      <c r="TDO163" s="423"/>
      <c r="TDP163" s="428"/>
      <c r="TDQ163" s="79"/>
      <c r="TDR163" s="424"/>
      <c r="TDS163" s="89"/>
      <c r="TDT163" s="425"/>
      <c r="TDU163" s="423"/>
      <c r="TDV163" s="426"/>
      <c r="TDW163" s="426"/>
      <c r="TDX163" s="427"/>
      <c r="TDY163" s="427"/>
      <c r="TDZ163" s="423"/>
      <c r="TEA163" s="428"/>
      <c r="TEB163" s="79"/>
      <c r="TEC163" s="424"/>
      <c r="TED163" s="89"/>
      <c r="TEE163" s="425"/>
      <c r="TEF163" s="423"/>
      <c r="TEG163" s="426"/>
      <c r="TEH163" s="426"/>
      <c r="TEI163" s="427"/>
      <c r="TEJ163" s="427"/>
      <c r="TEK163" s="423"/>
      <c r="TEL163" s="428"/>
      <c r="TEM163" s="79"/>
      <c r="TEN163" s="424"/>
      <c r="TEO163" s="89"/>
      <c r="TEP163" s="425"/>
      <c r="TEQ163" s="423"/>
      <c r="TER163" s="426"/>
      <c r="TES163" s="426"/>
      <c r="TET163" s="427"/>
      <c r="TEU163" s="427"/>
      <c r="TEV163" s="423"/>
      <c r="TEW163" s="428"/>
      <c r="TEX163" s="79"/>
      <c r="TEY163" s="424"/>
      <c r="TEZ163" s="89"/>
      <c r="TFA163" s="425"/>
      <c r="TFB163" s="423"/>
      <c r="TFC163" s="426"/>
      <c r="TFD163" s="426"/>
      <c r="TFE163" s="427"/>
      <c r="TFF163" s="427"/>
      <c r="TFG163" s="423"/>
      <c r="TFH163" s="428"/>
      <c r="TFI163" s="79"/>
      <c r="TFJ163" s="424"/>
      <c r="TFK163" s="89"/>
      <c r="TFL163" s="425"/>
      <c r="TFM163" s="423"/>
      <c r="TFN163" s="426"/>
      <c r="TFO163" s="426"/>
      <c r="TFP163" s="427"/>
      <c r="TFQ163" s="427"/>
      <c r="TFR163" s="423"/>
      <c r="TFS163" s="428"/>
      <c r="TFT163" s="79"/>
      <c r="TFU163" s="424"/>
      <c r="TFV163" s="89"/>
      <c r="TFW163" s="425"/>
      <c r="TFX163" s="423"/>
      <c r="TFY163" s="426"/>
      <c r="TFZ163" s="426"/>
      <c r="TGA163" s="427"/>
      <c r="TGB163" s="427"/>
      <c r="TGC163" s="423"/>
      <c r="TGD163" s="428"/>
      <c r="TGE163" s="79"/>
      <c r="TGF163" s="424"/>
      <c r="TGG163" s="89"/>
      <c r="TGH163" s="425"/>
      <c r="TGI163" s="423"/>
      <c r="TGJ163" s="426"/>
      <c r="TGK163" s="426"/>
      <c r="TGL163" s="427"/>
      <c r="TGM163" s="427"/>
      <c r="TGN163" s="423"/>
      <c r="TGO163" s="428"/>
      <c r="TGP163" s="79"/>
      <c r="TGQ163" s="424"/>
      <c r="TGR163" s="89"/>
      <c r="TGS163" s="425"/>
      <c r="TGT163" s="423"/>
      <c r="TGU163" s="426"/>
      <c r="TGV163" s="426"/>
      <c r="TGW163" s="427"/>
      <c r="TGX163" s="427"/>
      <c r="TGY163" s="423"/>
      <c r="TGZ163" s="428"/>
      <c r="THA163" s="79"/>
      <c r="THB163" s="424"/>
      <c r="THC163" s="89"/>
      <c r="THD163" s="425"/>
      <c r="THE163" s="423"/>
      <c r="THF163" s="426"/>
      <c r="THG163" s="426"/>
      <c r="THH163" s="427"/>
      <c r="THI163" s="427"/>
      <c r="THJ163" s="423"/>
      <c r="THK163" s="428"/>
      <c r="THL163" s="79"/>
      <c r="THM163" s="424"/>
      <c r="THN163" s="89"/>
      <c r="THO163" s="425"/>
      <c r="THP163" s="423"/>
      <c r="THQ163" s="426"/>
      <c r="THR163" s="426"/>
      <c r="THS163" s="427"/>
      <c r="THT163" s="427"/>
      <c r="THU163" s="423"/>
      <c r="THV163" s="428"/>
      <c r="THW163" s="79"/>
      <c r="THX163" s="424"/>
      <c r="THY163" s="89"/>
      <c r="THZ163" s="425"/>
      <c r="TIA163" s="423"/>
      <c r="TIB163" s="426"/>
      <c r="TIC163" s="426"/>
      <c r="TID163" s="427"/>
      <c r="TIE163" s="427"/>
      <c r="TIF163" s="423"/>
      <c r="TIG163" s="428"/>
      <c r="TIH163" s="79"/>
      <c r="TII163" s="424"/>
      <c r="TIJ163" s="89"/>
      <c r="TIK163" s="425"/>
      <c r="TIL163" s="423"/>
      <c r="TIM163" s="426"/>
      <c r="TIN163" s="426"/>
      <c r="TIO163" s="427"/>
      <c r="TIP163" s="427"/>
      <c r="TIQ163" s="423"/>
      <c r="TIR163" s="428"/>
      <c r="TIS163" s="79"/>
      <c r="TIT163" s="424"/>
      <c r="TIU163" s="89"/>
      <c r="TIV163" s="425"/>
      <c r="TIW163" s="423"/>
      <c r="TIX163" s="426"/>
      <c r="TIY163" s="426"/>
      <c r="TIZ163" s="427"/>
      <c r="TJA163" s="427"/>
      <c r="TJB163" s="423"/>
      <c r="TJC163" s="428"/>
      <c r="TJD163" s="79"/>
      <c r="TJE163" s="424"/>
      <c r="TJF163" s="89"/>
      <c r="TJG163" s="425"/>
      <c r="TJH163" s="423"/>
      <c r="TJI163" s="426"/>
      <c r="TJJ163" s="426"/>
      <c r="TJK163" s="427"/>
      <c r="TJL163" s="427"/>
      <c r="TJM163" s="423"/>
      <c r="TJN163" s="428"/>
      <c r="TJO163" s="79"/>
      <c r="TJP163" s="424"/>
      <c r="TJQ163" s="89"/>
      <c r="TJR163" s="425"/>
      <c r="TJS163" s="423"/>
      <c r="TJT163" s="426"/>
      <c r="TJU163" s="426"/>
      <c r="TJV163" s="427"/>
      <c r="TJW163" s="427"/>
      <c r="TJX163" s="423"/>
      <c r="TJY163" s="428"/>
      <c r="TJZ163" s="79"/>
      <c r="TKA163" s="424"/>
      <c r="TKB163" s="89"/>
      <c r="TKC163" s="425"/>
      <c r="TKD163" s="423"/>
      <c r="TKE163" s="426"/>
      <c r="TKF163" s="426"/>
      <c r="TKG163" s="427"/>
      <c r="TKH163" s="427"/>
      <c r="TKI163" s="423"/>
      <c r="TKJ163" s="428"/>
      <c r="TKK163" s="79"/>
      <c r="TKL163" s="424"/>
      <c r="TKM163" s="89"/>
      <c r="TKN163" s="425"/>
      <c r="TKO163" s="423"/>
      <c r="TKP163" s="426"/>
      <c r="TKQ163" s="426"/>
      <c r="TKR163" s="427"/>
      <c r="TKS163" s="427"/>
      <c r="TKT163" s="423"/>
      <c r="TKU163" s="428"/>
      <c r="TKV163" s="79"/>
      <c r="TKW163" s="424"/>
      <c r="TKX163" s="89"/>
      <c r="TKY163" s="425"/>
      <c r="TKZ163" s="423"/>
      <c r="TLA163" s="426"/>
      <c r="TLB163" s="426"/>
      <c r="TLC163" s="427"/>
      <c r="TLD163" s="427"/>
      <c r="TLE163" s="423"/>
      <c r="TLF163" s="428"/>
      <c r="TLG163" s="79"/>
      <c r="TLH163" s="424"/>
      <c r="TLI163" s="89"/>
      <c r="TLJ163" s="425"/>
      <c r="TLK163" s="423"/>
      <c r="TLL163" s="426"/>
      <c r="TLM163" s="426"/>
      <c r="TLN163" s="427"/>
      <c r="TLO163" s="427"/>
      <c r="TLP163" s="423"/>
      <c r="TLQ163" s="428"/>
      <c r="TLR163" s="79"/>
      <c r="TLS163" s="424"/>
      <c r="TLT163" s="89"/>
      <c r="TLU163" s="425"/>
      <c r="TLV163" s="423"/>
      <c r="TLW163" s="426"/>
      <c r="TLX163" s="426"/>
      <c r="TLY163" s="427"/>
      <c r="TLZ163" s="427"/>
      <c r="TMA163" s="423"/>
      <c r="TMB163" s="428"/>
      <c r="TMC163" s="79"/>
      <c r="TMD163" s="424"/>
      <c r="TME163" s="89"/>
      <c r="TMF163" s="425"/>
      <c r="TMG163" s="423"/>
      <c r="TMH163" s="426"/>
      <c r="TMI163" s="426"/>
      <c r="TMJ163" s="427"/>
      <c r="TMK163" s="427"/>
      <c r="TML163" s="423"/>
      <c r="TMM163" s="428"/>
      <c r="TMN163" s="79"/>
      <c r="TMO163" s="424"/>
      <c r="TMP163" s="89"/>
      <c r="TMQ163" s="425"/>
      <c r="TMR163" s="423"/>
      <c r="TMS163" s="426"/>
      <c r="TMT163" s="426"/>
      <c r="TMU163" s="427"/>
      <c r="TMV163" s="427"/>
      <c r="TMW163" s="423"/>
      <c r="TMX163" s="428"/>
      <c r="TMY163" s="79"/>
      <c r="TMZ163" s="424"/>
      <c r="TNA163" s="89"/>
      <c r="TNB163" s="425"/>
      <c r="TNC163" s="423"/>
      <c r="TND163" s="426"/>
      <c r="TNE163" s="426"/>
      <c r="TNF163" s="427"/>
      <c r="TNG163" s="427"/>
      <c r="TNH163" s="423"/>
      <c r="TNI163" s="428"/>
      <c r="TNJ163" s="79"/>
      <c r="TNK163" s="424"/>
      <c r="TNL163" s="89"/>
      <c r="TNM163" s="425"/>
      <c r="TNN163" s="423"/>
      <c r="TNO163" s="426"/>
      <c r="TNP163" s="426"/>
      <c r="TNQ163" s="427"/>
      <c r="TNR163" s="427"/>
      <c r="TNS163" s="423"/>
      <c r="TNT163" s="428"/>
      <c r="TNU163" s="79"/>
      <c r="TNV163" s="424"/>
      <c r="TNW163" s="89"/>
      <c r="TNX163" s="425"/>
      <c r="TNY163" s="423"/>
      <c r="TNZ163" s="426"/>
      <c r="TOA163" s="426"/>
      <c r="TOB163" s="427"/>
      <c r="TOC163" s="427"/>
      <c r="TOD163" s="423"/>
      <c r="TOE163" s="428"/>
      <c r="TOF163" s="79"/>
      <c r="TOG163" s="424"/>
      <c r="TOH163" s="89"/>
      <c r="TOI163" s="425"/>
      <c r="TOJ163" s="423"/>
      <c r="TOK163" s="426"/>
      <c r="TOL163" s="426"/>
      <c r="TOM163" s="427"/>
      <c r="TON163" s="427"/>
      <c r="TOO163" s="423"/>
      <c r="TOP163" s="428"/>
      <c r="TOQ163" s="79"/>
      <c r="TOR163" s="424"/>
      <c r="TOS163" s="89"/>
      <c r="TOT163" s="425"/>
      <c r="TOU163" s="423"/>
      <c r="TOV163" s="426"/>
      <c r="TOW163" s="426"/>
      <c r="TOX163" s="427"/>
      <c r="TOY163" s="427"/>
      <c r="TOZ163" s="423"/>
      <c r="TPA163" s="428"/>
      <c r="TPB163" s="79"/>
      <c r="TPC163" s="424"/>
      <c r="TPD163" s="89"/>
      <c r="TPE163" s="425"/>
      <c r="TPF163" s="423"/>
      <c r="TPG163" s="426"/>
      <c r="TPH163" s="426"/>
      <c r="TPI163" s="427"/>
      <c r="TPJ163" s="427"/>
      <c r="TPK163" s="423"/>
      <c r="TPL163" s="428"/>
      <c r="TPM163" s="79"/>
      <c r="TPN163" s="424"/>
      <c r="TPO163" s="89"/>
      <c r="TPP163" s="425"/>
      <c r="TPQ163" s="423"/>
      <c r="TPR163" s="426"/>
      <c r="TPS163" s="426"/>
      <c r="TPT163" s="427"/>
      <c r="TPU163" s="427"/>
      <c r="TPV163" s="423"/>
      <c r="TPW163" s="428"/>
      <c r="TPX163" s="79"/>
      <c r="TPY163" s="424"/>
      <c r="TPZ163" s="89"/>
      <c r="TQA163" s="425"/>
      <c r="TQB163" s="423"/>
      <c r="TQC163" s="426"/>
      <c r="TQD163" s="426"/>
      <c r="TQE163" s="427"/>
      <c r="TQF163" s="427"/>
      <c r="TQG163" s="423"/>
      <c r="TQH163" s="428"/>
      <c r="TQI163" s="79"/>
      <c r="TQJ163" s="424"/>
      <c r="TQK163" s="89"/>
      <c r="TQL163" s="425"/>
      <c r="TQM163" s="423"/>
      <c r="TQN163" s="426"/>
      <c r="TQO163" s="426"/>
      <c r="TQP163" s="427"/>
      <c r="TQQ163" s="427"/>
      <c r="TQR163" s="423"/>
      <c r="TQS163" s="428"/>
      <c r="TQT163" s="79"/>
      <c r="TQU163" s="424"/>
      <c r="TQV163" s="89"/>
      <c r="TQW163" s="425"/>
      <c r="TQX163" s="423"/>
      <c r="TQY163" s="426"/>
      <c r="TQZ163" s="426"/>
      <c r="TRA163" s="427"/>
      <c r="TRB163" s="427"/>
      <c r="TRC163" s="423"/>
      <c r="TRD163" s="428"/>
      <c r="TRE163" s="79"/>
      <c r="TRF163" s="424"/>
      <c r="TRG163" s="89"/>
      <c r="TRH163" s="425"/>
      <c r="TRI163" s="423"/>
      <c r="TRJ163" s="426"/>
      <c r="TRK163" s="426"/>
      <c r="TRL163" s="427"/>
      <c r="TRM163" s="427"/>
      <c r="TRN163" s="423"/>
      <c r="TRO163" s="428"/>
      <c r="TRP163" s="79"/>
      <c r="TRQ163" s="424"/>
      <c r="TRR163" s="89"/>
      <c r="TRS163" s="425"/>
      <c r="TRT163" s="423"/>
      <c r="TRU163" s="426"/>
      <c r="TRV163" s="426"/>
      <c r="TRW163" s="427"/>
      <c r="TRX163" s="427"/>
      <c r="TRY163" s="423"/>
      <c r="TRZ163" s="428"/>
      <c r="TSA163" s="79"/>
      <c r="TSB163" s="424"/>
      <c r="TSC163" s="89"/>
      <c r="TSD163" s="425"/>
      <c r="TSE163" s="423"/>
      <c r="TSF163" s="426"/>
      <c r="TSG163" s="426"/>
      <c r="TSH163" s="427"/>
      <c r="TSI163" s="427"/>
      <c r="TSJ163" s="423"/>
      <c r="TSK163" s="428"/>
      <c r="TSL163" s="79"/>
      <c r="TSM163" s="424"/>
      <c r="TSN163" s="89"/>
      <c r="TSO163" s="425"/>
      <c r="TSP163" s="423"/>
      <c r="TSQ163" s="426"/>
      <c r="TSR163" s="426"/>
      <c r="TSS163" s="427"/>
      <c r="TST163" s="427"/>
      <c r="TSU163" s="423"/>
      <c r="TSV163" s="428"/>
      <c r="TSW163" s="79"/>
      <c r="TSX163" s="424"/>
      <c r="TSY163" s="89"/>
      <c r="TSZ163" s="425"/>
      <c r="TTA163" s="423"/>
      <c r="TTB163" s="426"/>
      <c r="TTC163" s="426"/>
      <c r="TTD163" s="427"/>
      <c r="TTE163" s="427"/>
      <c r="TTF163" s="423"/>
      <c r="TTG163" s="428"/>
      <c r="TTH163" s="79"/>
      <c r="TTI163" s="424"/>
      <c r="TTJ163" s="89"/>
      <c r="TTK163" s="425"/>
      <c r="TTL163" s="423"/>
      <c r="TTM163" s="426"/>
      <c r="TTN163" s="426"/>
      <c r="TTO163" s="427"/>
      <c r="TTP163" s="427"/>
      <c r="TTQ163" s="423"/>
      <c r="TTR163" s="428"/>
      <c r="TTS163" s="79"/>
      <c r="TTT163" s="424"/>
      <c r="TTU163" s="89"/>
      <c r="TTV163" s="425"/>
      <c r="TTW163" s="423"/>
      <c r="TTX163" s="426"/>
      <c r="TTY163" s="426"/>
      <c r="TTZ163" s="427"/>
      <c r="TUA163" s="427"/>
      <c r="TUB163" s="423"/>
      <c r="TUC163" s="428"/>
      <c r="TUD163" s="79"/>
      <c r="TUE163" s="424"/>
      <c r="TUF163" s="89"/>
      <c r="TUG163" s="425"/>
      <c r="TUH163" s="423"/>
      <c r="TUI163" s="426"/>
      <c r="TUJ163" s="426"/>
      <c r="TUK163" s="427"/>
      <c r="TUL163" s="427"/>
      <c r="TUM163" s="423"/>
      <c r="TUN163" s="428"/>
      <c r="TUO163" s="79"/>
      <c r="TUP163" s="424"/>
      <c r="TUQ163" s="89"/>
      <c r="TUR163" s="425"/>
      <c r="TUS163" s="423"/>
      <c r="TUT163" s="426"/>
      <c r="TUU163" s="426"/>
      <c r="TUV163" s="427"/>
      <c r="TUW163" s="427"/>
      <c r="TUX163" s="423"/>
      <c r="TUY163" s="428"/>
      <c r="TUZ163" s="79"/>
      <c r="TVA163" s="424"/>
      <c r="TVB163" s="89"/>
      <c r="TVC163" s="425"/>
      <c r="TVD163" s="423"/>
      <c r="TVE163" s="426"/>
      <c r="TVF163" s="426"/>
      <c r="TVG163" s="427"/>
      <c r="TVH163" s="427"/>
      <c r="TVI163" s="423"/>
      <c r="TVJ163" s="428"/>
      <c r="TVK163" s="79"/>
      <c r="TVL163" s="424"/>
      <c r="TVM163" s="89"/>
      <c r="TVN163" s="425"/>
      <c r="TVO163" s="423"/>
      <c r="TVP163" s="426"/>
      <c r="TVQ163" s="426"/>
      <c r="TVR163" s="427"/>
      <c r="TVS163" s="427"/>
      <c r="TVT163" s="423"/>
      <c r="TVU163" s="428"/>
      <c r="TVV163" s="79"/>
      <c r="TVW163" s="424"/>
      <c r="TVX163" s="89"/>
      <c r="TVY163" s="425"/>
      <c r="TVZ163" s="423"/>
      <c r="TWA163" s="426"/>
      <c r="TWB163" s="426"/>
      <c r="TWC163" s="427"/>
      <c r="TWD163" s="427"/>
      <c r="TWE163" s="423"/>
      <c r="TWF163" s="428"/>
      <c r="TWG163" s="79"/>
      <c r="TWH163" s="424"/>
      <c r="TWI163" s="89"/>
      <c r="TWJ163" s="425"/>
      <c r="TWK163" s="423"/>
      <c r="TWL163" s="426"/>
      <c r="TWM163" s="426"/>
      <c r="TWN163" s="427"/>
      <c r="TWO163" s="427"/>
      <c r="TWP163" s="423"/>
      <c r="TWQ163" s="428"/>
      <c r="TWR163" s="79"/>
      <c r="TWS163" s="424"/>
      <c r="TWT163" s="89"/>
      <c r="TWU163" s="425"/>
      <c r="TWV163" s="423"/>
      <c r="TWW163" s="426"/>
      <c r="TWX163" s="426"/>
      <c r="TWY163" s="427"/>
      <c r="TWZ163" s="427"/>
      <c r="TXA163" s="423"/>
      <c r="TXB163" s="428"/>
      <c r="TXC163" s="79"/>
      <c r="TXD163" s="424"/>
      <c r="TXE163" s="89"/>
      <c r="TXF163" s="425"/>
      <c r="TXG163" s="423"/>
      <c r="TXH163" s="426"/>
      <c r="TXI163" s="426"/>
      <c r="TXJ163" s="427"/>
      <c r="TXK163" s="427"/>
      <c r="TXL163" s="423"/>
      <c r="TXM163" s="428"/>
      <c r="TXN163" s="79"/>
      <c r="TXO163" s="424"/>
      <c r="TXP163" s="89"/>
      <c r="TXQ163" s="425"/>
      <c r="TXR163" s="423"/>
      <c r="TXS163" s="426"/>
      <c r="TXT163" s="426"/>
      <c r="TXU163" s="427"/>
      <c r="TXV163" s="427"/>
      <c r="TXW163" s="423"/>
      <c r="TXX163" s="428"/>
      <c r="TXY163" s="79"/>
      <c r="TXZ163" s="424"/>
      <c r="TYA163" s="89"/>
      <c r="TYB163" s="425"/>
      <c r="TYC163" s="423"/>
      <c r="TYD163" s="426"/>
      <c r="TYE163" s="426"/>
      <c r="TYF163" s="427"/>
      <c r="TYG163" s="427"/>
      <c r="TYH163" s="423"/>
      <c r="TYI163" s="428"/>
      <c r="TYJ163" s="79"/>
      <c r="TYK163" s="424"/>
      <c r="TYL163" s="89"/>
      <c r="TYM163" s="425"/>
      <c r="TYN163" s="423"/>
      <c r="TYO163" s="426"/>
      <c r="TYP163" s="426"/>
      <c r="TYQ163" s="427"/>
      <c r="TYR163" s="427"/>
      <c r="TYS163" s="423"/>
      <c r="TYT163" s="428"/>
      <c r="TYU163" s="79"/>
      <c r="TYV163" s="424"/>
      <c r="TYW163" s="89"/>
      <c r="TYX163" s="425"/>
      <c r="TYY163" s="423"/>
      <c r="TYZ163" s="426"/>
      <c r="TZA163" s="426"/>
      <c r="TZB163" s="427"/>
      <c r="TZC163" s="427"/>
      <c r="TZD163" s="423"/>
      <c r="TZE163" s="428"/>
      <c r="TZF163" s="79"/>
      <c r="TZG163" s="424"/>
      <c r="TZH163" s="89"/>
      <c r="TZI163" s="425"/>
      <c r="TZJ163" s="423"/>
      <c r="TZK163" s="426"/>
      <c r="TZL163" s="426"/>
      <c r="TZM163" s="427"/>
      <c r="TZN163" s="427"/>
      <c r="TZO163" s="423"/>
      <c r="TZP163" s="428"/>
      <c r="TZQ163" s="79"/>
      <c r="TZR163" s="424"/>
      <c r="TZS163" s="89"/>
      <c r="TZT163" s="425"/>
      <c r="TZU163" s="423"/>
      <c r="TZV163" s="426"/>
      <c r="TZW163" s="426"/>
      <c r="TZX163" s="427"/>
      <c r="TZY163" s="427"/>
      <c r="TZZ163" s="423"/>
      <c r="UAA163" s="428"/>
      <c r="UAB163" s="79"/>
      <c r="UAC163" s="424"/>
      <c r="UAD163" s="89"/>
      <c r="UAE163" s="425"/>
      <c r="UAF163" s="423"/>
      <c r="UAG163" s="426"/>
      <c r="UAH163" s="426"/>
      <c r="UAI163" s="427"/>
      <c r="UAJ163" s="427"/>
      <c r="UAK163" s="423"/>
      <c r="UAL163" s="428"/>
      <c r="UAM163" s="79"/>
      <c r="UAN163" s="424"/>
      <c r="UAO163" s="89"/>
      <c r="UAP163" s="425"/>
      <c r="UAQ163" s="423"/>
      <c r="UAR163" s="426"/>
      <c r="UAS163" s="426"/>
      <c r="UAT163" s="427"/>
      <c r="UAU163" s="427"/>
      <c r="UAV163" s="423"/>
      <c r="UAW163" s="428"/>
      <c r="UAX163" s="79"/>
      <c r="UAY163" s="424"/>
      <c r="UAZ163" s="89"/>
      <c r="UBA163" s="425"/>
      <c r="UBB163" s="423"/>
      <c r="UBC163" s="426"/>
      <c r="UBD163" s="426"/>
      <c r="UBE163" s="427"/>
      <c r="UBF163" s="427"/>
      <c r="UBG163" s="423"/>
      <c r="UBH163" s="428"/>
      <c r="UBI163" s="79"/>
      <c r="UBJ163" s="424"/>
      <c r="UBK163" s="89"/>
      <c r="UBL163" s="425"/>
      <c r="UBM163" s="423"/>
      <c r="UBN163" s="426"/>
      <c r="UBO163" s="426"/>
      <c r="UBP163" s="427"/>
      <c r="UBQ163" s="427"/>
      <c r="UBR163" s="423"/>
      <c r="UBS163" s="428"/>
      <c r="UBT163" s="79"/>
      <c r="UBU163" s="424"/>
      <c r="UBV163" s="89"/>
      <c r="UBW163" s="425"/>
      <c r="UBX163" s="423"/>
      <c r="UBY163" s="426"/>
      <c r="UBZ163" s="426"/>
      <c r="UCA163" s="427"/>
      <c r="UCB163" s="427"/>
      <c r="UCC163" s="423"/>
      <c r="UCD163" s="428"/>
      <c r="UCE163" s="79"/>
      <c r="UCF163" s="424"/>
      <c r="UCG163" s="89"/>
      <c r="UCH163" s="425"/>
      <c r="UCI163" s="423"/>
      <c r="UCJ163" s="426"/>
      <c r="UCK163" s="426"/>
      <c r="UCL163" s="427"/>
      <c r="UCM163" s="427"/>
      <c r="UCN163" s="423"/>
      <c r="UCO163" s="428"/>
      <c r="UCP163" s="79"/>
      <c r="UCQ163" s="424"/>
      <c r="UCR163" s="89"/>
      <c r="UCS163" s="425"/>
      <c r="UCT163" s="423"/>
      <c r="UCU163" s="426"/>
      <c r="UCV163" s="426"/>
      <c r="UCW163" s="427"/>
      <c r="UCX163" s="427"/>
      <c r="UCY163" s="423"/>
      <c r="UCZ163" s="428"/>
      <c r="UDA163" s="79"/>
      <c r="UDB163" s="424"/>
      <c r="UDC163" s="89"/>
      <c r="UDD163" s="425"/>
      <c r="UDE163" s="423"/>
      <c r="UDF163" s="426"/>
      <c r="UDG163" s="426"/>
      <c r="UDH163" s="427"/>
      <c r="UDI163" s="427"/>
      <c r="UDJ163" s="423"/>
      <c r="UDK163" s="428"/>
      <c r="UDL163" s="79"/>
      <c r="UDM163" s="424"/>
      <c r="UDN163" s="89"/>
      <c r="UDO163" s="425"/>
      <c r="UDP163" s="423"/>
      <c r="UDQ163" s="426"/>
      <c r="UDR163" s="426"/>
      <c r="UDS163" s="427"/>
      <c r="UDT163" s="427"/>
      <c r="UDU163" s="423"/>
      <c r="UDV163" s="428"/>
      <c r="UDW163" s="79"/>
      <c r="UDX163" s="424"/>
      <c r="UDY163" s="89"/>
      <c r="UDZ163" s="425"/>
      <c r="UEA163" s="423"/>
      <c r="UEB163" s="426"/>
      <c r="UEC163" s="426"/>
      <c r="UED163" s="427"/>
      <c r="UEE163" s="427"/>
      <c r="UEF163" s="423"/>
      <c r="UEG163" s="428"/>
      <c r="UEH163" s="79"/>
      <c r="UEI163" s="424"/>
      <c r="UEJ163" s="89"/>
      <c r="UEK163" s="425"/>
      <c r="UEL163" s="423"/>
      <c r="UEM163" s="426"/>
      <c r="UEN163" s="426"/>
      <c r="UEO163" s="427"/>
      <c r="UEP163" s="427"/>
      <c r="UEQ163" s="423"/>
      <c r="UER163" s="428"/>
      <c r="UES163" s="79"/>
      <c r="UET163" s="424"/>
      <c r="UEU163" s="89"/>
      <c r="UEV163" s="425"/>
      <c r="UEW163" s="423"/>
      <c r="UEX163" s="426"/>
      <c r="UEY163" s="426"/>
      <c r="UEZ163" s="427"/>
      <c r="UFA163" s="427"/>
      <c r="UFB163" s="423"/>
      <c r="UFC163" s="428"/>
      <c r="UFD163" s="79"/>
      <c r="UFE163" s="424"/>
      <c r="UFF163" s="89"/>
      <c r="UFG163" s="425"/>
      <c r="UFH163" s="423"/>
      <c r="UFI163" s="426"/>
      <c r="UFJ163" s="426"/>
      <c r="UFK163" s="427"/>
      <c r="UFL163" s="427"/>
      <c r="UFM163" s="423"/>
      <c r="UFN163" s="428"/>
      <c r="UFO163" s="79"/>
      <c r="UFP163" s="424"/>
      <c r="UFQ163" s="89"/>
      <c r="UFR163" s="425"/>
      <c r="UFS163" s="423"/>
      <c r="UFT163" s="426"/>
      <c r="UFU163" s="426"/>
      <c r="UFV163" s="427"/>
      <c r="UFW163" s="427"/>
      <c r="UFX163" s="423"/>
      <c r="UFY163" s="428"/>
      <c r="UFZ163" s="79"/>
      <c r="UGA163" s="424"/>
      <c r="UGB163" s="89"/>
      <c r="UGC163" s="425"/>
      <c r="UGD163" s="423"/>
      <c r="UGE163" s="426"/>
      <c r="UGF163" s="426"/>
      <c r="UGG163" s="427"/>
      <c r="UGH163" s="427"/>
      <c r="UGI163" s="423"/>
      <c r="UGJ163" s="428"/>
      <c r="UGK163" s="79"/>
      <c r="UGL163" s="424"/>
      <c r="UGM163" s="89"/>
      <c r="UGN163" s="425"/>
      <c r="UGO163" s="423"/>
      <c r="UGP163" s="426"/>
      <c r="UGQ163" s="426"/>
      <c r="UGR163" s="427"/>
      <c r="UGS163" s="427"/>
      <c r="UGT163" s="423"/>
      <c r="UGU163" s="428"/>
      <c r="UGV163" s="79"/>
      <c r="UGW163" s="424"/>
      <c r="UGX163" s="89"/>
      <c r="UGY163" s="425"/>
      <c r="UGZ163" s="423"/>
      <c r="UHA163" s="426"/>
      <c r="UHB163" s="426"/>
      <c r="UHC163" s="427"/>
      <c r="UHD163" s="427"/>
      <c r="UHE163" s="423"/>
      <c r="UHF163" s="428"/>
      <c r="UHG163" s="79"/>
      <c r="UHH163" s="424"/>
      <c r="UHI163" s="89"/>
      <c r="UHJ163" s="425"/>
      <c r="UHK163" s="423"/>
      <c r="UHL163" s="426"/>
      <c r="UHM163" s="426"/>
      <c r="UHN163" s="427"/>
      <c r="UHO163" s="427"/>
      <c r="UHP163" s="423"/>
      <c r="UHQ163" s="428"/>
      <c r="UHR163" s="79"/>
      <c r="UHS163" s="424"/>
      <c r="UHT163" s="89"/>
      <c r="UHU163" s="425"/>
      <c r="UHV163" s="423"/>
      <c r="UHW163" s="426"/>
      <c r="UHX163" s="426"/>
      <c r="UHY163" s="427"/>
      <c r="UHZ163" s="427"/>
      <c r="UIA163" s="423"/>
      <c r="UIB163" s="428"/>
      <c r="UIC163" s="79"/>
      <c r="UID163" s="424"/>
      <c r="UIE163" s="89"/>
      <c r="UIF163" s="425"/>
      <c r="UIG163" s="423"/>
      <c r="UIH163" s="426"/>
      <c r="UII163" s="426"/>
      <c r="UIJ163" s="427"/>
      <c r="UIK163" s="427"/>
      <c r="UIL163" s="423"/>
      <c r="UIM163" s="428"/>
      <c r="UIN163" s="79"/>
      <c r="UIO163" s="424"/>
      <c r="UIP163" s="89"/>
      <c r="UIQ163" s="425"/>
      <c r="UIR163" s="423"/>
      <c r="UIS163" s="426"/>
      <c r="UIT163" s="426"/>
      <c r="UIU163" s="427"/>
      <c r="UIV163" s="427"/>
      <c r="UIW163" s="423"/>
      <c r="UIX163" s="428"/>
      <c r="UIY163" s="79"/>
      <c r="UIZ163" s="424"/>
      <c r="UJA163" s="89"/>
      <c r="UJB163" s="425"/>
      <c r="UJC163" s="423"/>
      <c r="UJD163" s="426"/>
      <c r="UJE163" s="426"/>
      <c r="UJF163" s="427"/>
      <c r="UJG163" s="427"/>
      <c r="UJH163" s="423"/>
      <c r="UJI163" s="428"/>
      <c r="UJJ163" s="79"/>
      <c r="UJK163" s="424"/>
      <c r="UJL163" s="89"/>
      <c r="UJM163" s="425"/>
      <c r="UJN163" s="423"/>
      <c r="UJO163" s="426"/>
      <c r="UJP163" s="426"/>
      <c r="UJQ163" s="427"/>
      <c r="UJR163" s="427"/>
      <c r="UJS163" s="423"/>
      <c r="UJT163" s="428"/>
      <c r="UJU163" s="79"/>
      <c r="UJV163" s="424"/>
      <c r="UJW163" s="89"/>
      <c r="UJX163" s="425"/>
      <c r="UJY163" s="423"/>
      <c r="UJZ163" s="426"/>
      <c r="UKA163" s="426"/>
      <c r="UKB163" s="427"/>
      <c r="UKC163" s="427"/>
      <c r="UKD163" s="423"/>
      <c r="UKE163" s="428"/>
      <c r="UKF163" s="79"/>
      <c r="UKG163" s="424"/>
      <c r="UKH163" s="89"/>
      <c r="UKI163" s="425"/>
      <c r="UKJ163" s="423"/>
      <c r="UKK163" s="426"/>
      <c r="UKL163" s="426"/>
      <c r="UKM163" s="427"/>
      <c r="UKN163" s="427"/>
      <c r="UKO163" s="423"/>
      <c r="UKP163" s="428"/>
      <c r="UKQ163" s="79"/>
      <c r="UKR163" s="424"/>
      <c r="UKS163" s="89"/>
      <c r="UKT163" s="425"/>
      <c r="UKU163" s="423"/>
      <c r="UKV163" s="426"/>
      <c r="UKW163" s="426"/>
      <c r="UKX163" s="427"/>
      <c r="UKY163" s="427"/>
      <c r="UKZ163" s="423"/>
      <c r="ULA163" s="428"/>
      <c r="ULB163" s="79"/>
      <c r="ULC163" s="424"/>
      <c r="ULD163" s="89"/>
      <c r="ULE163" s="425"/>
      <c r="ULF163" s="423"/>
      <c r="ULG163" s="426"/>
      <c r="ULH163" s="426"/>
      <c r="ULI163" s="427"/>
      <c r="ULJ163" s="427"/>
      <c r="ULK163" s="423"/>
      <c r="ULL163" s="428"/>
      <c r="ULM163" s="79"/>
      <c r="ULN163" s="424"/>
      <c r="ULO163" s="89"/>
      <c r="ULP163" s="425"/>
      <c r="ULQ163" s="423"/>
      <c r="ULR163" s="426"/>
      <c r="ULS163" s="426"/>
      <c r="ULT163" s="427"/>
      <c r="ULU163" s="427"/>
      <c r="ULV163" s="423"/>
      <c r="ULW163" s="428"/>
      <c r="ULX163" s="79"/>
      <c r="ULY163" s="424"/>
      <c r="ULZ163" s="89"/>
      <c r="UMA163" s="425"/>
      <c r="UMB163" s="423"/>
      <c r="UMC163" s="426"/>
      <c r="UMD163" s="426"/>
      <c r="UME163" s="427"/>
      <c r="UMF163" s="427"/>
      <c r="UMG163" s="423"/>
      <c r="UMH163" s="428"/>
      <c r="UMI163" s="79"/>
      <c r="UMJ163" s="424"/>
      <c r="UMK163" s="89"/>
      <c r="UML163" s="425"/>
      <c r="UMM163" s="423"/>
      <c r="UMN163" s="426"/>
      <c r="UMO163" s="426"/>
      <c r="UMP163" s="427"/>
      <c r="UMQ163" s="427"/>
      <c r="UMR163" s="423"/>
      <c r="UMS163" s="428"/>
      <c r="UMT163" s="79"/>
      <c r="UMU163" s="424"/>
      <c r="UMV163" s="89"/>
      <c r="UMW163" s="425"/>
      <c r="UMX163" s="423"/>
      <c r="UMY163" s="426"/>
      <c r="UMZ163" s="426"/>
      <c r="UNA163" s="427"/>
      <c r="UNB163" s="427"/>
      <c r="UNC163" s="423"/>
      <c r="UND163" s="428"/>
      <c r="UNE163" s="79"/>
      <c r="UNF163" s="424"/>
      <c r="UNG163" s="89"/>
      <c r="UNH163" s="425"/>
      <c r="UNI163" s="423"/>
      <c r="UNJ163" s="426"/>
      <c r="UNK163" s="426"/>
      <c r="UNL163" s="427"/>
      <c r="UNM163" s="427"/>
      <c r="UNN163" s="423"/>
      <c r="UNO163" s="428"/>
      <c r="UNP163" s="79"/>
      <c r="UNQ163" s="424"/>
      <c r="UNR163" s="89"/>
      <c r="UNS163" s="425"/>
      <c r="UNT163" s="423"/>
      <c r="UNU163" s="426"/>
      <c r="UNV163" s="426"/>
      <c r="UNW163" s="427"/>
      <c r="UNX163" s="427"/>
      <c r="UNY163" s="423"/>
      <c r="UNZ163" s="428"/>
      <c r="UOA163" s="79"/>
      <c r="UOB163" s="424"/>
      <c r="UOC163" s="89"/>
      <c r="UOD163" s="425"/>
      <c r="UOE163" s="423"/>
      <c r="UOF163" s="426"/>
      <c r="UOG163" s="426"/>
      <c r="UOH163" s="427"/>
      <c r="UOI163" s="427"/>
      <c r="UOJ163" s="423"/>
      <c r="UOK163" s="428"/>
      <c r="UOL163" s="79"/>
      <c r="UOM163" s="424"/>
      <c r="UON163" s="89"/>
      <c r="UOO163" s="425"/>
      <c r="UOP163" s="423"/>
      <c r="UOQ163" s="426"/>
      <c r="UOR163" s="426"/>
      <c r="UOS163" s="427"/>
      <c r="UOT163" s="427"/>
      <c r="UOU163" s="423"/>
      <c r="UOV163" s="428"/>
      <c r="UOW163" s="79"/>
      <c r="UOX163" s="424"/>
      <c r="UOY163" s="89"/>
      <c r="UOZ163" s="425"/>
      <c r="UPA163" s="423"/>
      <c r="UPB163" s="426"/>
      <c r="UPC163" s="426"/>
      <c r="UPD163" s="427"/>
      <c r="UPE163" s="427"/>
      <c r="UPF163" s="423"/>
      <c r="UPG163" s="428"/>
      <c r="UPH163" s="79"/>
      <c r="UPI163" s="424"/>
      <c r="UPJ163" s="89"/>
      <c r="UPK163" s="425"/>
      <c r="UPL163" s="423"/>
      <c r="UPM163" s="426"/>
      <c r="UPN163" s="426"/>
      <c r="UPO163" s="427"/>
      <c r="UPP163" s="427"/>
      <c r="UPQ163" s="423"/>
      <c r="UPR163" s="428"/>
      <c r="UPS163" s="79"/>
      <c r="UPT163" s="424"/>
      <c r="UPU163" s="89"/>
      <c r="UPV163" s="425"/>
      <c r="UPW163" s="423"/>
      <c r="UPX163" s="426"/>
      <c r="UPY163" s="426"/>
      <c r="UPZ163" s="427"/>
      <c r="UQA163" s="427"/>
      <c r="UQB163" s="423"/>
      <c r="UQC163" s="428"/>
      <c r="UQD163" s="79"/>
      <c r="UQE163" s="424"/>
      <c r="UQF163" s="89"/>
      <c r="UQG163" s="425"/>
      <c r="UQH163" s="423"/>
      <c r="UQI163" s="426"/>
      <c r="UQJ163" s="426"/>
      <c r="UQK163" s="427"/>
      <c r="UQL163" s="427"/>
      <c r="UQM163" s="423"/>
      <c r="UQN163" s="428"/>
      <c r="UQO163" s="79"/>
      <c r="UQP163" s="424"/>
      <c r="UQQ163" s="89"/>
      <c r="UQR163" s="425"/>
      <c r="UQS163" s="423"/>
      <c r="UQT163" s="426"/>
      <c r="UQU163" s="426"/>
      <c r="UQV163" s="427"/>
      <c r="UQW163" s="427"/>
      <c r="UQX163" s="423"/>
      <c r="UQY163" s="428"/>
      <c r="UQZ163" s="79"/>
      <c r="URA163" s="424"/>
      <c r="URB163" s="89"/>
      <c r="URC163" s="425"/>
      <c r="URD163" s="423"/>
      <c r="URE163" s="426"/>
      <c r="URF163" s="426"/>
      <c r="URG163" s="427"/>
      <c r="URH163" s="427"/>
      <c r="URI163" s="423"/>
      <c r="URJ163" s="428"/>
      <c r="URK163" s="79"/>
      <c r="URL163" s="424"/>
      <c r="URM163" s="89"/>
      <c r="URN163" s="425"/>
      <c r="URO163" s="423"/>
      <c r="URP163" s="426"/>
      <c r="URQ163" s="426"/>
      <c r="URR163" s="427"/>
      <c r="URS163" s="427"/>
      <c r="URT163" s="423"/>
      <c r="URU163" s="428"/>
      <c r="URV163" s="79"/>
      <c r="URW163" s="424"/>
      <c r="URX163" s="89"/>
      <c r="URY163" s="425"/>
      <c r="URZ163" s="423"/>
      <c r="USA163" s="426"/>
      <c r="USB163" s="426"/>
      <c r="USC163" s="427"/>
      <c r="USD163" s="427"/>
      <c r="USE163" s="423"/>
      <c r="USF163" s="428"/>
      <c r="USG163" s="79"/>
      <c r="USH163" s="424"/>
      <c r="USI163" s="89"/>
      <c r="USJ163" s="425"/>
      <c r="USK163" s="423"/>
      <c r="USL163" s="426"/>
      <c r="USM163" s="426"/>
      <c r="USN163" s="427"/>
      <c r="USO163" s="427"/>
      <c r="USP163" s="423"/>
      <c r="USQ163" s="428"/>
      <c r="USR163" s="79"/>
      <c r="USS163" s="424"/>
      <c r="UST163" s="89"/>
      <c r="USU163" s="425"/>
      <c r="USV163" s="423"/>
      <c r="USW163" s="426"/>
      <c r="USX163" s="426"/>
      <c r="USY163" s="427"/>
      <c r="USZ163" s="427"/>
      <c r="UTA163" s="423"/>
      <c r="UTB163" s="428"/>
      <c r="UTC163" s="79"/>
      <c r="UTD163" s="424"/>
      <c r="UTE163" s="89"/>
      <c r="UTF163" s="425"/>
      <c r="UTG163" s="423"/>
      <c r="UTH163" s="426"/>
      <c r="UTI163" s="426"/>
      <c r="UTJ163" s="427"/>
      <c r="UTK163" s="427"/>
      <c r="UTL163" s="423"/>
      <c r="UTM163" s="428"/>
      <c r="UTN163" s="79"/>
      <c r="UTO163" s="424"/>
      <c r="UTP163" s="89"/>
      <c r="UTQ163" s="425"/>
      <c r="UTR163" s="423"/>
      <c r="UTS163" s="426"/>
      <c r="UTT163" s="426"/>
      <c r="UTU163" s="427"/>
      <c r="UTV163" s="427"/>
      <c r="UTW163" s="423"/>
      <c r="UTX163" s="428"/>
      <c r="UTY163" s="79"/>
      <c r="UTZ163" s="424"/>
      <c r="UUA163" s="89"/>
      <c r="UUB163" s="425"/>
      <c r="UUC163" s="423"/>
      <c r="UUD163" s="426"/>
      <c r="UUE163" s="426"/>
      <c r="UUF163" s="427"/>
      <c r="UUG163" s="427"/>
      <c r="UUH163" s="423"/>
      <c r="UUI163" s="428"/>
      <c r="UUJ163" s="79"/>
      <c r="UUK163" s="424"/>
      <c r="UUL163" s="89"/>
      <c r="UUM163" s="425"/>
      <c r="UUN163" s="423"/>
      <c r="UUO163" s="426"/>
      <c r="UUP163" s="426"/>
      <c r="UUQ163" s="427"/>
      <c r="UUR163" s="427"/>
      <c r="UUS163" s="423"/>
      <c r="UUT163" s="428"/>
      <c r="UUU163" s="79"/>
      <c r="UUV163" s="424"/>
      <c r="UUW163" s="89"/>
      <c r="UUX163" s="425"/>
      <c r="UUY163" s="423"/>
      <c r="UUZ163" s="426"/>
      <c r="UVA163" s="426"/>
      <c r="UVB163" s="427"/>
      <c r="UVC163" s="427"/>
      <c r="UVD163" s="423"/>
      <c r="UVE163" s="428"/>
      <c r="UVF163" s="79"/>
      <c r="UVG163" s="424"/>
      <c r="UVH163" s="89"/>
      <c r="UVI163" s="425"/>
      <c r="UVJ163" s="423"/>
      <c r="UVK163" s="426"/>
      <c r="UVL163" s="426"/>
      <c r="UVM163" s="427"/>
      <c r="UVN163" s="427"/>
      <c r="UVO163" s="423"/>
      <c r="UVP163" s="428"/>
      <c r="UVQ163" s="79"/>
      <c r="UVR163" s="424"/>
      <c r="UVS163" s="89"/>
      <c r="UVT163" s="425"/>
      <c r="UVU163" s="423"/>
      <c r="UVV163" s="426"/>
      <c r="UVW163" s="426"/>
      <c r="UVX163" s="427"/>
      <c r="UVY163" s="427"/>
      <c r="UVZ163" s="423"/>
      <c r="UWA163" s="428"/>
      <c r="UWB163" s="79"/>
      <c r="UWC163" s="424"/>
      <c r="UWD163" s="89"/>
      <c r="UWE163" s="425"/>
      <c r="UWF163" s="423"/>
      <c r="UWG163" s="426"/>
      <c r="UWH163" s="426"/>
      <c r="UWI163" s="427"/>
      <c r="UWJ163" s="427"/>
      <c r="UWK163" s="423"/>
      <c r="UWL163" s="428"/>
      <c r="UWM163" s="79"/>
      <c r="UWN163" s="424"/>
      <c r="UWO163" s="89"/>
      <c r="UWP163" s="425"/>
      <c r="UWQ163" s="423"/>
      <c r="UWR163" s="426"/>
      <c r="UWS163" s="426"/>
      <c r="UWT163" s="427"/>
      <c r="UWU163" s="427"/>
      <c r="UWV163" s="423"/>
      <c r="UWW163" s="428"/>
      <c r="UWX163" s="79"/>
      <c r="UWY163" s="424"/>
      <c r="UWZ163" s="89"/>
      <c r="UXA163" s="425"/>
      <c r="UXB163" s="423"/>
      <c r="UXC163" s="426"/>
      <c r="UXD163" s="426"/>
      <c r="UXE163" s="427"/>
      <c r="UXF163" s="427"/>
      <c r="UXG163" s="423"/>
      <c r="UXH163" s="428"/>
      <c r="UXI163" s="79"/>
      <c r="UXJ163" s="424"/>
      <c r="UXK163" s="89"/>
      <c r="UXL163" s="425"/>
      <c r="UXM163" s="423"/>
      <c r="UXN163" s="426"/>
      <c r="UXO163" s="426"/>
      <c r="UXP163" s="427"/>
      <c r="UXQ163" s="427"/>
      <c r="UXR163" s="423"/>
      <c r="UXS163" s="428"/>
      <c r="UXT163" s="79"/>
      <c r="UXU163" s="424"/>
      <c r="UXV163" s="89"/>
      <c r="UXW163" s="425"/>
      <c r="UXX163" s="423"/>
      <c r="UXY163" s="426"/>
      <c r="UXZ163" s="426"/>
      <c r="UYA163" s="427"/>
      <c r="UYB163" s="427"/>
      <c r="UYC163" s="423"/>
      <c r="UYD163" s="428"/>
      <c r="UYE163" s="79"/>
      <c r="UYF163" s="424"/>
      <c r="UYG163" s="89"/>
      <c r="UYH163" s="425"/>
      <c r="UYI163" s="423"/>
      <c r="UYJ163" s="426"/>
      <c r="UYK163" s="426"/>
      <c r="UYL163" s="427"/>
      <c r="UYM163" s="427"/>
      <c r="UYN163" s="423"/>
      <c r="UYO163" s="428"/>
      <c r="UYP163" s="79"/>
      <c r="UYQ163" s="424"/>
      <c r="UYR163" s="89"/>
      <c r="UYS163" s="425"/>
      <c r="UYT163" s="423"/>
      <c r="UYU163" s="426"/>
      <c r="UYV163" s="426"/>
      <c r="UYW163" s="427"/>
      <c r="UYX163" s="427"/>
      <c r="UYY163" s="423"/>
      <c r="UYZ163" s="428"/>
      <c r="UZA163" s="79"/>
      <c r="UZB163" s="424"/>
      <c r="UZC163" s="89"/>
      <c r="UZD163" s="425"/>
      <c r="UZE163" s="423"/>
      <c r="UZF163" s="426"/>
      <c r="UZG163" s="426"/>
      <c r="UZH163" s="427"/>
      <c r="UZI163" s="427"/>
      <c r="UZJ163" s="423"/>
      <c r="UZK163" s="428"/>
      <c r="UZL163" s="79"/>
      <c r="UZM163" s="424"/>
      <c r="UZN163" s="89"/>
      <c r="UZO163" s="425"/>
      <c r="UZP163" s="423"/>
      <c r="UZQ163" s="426"/>
      <c r="UZR163" s="426"/>
      <c r="UZS163" s="427"/>
      <c r="UZT163" s="427"/>
      <c r="UZU163" s="423"/>
      <c r="UZV163" s="428"/>
      <c r="UZW163" s="79"/>
      <c r="UZX163" s="424"/>
      <c r="UZY163" s="89"/>
      <c r="UZZ163" s="425"/>
      <c r="VAA163" s="423"/>
      <c r="VAB163" s="426"/>
      <c r="VAC163" s="426"/>
      <c r="VAD163" s="427"/>
      <c r="VAE163" s="427"/>
      <c r="VAF163" s="423"/>
      <c r="VAG163" s="428"/>
      <c r="VAH163" s="79"/>
      <c r="VAI163" s="424"/>
      <c r="VAJ163" s="89"/>
      <c r="VAK163" s="425"/>
      <c r="VAL163" s="423"/>
      <c r="VAM163" s="426"/>
      <c r="VAN163" s="426"/>
      <c r="VAO163" s="427"/>
      <c r="VAP163" s="427"/>
      <c r="VAQ163" s="423"/>
      <c r="VAR163" s="428"/>
      <c r="VAS163" s="79"/>
      <c r="VAT163" s="424"/>
      <c r="VAU163" s="89"/>
      <c r="VAV163" s="425"/>
      <c r="VAW163" s="423"/>
      <c r="VAX163" s="426"/>
      <c r="VAY163" s="426"/>
      <c r="VAZ163" s="427"/>
      <c r="VBA163" s="427"/>
      <c r="VBB163" s="423"/>
      <c r="VBC163" s="428"/>
      <c r="VBD163" s="79"/>
      <c r="VBE163" s="424"/>
      <c r="VBF163" s="89"/>
      <c r="VBG163" s="425"/>
      <c r="VBH163" s="423"/>
      <c r="VBI163" s="426"/>
      <c r="VBJ163" s="426"/>
      <c r="VBK163" s="427"/>
      <c r="VBL163" s="427"/>
      <c r="VBM163" s="423"/>
      <c r="VBN163" s="428"/>
      <c r="VBO163" s="79"/>
      <c r="VBP163" s="424"/>
      <c r="VBQ163" s="89"/>
      <c r="VBR163" s="425"/>
      <c r="VBS163" s="423"/>
      <c r="VBT163" s="426"/>
      <c r="VBU163" s="426"/>
      <c r="VBV163" s="427"/>
      <c r="VBW163" s="427"/>
      <c r="VBX163" s="423"/>
      <c r="VBY163" s="428"/>
      <c r="VBZ163" s="79"/>
      <c r="VCA163" s="424"/>
      <c r="VCB163" s="89"/>
      <c r="VCC163" s="425"/>
      <c r="VCD163" s="423"/>
      <c r="VCE163" s="426"/>
      <c r="VCF163" s="426"/>
      <c r="VCG163" s="427"/>
      <c r="VCH163" s="427"/>
      <c r="VCI163" s="423"/>
      <c r="VCJ163" s="428"/>
      <c r="VCK163" s="79"/>
      <c r="VCL163" s="424"/>
      <c r="VCM163" s="89"/>
      <c r="VCN163" s="425"/>
      <c r="VCO163" s="423"/>
      <c r="VCP163" s="426"/>
      <c r="VCQ163" s="426"/>
      <c r="VCR163" s="427"/>
      <c r="VCS163" s="427"/>
      <c r="VCT163" s="423"/>
      <c r="VCU163" s="428"/>
      <c r="VCV163" s="79"/>
      <c r="VCW163" s="424"/>
      <c r="VCX163" s="89"/>
      <c r="VCY163" s="425"/>
      <c r="VCZ163" s="423"/>
      <c r="VDA163" s="426"/>
      <c r="VDB163" s="426"/>
      <c r="VDC163" s="427"/>
      <c r="VDD163" s="427"/>
      <c r="VDE163" s="423"/>
      <c r="VDF163" s="428"/>
      <c r="VDG163" s="79"/>
      <c r="VDH163" s="424"/>
      <c r="VDI163" s="89"/>
      <c r="VDJ163" s="425"/>
      <c r="VDK163" s="423"/>
      <c r="VDL163" s="426"/>
      <c r="VDM163" s="426"/>
      <c r="VDN163" s="427"/>
      <c r="VDO163" s="427"/>
      <c r="VDP163" s="423"/>
      <c r="VDQ163" s="428"/>
      <c r="VDR163" s="79"/>
      <c r="VDS163" s="424"/>
      <c r="VDT163" s="89"/>
      <c r="VDU163" s="425"/>
      <c r="VDV163" s="423"/>
      <c r="VDW163" s="426"/>
      <c r="VDX163" s="426"/>
      <c r="VDY163" s="427"/>
      <c r="VDZ163" s="427"/>
      <c r="VEA163" s="423"/>
      <c r="VEB163" s="428"/>
      <c r="VEC163" s="79"/>
      <c r="VED163" s="424"/>
      <c r="VEE163" s="89"/>
      <c r="VEF163" s="425"/>
      <c r="VEG163" s="423"/>
      <c r="VEH163" s="426"/>
      <c r="VEI163" s="426"/>
      <c r="VEJ163" s="427"/>
      <c r="VEK163" s="427"/>
      <c r="VEL163" s="423"/>
      <c r="VEM163" s="428"/>
      <c r="VEN163" s="79"/>
      <c r="VEO163" s="424"/>
      <c r="VEP163" s="89"/>
      <c r="VEQ163" s="425"/>
      <c r="VER163" s="423"/>
      <c r="VES163" s="426"/>
      <c r="VET163" s="426"/>
      <c r="VEU163" s="427"/>
      <c r="VEV163" s="427"/>
      <c r="VEW163" s="423"/>
      <c r="VEX163" s="428"/>
      <c r="VEY163" s="79"/>
      <c r="VEZ163" s="424"/>
      <c r="VFA163" s="89"/>
      <c r="VFB163" s="425"/>
      <c r="VFC163" s="423"/>
      <c r="VFD163" s="426"/>
      <c r="VFE163" s="426"/>
      <c r="VFF163" s="427"/>
      <c r="VFG163" s="427"/>
      <c r="VFH163" s="423"/>
      <c r="VFI163" s="428"/>
      <c r="VFJ163" s="79"/>
      <c r="VFK163" s="424"/>
      <c r="VFL163" s="89"/>
      <c r="VFM163" s="425"/>
      <c r="VFN163" s="423"/>
      <c r="VFO163" s="426"/>
      <c r="VFP163" s="426"/>
      <c r="VFQ163" s="427"/>
      <c r="VFR163" s="427"/>
      <c r="VFS163" s="423"/>
      <c r="VFT163" s="428"/>
      <c r="VFU163" s="79"/>
      <c r="VFV163" s="424"/>
      <c r="VFW163" s="89"/>
      <c r="VFX163" s="425"/>
      <c r="VFY163" s="423"/>
      <c r="VFZ163" s="426"/>
      <c r="VGA163" s="426"/>
      <c r="VGB163" s="427"/>
      <c r="VGC163" s="427"/>
      <c r="VGD163" s="423"/>
      <c r="VGE163" s="428"/>
      <c r="VGF163" s="79"/>
      <c r="VGG163" s="424"/>
      <c r="VGH163" s="89"/>
      <c r="VGI163" s="425"/>
      <c r="VGJ163" s="423"/>
      <c r="VGK163" s="426"/>
      <c r="VGL163" s="426"/>
      <c r="VGM163" s="427"/>
      <c r="VGN163" s="427"/>
      <c r="VGO163" s="423"/>
      <c r="VGP163" s="428"/>
      <c r="VGQ163" s="79"/>
      <c r="VGR163" s="424"/>
      <c r="VGS163" s="89"/>
      <c r="VGT163" s="425"/>
      <c r="VGU163" s="423"/>
      <c r="VGV163" s="426"/>
      <c r="VGW163" s="426"/>
      <c r="VGX163" s="427"/>
      <c r="VGY163" s="427"/>
      <c r="VGZ163" s="423"/>
      <c r="VHA163" s="428"/>
      <c r="VHB163" s="79"/>
      <c r="VHC163" s="424"/>
      <c r="VHD163" s="89"/>
      <c r="VHE163" s="425"/>
      <c r="VHF163" s="423"/>
      <c r="VHG163" s="426"/>
      <c r="VHH163" s="426"/>
      <c r="VHI163" s="427"/>
      <c r="VHJ163" s="427"/>
      <c r="VHK163" s="423"/>
      <c r="VHL163" s="428"/>
      <c r="VHM163" s="79"/>
      <c r="VHN163" s="424"/>
      <c r="VHO163" s="89"/>
      <c r="VHP163" s="425"/>
      <c r="VHQ163" s="423"/>
      <c r="VHR163" s="426"/>
      <c r="VHS163" s="426"/>
      <c r="VHT163" s="427"/>
      <c r="VHU163" s="427"/>
      <c r="VHV163" s="423"/>
      <c r="VHW163" s="428"/>
      <c r="VHX163" s="79"/>
      <c r="VHY163" s="424"/>
      <c r="VHZ163" s="89"/>
      <c r="VIA163" s="425"/>
      <c r="VIB163" s="423"/>
      <c r="VIC163" s="426"/>
      <c r="VID163" s="426"/>
      <c r="VIE163" s="427"/>
      <c r="VIF163" s="427"/>
      <c r="VIG163" s="423"/>
      <c r="VIH163" s="428"/>
      <c r="VII163" s="79"/>
      <c r="VIJ163" s="424"/>
      <c r="VIK163" s="89"/>
      <c r="VIL163" s="425"/>
      <c r="VIM163" s="423"/>
      <c r="VIN163" s="426"/>
      <c r="VIO163" s="426"/>
      <c r="VIP163" s="427"/>
      <c r="VIQ163" s="427"/>
      <c r="VIR163" s="423"/>
      <c r="VIS163" s="428"/>
      <c r="VIT163" s="79"/>
      <c r="VIU163" s="424"/>
      <c r="VIV163" s="89"/>
      <c r="VIW163" s="425"/>
      <c r="VIX163" s="423"/>
      <c r="VIY163" s="426"/>
      <c r="VIZ163" s="426"/>
      <c r="VJA163" s="427"/>
      <c r="VJB163" s="427"/>
      <c r="VJC163" s="423"/>
      <c r="VJD163" s="428"/>
      <c r="VJE163" s="79"/>
      <c r="VJF163" s="424"/>
      <c r="VJG163" s="89"/>
      <c r="VJH163" s="425"/>
      <c r="VJI163" s="423"/>
      <c r="VJJ163" s="426"/>
      <c r="VJK163" s="426"/>
      <c r="VJL163" s="427"/>
      <c r="VJM163" s="427"/>
      <c r="VJN163" s="423"/>
      <c r="VJO163" s="428"/>
      <c r="VJP163" s="79"/>
      <c r="VJQ163" s="424"/>
      <c r="VJR163" s="89"/>
      <c r="VJS163" s="425"/>
      <c r="VJT163" s="423"/>
      <c r="VJU163" s="426"/>
      <c r="VJV163" s="426"/>
      <c r="VJW163" s="427"/>
      <c r="VJX163" s="427"/>
      <c r="VJY163" s="423"/>
      <c r="VJZ163" s="428"/>
      <c r="VKA163" s="79"/>
      <c r="VKB163" s="424"/>
      <c r="VKC163" s="89"/>
      <c r="VKD163" s="425"/>
      <c r="VKE163" s="423"/>
      <c r="VKF163" s="426"/>
      <c r="VKG163" s="426"/>
      <c r="VKH163" s="427"/>
      <c r="VKI163" s="427"/>
      <c r="VKJ163" s="423"/>
      <c r="VKK163" s="428"/>
      <c r="VKL163" s="79"/>
      <c r="VKM163" s="424"/>
      <c r="VKN163" s="89"/>
      <c r="VKO163" s="425"/>
      <c r="VKP163" s="423"/>
      <c r="VKQ163" s="426"/>
      <c r="VKR163" s="426"/>
      <c r="VKS163" s="427"/>
      <c r="VKT163" s="427"/>
      <c r="VKU163" s="423"/>
      <c r="VKV163" s="428"/>
      <c r="VKW163" s="79"/>
      <c r="VKX163" s="424"/>
      <c r="VKY163" s="89"/>
      <c r="VKZ163" s="425"/>
      <c r="VLA163" s="423"/>
      <c r="VLB163" s="426"/>
      <c r="VLC163" s="426"/>
      <c r="VLD163" s="427"/>
      <c r="VLE163" s="427"/>
      <c r="VLF163" s="423"/>
      <c r="VLG163" s="428"/>
      <c r="VLH163" s="79"/>
      <c r="VLI163" s="424"/>
      <c r="VLJ163" s="89"/>
      <c r="VLK163" s="425"/>
      <c r="VLL163" s="423"/>
      <c r="VLM163" s="426"/>
      <c r="VLN163" s="426"/>
      <c r="VLO163" s="427"/>
      <c r="VLP163" s="427"/>
      <c r="VLQ163" s="423"/>
      <c r="VLR163" s="428"/>
      <c r="VLS163" s="79"/>
      <c r="VLT163" s="424"/>
      <c r="VLU163" s="89"/>
      <c r="VLV163" s="425"/>
      <c r="VLW163" s="423"/>
      <c r="VLX163" s="426"/>
      <c r="VLY163" s="426"/>
      <c r="VLZ163" s="427"/>
      <c r="VMA163" s="427"/>
      <c r="VMB163" s="423"/>
      <c r="VMC163" s="428"/>
      <c r="VMD163" s="79"/>
      <c r="VME163" s="424"/>
      <c r="VMF163" s="89"/>
      <c r="VMG163" s="425"/>
      <c r="VMH163" s="423"/>
      <c r="VMI163" s="426"/>
      <c r="VMJ163" s="426"/>
      <c r="VMK163" s="427"/>
      <c r="VML163" s="427"/>
      <c r="VMM163" s="423"/>
      <c r="VMN163" s="428"/>
      <c r="VMO163" s="79"/>
      <c r="VMP163" s="424"/>
      <c r="VMQ163" s="89"/>
      <c r="VMR163" s="425"/>
      <c r="VMS163" s="423"/>
      <c r="VMT163" s="426"/>
      <c r="VMU163" s="426"/>
      <c r="VMV163" s="427"/>
      <c r="VMW163" s="427"/>
      <c r="VMX163" s="423"/>
      <c r="VMY163" s="428"/>
      <c r="VMZ163" s="79"/>
      <c r="VNA163" s="424"/>
      <c r="VNB163" s="89"/>
      <c r="VNC163" s="425"/>
      <c r="VND163" s="423"/>
      <c r="VNE163" s="426"/>
      <c r="VNF163" s="426"/>
      <c r="VNG163" s="427"/>
      <c r="VNH163" s="427"/>
      <c r="VNI163" s="423"/>
      <c r="VNJ163" s="428"/>
      <c r="VNK163" s="79"/>
      <c r="VNL163" s="424"/>
      <c r="VNM163" s="89"/>
      <c r="VNN163" s="425"/>
      <c r="VNO163" s="423"/>
      <c r="VNP163" s="426"/>
      <c r="VNQ163" s="426"/>
      <c r="VNR163" s="427"/>
      <c r="VNS163" s="427"/>
      <c r="VNT163" s="423"/>
      <c r="VNU163" s="428"/>
      <c r="VNV163" s="79"/>
      <c r="VNW163" s="424"/>
      <c r="VNX163" s="89"/>
      <c r="VNY163" s="425"/>
      <c r="VNZ163" s="423"/>
      <c r="VOA163" s="426"/>
      <c r="VOB163" s="426"/>
      <c r="VOC163" s="427"/>
      <c r="VOD163" s="427"/>
      <c r="VOE163" s="423"/>
      <c r="VOF163" s="428"/>
      <c r="VOG163" s="79"/>
      <c r="VOH163" s="424"/>
      <c r="VOI163" s="89"/>
      <c r="VOJ163" s="425"/>
      <c r="VOK163" s="423"/>
      <c r="VOL163" s="426"/>
      <c r="VOM163" s="426"/>
      <c r="VON163" s="427"/>
      <c r="VOO163" s="427"/>
      <c r="VOP163" s="423"/>
      <c r="VOQ163" s="428"/>
      <c r="VOR163" s="79"/>
      <c r="VOS163" s="424"/>
      <c r="VOT163" s="89"/>
      <c r="VOU163" s="425"/>
      <c r="VOV163" s="423"/>
      <c r="VOW163" s="426"/>
      <c r="VOX163" s="426"/>
      <c r="VOY163" s="427"/>
      <c r="VOZ163" s="427"/>
      <c r="VPA163" s="423"/>
      <c r="VPB163" s="428"/>
      <c r="VPC163" s="79"/>
      <c r="VPD163" s="424"/>
      <c r="VPE163" s="89"/>
      <c r="VPF163" s="425"/>
      <c r="VPG163" s="423"/>
      <c r="VPH163" s="426"/>
      <c r="VPI163" s="426"/>
      <c r="VPJ163" s="427"/>
      <c r="VPK163" s="427"/>
      <c r="VPL163" s="423"/>
      <c r="VPM163" s="428"/>
      <c r="VPN163" s="79"/>
      <c r="VPO163" s="424"/>
      <c r="VPP163" s="89"/>
      <c r="VPQ163" s="425"/>
      <c r="VPR163" s="423"/>
      <c r="VPS163" s="426"/>
      <c r="VPT163" s="426"/>
      <c r="VPU163" s="427"/>
      <c r="VPV163" s="427"/>
      <c r="VPW163" s="423"/>
      <c r="VPX163" s="428"/>
      <c r="VPY163" s="79"/>
      <c r="VPZ163" s="424"/>
      <c r="VQA163" s="89"/>
      <c r="VQB163" s="425"/>
      <c r="VQC163" s="423"/>
      <c r="VQD163" s="426"/>
      <c r="VQE163" s="426"/>
      <c r="VQF163" s="427"/>
      <c r="VQG163" s="427"/>
      <c r="VQH163" s="423"/>
      <c r="VQI163" s="428"/>
      <c r="VQJ163" s="79"/>
      <c r="VQK163" s="424"/>
      <c r="VQL163" s="89"/>
      <c r="VQM163" s="425"/>
      <c r="VQN163" s="423"/>
      <c r="VQO163" s="426"/>
      <c r="VQP163" s="426"/>
      <c r="VQQ163" s="427"/>
      <c r="VQR163" s="427"/>
      <c r="VQS163" s="423"/>
      <c r="VQT163" s="428"/>
      <c r="VQU163" s="79"/>
      <c r="VQV163" s="424"/>
      <c r="VQW163" s="89"/>
      <c r="VQX163" s="425"/>
      <c r="VQY163" s="423"/>
      <c r="VQZ163" s="426"/>
      <c r="VRA163" s="426"/>
      <c r="VRB163" s="427"/>
      <c r="VRC163" s="427"/>
      <c r="VRD163" s="423"/>
      <c r="VRE163" s="428"/>
      <c r="VRF163" s="79"/>
      <c r="VRG163" s="424"/>
      <c r="VRH163" s="89"/>
      <c r="VRI163" s="425"/>
      <c r="VRJ163" s="423"/>
      <c r="VRK163" s="426"/>
      <c r="VRL163" s="426"/>
      <c r="VRM163" s="427"/>
      <c r="VRN163" s="427"/>
      <c r="VRO163" s="423"/>
      <c r="VRP163" s="428"/>
      <c r="VRQ163" s="79"/>
      <c r="VRR163" s="424"/>
      <c r="VRS163" s="89"/>
      <c r="VRT163" s="425"/>
      <c r="VRU163" s="423"/>
      <c r="VRV163" s="426"/>
      <c r="VRW163" s="426"/>
      <c r="VRX163" s="427"/>
      <c r="VRY163" s="427"/>
      <c r="VRZ163" s="423"/>
      <c r="VSA163" s="428"/>
      <c r="VSB163" s="79"/>
      <c r="VSC163" s="424"/>
      <c r="VSD163" s="89"/>
      <c r="VSE163" s="425"/>
      <c r="VSF163" s="423"/>
      <c r="VSG163" s="426"/>
      <c r="VSH163" s="426"/>
      <c r="VSI163" s="427"/>
      <c r="VSJ163" s="427"/>
      <c r="VSK163" s="423"/>
      <c r="VSL163" s="428"/>
      <c r="VSM163" s="79"/>
      <c r="VSN163" s="424"/>
      <c r="VSO163" s="89"/>
      <c r="VSP163" s="425"/>
      <c r="VSQ163" s="423"/>
      <c r="VSR163" s="426"/>
      <c r="VSS163" s="426"/>
      <c r="VST163" s="427"/>
      <c r="VSU163" s="427"/>
      <c r="VSV163" s="423"/>
      <c r="VSW163" s="428"/>
      <c r="VSX163" s="79"/>
      <c r="VSY163" s="424"/>
      <c r="VSZ163" s="89"/>
      <c r="VTA163" s="425"/>
      <c r="VTB163" s="423"/>
      <c r="VTC163" s="426"/>
      <c r="VTD163" s="426"/>
      <c r="VTE163" s="427"/>
      <c r="VTF163" s="427"/>
      <c r="VTG163" s="423"/>
      <c r="VTH163" s="428"/>
      <c r="VTI163" s="79"/>
      <c r="VTJ163" s="424"/>
      <c r="VTK163" s="89"/>
      <c r="VTL163" s="425"/>
      <c r="VTM163" s="423"/>
      <c r="VTN163" s="426"/>
      <c r="VTO163" s="426"/>
      <c r="VTP163" s="427"/>
      <c r="VTQ163" s="427"/>
      <c r="VTR163" s="423"/>
      <c r="VTS163" s="428"/>
      <c r="VTT163" s="79"/>
      <c r="VTU163" s="424"/>
      <c r="VTV163" s="89"/>
      <c r="VTW163" s="425"/>
      <c r="VTX163" s="423"/>
      <c r="VTY163" s="426"/>
      <c r="VTZ163" s="426"/>
      <c r="VUA163" s="427"/>
      <c r="VUB163" s="427"/>
      <c r="VUC163" s="423"/>
      <c r="VUD163" s="428"/>
      <c r="VUE163" s="79"/>
      <c r="VUF163" s="424"/>
      <c r="VUG163" s="89"/>
      <c r="VUH163" s="425"/>
      <c r="VUI163" s="423"/>
      <c r="VUJ163" s="426"/>
      <c r="VUK163" s="426"/>
      <c r="VUL163" s="427"/>
      <c r="VUM163" s="427"/>
      <c r="VUN163" s="423"/>
      <c r="VUO163" s="428"/>
      <c r="VUP163" s="79"/>
      <c r="VUQ163" s="424"/>
      <c r="VUR163" s="89"/>
      <c r="VUS163" s="425"/>
      <c r="VUT163" s="423"/>
      <c r="VUU163" s="426"/>
      <c r="VUV163" s="426"/>
      <c r="VUW163" s="427"/>
      <c r="VUX163" s="427"/>
      <c r="VUY163" s="423"/>
      <c r="VUZ163" s="428"/>
      <c r="VVA163" s="79"/>
      <c r="VVB163" s="424"/>
      <c r="VVC163" s="89"/>
      <c r="VVD163" s="425"/>
      <c r="VVE163" s="423"/>
      <c r="VVF163" s="426"/>
      <c r="VVG163" s="426"/>
      <c r="VVH163" s="427"/>
      <c r="VVI163" s="427"/>
      <c r="VVJ163" s="423"/>
      <c r="VVK163" s="428"/>
      <c r="VVL163" s="79"/>
      <c r="VVM163" s="424"/>
      <c r="VVN163" s="89"/>
      <c r="VVO163" s="425"/>
      <c r="VVP163" s="423"/>
      <c r="VVQ163" s="426"/>
      <c r="VVR163" s="426"/>
      <c r="VVS163" s="427"/>
      <c r="VVT163" s="427"/>
      <c r="VVU163" s="423"/>
      <c r="VVV163" s="428"/>
      <c r="VVW163" s="79"/>
      <c r="VVX163" s="424"/>
      <c r="VVY163" s="89"/>
      <c r="VVZ163" s="425"/>
      <c r="VWA163" s="423"/>
      <c r="VWB163" s="426"/>
      <c r="VWC163" s="426"/>
      <c r="VWD163" s="427"/>
      <c r="VWE163" s="427"/>
      <c r="VWF163" s="423"/>
      <c r="VWG163" s="428"/>
      <c r="VWH163" s="79"/>
      <c r="VWI163" s="424"/>
      <c r="VWJ163" s="89"/>
      <c r="VWK163" s="425"/>
      <c r="VWL163" s="423"/>
      <c r="VWM163" s="426"/>
      <c r="VWN163" s="426"/>
      <c r="VWO163" s="427"/>
      <c r="VWP163" s="427"/>
      <c r="VWQ163" s="423"/>
      <c r="VWR163" s="428"/>
      <c r="VWS163" s="79"/>
      <c r="VWT163" s="424"/>
      <c r="VWU163" s="89"/>
      <c r="VWV163" s="425"/>
      <c r="VWW163" s="423"/>
      <c r="VWX163" s="426"/>
      <c r="VWY163" s="426"/>
      <c r="VWZ163" s="427"/>
      <c r="VXA163" s="427"/>
      <c r="VXB163" s="423"/>
      <c r="VXC163" s="428"/>
      <c r="VXD163" s="79"/>
      <c r="VXE163" s="424"/>
      <c r="VXF163" s="89"/>
      <c r="VXG163" s="425"/>
      <c r="VXH163" s="423"/>
      <c r="VXI163" s="426"/>
      <c r="VXJ163" s="426"/>
      <c r="VXK163" s="427"/>
      <c r="VXL163" s="427"/>
      <c r="VXM163" s="423"/>
      <c r="VXN163" s="428"/>
      <c r="VXO163" s="79"/>
      <c r="VXP163" s="424"/>
      <c r="VXQ163" s="89"/>
      <c r="VXR163" s="425"/>
      <c r="VXS163" s="423"/>
      <c r="VXT163" s="426"/>
      <c r="VXU163" s="426"/>
      <c r="VXV163" s="427"/>
      <c r="VXW163" s="427"/>
      <c r="VXX163" s="423"/>
      <c r="VXY163" s="428"/>
      <c r="VXZ163" s="79"/>
      <c r="VYA163" s="424"/>
      <c r="VYB163" s="89"/>
      <c r="VYC163" s="425"/>
      <c r="VYD163" s="423"/>
      <c r="VYE163" s="426"/>
      <c r="VYF163" s="426"/>
      <c r="VYG163" s="427"/>
      <c r="VYH163" s="427"/>
      <c r="VYI163" s="423"/>
      <c r="VYJ163" s="428"/>
      <c r="VYK163" s="79"/>
      <c r="VYL163" s="424"/>
      <c r="VYM163" s="89"/>
      <c r="VYN163" s="425"/>
      <c r="VYO163" s="423"/>
      <c r="VYP163" s="426"/>
      <c r="VYQ163" s="426"/>
      <c r="VYR163" s="427"/>
      <c r="VYS163" s="427"/>
      <c r="VYT163" s="423"/>
      <c r="VYU163" s="428"/>
      <c r="VYV163" s="79"/>
      <c r="VYW163" s="424"/>
      <c r="VYX163" s="89"/>
      <c r="VYY163" s="425"/>
      <c r="VYZ163" s="423"/>
      <c r="VZA163" s="426"/>
      <c r="VZB163" s="426"/>
      <c r="VZC163" s="427"/>
      <c r="VZD163" s="427"/>
      <c r="VZE163" s="423"/>
      <c r="VZF163" s="428"/>
      <c r="VZG163" s="79"/>
      <c r="VZH163" s="424"/>
      <c r="VZI163" s="89"/>
      <c r="VZJ163" s="425"/>
      <c r="VZK163" s="423"/>
      <c r="VZL163" s="426"/>
      <c r="VZM163" s="426"/>
      <c r="VZN163" s="427"/>
      <c r="VZO163" s="427"/>
      <c r="VZP163" s="423"/>
      <c r="VZQ163" s="428"/>
      <c r="VZR163" s="79"/>
      <c r="VZS163" s="424"/>
      <c r="VZT163" s="89"/>
      <c r="VZU163" s="425"/>
      <c r="VZV163" s="423"/>
      <c r="VZW163" s="426"/>
      <c r="VZX163" s="426"/>
      <c r="VZY163" s="427"/>
      <c r="VZZ163" s="427"/>
      <c r="WAA163" s="423"/>
      <c r="WAB163" s="428"/>
      <c r="WAC163" s="79"/>
      <c r="WAD163" s="424"/>
      <c r="WAE163" s="89"/>
      <c r="WAF163" s="425"/>
      <c r="WAG163" s="423"/>
      <c r="WAH163" s="426"/>
      <c r="WAI163" s="426"/>
      <c r="WAJ163" s="427"/>
      <c r="WAK163" s="427"/>
      <c r="WAL163" s="423"/>
      <c r="WAM163" s="428"/>
      <c r="WAN163" s="79"/>
      <c r="WAO163" s="424"/>
      <c r="WAP163" s="89"/>
      <c r="WAQ163" s="425"/>
      <c r="WAR163" s="423"/>
      <c r="WAS163" s="426"/>
      <c r="WAT163" s="426"/>
      <c r="WAU163" s="427"/>
      <c r="WAV163" s="427"/>
      <c r="WAW163" s="423"/>
      <c r="WAX163" s="428"/>
      <c r="WAY163" s="79"/>
      <c r="WAZ163" s="424"/>
      <c r="WBA163" s="89"/>
      <c r="WBB163" s="425"/>
      <c r="WBC163" s="423"/>
      <c r="WBD163" s="426"/>
      <c r="WBE163" s="426"/>
      <c r="WBF163" s="427"/>
      <c r="WBG163" s="427"/>
      <c r="WBH163" s="423"/>
      <c r="WBI163" s="428"/>
      <c r="WBJ163" s="79"/>
      <c r="WBK163" s="424"/>
      <c r="WBL163" s="89"/>
      <c r="WBM163" s="425"/>
      <c r="WBN163" s="423"/>
      <c r="WBO163" s="426"/>
      <c r="WBP163" s="426"/>
      <c r="WBQ163" s="427"/>
      <c r="WBR163" s="427"/>
      <c r="WBS163" s="423"/>
      <c r="WBT163" s="428"/>
      <c r="WBU163" s="79"/>
      <c r="WBV163" s="424"/>
      <c r="WBW163" s="89"/>
      <c r="WBX163" s="425"/>
      <c r="WBY163" s="423"/>
      <c r="WBZ163" s="426"/>
      <c r="WCA163" s="426"/>
      <c r="WCB163" s="427"/>
      <c r="WCC163" s="427"/>
      <c r="WCD163" s="423"/>
      <c r="WCE163" s="428"/>
      <c r="WCF163" s="79"/>
      <c r="WCG163" s="424"/>
      <c r="WCH163" s="89"/>
      <c r="WCI163" s="425"/>
      <c r="WCJ163" s="423"/>
      <c r="WCK163" s="426"/>
      <c r="WCL163" s="426"/>
      <c r="WCM163" s="427"/>
      <c r="WCN163" s="427"/>
      <c r="WCO163" s="423"/>
      <c r="WCP163" s="428"/>
      <c r="WCQ163" s="79"/>
      <c r="WCR163" s="424"/>
      <c r="WCS163" s="89"/>
      <c r="WCT163" s="425"/>
      <c r="WCU163" s="423"/>
      <c r="WCV163" s="426"/>
      <c r="WCW163" s="426"/>
      <c r="WCX163" s="427"/>
      <c r="WCY163" s="427"/>
      <c r="WCZ163" s="423"/>
      <c r="WDA163" s="428"/>
      <c r="WDB163" s="79"/>
      <c r="WDC163" s="424"/>
      <c r="WDD163" s="89"/>
      <c r="WDE163" s="425"/>
      <c r="WDF163" s="423"/>
      <c r="WDG163" s="426"/>
      <c r="WDH163" s="426"/>
      <c r="WDI163" s="427"/>
      <c r="WDJ163" s="427"/>
      <c r="WDK163" s="423"/>
      <c r="WDL163" s="428"/>
      <c r="WDM163" s="79"/>
      <c r="WDN163" s="424"/>
      <c r="WDO163" s="89"/>
      <c r="WDP163" s="425"/>
      <c r="WDQ163" s="423"/>
      <c r="WDR163" s="426"/>
      <c r="WDS163" s="426"/>
      <c r="WDT163" s="427"/>
      <c r="WDU163" s="427"/>
      <c r="WDV163" s="423"/>
      <c r="WDW163" s="428"/>
      <c r="WDX163" s="79"/>
      <c r="WDY163" s="424"/>
      <c r="WDZ163" s="89"/>
      <c r="WEA163" s="425"/>
      <c r="WEB163" s="423"/>
      <c r="WEC163" s="426"/>
      <c r="WED163" s="426"/>
      <c r="WEE163" s="427"/>
      <c r="WEF163" s="427"/>
      <c r="WEG163" s="423"/>
      <c r="WEH163" s="428"/>
      <c r="WEI163" s="79"/>
      <c r="WEJ163" s="424"/>
      <c r="WEK163" s="89"/>
      <c r="WEL163" s="425"/>
      <c r="WEM163" s="423"/>
      <c r="WEN163" s="426"/>
      <c r="WEO163" s="426"/>
      <c r="WEP163" s="427"/>
      <c r="WEQ163" s="427"/>
      <c r="WER163" s="423"/>
      <c r="WES163" s="428"/>
      <c r="WET163" s="79"/>
      <c r="WEU163" s="424"/>
      <c r="WEV163" s="89"/>
      <c r="WEW163" s="425"/>
      <c r="WEX163" s="423"/>
      <c r="WEY163" s="426"/>
      <c r="WEZ163" s="426"/>
      <c r="WFA163" s="427"/>
      <c r="WFB163" s="427"/>
      <c r="WFC163" s="423"/>
      <c r="WFD163" s="428"/>
      <c r="WFE163" s="79"/>
      <c r="WFF163" s="424"/>
      <c r="WFG163" s="89"/>
      <c r="WFH163" s="425"/>
      <c r="WFI163" s="423"/>
      <c r="WFJ163" s="426"/>
      <c r="WFK163" s="426"/>
      <c r="WFL163" s="427"/>
      <c r="WFM163" s="427"/>
      <c r="WFN163" s="423"/>
      <c r="WFO163" s="428"/>
      <c r="WFP163" s="79"/>
      <c r="WFQ163" s="424"/>
      <c r="WFR163" s="89"/>
      <c r="WFS163" s="425"/>
      <c r="WFT163" s="423"/>
      <c r="WFU163" s="426"/>
      <c r="WFV163" s="426"/>
      <c r="WFW163" s="427"/>
      <c r="WFX163" s="427"/>
      <c r="WFY163" s="423"/>
      <c r="WFZ163" s="428"/>
      <c r="WGA163" s="79"/>
      <c r="WGB163" s="424"/>
      <c r="WGC163" s="89"/>
      <c r="WGD163" s="425"/>
      <c r="WGE163" s="423"/>
      <c r="WGF163" s="426"/>
      <c r="WGG163" s="426"/>
      <c r="WGH163" s="427"/>
      <c r="WGI163" s="427"/>
      <c r="WGJ163" s="423"/>
      <c r="WGK163" s="428"/>
      <c r="WGL163" s="79"/>
      <c r="WGM163" s="424"/>
      <c r="WGN163" s="89"/>
      <c r="WGO163" s="425"/>
      <c r="WGP163" s="423"/>
      <c r="WGQ163" s="426"/>
      <c r="WGR163" s="426"/>
      <c r="WGS163" s="427"/>
      <c r="WGT163" s="427"/>
      <c r="WGU163" s="423"/>
      <c r="WGV163" s="428"/>
      <c r="WGW163" s="79"/>
      <c r="WGX163" s="424"/>
      <c r="WGY163" s="89"/>
      <c r="WGZ163" s="425"/>
      <c r="WHA163" s="423"/>
      <c r="WHB163" s="426"/>
      <c r="WHC163" s="426"/>
      <c r="WHD163" s="427"/>
      <c r="WHE163" s="427"/>
      <c r="WHF163" s="423"/>
      <c r="WHG163" s="428"/>
      <c r="WHH163" s="79"/>
      <c r="WHI163" s="424"/>
      <c r="WHJ163" s="89"/>
      <c r="WHK163" s="425"/>
      <c r="WHL163" s="423"/>
      <c r="WHM163" s="426"/>
      <c r="WHN163" s="426"/>
      <c r="WHO163" s="427"/>
      <c r="WHP163" s="427"/>
      <c r="WHQ163" s="423"/>
      <c r="WHR163" s="428"/>
      <c r="WHS163" s="79"/>
      <c r="WHT163" s="424"/>
      <c r="WHU163" s="89"/>
      <c r="WHV163" s="425"/>
      <c r="WHW163" s="423"/>
      <c r="WHX163" s="426"/>
      <c r="WHY163" s="426"/>
      <c r="WHZ163" s="427"/>
      <c r="WIA163" s="427"/>
      <c r="WIB163" s="423"/>
      <c r="WIC163" s="428"/>
      <c r="WID163" s="79"/>
      <c r="WIE163" s="424"/>
      <c r="WIF163" s="89"/>
      <c r="WIG163" s="425"/>
      <c r="WIH163" s="423"/>
      <c r="WII163" s="426"/>
      <c r="WIJ163" s="426"/>
      <c r="WIK163" s="427"/>
      <c r="WIL163" s="427"/>
      <c r="WIM163" s="423"/>
      <c r="WIN163" s="428"/>
      <c r="WIO163" s="79"/>
      <c r="WIP163" s="424"/>
      <c r="WIQ163" s="89"/>
      <c r="WIR163" s="425"/>
      <c r="WIS163" s="423"/>
      <c r="WIT163" s="426"/>
      <c r="WIU163" s="426"/>
      <c r="WIV163" s="427"/>
      <c r="WIW163" s="427"/>
      <c r="WIX163" s="423"/>
      <c r="WIY163" s="428"/>
      <c r="WIZ163" s="79"/>
      <c r="WJA163" s="424"/>
      <c r="WJB163" s="89"/>
      <c r="WJC163" s="425"/>
      <c r="WJD163" s="423"/>
      <c r="WJE163" s="426"/>
      <c r="WJF163" s="426"/>
      <c r="WJG163" s="427"/>
      <c r="WJH163" s="427"/>
      <c r="WJI163" s="423"/>
      <c r="WJJ163" s="428"/>
      <c r="WJK163" s="79"/>
      <c r="WJL163" s="424"/>
      <c r="WJM163" s="89"/>
      <c r="WJN163" s="425"/>
      <c r="WJO163" s="423"/>
      <c r="WJP163" s="426"/>
      <c r="WJQ163" s="426"/>
      <c r="WJR163" s="427"/>
      <c r="WJS163" s="427"/>
      <c r="WJT163" s="423"/>
      <c r="WJU163" s="428"/>
      <c r="WJV163" s="79"/>
      <c r="WJW163" s="424"/>
      <c r="WJX163" s="89"/>
      <c r="WJY163" s="425"/>
      <c r="WJZ163" s="423"/>
      <c r="WKA163" s="426"/>
      <c r="WKB163" s="426"/>
      <c r="WKC163" s="427"/>
      <c r="WKD163" s="427"/>
      <c r="WKE163" s="423"/>
      <c r="WKF163" s="428"/>
      <c r="WKG163" s="79"/>
      <c r="WKH163" s="424"/>
      <c r="WKI163" s="89"/>
      <c r="WKJ163" s="425"/>
      <c r="WKK163" s="423"/>
      <c r="WKL163" s="426"/>
      <c r="WKM163" s="426"/>
      <c r="WKN163" s="427"/>
      <c r="WKO163" s="427"/>
      <c r="WKP163" s="423"/>
      <c r="WKQ163" s="428"/>
      <c r="WKR163" s="79"/>
      <c r="WKS163" s="424"/>
      <c r="WKT163" s="89"/>
      <c r="WKU163" s="425"/>
      <c r="WKV163" s="423"/>
      <c r="WKW163" s="426"/>
      <c r="WKX163" s="426"/>
      <c r="WKY163" s="427"/>
      <c r="WKZ163" s="427"/>
      <c r="WLA163" s="423"/>
      <c r="WLB163" s="428"/>
      <c r="WLC163" s="79"/>
      <c r="WLD163" s="424"/>
      <c r="WLE163" s="89"/>
      <c r="WLF163" s="425"/>
      <c r="WLG163" s="423"/>
      <c r="WLH163" s="426"/>
      <c r="WLI163" s="426"/>
      <c r="WLJ163" s="427"/>
      <c r="WLK163" s="427"/>
      <c r="WLL163" s="423"/>
      <c r="WLM163" s="428"/>
      <c r="WLN163" s="79"/>
      <c r="WLO163" s="424"/>
      <c r="WLP163" s="89"/>
      <c r="WLQ163" s="425"/>
      <c r="WLR163" s="423"/>
      <c r="WLS163" s="426"/>
      <c r="WLT163" s="426"/>
      <c r="WLU163" s="427"/>
      <c r="WLV163" s="427"/>
      <c r="WLW163" s="423"/>
      <c r="WLX163" s="428"/>
      <c r="WLY163" s="79"/>
      <c r="WLZ163" s="424"/>
      <c r="WMA163" s="89"/>
      <c r="WMB163" s="425"/>
      <c r="WMC163" s="423"/>
      <c r="WMD163" s="426"/>
      <c r="WME163" s="426"/>
      <c r="WMF163" s="427"/>
      <c r="WMG163" s="427"/>
      <c r="WMH163" s="423"/>
      <c r="WMI163" s="428"/>
      <c r="WMJ163" s="79"/>
      <c r="WMK163" s="424"/>
      <c r="WML163" s="89"/>
      <c r="WMM163" s="425"/>
      <c r="WMN163" s="423"/>
      <c r="WMO163" s="426"/>
      <c r="WMP163" s="426"/>
      <c r="WMQ163" s="427"/>
      <c r="WMR163" s="427"/>
      <c r="WMS163" s="423"/>
      <c r="WMT163" s="428"/>
      <c r="WMU163" s="79"/>
      <c r="WMV163" s="424"/>
      <c r="WMW163" s="89"/>
      <c r="WMX163" s="425"/>
      <c r="WMY163" s="423"/>
      <c r="WMZ163" s="426"/>
      <c r="WNA163" s="426"/>
      <c r="WNB163" s="427"/>
      <c r="WNC163" s="427"/>
      <c r="WND163" s="423"/>
      <c r="WNE163" s="428"/>
      <c r="WNF163" s="79"/>
      <c r="WNG163" s="424"/>
      <c r="WNH163" s="89"/>
      <c r="WNI163" s="425"/>
      <c r="WNJ163" s="423"/>
      <c r="WNK163" s="426"/>
      <c r="WNL163" s="426"/>
      <c r="WNM163" s="427"/>
      <c r="WNN163" s="427"/>
      <c r="WNO163" s="423"/>
      <c r="WNP163" s="428"/>
      <c r="WNQ163" s="79"/>
      <c r="WNR163" s="424"/>
      <c r="WNS163" s="89"/>
      <c r="WNT163" s="425"/>
      <c r="WNU163" s="423"/>
      <c r="WNV163" s="426"/>
      <c r="WNW163" s="426"/>
      <c r="WNX163" s="427"/>
      <c r="WNY163" s="427"/>
      <c r="WNZ163" s="423"/>
      <c r="WOA163" s="428"/>
      <c r="WOB163" s="79"/>
      <c r="WOC163" s="424"/>
      <c r="WOD163" s="89"/>
      <c r="WOE163" s="425"/>
      <c r="WOF163" s="423"/>
      <c r="WOG163" s="426"/>
      <c r="WOH163" s="426"/>
      <c r="WOI163" s="427"/>
      <c r="WOJ163" s="427"/>
      <c r="WOK163" s="423"/>
      <c r="WOL163" s="428"/>
      <c r="WOM163" s="79"/>
      <c r="WON163" s="424"/>
      <c r="WOO163" s="89"/>
      <c r="WOP163" s="425"/>
      <c r="WOQ163" s="423"/>
      <c r="WOR163" s="426"/>
      <c r="WOS163" s="426"/>
      <c r="WOT163" s="427"/>
      <c r="WOU163" s="427"/>
      <c r="WOV163" s="423"/>
      <c r="WOW163" s="428"/>
      <c r="WOX163" s="79"/>
      <c r="WOY163" s="424"/>
      <c r="WOZ163" s="89"/>
      <c r="WPA163" s="425"/>
      <c r="WPB163" s="423"/>
      <c r="WPC163" s="426"/>
      <c r="WPD163" s="426"/>
      <c r="WPE163" s="427"/>
      <c r="WPF163" s="427"/>
      <c r="WPG163" s="423"/>
      <c r="WPH163" s="428"/>
      <c r="WPI163" s="79"/>
      <c r="WPJ163" s="424"/>
      <c r="WPK163" s="89"/>
      <c r="WPL163" s="425"/>
      <c r="WPM163" s="423"/>
      <c r="WPN163" s="426"/>
      <c r="WPO163" s="426"/>
      <c r="WPP163" s="427"/>
      <c r="WPQ163" s="427"/>
      <c r="WPR163" s="423"/>
      <c r="WPS163" s="428"/>
      <c r="WPT163" s="79"/>
      <c r="WPU163" s="424"/>
      <c r="WPV163" s="89"/>
      <c r="WPW163" s="425"/>
      <c r="WPX163" s="423"/>
      <c r="WPY163" s="426"/>
      <c r="WPZ163" s="426"/>
      <c r="WQA163" s="427"/>
      <c r="WQB163" s="427"/>
      <c r="WQC163" s="423"/>
      <c r="WQD163" s="428"/>
      <c r="WQE163" s="79"/>
      <c r="WQF163" s="424"/>
      <c r="WQG163" s="89"/>
      <c r="WQH163" s="425"/>
      <c r="WQI163" s="423"/>
      <c r="WQJ163" s="426"/>
      <c r="WQK163" s="426"/>
      <c r="WQL163" s="427"/>
      <c r="WQM163" s="427"/>
      <c r="WQN163" s="423"/>
      <c r="WQO163" s="428"/>
      <c r="WQP163" s="79"/>
      <c r="WQQ163" s="424"/>
      <c r="WQR163" s="89"/>
      <c r="WQS163" s="425"/>
      <c r="WQT163" s="423"/>
      <c r="WQU163" s="426"/>
      <c r="WQV163" s="426"/>
      <c r="WQW163" s="427"/>
      <c r="WQX163" s="427"/>
      <c r="WQY163" s="423"/>
      <c r="WQZ163" s="428"/>
      <c r="WRA163" s="79"/>
      <c r="WRB163" s="424"/>
      <c r="WRC163" s="89"/>
      <c r="WRD163" s="425"/>
      <c r="WRE163" s="423"/>
      <c r="WRF163" s="426"/>
      <c r="WRG163" s="426"/>
      <c r="WRH163" s="427"/>
      <c r="WRI163" s="427"/>
      <c r="WRJ163" s="423"/>
      <c r="WRK163" s="428"/>
      <c r="WRL163" s="79"/>
      <c r="WRM163" s="424"/>
      <c r="WRN163" s="89"/>
      <c r="WRO163" s="425"/>
      <c r="WRP163" s="423"/>
      <c r="WRQ163" s="426"/>
      <c r="WRR163" s="426"/>
      <c r="WRS163" s="427"/>
      <c r="WRT163" s="427"/>
      <c r="WRU163" s="423"/>
      <c r="WRV163" s="428"/>
      <c r="WRW163" s="79"/>
      <c r="WRX163" s="424"/>
      <c r="WRY163" s="89"/>
      <c r="WRZ163" s="425"/>
      <c r="WSA163" s="423"/>
      <c r="WSB163" s="426"/>
      <c r="WSC163" s="426"/>
      <c r="WSD163" s="427"/>
      <c r="WSE163" s="427"/>
      <c r="WSF163" s="423"/>
      <c r="WSG163" s="428"/>
      <c r="WSH163" s="79"/>
      <c r="WSI163" s="424"/>
      <c r="WSJ163" s="89"/>
      <c r="WSK163" s="425"/>
      <c r="WSL163" s="423"/>
      <c r="WSM163" s="426"/>
      <c r="WSN163" s="426"/>
      <c r="WSO163" s="427"/>
      <c r="WSP163" s="427"/>
      <c r="WSQ163" s="423"/>
      <c r="WSR163" s="428"/>
      <c r="WSS163" s="79"/>
      <c r="WST163" s="424"/>
      <c r="WSU163" s="89"/>
      <c r="WSV163" s="425"/>
      <c r="WSW163" s="423"/>
      <c r="WSX163" s="426"/>
      <c r="WSY163" s="426"/>
      <c r="WSZ163" s="427"/>
      <c r="WTA163" s="427"/>
      <c r="WTB163" s="423"/>
      <c r="WTC163" s="428"/>
      <c r="WTD163" s="79"/>
      <c r="WTE163" s="424"/>
      <c r="WTF163" s="89"/>
      <c r="WTG163" s="425"/>
      <c r="WTH163" s="423"/>
      <c r="WTI163" s="426"/>
      <c r="WTJ163" s="426"/>
      <c r="WTK163" s="427"/>
      <c r="WTL163" s="427"/>
      <c r="WTM163" s="423"/>
      <c r="WTN163" s="428"/>
      <c r="WTO163" s="79"/>
      <c r="WTP163" s="424"/>
      <c r="WTQ163" s="89"/>
      <c r="WTR163" s="425"/>
      <c r="WTS163" s="423"/>
      <c r="WTT163" s="426"/>
      <c r="WTU163" s="426"/>
      <c r="WTV163" s="427"/>
      <c r="WTW163" s="427"/>
      <c r="WTX163" s="423"/>
      <c r="WTY163" s="428"/>
      <c r="WTZ163" s="79"/>
      <c r="WUA163" s="424"/>
      <c r="WUB163" s="89"/>
      <c r="WUC163" s="425"/>
      <c r="WUD163" s="423"/>
      <c r="WUE163" s="426"/>
      <c r="WUF163" s="426"/>
      <c r="WUG163" s="427"/>
      <c r="WUH163" s="427"/>
      <c r="WUI163" s="423"/>
      <c r="WUJ163" s="428"/>
      <c r="WUK163" s="79"/>
      <c r="WUL163" s="424"/>
      <c r="WUM163" s="89"/>
      <c r="WUN163" s="425"/>
      <c r="WUO163" s="423"/>
      <c r="WUP163" s="426"/>
      <c r="WUQ163" s="426"/>
      <c r="WUR163" s="427"/>
      <c r="WUS163" s="427"/>
      <c r="WUT163" s="423"/>
      <c r="WUU163" s="428"/>
      <c r="WUV163" s="79"/>
      <c r="WUW163" s="424"/>
      <c r="WUX163" s="89"/>
      <c r="WUY163" s="425"/>
      <c r="WUZ163" s="423"/>
      <c r="WVA163" s="426"/>
      <c r="WVB163" s="426"/>
      <c r="WVC163" s="427"/>
      <c r="WVD163" s="427"/>
      <c r="WVE163" s="423"/>
      <c r="WVF163" s="428"/>
      <c r="WVG163" s="79"/>
      <c r="WVH163" s="424"/>
      <c r="WVI163" s="89"/>
      <c r="WVJ163" s="425"/>
      <c r="WVK163" s="423"/>
      <c r="WVL163" s="426"/>
      <c r="WVM163" s="426"/>
      <c r="WVN163" s="427"/>
      <c r="WVO163" s="427"/>
      <c r="WVP163" s="423"/>
      <c r="WVQ163" s="428"/>
      <c r="WVR163" s="79"/>
      <c r="WVS163" s="424"/>
      <c r="WVT163" s="89"/>
      <c r="WVU163" s="425"/>
      <c r="WVV163" s="423"/>
      <c r="WVW163" s="426"/>
      <c r="WVX163" s="426"/>
      <c r="WVY163" s="427"/>
      <c r="WVZ163" s="427"/>
      <c r="WWA163" s="423"/>
      <c r="WWB163" s="428"/>
      <c r="WWC163" s="79"/>
      <c r="WWD163" s="424"/>
      <c r="WWE163" s="89"/>
      <c r="WWF163" s="425"/>
      <c r="WWG163" s="423"/>
      <c r="WWH163" s="426"/>
      <c r="WWI163" s="426"/>
      <c r="WWJ163" s="427"/>
      <c r="WWK163" s="427"/>
      <c r="WWL163" s="423"/>
      <c r="WWM163" s="428"/>
      <c r="WWN163" s="79"/>
      <c r="WWO163" s="424"/>
      <c r="WWP163" s="89"/>
      <c r="WWQ163" s="425"/>
      <c r="WWR163" s="423"/>
      <c r="WWS163" s="426"/>
      <c r="WWT163" s="426"/>
      <c r="WWU163" s="427"/>
      <c r="WWV163" s="427"/>
      <c r="WWW163" s="423"/>
      <c r="WWX163" s="428"/>
      <c r="WWY163" s="79"/>
      <c r="WWZ163" s="424"/>
      <c r="WXA163" s="89"/>
      <c r="WXB163" s="425"/>
      <c r="WXC163" s="423"/>
      <c r="WXD163" s="426"/>
      <c r="WXE163" s="426"/>
      <c r="WXF163" s="427"/>
      <c r="WXG163" s="427"/>
      <c r="WXH163" s="423"/>
      <c r="WXI163" s="428"/>
      <c r="WXJ163" s="79"/>
      <c r="WXK163" s="424"/>
      <c r="WXL163" s="89"/>
      <c r="WXM163" s="425"/>
      <c r="WXN163" s="423"/>
      <c r="WXO163" s="426"/>
      <c r="WXP163" s="426"/>
      <c r="WXQ163" s="427"/>
      <c r="WXR163" s="427"/>
      <c r="WXS163" s="423"/>
      <c r="WXT163" s="428"/>
      <c r="WXU163" s="79"/>
      <c r="WXV163" s="424"/>
      <c r="WXW163" s="89"/>
      <c r="WXX163" s="425"/>
      <c r="WXY163" s="423"/>
      <c r="WXZ163" s="426"/>
      <c r="WYA163" s="426"/>
      <c r="WYB163" s="427"/>
      <c r="WYC163" s="427"/>
      <c r="WYD163" s="423"/>
      <c r="WYE163" s="428"/>
      <c r="WYF163" s="79"/>
      <c r="WYG163" s="424"/>
      <c r="WYH163" s="89"/>
      <c r="WYI163" s="425"/>
      <c r="WYJ163" s="423"/>
      <c r="WYK163" s="426"/>
      <c r="WYL163" s="426"/>
      <c r="WYM163" s="427"/>
      <c r="WYN163" s="427"/>
      <c r="WYO163" s="423"/>
      <c r="WYP163" s="428"/>
      <c r="WYQ163" s="79"/>
      <c r="WYR163" s="424"/>
      <c r="WYS163" s="89"/>
      <c r="WYT163" s="425"/>
      <c r="WYU163" s="423"/>
      <c r="WYV163" s="426"/>
      <c r="WYW163" s="426"/>
      <c r="WYX163" s="427"/>
      <c r="WYY163" s="427"/>
      <c r="WYZ163" s="423"/>
      <c r="WZA163" s="428"/>
      <c r="WZB163" s="79"/>
      <c r="WZC163" s="424"/>
      <c r="WZD163" s="89"/>
      <c r="WZE163" s="425"/>
      <c r="WZF163" s="423"/>
      <c r="WZG163" s="426"/>
      <c r="WZH163" s="426"/>
      <c r="WZI163" s="427"/>
      <c r="WZJ163" s="427"/>
      <c r="WZK163" s="423"/>
      <c r="WZL163" s="428"/>
      <c r="WZM163" s="79"/>
      <c r="WZN163" s="424"/>
      <c r="WZO163" s="89"/>
      <c r="WZP163" s="425"/>
      <c r="WZQ163" s="423"/>
      <c r="WZR163" s="426"/>
      <c r="WZS163" s="426"/>
      <c r="WZT163" s="427"/>
      <c r="WZU163" s="427"/>
      <c r="WZV163" s="423"/>
      <c r="WZW163" s="428"/>
      <c r="WZX163" s="79"/>
      <c r="WZY163" s="424"/>
      <c r="WZZ163" s="89"/>
      <c r="XAA163" s="425"/>
      <c r="XAB163" s="423"/>
      <c r="XAC163" s="426"/>
      <c r="XAD163" s="426"/>
      <c r="XAE163" s="427"/>
      <c r="XAF163" s="427"/>
      <c r="XAG163" s="423"/>
      <c r="XAH163" s="428"/>
      <c r="XAI163" s="79"/>
      <c r="XAJ163" s="424"/>
      <c r="XAK163" s="89"/>
      <c r="XAL163" s="425"/>
      <c r="XAM163" s="423"/>
      <c r="XAN163" s="426"/>
      <c r="XAO163" s="426"/>
      <c r="XAP163" s="427"/>
      <c r="XAQ163" s="427"/>
      <c r="XAR163" s="423"/>
      <c r="XAS163" s="428"/>
      <c r="XAT163" s="79"/>
      <c r="XAU163" s="424"/>
      <c r="XAV163" s="89"/>
      <c r="XAW163" s="425"/>
      <c r="XAX163" s="423"/>
      <c r="XAY163" s="426"/>
      <c r="XAZ163" s="426"/>
      <c r="XBA163" s="427"/>
      <c r="XBB163" s="427"/>
      <c r="XBC163" s="423"/>
      <c r="XBD163" s="428"/>
      <c r="XBE163" s="79"/>
      <c r="XBF163" s="424"/>
      <c r="XBG163" s="89"/>
      <c r="XBH163" s="425"/>
      <c r="XBI163" s="423"/>
      <c r="XBJ163" s="426"/>
      <c r="XBK163" s="426"/>
      <c r="XBL163" s="427"/>
      <c r="XBM163" s="427"/>
      <c r="XBN163" s="423"/>
      <c r="XBO163" s="428"/>
      <c r="XBP163" s="79"/>
      <c r="XBQ163" s="424"/>
      <c r="XBR163" s="89"/>
      <c r="XBS163" s="425"/>
      <c r="XBT163" s="423"/>
      <c r="XBU163" s="426"/>
      <c r="XBV163" s="426"/>
      <c r="XBW163" s="427"/>
      <c r="XBX163" s="427"/>
      <c r="XBY163" s="423"/>
      <c r="XBZ163" s="428"/>
      <c r="XCA163" s="79"/>
      <c r="XCB163" s="424"/>
      <c r="XCC163" s="89"/>
      <c r="XCD163" s="425"/>
      <c r="XCE163" s="423"/>
      <c r="XCF163" s="426"/>
      <c r="XCG163" s="426"/>
      <c r="XCH163" s="427"/>
      <c r="XCI163" s="427"/>
      <c r="XCJ163" s="423"/>
      <c r="XCK163" s="428"/>
      <c r="XCL163" s="79"/>
      <c r="XCM163" s="424"/>
      <c r="XCN163" s="89"/>
      <c r="XCO163" s="425"/>
      <c r="XCP163" s="423"/>
      <c r="XCQ163" s="426"/>
      <c r="XCR163" s="426"/>
      <c r="XCS163" s="427"/>
      <c r="XCT163" s="427"/>
      <c r="XCU163" s="423"/>
      <c r="XCV163" s="428"/>
      <c r="XCW163" s="79"/>
      <c r="XCX163" s="424"/>
      <c r="XCY163" s="89"/>
      <c r="XCZ163" s="425"/>
      <c r="XDA163" s="423"/>
      <c r="XDB163" s="426"/>
      <c r="XDC163" s="426"/>
      <c r="XDD163" s="427"/>
      <c r="XDE163" s="427"/>
      <c r="XDF163" s="423"/>
      <c r="XDG163" s="428"/>
      <c r="XDH163" s="79"/>
      <c r="XDI163" s="424"/>
      <c r="XDJ163" s="89"/>
      <c r="XDK163" s="425"/>
      <c r="XDL163" s="423"/>
      <c r="XDM163" s="426"/>
      <c r="XDN163" s="426"/>
      <c r="XDO163" s="427"/>
      <c r="XDP163" s="427"/>
      <c r="XDQ163" s="423"/>
      <c r="XDR163" s="428"/>
      <c r="XDS163" s="79"/>
      <c r="XDT163" s="424"/>
      <c r="XDU163" s="89"/>
      <c r="XDV163" s="425"/>
      <c r="XDW163" s="423"/>
      <c r="XDX163" s="426"/>
      <c r="XDY163" s="426"/>
      <c r="XDZ163" s="427"/>
      <c r="XEA163" s="427"/>
      <c r="XEB163" s="423"/>
      <c r="XEC163" s="428"/>
      <c r="XED163" s="79"/>
      <c r="XEE163" s="424"/>
      <c r="XEF163" s="89"/>
      <c r="XEG163" s="425"/>
      <c r="XEH163" s="423"/>
      <c r="XEI163" s="426"/>
      <c r="XEJ163" s="426"/>
      <c r="XEK163" s="427"/>
      <c r="XEL163" s="427"/>
      <c r="XEM163" s="423"/>
      <c r="XEN163" s="428"/>
      <c r="XEO163" s="79"/>
      <c r="XEP163" s="424"/>
      <c r="XEQ163" s="89"/>
      <c r="XER163" s="425"/>
      <c r="XES163" s="423"/>
      <c r="XET163" s="426"/>
      <c r="XEU163" s="426"/>
      <c r="XEV163" s="427"/>
      <c r="XEW163" s="427"/>
      <c r="XEX163" s="423"/>
      <c r="XEY163" s="428"/>
      <c r="XEZ163" s="79"/>
      <c r="XFA163" s="424"/>
      <c r="XFB163" s="89"/>
      <c r="XFC163" s="425"/>
      <c r="XFD163" s="423"/>
    </row>
    <row r="164" spans="1:16384" ht="5.0999999999999996" customHeight="1" x14ac:dyDescent="0.2">
      <c r="A164" s="435" t="s">
        <v>400</v>
      </c>
      <c r="B164" s="402" t="e">
        <f>VLOOKUP(A164,Data!$A:$P,3,FALSE)</f>
        <v>#N/A</v>
      </c>
      <c r="C164" s="185" t="e">
        <f>VLOOKUP(A164,Data!$A:$P,4,FALSE)</f>
        <v>#N/A</v>
      </c>
      <c r="D164" s="186" t="e">
        <f>VLOOKUP(A164,Data!$A:$P,5,FALSE)</f>
        <v>#N/A</v>
      </c>
      <c r="E164" s="312" t="e">
        <f>VLOOKUP(A164,Data!$A:$P,9,FALSE)</f>
        <v>#N/A</v>
      </c>
      <c r="F164" s="429" t="e">
        <f>VLOOKUP(A164,Data!$A:$P,11,FALSE)</f>
        <v>#N/A</v>
      </c>
      <c r="G164" s="429" t="e">
        <f>VLOOKUP(A164,Data!$A:$P,12,FALSE)</f>
        <v>#N/A</v>
      </c>
      <c r="H164" s="494" t="e">
        <f>VLOOKUP(A164,Data!$A:$P,13,FALSE)</f>
        <v>#N/A</v>
      </c>
      <c r="I164" s="190" t="e">
        <f>VLOOKUP(A164,Data!$A:$P,14,FALSE)</f>
        <v>#N/A</v>
      </c>
      <c r="J164" s="388" t="e">
        <f>VLOOKUP(A164,Data!$A:$P,15,FALSE)</f>
        <v>#N/A</v>
      </c>
      <c r="K164" s="525" t="e">
        <f>VLOOKUP(A164,Data!$A:$S,19,FALSE)</f>
        <v>#N/A</v>
      </c>
      <c r="L164" s="528" t="e">
        <f>VLOOKUP(A164,Data!$A$2:$P$337,16,FALSE)</f>
        <v>#N/A</v>
      </c>
      <c r="M164" s="424"/>
      <c r="N164" s="89"/>
      <c r="O164" s="425"/>
      <c r="P164" s="423"/>
      <c r="Q164" s="426"/>
      <c r="R164" s="426"/>
      <c r="S164" s="427"/>
      <c r="T164" s="427"/>
      <c r="U164" s="423"/>
      <c r="V164" s="428"/>
      <c r="W164" s="78"/>
      <c r="X164" s="424"/>
      <c r="Y164" s="89"/>
      <c r="Z164" s="425"/>
      <c r="AA164" s="423"/>
      <c r="AB164" s="426"/>
      <c r="AC164" s="426"/>
      <c r="AD164" s="427"/>
      <c r="AE164" s="427"/>
      <c r="AF164" s="423"/>
      <c r="AG164" s="428"/>
      <c r="AH164" s="79"/>
      <c r="AI164" s="424"/>
      <c r="AJ164" s="89"/>
      <c r="AK164" s="425"/>
      <c r="AL164" s="423"/>
      <c r="AM164" s="426"/>
      <c r="AN164" s="426"/>
      <c r="AO164" s="427"/>
      <c r="AP164" s="427"/>
      <c r="AQ164" s="423"/>
      <c r="AR164" s="428"/>
      <c r="AS164" s="79"/>
      <c r="AT164" s="424"/>
      <c r="AU164" s="89"/>
      <c r="AV164" s="425"/>
      <c r="AW164" s="423"/>
      <c r="AX164" s="426"/>
      <c r="AY164" s="426"/>
      <c r="AZ164" s="427"/>
      <c r="BA164" s="427"/>
      <c r="BB164" s="423"/>
      <c r="BC164" s="428"/>
      <c r="BD164" s="79"/>
      <c r="BE164" s="424"/>
      <c r="BF164" s="89"/>
      <c r="BG164" s="425"/>
      <c r="BH164" s="423"/>
      <c r="BI164" s="426"/>
      <c r="BJ164" s="426"/>
      <c r="BK164" s="427"/>
      <c r="BL164" s="427"/>
      <c r="BM164" s="423"/>
      <c r="BN164" s="428"/>
      <c r="BO164" s="79"/>
      <c r="BP164" s="424"/>
      <c r="BQ164" s="89"/>
      <c r="BR164" s="425"/>
      <c r="BS164" s="423"/>
      <c r="BT164" s="426"/>
      <c r="BU164" s="426"/>
      <c r="BV164" s="427"/>
      <c r="BW164" s="427"/>
      <c r="BX164" s="423"/>
      <c r="BY164" s="428"/>
      <c r="BZ164" s="79"/>
      <c r="CA164" s="424"/>
      <c r="CB164" s="89"/>
      <c r="CC164" s="425"/>
      <c r="CD164" s="423"/>
      <c r="CE164" s="426"/>
      <c r="CF164" s="426"/>
      <c r="CG164" s="427"/>
      <c r="CH164" s="427"/>
      <c r="CI164" s="423"/>
      <c r="CJ164" s="428"/>
      <c r="CK164" s="79"/>
      <c r="CL164" s="424"/>
      <c r="CM164" s="89"/>
      <c r="CN164" s="425"/>
      <c r="CO164" s="423"/>
      <c r="CP164" s="426"/>
      <c r="CQ164" s="426"/>
      <c r="CR164" s="427"/>
      <c r="CS164" s="427"/>
      <c r="CT164" s="423"/>
      <c r="CU164" s="428"/>
      <c r="CV164" s="79"/>
      <c r="CW164" s="424"/>
      <c r="CX164" s="89"/>
      <c r="CY164" s="425"/>
      <c r="CZ164" s="423"/>
      <c r="DA164" s="426"/>
      <c r="DB164" s="426"/>
      <c r="DC164" s="427"/>
      <c r="DD164" s="427"/>
      <c r="DE164" s="423"/>
      <c r="DF164" s="428"/>
      <c r="DG164" s="79"/>
      <c r="DH164" s="424"/>
      <c r="DI164" s="89"/>
      <c r="DJ164" s="425"/>
      <c r="DK164" s="423"/>
      <c r="DL164" s="426"/>
      <c r="DM164" s="426"/>
      <c r="DN164" s="427"/>
      <c r="DO164" s="427"/>
      <c r="DP164" s="423"/>
      <c r="DQ164" s="428"/>
      <c r="DR164" s="79"/>
      <c r="DS164" s="424"/>
      <c r="DT164" s="89"/>
      <c r="DU164" s="425"/>
      <c r="DV164" s="423"/>
      <c r="DW164" s="426"/>
      <c r="DX164" s="426"/>
      <c r="DY164" s="427"/>
      <c r="DZ164" s="427"/>
      <c r="EA164" s="423"/>
      <c r="EB164" s="428"/>
      <c r="EC164" s="79"/>
      <c r="ED164" s="424"/>
      <c r="EE164" s="89"/>
      <c r="EF164" s="425"/>
      <c r="EG164" s="423"/>
      <c r="EH164" s="426"/>
      <c r="EI164" s="426"/>
      <c r="EJ164" s="427"/>
      <c r="EK164" s="427"/>
      <c r="EL164" s="423"/>
      <c r="EM164" s="428"/>
      <c r="EN164" s="79"/>
      <c r="EO164" s="424"/>
      <c r="EP164" s="89"/>
      <c r="EQ164" s="425"/>
      <c r="ER164" s="423"/>
      <c r="ES164" s="426"/>
      <c r="ET164" s="426"/>
      <c r="EU164" s="427"/>
      <c r="EV164" s="427"/>
      <c r="EW164" s="423"/>
      <c r="EX164" s="428"/>
      <c r="EY164" s="79"/>
      <c r="EZ164" s="424"/>
      <c r="FA164" s="89"/>
      <c r="FB164" s="425"/>
      <c r="FC164" s="423"/>
      <c r="FD164" s="426"/>
      <c r="FE164" s="426"/>
      <c r="FF164" s="427"/>
      <c r="FG164" s="427"/>
      <c r="FH164" s="423"/>
      <c r="FI164" s="428"/>
      <c r="FJ164" s="79"/>
      <c r="FK164" s="424"/>
      <c r="FL164" s="89"/>
      <c r="FM164" s="425"/>
      <c r="FN164" s="423"/>
      <c r="FO164" s="426"/>
      <c r="FP164" s="426"/>
      <c r="FQ164" s="427"/>
      <c r="FR164" s="427"/>
      <c r="FS164" s="423"/>
      <c r="FT164" s="428"/>
      <c r="FU164" s="79"/>
      <c r="FV164" s="424"/>
      <c r="FW164" s="89"/>
      <c r="FX164" s="425"/>
      <c r="FY164" s="423"/>
      <c r="FZ164" s="426"/>
      <c r="GA164" s="426"/>
      <c r="GB164" s="427"/>
      <c r="GC164" s="427"/>
      <c r="GD164" s="423"/>
      <c r="GE164" s="428"/>
      <c r="GF164" s="79"/>
      <c r="GG164" s="424"/>
      <c r="GH164" s="89"/>
      <c r="GI164" s="425"/>
      <c r="GJ164" s="423"/>
      <c r="GK164" s="426"/>
      <c r="GL164" s="426"/>
      <c r="GM164" s="427"/>
      <c r="GN164" s="427"/>
      <c r="GO164" s="423"/>
      <c r="GP164" s="428"/>
      <c r="GQ164" s="79"/>
      <c r="GR164" s="424"/>
      <c r="GS164" s="89"/>
      <c r="GT164" s="425"/>
      <c r="GU164" s="423"/>
      <c r="GV164" s="426"/>
      <c r="GW164" s="426"/>
      <c r="GX164" s="427"/>
      <c r="GY164" s="427"/>
      <c r="GZ164" s="423"/>
      <c r="HA164" s="428"/>
      <c r="HB164" s="79"/>
      <c r="HC164" s="424"/>
      <c r="HD164" s="89"/>
      <c r="HE164" s="425"/>
      <c r="HF164" s="423"/>
      <c r="HG164" s="426"/>
      <c r="HH164" s="426"/>
      <c r="HI164" s="427"/>
      <c r="HJ164" s="427"/>
      <c r="HK164" s="423"/>
      <c r="HL164" s="428"/>
      <c r="HM164" s="79"/>
      <c r="HN164" s="424"/>
      <c r="HO164" s="89"/>
      <c r="HP164" s="425"/>
      <c r="HQ164" s="423"/>
      <c r="HR164" s="426"/>
      <c r="HS164" s="426"/>
      <c r="HT164" s="427"/>
      <c r="HU164" s="427"/>
      <c r="HV164" s="423"/>
      <c r="HW164" s="428"/>
      <c r="HX164" s="79"/>
      <c r="HY164" s="424"/>
      <c r="HZ164" s="89"/>
      <c r="IA164" s="425"/>
      <c r="IB164" s="423"/>
      <c r="IC164" s="426"/>
      <c r="ID164" s="426"/>
      <c r="IE164" s="427"/>
      <c r="IF164" s="427"/>
      <c r="IG164" s="423"/>
      <c r="IH164" s="428"/>
      <c r="II164" s="79"/>
      <c r="IJ164" s="424"/>
      <c r="IK164" s="89"/>
      <c r="IL164" s="425"/>
      <c r="IM164" s="423"/>
      <c r="IN164" s="426"/>
      <c r="IO164" s="426"/>
      <c r="IP164" s="427"/>
      <c r="IQ164" s="427"/>
      <c r="IR164" s="423"/>
      <c r="IS164" s="428"/>
      <c r="IT164" s="79"/>
      <c r="IU164" s="424"/>
      <c r="IV164" s="89"/>
      <c r="IW164" s="425"/>
      <c r="IX164" s="423"/>
      <c r="IY164" s="426"/>
      <c r="IZ164" s="426"/>
      <c r="JA164" s="427"/>
      <c r="JB164" s="427"/>
      <c r="JC164" s="423"/>
      <c r="JD164" s="428"/>
      <c r="JE164" s="79"/>
      <c r="JF164" s="424"/>
      <c r="JG164" s="89"/>
      <c r="JH164" s="425"/>
      <c r="JI164" s="423"/>
      <c r="JJ164" s="426"/>
      <c r="JK164" s="426"/>
      <c r="JL164" s="427"/>
      <c r="JM164" s="427"/>
      <c r="JN164" s="423"/>
      <c r="JO164" s="428"/>
      <c r="JP164" s="79"/>
      <c r="JQ164" s="424"/>
      <c r="JR164" s="89"/>
      <c r="JS164" s="425"/>
      <c r="JT164" s="423"/>
      <c r="JU164" s="426"/>
      <c r="JV164" s="426"/>
      <c r="JW164" s="427"/>
      <c r="JX164" s="427"/>
      <c r="JY164" s="423"/>
      <c r="JZ164" s="428"/>
      <c r="KA164" s="79"/>
      <c r="KB164" s="424"/>
      <c r="KC164" s="89"/>
      <c r="KD164" s="425"/>
      <c r="KE164" s="423"/>
      <c r="KF164" s="426"/>
      <c r="KG164" s="426"/>
      <c r="KH164" s="427"/>
      <c r="KI164" s="427"/>
      <c r="KJ164" s="423"/>
      <c r="KK164" s="428"/>
      <c r="KL164" s="79"/>
      <c r="KM164" s="424"/>
      <c r="KN164" s="89"/>
      <c r="KO164" s="425"/>
      <c r="KP164" s="423"/>
      <c r="KQ164" s="426"/>
      <c r="KR164" s="426"/>
      <c r="KS164" s="427"/>
      <c r="KT164" s="427"/>
      <c r="KU164" s="423"/>
      <c r="KV164" s="428"/>
      <c r="KW164" s="79"/>
      <c r="KX164" s="424"/>
      <c r="KY164" s="89"/>
      <c r="KZ164" s="425"/>
      <c r="LA164" s="423"/>
      <c r="LB164" s="426"/>
      <c r="LC164" s="426"/>
      <c r="LD164" s="427"/>
      <c r="LE164" s="427"/>
      <c r="LF164" s="423"/>
      <c r="LG164" s="428"/>
      <c r="LH164" s="79"/>
      <c r="LI164" s="424"/>
      <c r="LJ164" s="89"/>
      <c r="LK164" s="425"/>
      <c r="LL164" s="423"/>
      <c r="LM164" s="426"/>
      <c r="LN164" s="426"/>
      <c r="LO164" s="427"/>
      <c r="LP164" s="427"/>
      <c r="LQ164" s="423"/>
      <c r="LR164" s="428"/>
      <c r="LS164" s="79"/>
      <c r="LT164" s="424"/>
      <c r="LU164" s="89"/>
      <c r="LV164" s="425"/>
      <c r="LW164" s="423"/>
      <c r="LX164" s="426"/>
      <c r="LY164" s="426"/>
      <c r="LZ164" s="427"/>
      <c r="MA164" s="427"/>
      <c r="MB164" s="423"/>
      <c r="MC164" s="428"/>
      <c r="MD164" s="79"/>
      <c r="ME164" s="424"/>
      <c r="MF164" s="89"/>
      <c r="MG164" s="425"/>
      <c r="MH164" s="423"/>
      <c r="MI164" s="426"/>
      <c r="MJ164" s="426"/>
      <c r="MK164" s="427"/>
      <c r="ML164" s="427"/>
      <c r="MM164" s="423"/>
      <c r="MN164" s="428"/>
      <c r="MO164" s="79"/>
      <c r="MP164" s="424"/>
      <c r="MQ164" s="89"/>
      <c r="MR164" s="425"/>
      <c r="MS164" s="423"/>
      <c r="MT164" s="426"/>
      <c r="MU164" s="426"/>
      <c r="MV164" s="427"/>
      <c r="MW164" s="427"/>
      <c r="MX164" s="423"/>
      <c r="MY164" s="428"/>
      <c r="MZ164" s="79"/>
      <c r="NA164" s="424"/>
      <c r="NB164" s="89"/>
      <c r="NC164" s="425"/>
      <c r="ND164" s="423"/>
      <c r="NE164" s="426"/>
      <c r="NF164" s="426"/>
      <c r="NG164" s="427"/>
      <c r="NH164" s="427"/>
      <c r="NI164" s="423"/>
      <c r="NJ164" s="428"/>
      <c r="NK164" s="79"/>
      <c r="NL164" s="424"/>
      <c r="NM164" s="89"/>
      <c r="NN164" s="425"/>
      <c r="NO164" s="423"/>
      <c r="NP164" s="426"/>
      <c r="NQ164" s="426"/>
      <c r="NR164" s="427"/>
      <c r="NS164" s="427"/>
      <c r="NT164" s="423"/>
      <c r="NU164" s="428"/>
      <c r="NV164" s="79"/>
      <c r="NW164" s="424"/>
      <c r="NX164" s="89"/>
      <c r="NY164" s="425"/>
      <c r="NZ164" s="423"/>
      <c r="OA164" s="426"/>
      <c r="OB164" s="426"/>
      <c r="OC164" s="427"/>
      <c r="OD164" s="427"/>
      <c r="OE164" s="423"/>
      <c r="OF164" s="428"/>
      <c r="OG164" s="79"/>
      <c r="OH164" s="424"/>
      <c r="OI164" s="89"/>
      <c r="OJ164" s="425"/>
      <c r="OK164" s="423"/>
      <c r="OL164" s="426"/>
      <c r="OM164" s="426"/>
      <c r="ON164" s="427"/>
      <c r="OO164" s="427"/>
      <c r="OP164" s="423"/>
      <c r="OQ164" s="428"/>
      <c r="OR164" s="79"/>
      <c r="OS164" s="424"/>
      <c r="OT164" s="89"/>
      <c r="OU164" s="425"/>
      <c r="OV164" s="423"/>
      <c r="OW164" s="426"/>
      <c r="OX164" s="426"/>
      <c r="OY164" s="427"/>
      <c r="OZ164" s="427"/>
      <c r="PA164" s="423"/>
      <c r="PB164" s="428"/>
      <c r="PC164" s="79"/>
      <c r="PD164" s="424"/>
      <c r="PE164" s="89"/>
      <c r="PF164" s="425"/>
      <c r="PG164" s="423"/>
      <c r="PH164" s="426"/>
      <c r="PI164" s="426"/>
      <c r="PJ164" s="427"/>
      <c r="PK164" s="427"/>
      <c r="PL164" s="423"/>
      <c r="PM164" s="428"/>
      <c r="PN164" s="79"/>
      <c r="PO164" s="424"/>
      <c r="PP164" s="89"/>
      <c r="PQ164" s="425"/>
      <c r="PR164" s="423"/>
      <c r="PS164" s="426"/>
      <c r="PT164" s="426"/>
      <c r="PU164" s="427"/>
      <c r="PV164" s="427"/>
      <c r="PW164" s="423"/>
      <c r="PX164" s="428"/>
      <c r="PY164" s="79"/>
      <c r="PZ164" s="424"/>
      <c r="QA164" s="89"/>
      <c r="QB164" s="425"/>
      <c r="QC164" s="423"/>
      <c r="QD164" s="426"/>
      <c r="QE164" s="426"/>
      <c r="QF164" s="427"/>
      <c r="QG164" s="427"/>
      <c r="QH164" s="423"/>
      <c r="QI164" s="428"/>
      <c r="QJ164" s="79"/>
      <c r="QK164" s="424"/>
      <c r="QL164" s="89"/>
      <c r="QM164" s="425"/>
      <c r="QN164" s="423"/>
      <c r="QO164" s="426"/>
      <c r="QP164" s="426"/>
      <c r="QQ164" s="427"/>
      <c r="QR164" s="427"/>
      <c r="QS164" s="423"/>
      <c r="QT164" s="428"/>
      <c r="QU164" s="79"/>
      <c r="QV164" s="424"/>
      <c r="QW164" s="89"/>
      <c r="QX164" s="425"/>
      <c r="QY164" s="423"/>
      <c r="QZ164" s="426"/>
      <c r="RA164" s="426"/>
      <c r="RB164" s="427"/>
      <c r="RC164" s="427"/>
      <c r="RD164" s="423"/>
      <c r="RE164" s="428"/>
      <c r="RF164" s="79"/>
      <c r="RG164" s="424"/>
      <c r="RH164" s="89"/>
      <c r="RI164" s="425"/>
      <c r="RJ164" s="423"/>
      <c r="RK164" s="426"/>
      <c r="RL164" s="426"/>
      <c r="RM164" s="427"/>
      <c r="RN164" s="427"/>
      <c r="RO164" s="423"/>
      <c r="RP164" s="428"/>
      <c r="RQ164" s="79"/>
      <c r="RR164" s="424"/>
      <c r="RS164" s="89"/>
      <c r="RT164" s="425"/>
      <c r="RU164" s="423"/>
      <c r="RV164" s="426"/>
      <c r="RW164" s="426"/>
      <c r="RX164" s="427"/>
      <c r="RY164" s="427"/>
      <c r="RZ164" s="423"/>
      <c r="SA164" s="428"/>
      <c r="SB164" s="79"/>
      <c r="SC164" s="424"/>
      <c r="SD164" s="89"/>
      <c r="SE164" s="425"/>
      <c r="SF164" s="423"/>
      <c r="SG164" s="426"/>
      <c r="SH164" s="426"/>
      <c r="SI164" s="427"/>
      <c r="SJ164" s="427"/>
      <c r="SK164" s="423"/>
      <c r="SL164" s="428"/>
      <c r="SM164" s="79"/>
      <c r="SN164" s="424"/>
      <c r="SO164" s="89"/>
      <c r="SP164" s="425"/>
      <c r="SQ164" s="423"/>
      <c r="SR164" s="426"/>
      <c r="SS164" s="426"/>
      <c r="ST164" s="427"/>
      <c r="SU164" s="427"/>
      <c r="SV164" s="423"/>
      <c r="SW164" s="428"/>
      <c r="SX164" s="79"/>
      <c r="SY164" s="424"/>
      <c r="SZ164" s="89"/>
      <c r="TA164" s="425"/>
      <c r="TB164" s="423"/>
      <c r="TC164" s="426"/>
      <c r="TD164" s="426"/>
      <c r="TE164" s="427"/>
      <c r="TF164" s="427"/>
      <c r="TG164" s="423"/>
      <c r="TH164" s="428"/>
      <c r="TI164" s="79"/>
      <c r="TJ164" s="424"/>
      <c r="TK164" s="89"/>
      <c r="TL164" s="425"/>
      <c r="TM164" s="423"/>
      <c r="TN164" s="426"/>
      <c r="TO164" s="426"/>
      <c r="TP164" s="427"/>
      <c r="TQ164" s="427"/>
      <c r="TR164" s="423"/>
      <c r="TS164" s="428"/>
      <c r="TT164" s="79"/>
      <c r="TU164" s="424"/>
      <c r="TV164" s="89"/>
      <c r="TW164" s="425"/>
      <c r="TX164" s="423"/>
      <c r="TY164" s="426"/>
      <c r="TZ164" s="426"/>
      <c r="UA164" s="427"/>
      <c r="UB164" s="427"/>
      <c r="UC164" s="423"/>
      <c r="UD164" s="428"/>
      <c r="UE164" s="79"/>
      <c r="UF164" s="424"/>
      <c r="UG164" s="89"/>
      <c r="UH164" s="425"/>
      <c r="UI164" s="423"/>
      <c r="UJ164" s="426"/>
      <c r="UK164" s="426"/>
      <c r="UL164" s="427"/>
      <c r="UM164" s="427"/>
      <c r="UN164" s="423"/>
      <c r="UO164" s="428"/>
      <c r="UP164" s="79"/>
      <c r="UQ164" s="424"/>
      <c r="UR164" s="89"/>
      <c r="US164" s="425"/>
      <c r="UT164" s="423"/>
      <c r="UU164" s="426"/>
      <c r="UV164" s="426"/>
      <c r="UW164" s="427"/>
      <c r="UX164" s="427"/>
      <c r="UY164" s="423"/>
      <c r="UZ164" s="428"/>
      <c r="VA164" s="79"/>
      <c r="VB164" s="424"/>
      <c r="VC164" s="89"/>
      <c r="VD164" s="425"/>
      <c r="VE164" s="423"/>
      <c r="VF164" s="426"/>
      <c r="VG164" s="426"/>
      <c r="VH164" s="427"/>
      <c r="VI164" s="427"/>
      <c r="VJ164" s="423"/>
      <c r="VK164" s="428"/>
      <c r="VL164" s="79"/>
      <c r="VM164" s="424"/>
      <c r="VN164" s="89"/>
      <c r="VO164" s="425"/>
      <c r="VP164" s="423"/>
      <c r="VQ164" s="426"/>
      <c r="VR164" s="426"/>
      <c r="VS164" s="427"/>
      <c r="VT164" s="427"/>
      <c r="VU164" s="423"/>
      <c r="VV164" s="428"/>
      <c r="VW164" s="79"/>
      <c r="VX164" s="424"/>
      <c r="VY164" s="89"/>
      <c r="VZ164" s="425"/>
      <c r="WA164" s="423"/>
      <c r="WB164" s="426"/>
      <c r="WC164" s="426"/>
      <c r="WD164" s="427"/>
      <c r="WE164" s="427"/>
      <c r="WF164" s="423"/>
      <c r="WG164" s="428"/>
      <c r="WH164" s="79"/>
      <c r="WI164" s="424"/>
      <c r="WJ164" s="89"/>
      <c r="WK164" s="425"/>
      <c r="WL164" s="423"/>
      <c r="WM164" s="426"/>
      <c r="WN164" s="426"/>
      <c r="WO164" s="427"/>
      <c r="WP164" s="427"/>
      <c r="WQ164" s="423"/>
      <c r="WR164" s="428"/>
      <c r="WS164" s="79"/>
      <c r="WT164" s="424"/>
      <c r="WU164" s="89"/>
      <c r="WV164" s="425"/>
      <c r="WW164" s="423"/>
      <c r="WX164" s="426"/>
      <c r="WY164" s="426"/>
      <c r="WZ164" s="427"/>
      <c r="XA164" s="427"/>
      <c r="XB164" s="423"/>
      <c r="XC164" s="428"/>
      <c r="XD164" s="79"/>
      <c r="XE164" s="424"/>
      <c r="XF164" s="89"/>
      <c r="XG164" s="425"/>
      <c r="XH164" s="423"/>
      <c r="XI164" s="426"/>
      <c r="XJ164" s="426"/>
      <c r="XK164" s="427"/>
      <c r="XL164" s="427"/>
      <c r="XM164" s="423"/>
      <c r="XN164" s="428"/>
      <c r="XO164" s="79"/>
      <c r="XP164" s="424"/>
      <c r="XQ164" s="89"/>
      <c r="XR164" s="425"/>
      <c r="XS164" s="423"/>
      <c r="XT164" s="426"/>
      <c r="XU164" s="426"/>
      <c r="XV164" s="427"/>
      <c r="XW164" s="427"/>
      <c r="XX164" s="423"/>
      <c r="XY164" s="428"/>
      <c r="XZ164" s="79"/>
      <c r="YA164" s="424"/>
      <c r="YB164" s="89"/>
      <c r="YC164" s="425"/>
      <c r="YD164" s="423"/>
      <c r="YE164" s="426"/>
      <c r="YF164" s="426"/>
      <c r="YG164" s="427"/>
      <c r="YH164" s="427"/>
      <c r="YI164" s="423"/>
      <c r="YJ164" s="428"/>
      <c r="YK164" s="79"/>
      <c r="YL164" s="424"/>
      <c r="YM164" s="89"/>
      <c r="YN164" s="425"/>
      <c r="YO164" s="423"/>
      <c r="YP164" s="426"/>
      <c r="YQ164" s="426"/>
      <c r="YR164" s="427"/>
      <c r="YS164" s="427"/>
      <c r="YT164" s="423"/>
      <c r="YU164" s="428"/>
      <c r="YV164" s="79"/>
      <c r="YW164" s="424"/>
      <c r="YX164" s="89"/>
      <c r="YY164" s="425"/>
      <c r="YZ164" s="423"/>
      <c r="ZA164" s="426"/>
      <c r="ZB164" s="426"/>
      <c r="ZC164" s="427"/>
      <c r="ZD164" s="427"/>
      <c r="ZE164" s="423"/>
      <c r="ZF164" s="428"/>
      <c r="ZG164" s="79"/>
      <c r="ZH164" s="424"/>
      <c r="ZI164" s="89"/>
      <c r="ZJ164" s="425"/>
      <c r="ZK164" s="423"/>
      <c r="ZL164" s="426"/>
      <c r="ZM164" s="426"/>
      <c r="ZN164" s="427"/>
      <c r="ZO164" s="427"/>
      <c r="ZP164" s="423"/>
      <c r="ZQ164" s="428"/>
      <c r="ZR164" s="79"/>
      <c r="ZS164" s="424"/>
      <c r="ZT164" s="89"/>
      <c r="ZU164" s="425"/>
      <c r="ZV164" s="423"/>
      <c r="ZW164" s="426"/>
      <c r="ZX164" s="426"/>
      <c r="ZY164" s="427"/>
      <c r="ZZ164" s="427"/>
      <c r="AAA164" s="423"/>
      <c r="AAB164" s="428"/>
      <c r="AAC164" s="79"/>
      <c r="AAD164" s="424"/>
      <c r="AAE164" s="89"/>
      <c r="AAF164" s="425"/>
      <c r="AAG164" s="423"/>
      <c r="AAH164" s="426"/>
      <c r="AAI164" s="426"/>
      <c r="AAJ164" s="427"/>
      <c r="AAK164" s="427"/>
      <c r="AAL164" s="423"/>
      <c r="AAM164" s="428"/>
      <c r="AAN164" s="79"/>
      <c r="AAO164" s="424"/>
      <c r="AAP164" s="89"/>
      <c r="AAQ164" s="425"/>
      <c r="AAR164" s="423"/>
      <c r="AAS164" s="426"/>
      <c r="AAT164" s="426"/>
      <c r="AAU164" s="427"/>
      <c r="AAV164" s="427"/>
      <c r="AAW164" s="423"/>
      <c r="AAX164" s="428"/>
      <c r="AAY164" s="79"/>
      <c r="AAZ164" s="424"/>
      <c r="ABA164" s="89"/>
      <c r="ABB164" s="425"/>
      <c r="ABC164" s="423"/>
      <c r="ABD164" s="426"/>
      <c r="ABE164" s="426"/>
      <c r="ABF164" s="427"/>
      <c r="ABG164" s="427"/>
      <c r="ABH164" s="423"/>
      <c r="ABI164" s="428"/>
      <c r="ABJ164" s="79"/>
      <c r="ABK164" s="424"/>
      <c r="ABL164" s="89"/>
      <c r="ABM164" s="425"/>
      <c r="ABN164" s="423"/>
      <c r="ABO164" s="426"/>
      <c r="ABP164" s="426"/>
      <c r="ABQ164" s="427"/>
      <c r="ABR164" s="427"/>
      <c r="ABS164" s="423"/>
      <c r="ABT164" s="428"/>
      <c r="ABU164" s="79"/>
      <c r="ABV164" s="424"/>
      <c r="ABW164" s="89"/>
      <c r="ABX164" s="425"/>
      <c r="ABY164" s="423"/>
      <c r="ABZ164" s="426"/>
      <c r="ACA164" s="426"/>
      <c r="ACB164" s="427"/>
      <c r="ACC164" s="427"/>
      <c r="ACD164" s="423"/>
      <c r="ACE164" s="428"/>
      <c r="ACF164" s="79"/>
      <c r="ACG164" s="424"/>
      <c r="ACH164" s="89"/>
      <c r="ACI164" s="425"/>
      <c r="ACJ164" s="423"/>
      <c r="ACK164" s="426"/>
      <c r="ACL164" s="426"/>
      <c r="ACM164" s="427"/>
      <c r="ACN164" s="427"/>
      <c r="ACO164" s="423"/>
      <c r="ACP164" s="428"/>
      <c r="ACQ164" s="79"/>
      <c r="ACR164" s="424"/>
      <c r="ACS164" s="89"/>
      <c r="ACT164" s="425"/>
      <c r="ACU164" s="423"/>
      <c r="ACV164" s="426"/>
      <c r="ACW164" s="426"/>
      <c r="ACX164" s="427"/>
      <c r="ACY164" s="427"/>
      <c r="ACZ164" s="423"/>
      <c r="ADA164" s="428"/>
      <c r="ADB164" s="79"/>
      <c r="ADC164" s="424"/>
      <c r="ADD164" s="89"/>
      <c r="ADE164" s="425"/>
      <c r="ADF164" s="423"/>
      <c r="ADG164" s="426"/>
      <c r="ADH164" s="426"/>
      <c r="ADI164" s="427"/>
      <c r="ADJ164" s="427"/>
      <c r="ADK164" s="423"/>
      <c r="ADL164" s="428"/>
      <c r="ADM164" s="79"/>
      <c r="ADN164" s="424"/>
      <c r="ADO164" s="89"/>
      <c r="ADP164" s="425"/>
      <c r="ADQ164" s="423"/>
      <c r="ADR164" s="426"/>
      <c r="ADS164" s="426"/>
      <c r="ADT164" s="427"/>
      <c r="ADU164" s="427"/>
      <c r="ADV164" s="423"/>
      <c r="ADW164" s="428"/>
      <c r="ADX164" s="79"/>
      <c r="ADY164" s="424"/>
      <c r="ADZ164" s="89"/>
      <c r="AEA164" s="425"/>
      <c r="AEB164" s="423"/>
      <c r="AEC164" s="426"/>
      <c r="AED164" s="426"/>
      <c r="AEE164" s="427"/>
      <c r="AEF164" s="427"/>
      <c r="AEG164" s="423"/>
      <c r="AEH164" s="428"/>
      <c r="AEI164" s="79"/>
      <c r="AEJ164" s="424"/>
      <c r="AEK164" s="89"/>
      <c r="AEL164" s="425"/>
      <c r="AEM164" s="423"/>
      <c r="AEN164" s="426"/>
      <c r="AEO164" s="426"/>
      <c r="AEP164" s="427"/>
      <c r="AEQ164" s="427"/>
      <c r="AER164" s="423"/>
      <c r="AES164" s="428"/>
      <c r="AET164" s="79"/>
      <c r="AEU164" s="424"/>
      <c r="AEV164" s="89"/>
      <c r="AEW164" s="425"/>
      <c r="AEX164" s="423"/>
      <c r="AEY164" s="426"/>
      <c r="AEZ164" s="426"/>
      <c r="AFA164" s="427"/>
      <c r="AFB164" s="427"/>
      <c r="AFC164" s="423"/>
      <c r="AFD164" s="428"/>
      <c r="AFE164" s="79"/>
      <c r="AFF164" s="424"/>
      <c r="AFG164" s="89"/>
      <c r="AFH164" s="425"/>
      <c r="AFI164" s="423"/>
      <c r="AFJ164" s="426"/>
      <c r="AFK164" s="426"/>
      <c r="AFL164" s="427"/>
      <c r="AFM164" s="427"/>
      <c r="AFN164" s="423"/>
      <c r="AFO164" s="428"/>
      <c r="AFP164" s="79"/>
      <c r="AFQ164" s="424"/>
      <c r="AFR164" s="89"/>
      <c r="AFS164" s="425"/>
      <c r="AFT164" s="423"/>
      <c r="AFU164" s="426"/>
      <c r="AFV164" s="426"/>
      <c r="AFW164" s="427"/>
      <c r="AFX164" s="427"/>
      <c r="AFY164" s="423"/>
      <c r="AFZ164" s="428"/>
      <c r="AGA164" s="79"/>
      <c r="AGB164" s="424"/>
      <c r="AGC164" s="89"/>
      <c r="AGD164" s="425"/>
      <c r="AGE164" s="423"/>
      <c r="AGF164" s="426"/>
      <c r="AGG164" s="426"/>
      <c r="AGH164" s="427"/>
      <c r="AGI164" s="427"/>
      <c r="AGJ164" s="423"/>
      <c r="AGK164" s="428"/>
      <c r="AGL164" s="79"/>
      <c r="AGM164" s="424"/>
      <c r="AGN164" s="89"/>
      <c r="AGO164" s="425"/>
      <c r="AGP164" s="423"/>
      <c r="AGQ164" s="426"/>
      <c r="AGR164" s="426"/>
      <c r="AGS164" s="427"/>
      <c r="AGT164" s="427"/>
      <c r="AGU164" s="423"/>
      <c r="AGV164" s="428"/>
      <c r="AGW164" s="79"/>
      <c r="AGX164" s="424"/>
      <c r="AGY164" s="89"/>
      <c r="AGZ164" s="425"/>
      <c r="AHA164" s="423"/>
      <c r="AHB164" s="426"/>
      <c r="AHC164" s="426"/>
      <c r="AHD164" s="427"/>
      <c r="AHE164" s="427"/>
      <c r="AHF164" s="423"/>
      <c r="AHG164" s="428"/>
      <c r="AHH164" s="79"/>
      <c r="AHI164" s="424"/>
      <c r="AHJ164" s="89"/>
      <c r="AHK164" s="425"/>
      <c r="AHL164" s="423"/>
      <c r="AHM164" s="426"/>
      <c r="AHN164" s="426"/>
      <c r="AHO164" s="427"/>
      <c r="AHP164" s="427"/>
      <c r="AHQ164" s="423"/>
      <c r="AHR164" s="428"/>
      <c r="AHS164" s="79"/>
      <c r="AHT164" s="424"/>
      <c r="AHU164" s="89"/>
      <c r="AHV164" s="425"/>
      <c r="AHW164" s="423"/>
      <c r="AHX164" s="426"/>
      <c r="AHY164" s="426"/>
      <c r="AHZ164" s="427"/>
      <c r="AIA164" s="427"/>
      <c r="AIB164" s="423"/>
      <c r="AIC164" s="428"/>
      <c r="AID164" s="79"/>
      <c r="AIE164" s="424"/>
      <c r="AIF164" s="89"/>
      <c r="AIG164" s="425"/>
      <c r="AIH164" s="423"/>
      <c r="AII164" s="426"/>
      <c r="AIJ164" s="426"/>
      <c r="AIK164" s="427"/>
      <c r="AIL164" s="427"/>
      <c r="AIM164" s="423"/>
      <c r="AIN164" s="428"/>
      <c r="AIO164" s="79"/>
      <c r="AIP164" s="424"/>
      <c r="AIQ164" s="89"/>
      <c r="AIR164" s="425"/>
      <c r="AIS164" s="423"/>
      <c r="AIT164" s="426"/>
      <c r="AIU164" s="426"/>
      <c r="AIV164" s="427"/>
      <c r="AIW164" s="427"/>
      <c r="AIX164" s="423"/>
      <c r="AIY164" s="428"/>
      <c r="AIZ164" s="79"/>
      <c r="AJA164" s="424"/>
      <c r="AJB164" s="89"/>
      <c r="AJC164" s="425"/>
      <c r="AJD164" s="423"/>
      <c r="AJE164" s="426"/>
      <c r="AJF164" s="426"/>
      <c r="AJG164" s="427"/>
      <c r="AJH164" s="427"/>
      <c r="AJI164" s="423"/>
      <c r="AJJ164" s="428"/>
      <c r="AJK164" s="79"/>
      <c r="AJL164" s="424"/>
      <c r="AJM164" s="89"/>
      <c r="AJN164" s="425"/>
      <c r="AJO164" s="423"/>
      <c r="AJP164" s="426"/>
      <c r="AJQ164" s="426"/>
      <c r="AJR164" s="427"/>
      <c r="AJS164" s="427"/>
      <c r="AJT164" s="423"/>
      <c r="AJU164" s="428"/>
      <c r="AJV164" s="79"/>
      <c r="AJW164" s="424"/>
      <c r="AJX164" s="89"/>
      <c r="AJY164" s="425"/>
      <c r="AJZ164" s="423"/>
      <c r="AKA164" s="426"/>
      <c r="AKB164" s="426"/>
      <c r="AKC164" s="427"/>
      <c r="AKD164" s="427"/>
      <c r="AKE164" s="423"/>
      <c r="AKF164" s="428"/>
      <c r="AKG164" s="79"/>
      <c r="AKH164" s="424"/>
      <c r="AKI164" s="89"/>
      <c r="AKJ164" s="425"/>
      <c r="AKK164" s="423"/>
      <c r="AKL164" s="426"/>
      <c r="AKM164" s="426"/>
      <c r="AKN164" s="427"/>
      <c r="AKO164" s="427"/>
      <c r="AKP164" s="423"/>
      <c r="AKQ164" s="428"/>
      <c r="AKR164" s="79"/>
      <c r="AKS164" s="424"/>
      <c r="AKT164" s="89"/>
      <c r="AKU164" s="425"/>
      <c r="AKV164" s="423"/>
      <c r="AKW164" s="426"/>
      <c r="AKX164" s="426"/>
      <c r="AKY164" s="427"/>
      <c r="AKZ164" s="427"/>
      <c r="ALA164" s="423"/>
      <c r="ALB164" s="428"/>
      <c r="ALC164" s="79"/>
      <c r="ALD164" s="424"/>
      <c r="ALE164" s="89"/>
      <c r="ALF164" s="425"/>
      <c r="ALG164" s="423"/>
      <c r="ALH164" s="426"/>
      <c r="ALI164" s="426"/>
      <c r="ALJ164" s="427"/>
      <c r="ALK164" s="427"/>
      <c r="ALL164" s="423"/>
      <c r="ALM164" s="428"/>
      <c r="ALN164" s="79"/>
      <c r="ALO164" s="424"/>
      <c r="ALP164" s="89"/>
      <c r="ALQ164" s="425"/>
      <c r="ALR164" s="423"/>
      <c r="ALS164" s="426"/>
      <c r="ALT164" s="426"/>
      <c r="ALU164" s="427"/>
      <c r="ALV164" s="427"/>
      <c r="ALW164" s="423"/>
      <c r="ALX164" s="428"/>
      <c r="ALY164" s="79"/>
      <c r="ALZ164" s="424"/>
      <c r="AMA164" s="89"/>
      <c r="AMB164" s="425"/>
      <c r="AMC164" s="423"/>
      <c r="AMD164" s="426"/>
      <c r="AME164" s="426"/>
      <c r="AMF164" s="427"/>
      <c r="AMG164" s="427"/>
      <c r="AMH164" s="423"/>
      <c r="AMI164" s="428"/>
      <c r="AMJ164" s="79"/>
      <c r="AMK164" s="424"/>
      <c r="AML164" s="89"/>
      <c r="AMM164" s="425"/>
      <c r="AMN164" s="423"/>
      <c r="AMO164" s="426"/>
      <c r="AMP164" s="426"/>
      <c r="AMQ164" s="427"/>
      <c r="AMR164" s="427"/>
      <c r="AMS164" s="423"/>
      <c r="AMT164" s="428"/>
      <c r="AMU164" s="79"/>
      <c r="AMV164" s="424"/>
      <c r="AMW164" s="89"/>
      <c r="AMX164" s="425"/>
      <c r="AMY164" s="423"/>
      <c r="AMZ164" s="426"/>
      <c r="ANA164" s="426"/>
      <c r="ANB164" s="427"/>
      <c r="ANC164" s="427"/>
      <c r="AND164" s="423"/>
      <c r="ANE164" s="428"/>
      <c r="ANF164" s="79"/>
      <c r="ANG164" s="424"/>
      <c r="ANH164" s="89"/>
      <c r="ANI164" s="425"/>
      <c r="ANJ164" s="423"/>
      <c r="ANK164" s="426"/>
      <c r="ANL164" s="426"/>
      <c r="ANM164" s="427"/>
      <c r="ANN164" s="427"/>
      <c r="ANO164" s="423"/>
      <c r="ANP164" s="428"/>
      <c r="ANQ164" s="79"/>
      <c r="ANR164" s="424"/>
      <c r="ANS164" s="89"/>
      <c r="ANT164" s="425"/>
      <c r="ANU164" s="423"/>
      <c r="ANV164" s="426"/>
      <c r="ANW164" s="426"/>
      <c r="ANX164" s="427"/>
      <c r="ANY164" s="427"/>
      <c r="ANZ164" s="423"/>
      <c r="AOA164" s="428"/>
      <c r="AOB164" s="79"/>
      <c r="AOC164" s="424"/>
      <c r="AOD164" s="89"/>
      <c r="AOE164" s="425"/>
      <c r="AOF164" s="423"/>
      <c r="AOG164" s="426"/>
      <c r="AOH164" s="426"/>
      <c r="AOI164" s="427"/>
      <c r="AOJ164" s="427"/>
      <c r="AOK164" s="423"/>
      <c r="AOL164" s="428"/>
      <c r="AOM164" s="79"/>
      <c r="AON164" s="424"/>
      <c r="AOO164" s="89"/>
      <c r="AOP164" s="425"/>
      <c r="AOQ164" s="423"/>
      <c r="AOR164" s="426"/>
      <c r="AOS164" s="426"/>
      <c r="AOT164" s="427"/>
      <c r="AOU164" s="427"/>
      <c r="AOV164" s="423"/>
      <c r="AOW164" s="428"/>
      <c r="AOX164" s="79"/>
      <c r="AOY164" s="424"/>
      <c r="AOZ164" s="89"/>
      <c r="APA164" s="425"/>
      <c r="APB164" s="423"/>
      <c r="APC164" s="426"/>
      <c r="APD164" s="426"/>
      <c r="APE164" s="427"/>
      <c r="APF164" s="427"/>
      <c r="APG164" s="423"/>
      <c r="APH164" s="428"/>
      <c r="API164" s="79"/>
      <c r="APJ164" s="424"/>
      <c r="APK164" s="89"/>
      <c r="APL164" s="425"/>
      <c r="APM164" s="423"/>
      <c r="APN164" s="426"/>
      <c r="APO164" s="426"/>
      <c r="APP164" s="427"/>
      <c r="APQ164" s="427"/>
      <c r="APR164" s="423"/>
      <c r="APS164" s="428"/>
      <c r="APT164" s="79"/>
      <c r="APU164" s="424"/>
      <c r="APV164" s="89"/>
      <c r="APW164" s="425"/>
      <c r="APX164" s="423"/>
      <c r="APY164" s="426"/>
      <c r="APZ164" s="426"/>
      <c r="AQA164" s="427"/>
      <c r="AQB164" s="427"/>
      <c r="AQC164" s="423"/>
      <c r="AQD164" s="428"/>
      <c r="AQE164" s="79"/>
      <c r="AQF164" s="424"/>
      <c r="AQG164" s="89"/>
      <c r="AQH164" s="425"/>
      <c r="AQI164" s="423"/>
      <c r="AQJ164" s="426"/>
      <c r="AQK164" s="426"/>
      <c r="AQL164" s="427"/>
      <c r="AQM164" s="427"/>
      <c r="AQN164" s="423"/>
      <c r="AQO164" s="428"/>
      <c r="AQP164" s="79"/>
      <c r="AQQ164" s="424"/>
      <c r="AQR164" s="89"/>
      <c r="AQS164" s="425"/>
      <c r="AQT164" s="423"/>
      <c r="AQU164" s="426"/>
      <c r="AQV164" s="426"/>
      <c r="AQW164" s="427"/>
      <c r="AQX164" s="427"/>
      <c r="AQY164" s="423"/>
      <c r="AQZ164" s="428"/>
      <c r="ARA164" s="79"/>
      <c r="ARB164" s="424"/>
      <c r="ARC164" s="89"/>
      <c r="ARD164" s="425"/>
      <c r="ARE164" s="423"/>
      <c r="ARF164" s="426"/>
      <c r="ARG164" s="426"/>
      <c r="ARH164" s="427"/>
      <c r="ARI164" s="427"/>
      <c r="ARJ164" s="423"/>
      <c r="ARK164" s="428"/>
      <c r="ARL164" s="79"/>
      <c r="ARM164" s="424"/>
      <c r="ARN164" s="89"/>
      <c r="ARO164" s="425"/>
      <c r="ARP164" s="423"/>
      <c r="ARQ164" s="426"/>
      <c r="ARR164" s="426"/>
      <c r="ARS164" s="427"/>
      <c r="ART164" s="427"/>
      <c r="ARU164" s="423"/>
      <c r="ARV164" s="428"/>
      <c r="ARW164" s="79"/>
      <c r="ARX164" s="424"/>
      <c r="ARY164" s="89"/>
      <c r="ARZ164" s="425"/>
      <c r="ASA164" s="423"/>
      <c r="ASB164" s="426"/>
      <c r="ASC164" s="426"/>
      <c r="ASD164" s="427"/>
      <c r="ASE164" s="427"/>
      <c r="ASF164" s="423"/>
      <c r="ASG164" s="428"/>
      <c r="ASH164" s="79"/>
      <c r="ASI164" s="424"/>
      <c r="ASJ164" s="89"/>
      <c r="ASK164" s="425"/>
      <c r="ASL164" s="423"/>
      <c r="ASM164" s="426"/>
      <c r="ASN164" s="426"/>
      <c r="ASO164" s="427"/>
      <c r="ASP164" s="427"/>
      <c r="ASQ164" s="423"/>
      <c r="ASR164" s="428"/>
      <c r="ASS164" s="79"/>
      <c r="AST164" s="424"/>
      <c r="ASU164" s="89"/>
      <c r="ASV164" s="425"/>
      <c r="ASW164" s="423"/>
      <c r="ASX164" s="426"/>
      <c r="ASY164" s="426"/>
      <c r="ASZ164" s="427"/>
      <c r="ATA164" s="427"/>
      <c r="ATB164" s="423"/>
      <c r="ATC164" s="428"/>
      <c r="ATD164" s="79"/>
      <c r="ATE164" s="424"/>
      <c r="ATF164" s="89"/>
      <c r="ATG164" s="425"/>
      <c r="ATH164" s="423"/>
      <c r="ATI164" s="426"/>
      <c r="ATJ164" s="426"/>
      <c r="ATK164" s="427"/>
      <c r="ATL164" s="427"/>
      <c r="ATM164" s="423"/>
      <c r="ATN164" s="428"/>
      <c r="ATO164" s="79"/>
      <c r="ATP164" s="424"/>
      <c r="ATQ164" s="89"/>
      <c r="ATR164" s="425"/>
      <c r="ATS164" s="423"/>
      <c r="ATT164" s="426"/>
      <c r="ATU164" s="426"/>
      <c r="ATV164" s="427"/>
      <c r="ATW164" s="427"/>
      <c r="ATX164" s="423"/>
      <c r="ATY164" s="428"/>
      <c r="ATZ164" s="79"/>
      <c r="AUA164" s="424"/>
      <c r="AUB164" s="89"/>
      <c r="AUC164" s="425"/>
      <c r="AUD164" s="423"/>
      <c r="AUE164" s="426"/>
      <c r="AUF164" s="426"/>
      <c r="AUG164" s="427"/>
      <c r="AUH164" s="427"/>
      <c r="AUI164" s="423"/>
      <c r="AUJ164" s="428"/>
      <c r="AUK164" s="79"/>
      <c r="AUL164" s="424"/>
      <c r="AUM164" s="89"/>
      <c r="AUN164" s="425"/>
      <c r="AUO164" s="423"/>
      <c r="AUP164" s="426"/>
      <c r="AUQ164" s="426"/>
      <c r="AUR164" s="427"/>
      <c r="AUS164" s="427"/>
      <c r="AUT164" s="423"/>
      <c r="AUU164" s="428"/>
      <c r="AUV164" s="79"/>
      <c r="AUW164" s="424"/>
      <c r="AUX164" s="89"/>
      <c r="AUY164" s="425"/>
      <c r="AUZ164" s="423"/>
      <c r="AVA164" s="426"/>
      <c r="AVB164" s="426"/>
      <c r="AVC164" s="427"/>
      <c r="AVD164" s="427"/>
      <c r="AVE164" s="423"/>
      <c r="AVF164" s="428"/>
      <c r="AVG164" s="79"/>
      <c r="AVH164" s="424"/>
      <c r="AVI164" s="89"/>
      <c r="AVJ164" s="425"/>
      <c r="AVK164" s="423"/>
      <c r="AVL164" s="426"/>
      <c r="AVM164" s="426"/>
      <c r="AVN164" s="427"/>
      <c r="AVO164" s="427"/>
      <c r="AVP164" s="423"/>
      <c r="AVQ164" s="428"/>
      <c r="AVR164" s="79"/>
      <c r="AVS164" s="424"/>
      <c r="AVT164" s="89"/>
      <c r="AVU164" s="425"/>
      <c r="AVV164" s="423"/>
      <c r="AVW164" s="426"/>
      <c r="AVX164" s="426"/>
      <c r="AVY164" s="427"/>
      <c r="AVZ164" s="427"/>
      <c r="AWA164" s="423"/>
      <c r="AWB164" s="428"/>
      <c r="AWC164" s="79"/>
      <c r="AWD164" s="424"/>
      <c r="AWE164" s="89"/>
      <c r="AWF164" s="425"/>
      <c r="AWG164" s="423"/>
      <c r="AWH164" s="426"/>
      <c r="AWI164" s="426"/>
      <c r="AWJ164" s="427"/>
      <c r="AWK164" s="427"/>
      <c r="AWL164" s="423"/>
      <c r="AWM164" s="428"/>
      <c r="AWN164" s="79"/>
      <c r="AWO164" s="424"/>
      <c r="AWP164" s="89"/>
      <c r="AWQ164" s="425"/>
      <c r="AWR164" s="423"/>
      <c r="AWS164" s="426"/>
      <c r="AWT164" s="426"/>
      <c r="AWU164" s="427"/>
      <c r="AWV164" s="427"/>
      <c r="AWW164" s="423"/>
      <c r="AWX164" s="428"/>
      <c r="AWY164" s="79"/>
      <c r="AWZ164" s="424"/>
      <c r="AXA164" s="89"/>
      <c r="AXB164" s="425"/>
      <c r="AXC164" s="423"/>
      <c r="AXD164" s="426"/>
      <c r="AXE164" s="426"/>
      <c r="AXF164" s="427"/>
      <c r="AXG164" s="427"/>
      <c r="AXH164" s="423"/>
      <c r="AXI164" s="428"/>
      <c r="AXJ164" s="79"/>
      <c r="AXK164" s="424"/>
      <c r="AXL164" s="89"/>
      <c r="AXM164" s="425"/>
      <c r="AXN164" s="423"/>
      <c r="AXO164" s="426"/>
      <c r="AXP164" s="426"/>
      <c r="AXQ164" s="427"/>
      <c r="AXR164" s="427"/>
      <c r="AXS164" s="423"/>
      <c r="AXT164" s="428"/>
      <c r="AXU164" s="79"/>
      <c r="AXV164" s="424"/>
      <c r="AXW164" s="89"/>
      <c r="AXX164" s="425"/>
      <c r="AXY164" s="423"/>
      <c r="AXZ164" s="426"/>
      <c r="AYA164" s="426"/>
      <c r="AYB164" s="427"/>
      <c r="AYC164" s="427"/>
      <c r="AYD164" s="423"/>
      <c r="AYE164" s="428"/>
      <c r="AYF164" s="79"/>
      <c r="AYG164" s="424"/>
      <c r="AYH164" s="89"/>
      <c r="AYI164" s="425"/>
      <c r="AYJ164" s="423"/>
      <c r="AYK164" s="426"/>
      <c r="AYL164" s="426"/>
      <c r="AYM164" s="427"/>
      <c r="AYN164" s="427"/>
      <c r="AYO164" s="423"/>
      <c r="AYP164" s="428"/>
      <c r="AYQ164" s="79"/>
      <c r="AYR164" s="424"/>
      <c r="AYS164" s="89"/>
      <c r="AYT164" s="425"/>
      <c r="AYU164" s="423"/>
      <c r="AYV164" s="426"/>
      <c r="AYW164" s="426"/>
      <c r="AYX164" s="427"/>
      <c r="AYY164" s="427"/>
      <c r="AYZ164" s="423"/>
      <c r="AZA164" s="428"/>
      <c r="AZB164" s="79"/>
      <c r="AZC164" s="424"/>
      <c r="AZD164" s="89"/>
      <c r="AZE164" s="425"/>
      <c r="AZF164" s="423"/>
      <c r="AZG164" s="426"/>
      <c r="AZH164" s="426"/>
      <c r="AZI164" s="427"/>
      <c r="AZJ164" s="427"/>
      <c r="AZK164" s="423"/>
      <c r="AZL164" s="428"/>
      <c r="AZM164" s="79"/>
      <c r="AZN164" s="424"/>
      <c r="AZO164" s="89"/>
      <c r="AZP164" s="425"/>
      <c r="AZQ164" s="423"/>
      <c r="AZR164" s="426"/>
      <c r="AZS164" s="426"/>
      <c r="AZT164" s="427"/>
      <c r="AZU164" s="427"/>
      <c r="AZV164" s="423"/>
      <c r="AZW164" s="428"/>
      <c r="AZX164" s="79"/>
      <c r="AZY164" s="424"/>
      <c r="AZZ164" s="89"/>
      <c r="BAA164" s="425"/>
      <c r="BAB164" s="423"/>
      <c r="BAC164" s="426"/>
      <c r="BAD164" s="426"/>
      <c r="BAE164" s="427"/>
      <c r="BAF164" s="427"/>
      <c r="BAG164" s="423"/>
      <c r="BAH164" s="428"/>
      <c r="BAI164" s="79"/>
      <c r="BAJ164" s="424"/>
      <c r="BAK164" s="89"/>
      <c r="BAL164" s="425"/>
      <c r="BAM164" s="423"/>
      <c r="BAN164" s="426"/>
      <c r="BAO164" s="426"/>
      <c r="BAP164" s="427"/>
      <c r="BAQ164" s="427"/>
      <c r="BAR164" s="423"/>
      <c r="BAS164" s="428"/>
      <c r="BAT164" s="79"/>
      <c r="BAU164" s="424"/>
      <c r="BAV164" s="89"/>
      <c r="BAW164" s="425"/>
      <c r="BAX164" s="423"/>
      <c r="BAY164" s="426"/>
      <c r="BAZ164" s="426"/>
      <c r="BBA164" s="427"/>
      <c r="BBB164" s="427"/>
      <c r="BBC164" s="423"/>
      <c r="BBD164" s="428"/>
      <c r="BBE164" s="79"/>
      <c r="BBF164" s="424"/>
      <c r="BBG164" s="89"/>
      <c r="BBH164" s="425"/>
      <c r="BBI164" s="423"/>
      <c r="BBJ164" s="426"/>
      <c r="BBK164" s="426"/>
      <c r="BBL164" s="427"/>
      <c r="BBM164" s="427"/>
      <c r="BBN164" s="423"/>
      <c r="BBO164" s="428"/>
      <c r="BBP164" s="79"/>
      <c r="BBQ164" s="424"/>
      <c r="BBR164" s="89"/>
      <c r="BBS164" s="425"/>
      <c r="BBT164" s="423"/>
      <c r="BBU164" s="426"/>
      <c r="BBV164" s="426"/>
      <c r="BBW164" s="427"/>
      <c r="BBX164" s="427"/>
      <c r="BBY164" s="423"/>
      <c r="BBZ164" s="428"/>
      <c r="BCA164" s="79"/>
      <c r="BCB164" s="424"/>
      <c r="BCC164" s="89"/>
      <c r="BCD164" s="425"/>
      <c r="BCE164" s="423"/>
      <c r="BCF164" s="426"/>
      <c r="BCG164" s="426"/>
      <c r="BCH164" s="427"/>
      <c r="BCI164" s="427"/>
      <c r="BCJ164" s="423"/>
      <c r="BCK164" s="428"/>
      <c r="BCL164" s="79"/>
      <c r="BCM164" s="424"/>
      <c r="BCN164" s="89"/>
      <c r="BCO164" s="425"/>
      <c r="BCP164" s="423"/>
      <c r="BCQ164" s="426"/>
      <c r="BCR164" s="426"/>
      <c r="BCS164" s="427"/>
      <c r="BCT164" s="427"/>
      <c r="BCU164" s="423"/>
      <c r="BCV164" s="428"/>
      <c r="BCW164" s="79"/>
      <c r="BCX164" s="424"/>
      <c r="BCY164" s="89"/>
      <c r="BCZ164" s="425"/>
      <c r="BDA164" s="423"/>
      <c r="BDB164" s="426"/>
      <c r="BDC164" s="426"/>
      <c r="BDD164" s="427"/>
      <c r="BDE164" s="427"/>
      <c r="BDF164" s="423"/>
      <c r="BDG164" s="428"/>
      <c r="BDH164" s="79"/>
      <c r="BDI164" s="424"/>
      <c r="BDJ164" s="89"/>
      <c r="BDK164" s="425"/>
      <c r="BDL164" s="423"/>
      <c r="BDM164" s="426"/>
      <c r="BDN164" s="426"/>
      <c r="BDO164" s="427"/>
      <c r="BDP164" s="427"/>
      <c r="BDQ164" s="423"/>
      <c r="BDR164" s="428"/>
      <c r="BDS164" s="79"/>
      <c r="BDT164" s="424"/>
      <c r="BDU164" s="89"/>
      <c r="BDV164" s="425"/>
      <c r="BDW164" s="423"/>
      <c r="BDX164" s="426"/>
      <c r="BDY164" s="426"/>
      <c r="BDZ164" s="427"/>
      <c r="BEA164" s="427"/>
      <c r="BEB164" s="423"/>
      <c r="BEC164" s="428"/>
      <c r="BED164" s="79"/>
      <c r="BEE164" s="424"/>
      <c r="BEF164" s="89"/>
      <c r="BEG164" s="425"/>
      <c r="BEH164" s="423"/>
      <c r="BEI164" s="426"/>
      <c r="BEJ164" s="426"/>
      <c r="BEK164" s="427"/>
      <c r="BEL164" s="427"/>
      <c r="BEM164" s="423"/>
      <c r="BEN164" s="428"/>
      <c r="BEO164" s="79"/>
      <c r="BEP164" s="424"/>
      <c r="BEQ164" s="89"/>
      <c r="BER164" s="425"/>
      <c r="BES164" s="423"/>
      <c r="BET164" s="426"/>
      <c r="BEU164" s="426"/>
      <c r="BEV164" s="427"/>
      <c r="BEW164" s="427"/>
      <c r="BEX164" s="423"/>
      <c r="BEY164" s="428"/>
      <c r="BEZ164" s="79"/>
      <c r="BFA164" s="424"/>
      <c r="BFB164" s="89"/>
      <c r="BFC164" s="425"/>
      <c r="BFD164" s="423"/>
      <c r="BFE164" s="426"/>
      <c r="BFF164" s="426"/>
      <c r="BFG164" s="427"/>
      <c r="BFH164" s="427"/>
      <c r="BFI164" s="423"/>
      <c r="BFJ164" s="428"/>
      <c r="BFK164" s="79"/>
      <c r="BFL164" s="424"/>
      <c r="BFM164" s="89"/>
      <c r="BFN164" s="425"/>
      <c r="BFO164" s="423"/>
      <c r="BFP164" s="426"/>
      <c r="BFQ164" s="426"/>
      <c r="BFR164" s="427"/>
      <c r="BFS164" s="427"/>
      <c r="BFT164" s="423"/>
      <c r="BFU164" s="428"/>
      <c r="BFV164" s="79"/>
      <c r="BFW164" s="424"/>
      <c r="BFX164" s="89"/>
      <c r="BFY164" s="425"/>
      <c r="BFZ164" s="423"/>
      <c r="BGA164" s="426"/>
      <c r="BGB164" s="426"/>
      <c r="BGC164" s="427"/>
      <c r="BGD164" s="427"/>
      <c r="BGE164" s="423"/>
      <c r="BGF164" s="428"/>
      <c r="BGG164" s="79"/>
      <c r="BGH164" s="424"/>
      <c r="BGI164" s="89"/>
      <c r="BGJ164" s="425"/>
      <c r="BGK164" s="423"/>
      <c r="BGL164" s="426"/>
      <c r="BGM164" s="426"/>
      <c r="BGN164" s="427"/>
      <c r="BGO164" s="427"/>
      <c r="BGP164" s="423"/>
      <c r="BGQ164" s="428"/>
      <c r="BGR164" s="79"/>
      <c r="BGS164" s="424"/>
      <c r="BGT164" s="89"/>
      <c r="BGU164" s="425"/>
      <c r="BGV164" s="423"/>
      <c r="BGW164" s="426"/>
      <c r="BGX164" s="426"/>
      <c r="BGY164" s="427"/>
      <c r="BGZ164" s="427"/>
      <c r="BHA164" s="423"/>
      <c r="BHB164" s="428"/>
      <c r="BHC164" s="79"/>
      <c r="BHD164" s="424"/>
      <c r="BHE164" s="89"/>
      <c r="BHF164" s="425"/>
      <c r="BHG164" s="423"/>
      <c r="BHH164" s="426"/>
      <c r="BHI164" s="426"/>
      <c r="BHJ164" s="427"/>
      <c r="BHK164" s="427"/>
      <c r="BHL164" s="423"/>
      <c r="BHM164" s="428"/>
      <c r="BHN164" s="79"/>
      <c r="BHO164" s="424"/>
      <c r="BHP164" s="89"/>
      <c r="BHQ164" s="425"/>
      <c r="BHR164" s="423"/>
      <c r="BHS164" s="426"/>
      <c r="BHT164" s="426"/>
      <c r="BHU164" s="427"/>
      <c r="BHV164" s="427"/>
      <c r="BHW164" s="423"/>
      <c r="BHX164" s="428"/>
      <c r="BHY164" s="79"/>
      <c r="BHZ164" s="424"/>
      <c r="BIA164" s="89"/>
      <c r="BIB164" s="425"/>
      <c r="BIC164" s="423"/>
      <c r="BID164" s="426"/>
      <c r="BIE164" s="426"/>
      <c r="BIF164" s="427"/>
      <c r="BIG164" s="427"/>
      <c r="BIH164" s="423"/>
      <c r="BII164" s="428"/>
      <c r="BIJ164" s="79"/>
      <c r="BIK164" s="424"/>
      <c r="BIL164" s="89"/>
      <c r="BIM164" s="425"/>
      <c r="BIN164" s="423"/>
      <c r="BIO164" s="426"/>
      <c r="BIP164" s="426"/>
      <c r="BIQ164" s="427"/>
      <c r="BIR164" s="427"/>
      <c r="BIS164" s="423"/>
      <c r="BIT164" s="428"/>
      <c r="BIU164" s="79"/>
      <c r="BIV164" s="424"/>
      <c r="BIW164" s="89"/>
      <c r="BIX164" s="425"/>
      <c r="BIY164" s="423"/>
      <c r="BIZ164" s="426"/>
      <c r="BJA164" s="426"/>
      <c r="BJB164" s="427"/>
      <c r="BJC164" s="427"/>
      <c r="BJD164" s="423"/>
      <c r="BJE164" s="428"/>
      <c r="BJF164" s="79"/>
      <c r="BJG164" s="424"/>
      <c r="BJH164" s="89"/>
      <c r="BJI164" s="425"/>
      <c r="BJJ164" s="423"/>
      <c r="BJK164" s="426"/>
      <c r="BJL164" s="426"/>
      <c r="BJM164" s="427"/>
      <c r="BJN164" s="427"/>
      <c r="BJO164" s="423"/>
      <c r="BJP164" s="428"/>
      <c r="BJQ164" s="79"/>
      <c r="BJR164" s="424"/>
      <c r="BJS164" s="89"/>
      <c r="BJT164" s="425"/>
      <c r="BJU164" s="423"/>
      <c r="BJV164" s="426"/>
      <c r="BJW164" s="426"/>
      <c r="BJX164" s="427"/>
      <c r="BJY164" s="427"/>
      <c r="BJZ164" s="423"/>
      <c r="BKA164" s="428"/>
      <c r="BKB164" s="79"/>
      <c r="BKC164" s="424"/>
      <c r="BKD164" s="89"/>
      <c r="BKE164" s="425"/>
      <c r="BKF164" s="423"/>
      <c r="BKG164" s="426"/>
      <c r="BKH164" s="426"/>
      <c r="BKI164" s="427"/>
      <c r="BKJ164" s="427"/>
      <c r="BKK164" s="423"/>
      <c r="BKL164" s="428"/>
      <c r="BKM164" s="79"/>
      <c r="BKN164" s="424"/>
      <c r="BKO164" s="89"/>
      <c r="BKP164" s="425"/>
      <c r="BKQ164" s="423"/>
      <c r="BKR164" s="426"/>
      <c r="BKS164" s="426"/>
      <c r="BKT164" s="427"/>
      <c r="BKU164" s="427"/>
      <c r="BKV164" s="423"/>
      <c r="BKW164" s="428"/>
      <c r="BKX164" s="79"/>
      <c r="BKY164" s="424"/>
      <c r="BKZ164" s="89"/>
      <c r="BLA164" s="425"/>
      <c r="BLB164" s="423"/>
      <c r="BLC164" s="426"/>
      <c r="BLD164" s="426"/>
      <c r="BLE164" s="427"/>
      <c r="BLF164" s="427"/>
      <c r="BLG164" s="423"/>
      <c r="BLH164" s="428"/>
      <c r="BLI164" s="79"/>
      <c r="BLJ164" s="424"/>
      <c r="BLK164" s="89"/>
      <c r="BLL164" s="425"/>
      <c r="BLM164" s="423"/>
      <c r="BLN164" s="426"/>
      <c r="BLO164" s="426"/>
      <c r="BLP164" s="427"/>
      <c r="BLQ164" s="427"/>
      <c r="BLR164" s="423"/>
      <c r="BLS164" s="428"/>
      <c r="BLT164" s="79"/>
      <c r="BLU164" s="424"/>
      <c r="BLV164" s="89"/>
      <c r="BLW164" s="425"/>
      <c r="BLX164" s="423"/>
      <c r="BLY164" s="426"/>
      <c r="BLZ164" s="426"/>
      <c r="BMA164" s="427"/>
      <c r="BMB164" s="427"/>
      <c r="BMC164" s="423"/>
      <c r="BMD164" s="428"/>
      <c r="BME164" s="79"/>
      <c r="BMF164" s="424"/>
      <c r="BMG164" s="89"/>
      <c r="BMH164" s="425"/>
      <c r="BMI164" s="423"/>
      <c r="BMJ164" s="426"/>
      <c r="BMK164" s="426"/>
      <c r="BML164" s="427"/>
      <c r="BMM164" s="427"/>
      <c r="BMN164" s="423"/>
      <c r="BMO164" s="428"/>
      <c r="BMP164" s="79"/>
      <c r="BMQ164" s="424"/>
      <c r="BMR164" s="89"/>
      <c r="BMS164" s="425"/>
      <c r="BMT164" s="423"/>
      <c r="BMU164" s="426"/>
      <c r="BMV164" s="426"/>
      <c r="BMW164" s="427"/>
      <c r="BMX164" s="427"/>
      <c r="BMY164" s="423"/>
      <c r="BMZ164" s="428"/>
      <c r="BNA164" s="79"/>
      <c r="BNB164" s="424"/>
      <c r="BNC164" s="89"/>
      <c r="BND164" s="425"/>
      <c r="BNE164" s="423"/>
      <c r="BNF164" s="426"/>
      <c r="BNG164" s="426"/>
      <c r="BNH164" s="427"/>
      <c r="BNI164" s="427"/>
      <c r="BNJ164" s="423"/>
      <c r="BNK164" s="428"/>
      <c r="BNL164" s="79"/>
      <c r="BNM164" s="424"/>
      <c r="BNN164" s="89"/>
      <c r="BNO164" s="425"/>
      <c r="BNP164" s="423"/>
      <c r="BNQ164" s="426"/>
      <c r="BNR164" s="426"/>
      <c r="BNS164" s="427"/>
      <c r="BNT164" s="427"/>
      <c r="BNU164" s="423"/>
      <c r="BNV164" s="428"/>
      <c r="BNW164" s="79"/>
      <c r="BNX164" s="424"/>
      <c r="BNY164" s="89"/>
      <c r="BNZ164" s="425"/>
      <c r="BOA164" s="423"/>
      <c r="BOB164" s="426"/>
      <c r="BOC164" s="426"/>
      <c r="BOD164" s="427"/>
      <c r="BOE164" s="427"/>
      <c r="BOF164" s="423"/>
      <c r="BOG164" s="428"/>
      <c r="BOH164" s="79"/>
      <c r="BOI164" s="424"/>
      <c r="BOJ164" s="89"/>
      <c r="BOK164" s="425"/>
      <c r="BOL164" s="423"/>
      <c r="BOM164" s="426"/>
      <c r="BON164" s="426"/>
      <c r="BOO164" s="427"/>
      <c r="BOP164" s="427"/>
      <c r="BOQ164" s="423"/>
      <c r="BOR164" s="428"/>
      <c r="BOS164" s="79"/>
      <c r="BOT164" s="424"/>
      <c r="BOU164" s="89"/>
      <c r="BOV164" s="425"/>
      <c r="BOW164" s="423"/>
      <c r="BOX164" s="426"/>
      <c r="BOY164" s="426"/>
      <c r="BOZ164" s="427"/>
      <c r="BPA164" s="427"/>
      <c r="BPB164" s="423"/>
      <c r="BPC164" s="428"/>
      <c r="BPD164" s="79"/>
      <c r="BPE164" s="424"/>
      <c r="BPF164" s="89"/>
      <c r="BPG164" s="425"/>
      <c r="BPH164" s="423"/>
      <c r="BPI164" s="426"/>
      <c r="BPJ164" s="426"/>
      <c r="BPK164" s="427"/>
      <c r="BPL164" s="427"/>
      <c r="BPM164" s="423"/>
      <c r="BPN164" s="428"/>
      <c r="BPO164" s="79"/>
      <c r="BPP164" s="424"/>
      <c r="BPQ164" s="89"/>
      <c r="BPR164" s="425"/>
      <c r="BPS164" s="423"/>
      <c r="BPT164" s="426"/>
      <c r="BPU164" s="426"/>
      <c r="BPV164" s="427"/>
      <c r="BPW164" s="427"/>
      <c r="BPX164" s="423"/>
      <c r="BPY164" s="428"/>
      <c r="BPZ164" s="79"/>
      <c r="BQA164" s="424"/>
      <c r="BQB164" s="89"/>
      <c r="BQC164" s="425"/>
      <c r="BQD164" s="423"/>
      <c r="BQE164" s="426"/>
      <c r="BQF164" s="426"/>
      <c r="BQG164" s="427"/>
      <c r="BQH164" s="427"/>
      <c r="BQI164" s="423"/>
      <c r="BQJ164" s="428"/>
      <c r="BQK164" s="79"/>
      <c r="BQL164" s="424"/>
      <c r="BQM164" s="89"/>
      <c r="BQN164" s="425"/>
      <c r="BQO164" s="423"/>
      <c r="BQP164" s="426"/>
      <c r="BQQ164" s="426"/>
      <c r="BQR164" s="427"/>
      <c r="BQS164" s="427"/>
      <c r="BQT164" s="423"/>
      <c r="BQU164" s="428"/>
      <c r="BQV164" s="79"/>
      <c r="BQW164" s="424"/>
      <c r="BQX164" s="89"/>
      <c r="BQY164" s="425"/>
      <c r="BQZ164" s="423"/>
      <c r="BRA164" s="426"/>
      <c r="BRB164" s="426"/>
      <c r="BRC164" s="427"/>
      <c r="BRD164" s="427"/>
      <c r="BRE164" s="423"/>
      <c r="BRF164" s="428"/>
      <c r="BRG164" s="79"/>
      <c r="BRH164" s="424"/>
      <c r="BRI164" s="89"/>
      <c r="BRJ164" s="425"/>
      <c r="BRK164" s="423"/>
      <c r="BRL164" s="426"/>
      <c r="BRM164" s="426"/>
      <c r="BRN164" s="427"/>
      <c r="BRO164" s="427"/>
      <c r="BRP164" s="423"/>
      <c r="BRQ164" s="428"/>
      <c r="BRR164" s="79"/>
      <c r="BRS164" s="424"/>
      <c r="BRT164" s="89"/>
      <c r="BRU164" s="425"/>
      <c r="BRV164" s="423"/>
      <c r="BRW164" s="426"/>
      <c r="BRX164" s="426"/>
      <c r="BRY164" s="427"/>
      <c r="BRZ164" s="427"/>
      <c r="BSA164" s="423"/>
      <c r="BSB164" s="428"/>
      <c r="BSC164" s="79"/>
      <c r="BSD164" s="424"/>
      <c r="BSE164" s="89"/>
      <c r="BSF164" s="425"/>
      <c r="BSG164" s="423"/>
      <c r="BSH164" s="426"/>
      <c r="BSI164" s="426"/>
      <c r="BSJ164" s="427"/>
      <c r="BSK164" s="427"/>
      <c r="BSL164" s="423"/>
      <c r="BSM164" s="428"/>
      <c r="BSN164" s="79"/>
      <c r="BSO164" s="424"/>
      <c r="BSP164" s="89"/>
      <c r="BSQ164" s="425"/>
      <c r="BSR164" s="423"/>
      <c r="BSS164" s="426"/>
      <c r="BST164" s="426"/>
      <c r="BSU164" s="427"/>
      <c r="BSV164" s="427"/>
      <c r="BSW164" s="423"/>
      <c r="BSX164" s="428"/>
      <c r="BSY164" s="79"/>
      <c r="BSZ164" s="424"/>
      <c r="BTA164" s="89"/>
      <c r="BTB164" s="425"/>
      <c r="BTC164" s="423"/>
      <c r="BTD164" s="426"/>
      <c r="BTE164" s="426"/>
      <c r="BTF164" s="427"/>
      <c r="BTG164" s="427"/>
      <c r="BTH164" s="423"/>
      <c r="BTI164" s="428"/>
      <c r="BTJ164" s="79"/>
      <c r="BTK164" s="424"/>
      <c r="BTL164" s="89"/>
      <c r="BTM164" s="425"/>
      <c r="BTN164" s="423"/>
      <c r="BTO164" s="426"/>
      <c r="BTP164" s="426"/>
      <c r="BTQ164" s="427"/>
      <c r="BTR164" s="427"/>
      <c r="BTS164" s="423"/>
      <c r="BTT164" s="428"/>
      <c r="BTU164" s="79"/>
      <c r="BTV164" s="424"/>
      <c r="BTW164" s="89"/>
      <c r="BTX164" s="425"/>
      <c r="BTY164" s="423"/>
      <c r="BTZ164" s="426"/>
      <c r="BUA164" s="426"/>
      <c r="BUB164" s="427"/>
      <c r="BUC164" s="427"/>
      <c r="BUD164" s="423"/>
      <c r="BUE164" s="428"/>
      <c r="BUF164" s="79"/>
      <c r="BUG164" s="424"/>
      <c r="BUH164" s="89"/>
      <c r="BUI164" s="425"/>
      <c r="BUJ164" s="423"/>
      <c r="BUK164" s="426"/>
      <c r="BUL164" s="426"/>
      <c r="BUM164" s="427"/>
      <c r="BUN164" s="427"/>
      <c r="BUO164" s="423"/>
      <c r="BUP164" s="428"/>
      <c r="BUQ164" s="79"/>
      <c r="BUR164" s="424"/>
      <c r="BUS164" s="89"/>
      <c r="BUT164" s="425"/>
      <c r="BUU164" s="423"/>
      <c r="BUV164" s="426"/>
      <c r="BUW164" s="426"/>
      <c r="BUX164" s="427"/>
      <c r="BUY164" s="427"/>
      <c r="BUZ164" s="423"/>
      <c r="BVA164" s="428"/>
      <c r="BVB164" s="79"/>
      <c r="BVC164" s="424"/>
      <c r="BVD164" s="89"/>
      <c r="BVE164" s="425"/>
      <c r="BVF164" s="423"/>
      <c r="BVG164" s="426"/>
      <c r="BVH164" s="426"/>
      <c r="BVI164" s="427"/>
      <c r="BVJ164" s="427"/>
      <c r="BVK164" s="423"/>
      <c r="BVL164" s="428"/>
      <c r="BVM164" s="79"/>
      <c r="BVN164" s="424"/>
      <c r="BVO164" s="89"/>
      <c r="BVP164" s="425"/>
      <c r="BVQ164" s="423"/>
      <c r="BVR164" s="426"/>
      <c r="BVS164" s="426"/>
      <c r="BVT164" s="427"/>
      <c r="BVU164" s="427"/>
      <c r="BVV164" s="423"/>
      <c r="BVW164" s="428"/>
      <c r="BVX164" s="79"/>
      <c r="BVY164" s="424"/>
      <c r="BVZ164" s="89"/>
      <c r="BWA164" s="425"/>
      <c r="BWB164" s="423"/>
      <c r="BWC164" s="426"/>
      <c r="BWD164" s="426"/>
      <c r="BWE164" s="427"/>
      <c r="BWF164" s="427"/>
      <c r="BWG164" s="423"/>
      <c r="BWH164" s="428"/>
      <c r="BWI164" s="79"/>
      <c r="BWJ164" s="424"/>
      <c r="BWK164" s="89"/>
      <c r="BWL164" s="425"/>
      <c r="BWM164" s="423"/>
      <c r="BWN164" s="426"/>
      <c r="BWO164" s="426"/>
      <c r="BWP164" s="427"/>
      <c r="BWQ164" s="427"/>
      <c r="BWR164" s="423"/>
      <c r="BWS164" s="428"/>
      <c r="BWT164" s="79"/>
      <c r="BWU164" s="424"/>
      <c r="BWV164" s="89"/>
      <c r="BWW164" s="425"/>
      <c r="BWX164" s="423"/>
      <c r="BWY164" s="426"/>
      <c r="BWZ164" s="426"/>
      <c r="BXA164" s="427"/>
      <c r="BXB164" s="427"/>
      <c r="BXC164" s="423"/>
      <c r="BXD164" s="428"/>
      <c r="BXE164" s="79"/>
      <c r="BXF164" s="424"/>
      <c r="BXG164" s="89"/>
      <c r="BXH164" s="425"/>
      <c r="BXI164" s="423"/>
      <c r="BXJ164" s="426"/>
      <c r="BXK164" s="426"/>
      <c r="BXL164" s="427"/>
      <c r="BXM164" s="427"/>
      <c r="BXN164" s="423"/>
      <c r="BXO164" s="428"/>
      <c r="BXP164" s="79"/>
      <c r="BXQ164" s="424"/>
      <c r="BXR164" s="89"/>
      <c r="BXS164" s="425"/>
      <c r="BXT164" s="423"/>
      <c r="BXU164" s="426"/>
      <c r="BXV164" s="426"/>
      <c r="BXW164" s="427"/>
      <c r="BXX164" s="427"/>
      <c r="BXY164" s="423"/>
      <c r="BXZ164" s="428"/>
      <c r="BYA164" s="79"/>
      <c r="BYB164" s="424"/>
      <c r="BYC164" s="89"/>
      <c r="BYD164" s="425"/>
      <c r="BYE164" s="423"/>
      <c r="BYF164" s="426"/>
      <c r="BYG164" s="426"/>
      <c r="BYH164" s="427"/>
      <c r="BYI164" s="427"/>
      <c r="BYJ164" s="423"/>
      <c r="BYK164" s="428"/>
      <c r="BYL164" s="79"/>
      <c r="BYM164" s="424"/>
      <c r="BYN164" s="89"/>
      <c r="BYO164" s="425"/>
      <c r="BYP164" s="423"/>
      <c r="BYQ164" s="426"/>
      <c r="BYR164" s="426"/>
      <c r="BYS164" s="427"/>
      <c r="BYT164" s="427"/>
      <c r="BYU164" s="423"/>
      <c r="BYV164" s="428"/>
      <c r="BYW164" s="79"/>
      <c r="BYX164" s="424"/>
      <c r="BYY164" s="89"/>
      <c r="BYZ164" s="425"/>
      <c r="BZA164" s="423"/>
      <c r="BZB164" s="426"/>
      <c r="BZC164" s="426"/>
      <c r="BZD164" s="427"/>
      <c r="BZE164" s="427"/>
      <c r="BZF164" s="423"/>
      <c r="BZG164" s="428"/>
      <c r="BZH164" s="79"/>
      <c r="BZI164" s="424"/>
      <c r="BZJ164" s="89"/>
      <c r="BZK164" s="425"/>
      <c r="BZL164" s="423"/>
      <c r="BZM164" s="426"/>
      <c r="BZN164" s="426"/>
      <c r="BZO164" s="427"/>
      <c r="BZP164" s="427"/>
      <c r="BZQ164" s="423"/>
      <c r="BZR164" s="428"/>
      <c r="BZS164" s="79"/>
      <c r="BZT164" s="424"/>
      <c r="BZU164" s="89"/>
      <c r="BZV164" s="425"/>
      <c r="BZW164" s="423"/>
      <c r="BZX164" s="426"/>
      <c r="BZY164" s="426"/>
      <c r="BZZ164" s="427"/>
      <c r="CAA164" s="427"/>
      <c r="CAB164" s="423"/>
      <c r="CAC164" s="428"/>
      <c r="CAD164" s="79"/>
      <c r="CAE164" s="424"/>
      <c r="CAF164" s="89"/>
      <c r="CAG164" s="425"/>
      <c r="CAH164" s="423"/>
      <c r="CAI164" s="426"/>
      <c r="CAJ164" s="426"/>
      <c r="CAK164" s="427"/>
      <c r="CAL164" s="427"/>
      <c r="CAM164" s="423"/>
      <c r="CAN164" s="428"/>
      <c r="CAO164" s="79"/>
      <c r="CAP164" s="424"/>
      <c r="CAQ164" s="89"/>
      <c r="CAR164" s="425"/>
      <c r="CAS164" s="423"/>
      <c r="CAT164" s="426"/>
      <c r="CAU164" s="426"/>
      <c r="CAV164" s="427"/>
      <c r="CAW164" s="427"/>
      <c r="CAX164" s="423"/>
      <c r="CAY164" s="428"/>
      <c r="CAZ164" s="79"/>
      <c r="CBA164" s="424"/>
      <c r="CBB164" s="89"/>
      <c r="CBC164" s="425"/>
      <c r="CBD164" s="423"/>
      <c r="CBE164" s="426"/>
      <c r="CBF164" s="426"/>
      <c r="CBG164" s="427"/>
      <c r="CBH164" s="427"/>
      <c r="CBI164" s="423"/>
      <c r="CBJ164" s="428"/>
      <c r="CBK164" s="79"/>
      <c r="CBL164" s="424"/>
      <c r="CBM164" s="89"/>
      <c r="CBN164" s="425"/>
      <c r="CBO164" s="423"/>
      <c r="CBP164" s="426"/>
      <c r="CBQ164" s="426"/>
      <c r="CBR164" s="427"/>
      <c r="CBS164" s="427"/>
      <c r="CBT164" s="423"/>
      <c r="CBU164" s="428"/>
      <c r="CBV164" s="79"/>
      <c r="CBW164" s="424"/>
      <c r="CBX164" s="89"/>
      <c r="CBY164" s="425"/>
      <c r="CBZ164" s="423"/>
      <c r="CCA164" s="426"/>
      <c r="CCB164" s="426"/>
      <c r="CCC164" s="427"/>
      <c r="CCD164" s="427"/>
      <c r="CCE164" s="423"/>
      <c r="CCF164" s="428"/>
      <c r="CCG164" s="79"/>
      <c r="CCH164" s="424"/>
      <c r="CCI164" s="89"/>
      <c r="CCJ164" s="425"/>
      <c r="CCK164" s="423"/>
      <c r="CCL164" s="426"/>
      <c r="CCM164" s="426"/>
      <c r="CCN164" s="427"/>
      <c r="CCO164" s="427"/>
      <c r="CCP164" s="423"/>
      <c r="CCQ164" s="428"/>
      <c r="CCR164" s="79"/>
      <c r="CCS164" s="424"/>
      <c r="CCT164" s="89"/>
      <c r="CCU164" s="425"/>
      <c r="CCV164" s="423"/>
      <c r="CCW164" s="426"/>
      <c r="CCX164" s="426"/>
      <c r="CCY164" s="427"/>
      <c r="CCZ164" s="427"/>
      <c r="CDA164" s="423"/>
      <c r="CDB164" s="428"/>
      <c r="CDC164" s="79"/>
      <c r="CDD164" s="424"/>
      <c r="CDE164" s="89"/>
      <c r="CDF164" s="425"/>
      <c r="CDG164" s="423"/>
      <c r="CDH164" s="426"/>
      <c r="CDI164" s="426"/>
      <c r="CDJ164" s="427"/>
      <c r="CDK164" s="427"/>
      <c r="CDL164" s="423"/>
      <c r="CDM164" s="428"/>
      <c r="CDN164" s="79"/>
      <c r="CDO164" s="424"/>
      <c r="CDP164" s="89"/>
      <c r="CDQ164" s="425"/>
      <c r="CDR164" s="423"/>
      <c r="CDS164" s="426"/>
      <c r="CDT164" s="426"/>
      <c r="CDU164" s="427"/>
      <c r="CDV164" s="427"/>
      <c r="CDW164" s="423"/>
      <c r="CDX164" s="428"/>
      <c r="CDY164" s="79"/>
      <c r="CDZ164" s="424"/>
      <c r="CEA164" s="89"/>
      <c r="CEB164" s="425"/>
      <c r="CEC164" s="423"/>
      <c r="CED164" s="426"/>
      <c r="CEE164" s="426"/>
      <c r="CEF164" s="427"/>
      <c r="CEG164" s="427"/>
      <c r="CEH164" s="423"/>
      <c r="CEI164" s="428"/>
      <c r="CEJ164" s="79"/>
      <c r="CEK164" s="424"/>
      <c r="CEL164" s="89"/>
      <c r="CEM164" s="425"/>
      <c r="CEN164" s="423"/>
      <c r="CEO164" s="426"/>
      <c r="CEP164" s="426"/>
      <c r="CEQ164" s="427"/>
      <c r="CER164" s="427"/>
      <c r="CES164" s="423"/>
      <c r="CET164" s="428"/>
      <c r="CEU164" s="79"/>
      <c r="CEV164" s="424"/>
      <c r="CEW164" s="89"/>
      <c r="CEX164" s="425"/>
      <c r="CEY164" s="423"/>
      <c r="CEZ164" s="426"/>
      <c r="CFA164" s="426"/>
      <c r="CFB164" s="427"/>
      <c r="CFC164" s="427"/>
      <c r="CFD164" s="423"/>
      <c r="CFE164" s="428"/>
      <c r="CFF164" s="79"/>
      <c r="CFG164" s="424"/>
      <c r="CFH164" s="89"/>
      <c r="CFI164" s="425"/>
      <c r="CFJ164" s="423"/>
      <c r="CFK164" s="426"/>
      <c r="CFL164" s="426"/>
      <c r="CFM164" s="427"/>
      <c r="CFN164" s="427"/>
      <c r="CFO164" s="423"/>
      <c r="CFP164" s="428"/>
      <c r="CFQ164" s="79"/>
      <c r="CFR164" s="424"/>
      <c r="CFS164" s="89"/>
      <c r="CFT164" s="425"/>
      <c r="CFU164" s="423"/>
      <c r="CFV164" s="426"/>
      <c r="CFW164" s="426"/>
      <c r="CFX164" s="427"/>
      <c r="CFY164" s="427"/>
      <c r="CFZ164" s="423"/>
      <c r="CGA164" s="428"/>
      <c r="CGB164" s="79"/>
      <c r="CGC164" s="424"/>
      <c r="CGD164" s="89"/>
      <c r="CGE164" s="425"/>
      <c r="CGF164" s="423"/>
      <c r="CGG164" s="426"/>
      <c r="CGH164" s="426"/>
      <c r="CGI164" s="427"/>
      <c r="CGJ164" s="427"/>
      <c r="CGK164" s="423"/>
      <c r="CGL164" s="428"/>
      <c r="CGM164" s="79"/>
      <c r="CGN164" s="424"/>
      <c r="CGO164" s="89"/>
      <c r="CGP164" s="425"/>
      <c r="CGQ164" s="423"/>
      <c r="CGR164" s="426"/>
      <c r="CGS164" s="426"/>
      <c r="CGT164" s="427"/>
      <c r="CGU164" s="427"/>
      <c r="CGV164" s="423"/>
      <c r="CGW164" s="428"/>
      <c r="CGX164" s="79"/>
      <c r="CGY164" s="424"/>
      <c r="CGZ164" s="89"/>
      <c r="CHA164" s="425"/>
      <c r="CHB164" s="423"/>
      <c r="CHC164" s="426"/>
      <c r="CHD164" s="426"/>
      <c r="CHE164" s="427"/>
      <c r="CHF164" s="427"/>
      <c r="CHG164" s="423"/>
      <c r="CHH164" s="428"/>
      <c r="CHI164" s="79"/>
      <c r="CHJ164" s="424"/>
      <c r="CHK164" s="89"/>
      <c r="CHL164" s="425"/>
      <c r="CHM164" s="423"/>
      <c r="CHN164" s="426"/>
      <c r="CHO164" s="426"/>
      <c r="CHP164" s="427"/>
      <c r="CHQ164" s="427"/>
      <c r="CHR164" s="423"/>
      <c r="CHS164" s="428"/>
      <c r="CHT164" s="79"/>
      <c r="CHU164" s="424"/>
      <c r="CHV164" s="89"/>
      <c r="CHW164" s="425"/>
      <c r="CHX164" s="423"/>
      <c r="CHY164" s="426"/>
      <c r="CHZ164" s="426"/>
      <c r="CIA164" s="427"/>
      <c r="CIB164" s="427"/>
      <c r="CIC164" s="423"/>
      <c r="CID164" s="428"/>
      <c r="CIE164" s="79"/>
      <c r="CIF164" s="424"/>
      <c r="CIG164" s="89"/>
      <c r="CIH164" s="425"/>
      <c r="CII164" s="423"/>
      <c r="CIJ164" s="426"/>
      <c r="CIK164" s="426"/>
      <c r="CIL164" s="427"/>
      <c r="CIM164" s="427"/>
      <c r="CIN164" s="423"/>
      <c r="CIO164" s="428"/>
      <c r="CIP164" s="79"/>
      <c r="CIQ164" s="424"/>
      <c r="CIR164" s="89"/>
      <c r="CIS164" s="425"/>
      <c r="CIT164" s="423"/>
      <c r="CIU164" s="426"/>
      <c r="CIV164" s="426"/>
      <c r="CIW164" s="427"/>
      <c r="CIX164" s="427"/>
      <c r="CIY164" s="423"/>
      <c r="CIZ164" s="428"/>
      <c r="CJA164" s="79"/>
      <c r="CJB164" s="424"/>
      <c r="CJC164" s="89"/>
      <c r="CJD164" s="425"/>
      <c r="CJE164" s="423"/>
      <c r="CJF164" s="426"/>
      <c r="CJG164" s="426"/>
      <c r="CJH164" s="427"/>
      <c r="CJI164" s="427"/>
      <c r="CJJ164" s="423"/>
      <c r="CJK164" s="428"/>
      <c r="CJL164" s="79"/>
      <c r="CJM164" s="424"/>
      <c r="CJN164" s="89"/>
      <c r="CJO164" s="425"/>
      <c r="CJP164" s="423"/>
      <c r="CJQ164" s="426"/>
      <c r="CJR164" s="426"/>
      <c r="CJS164" s="427"/>
      <c r="CJT164" s="427"/>
      <c r="CJU164" s="423"/>
      <c r="CJV164" s="428"/>
      <c r="CJW164" s="79"/>
      <c r="CJX164" s="424"/>
      <c r="CJY164" s="89"/>
      <c r="CJZ164" s="425"/>
      <c r="CKA164" s="423"/>
      <c r="CKB164" s="426"/>
      <c r="CKC164" s="426"/>
      <c r="CKD164" s="427"/>
      <c r="CKE164" s="427"/>
      <c r="CKF164" s="423"/>
      <c r="CKG164" s="428"/>
      <c r="CKH164" s="79"/>
      <c r="CKI164" s="424"/>
      <c r="CKJ164" s="89"/>
      <c r="CKK164" s="425"/>
      <c r="CKL164" s="423"/>
      <c r="CKM164" s="426"/>
      <c r="CKN164" s="426"/>
      <c r="CKO164" s="427"/>
      <c r="CKP164" s="427"/>
      <c r="CKQ164" s="423"/>
      <c r="CKR164" s="428"/>
      <c r="CKS164" s="79"/>
      <c r="CKT164" s="424"/>
      <c r="CKU164" s="89"/>
      <c r="CKV164" s="425"/>
      <c r="CKW164" s="423"/>
      <c r="CKX164" s="426"/>
      <c r="CKY164" s="426"/>
      <c r="CKZ164" s="427"/>
      <c r="CLA164" s="427"/>
      <c r="CLB164" s="423"/>
      <c r="CLC164" s="428"/>
      <c r="CLD164" s="79"/>
      <c r="CLE164" s="424"/>
      <c r="CLF164" s="89"/>
      <c r="CLG164" s="425"/>
      <c r="CLH164" s="423"/>
      <c r="CLI164" s="426"/>
      <c r="CLJ164" s="426"/>
      <c r="CLK164" s="427"/>
      <c r="CLL164" s="427"/>
      <c r="CLM164" s="423"/>
      <c r="CLN164" s="428"/>
      <c r="CLO164" s="79"/>
      <c r="CLP164" s="424"/>
      <c r="CLQ164" s="89"/>
      <c r="CLR164" s="425"/>
      <c r="CLS164" s="423"/>
      <c r="CLT164" s="426"/>
      <c r="CLU164" s="426"/>
      <c r="CLV164" s="427"/>
      <c r="CLW164" s="427"/>
      <c r="CLX164" s="423"/>
      <c r="CLY164" s="428"/>
      <c r="CLZ164" s="79"/>
      <c r="CMA164" s="424"/>
      <c r="CMB164" s="89"/>
      <c r="CMC164" s="425"/>
      <c r="CMD164" s="423"/>
      <c r="CME164" s="426"/>
      <c r="CMF164" s="426"/>
      <c r="CMG164" s="427"/>
      <c r="CMH164" s="427"/>
      <c r="CMI164" s="423"/>
      <c r="CMJ164" s="428"/>
      <c r="CMK164" s="79"/>
      <c r="CML164" s="424"/>
      <c r="CMM164" s="89"/>
      <c r="CMN164" s="425"/>
      <c r="CMO164" s="423"/>
      <c r="CMP164" s="426"/>
      <c r="CMQ164" s="426"/>
      <c r="CMR164" s="427"/>
      <c r="CMS164" s="427"/>
      <c r="CMT164" s="423"/>
      <c r="CMU164" s="428"/>
      <c r="CMV164" s="79"/>
      <c r="CMW164" s="424"/>
      <c r="CMX164" s="89"/>
      <c r="CMY164" s="425"/>
      <c r="CMZ164" s="423"/>
      <c r="CNA164" s="426"/>
      <c r="CNB164" s="426"/>
      <c r="CNC164" s="427"/>
      <c r="CND164" s="427"/>
      <c r="CNE164" s="423"/>
      <c r="CNF164" s="428"/>
      <c r="CNG164" s="79"/>
      <c r="CNH164" s="424"/>
      <c r="CNI164" s="89"/>
      <c r="CNJ164" s="425"/>
      <c r="CNK164" s="423"/>
      <c r="CNL164" s="426"/>
      <c r="CNM164" s="426"/>
      <c r="CNN164" s="427"/>
      <c r="CNO164" s="427"/>
      <c r="CNP164" s="423"/>
      <c r="CNQ164" s="428"/>
      <c r="CNR164" s="79"/>
      <c r="CNS164" s="424"/>
      <c r="CNT164" s="89"/>
      <c r="CNU164" s="425"/>
      <c r="CNV164" s="423"/>
      <c r="CNW164" s="426"/>
      <c r="CNX164" s="426"/>
      <c r="CNY164" s="427"/>
      <c r="CNZ164" s="427"/>
      <c r="COA164" s="423"/>
      <c r="COB164" s="428"/>
      <c r="COC164" s="79"/>
      <c r="COD164" s="424"/>
      <c r="COE164" s="89"/>
      <c r="COF164" s="425"/>
      <c r="COG164" s="423"/>
      <c r="COH164" s="426"/>
      <c r="COI164" s="426"/>
      <c r="COJ164" s="427"/>
      <c r="COK164" s="427"/>
      <c r="COL164" s="423"/>
      <c r="COM164" s="428"/>
      <c r="CON164" s="79"/>
      <c r="COO164" s="424"/>
      <c r="COP164" s="89"/>
      <c r="COQ164" s="425"/>
      <c r="COR164" s="423"/>
      <c r="COS164" s="426"/>
      <c r="COT164" s="426"/>
      <c r="COU164" s="427"/>
      <c r="COV164" s="427"/>
      <c r="COW164" s="423"/>
      <c r="COX164" s="428"/>
      <c r="COY164" s="79"/>
      <c r="COZ164" s="424"/>
      <c r="CPA164" s="89"/>
      <c r="CPB164" s="425"/>
      <c r="CPC164" s="423"/>
      <c r="CPD164" s="426"/>
      <c r="CPE164" s="426"/>
      <c r="CPF164" s="427"/>
      <c r="CPG164" s="427"/>
      <c r="CPH164" s="423"/>
      <c r="CPI164" s="428"/>
      <c r="CPJ164" s="79"/>
      <c r="CPK164" s="424"/>
      <c r="CPL164" s="89"/>
      <c r="CPM164" s="425"/>
      <c r="CPN164" s="423"/>
      <c r="CPO164" s="426"/>
      <c r="CPP164" s="426"/>
      <c r="CPQ164" s="427"/>
      <c r="CPR164" s="427"/>
      <c r="CPS164" s="423"/>
      <c r="CPT164" s="428"/>
      <c r="CPU164" s="79"/>
      <c r="CPV164" s="424"/>
      <c r="CPW164" s="89"/>
      <c r="CPX164" s="425"/>
      <c r="CPY164" s="423"/>
      <c r="CPZ164" s="426"/>
      <c r="CQA164" s="426"/>
      <c r="CQB164" s="427"/>
      <c r="CQC164" s="427"/>
      <c r="CQD164" s="423"/>
      <c r="CQE164" s="428"/>
      <c r="CQF164" s="79"/>
      <c r="CQG164" s="424"/>
      <c r="CQH164" s="89"/>
      <c r="CQI164" s="425"/>
      <c r="CQJ164" s="423"/>
      <c r="CQK164" s="426"/>
      <c r="CQL164" s="426"/>
      <c r="CQM164" s="427"/>
      <c r="CQN164" s="427"/>
      <c r="CQO164" s="423"/>
      <c r="CQP164" s="428"/>
      <c r="CQQ164" s="79"/>
      <c r="CQR164" s="424"/>
      <c r="CQS164" s="89"/>
      <c r="CQT164" s="425"/>
      <c r="CQU164" s="423"/>
      <c r="CQV164" s="426"/>
      <c r="CQW164" s="426"/>
      <c r="CQX164" s="427"/>
      <c r="CQY164" s="427"/>
      <c r="CQZ164" s="423"/>
      <c r="CRA164" s="428"/>
      <c r="CRB164" s="79"/>
      <c r="CRC164" s="424"/>
      <c r="CRD164" s="89"/>
      <c r="CRE164" s="425"/>
      <c r="CRF164" s="423"/>
      <c r="CRG164" s="426"/>
      <c r="CRH164" s="426"/>
      <c r="CRI164" s="427"/>
      <c r="CRJ164" s="427"/>
      <c r="CRK164" s="423"/>
      <c r="CRL164" s="428"/>
      <c r="CRM164" s="79"/>
      <c r="CRN164" s="424"/>
      <c r="CRO164" s="89"/>
      <c r="CRP164" s="425"/>
      <c r="CRQ164" s="423"/>
      <c r="CRR164" s="426"/>
      <c r="CRS164" s="426"/>
      <c r="CRT164" s="427"/>
      <c r="CRU164" s="427"/>
      <c r="CRV164" s="423"/>
      <c r="CRW164" s="428"/>
      <c r="CRX164" s="79"/>
      <c r="CRY164" s="424"/>
      <c r="CRZ164" s="89"/>
      <c r="CSA164" s="425"/>
      <c r="CSB164" s="423"/>
      <c r="CSC164" s="426"/>
      <c r="CSD164" s="426"/>
      <c r="CSE164" s="427"/>
      <c r="CSF164" s="427"/>
      <c r="CSG164" s="423"/>
      <c r="CSH164" s="428"/>
      <c r="CSI164" s="79"/>
      <c r="CSJ164" s="424"/>
      <c r="CSK164" s="89"/>
      <c r="CSL164" s="425"/>
      <c r="CSM164" s="423"/>
      <c r="CSN164" s="426"/>
      <c r="CSO164" s="426"/>
      <c r="CSP164" s="427"/>
      <c r="CSQ164" s="427"/>
      <c r="CSR164" s="423"/>
      <c r="CSS164" s="428"/>
      <c r="CST164" s="79"/>
      <c r="CSU164" s="424"/>
      <c r="CSV164" s="89"/>
      <c r="CSW164" s="425"/>
      <c r="CSX164" s="423"/>
      <c r="CSY164" s="426"/>
      <c r="CSZ164" s="426"/>
      <c r="CTA164" s="427"/>
      <c r="CTB164" s="427"/>
      <c r="CTC164" s="423"/>
      <c r="CTD164" s="428"/>
      <c r="CTE164" s="79"/>
      <c r="CTF164" s="424"/>
      <c r="CTG164" s="89"/>
      <c r="CTH164" s="425"/>
      <c r="CTI164" s="423"/>
      <c r="CTJ164" s="426"/>
      <c r="CTK164" s="426"/>
      <c r="CTL164" s="427"/>
      <c r="CTM164" s="427"/>
      <c r="CTN164" s="423"/>
      <c r="CTO164" s="428"/>
      <c r="CTP164" s="79"/>
      <c r="CTQ164" s="424"/>
      <c r="CTR164" s="89"/>
      <c r="CTS164" s="425"/>
      <c r="CTT164" s="423"/>
      <c r="CTU164" s="426"/>
      <c r="CTV164" s="426"/>
      <c r="CTW164" s="427"/>
      <c r="CTX164" s="427"/>
      <c r="CTY164" s="423"/>
      <c r="CTZ164" s="428"/>
      <c r="CUA164" s="79"/>
      <c r="CUB164" s="424"/>
      <c r="CUC164" s="89"/>
      <c r="CUD164" s="425"/>
      <c r="CUE164" s="423"/>
      <c r="CUF164" s="426"/>
      <c r="CUG164" s="426"/>
      <c r="CUH164" s="427"/>
      <c r="CUI164" s="427"/>
      <c r="CUJ164" s="423"/>
      <c r="CUK164" s="428"/>
      <c r="CUL164" s="79"/>
      <c r="CUM164" s="424"/>
      <c r="CUN164" s="89"/>
      <c r="CUO164" s="425"/>
      <c r="CUP164" s="423"/>
      <c r="CUQ164" s="426"/>
      <c r="CUR164" s="426"/>
      <c r="CUS164" s="427"/>
      <c r="CUT164" s="427"/>
      <c r="CUU164" s="423"/>
      <c r="CUV164" s="428"/>
      <c r="CUW164" s="79"/>
      <c r="CUX164" s="424"/>
      <c r="CUY164" s="89"/>
      <c r="CUZ164" s="425"/>
      <c r="CVA164" s="423"/>
      <c r="CVB164" s="426"/>
      <c r="CVC164" s="426"/>
      <c r="CVD164" s="427"/>
      <c r="CVE164" s="427"/>
      <c r="CVF164" s="423"/>
      <c r="CVG164" s="428"/>
      <c r="CVH164" s="79"/>
      <c r="CVI164" s="424"/>
      <c r="CVJ164" s="89"/>
      <c r="CVK164" s="425"/>
      <c r="CVL164" s="423"/>
      <c r="CVM164" s="426"/>
      <c r="CVN164" s="426"/>
      <c r="CVO164" s="427"/>
      <c r="CVP164" s="427"/>
      <c r="CVQ164" s="423"/>
      <c r="CVR164" s="428"/>
      <c r="CVS164" s="79"/>
      <c r="CVT164" s="424"/>
      <c r="CVU164" s="89"/>
      <c r="CVV164" s="425"/>
      <c r="CVW164" s="423"/>
      <c r="CVX164" s="426"/>
      <c r="CVY164" s="426"/>
      <c r="CVZ164" s="427"/>
      <c r="CWA164" s="427"/>
      <c r="CWB164" s="423"/>
      <c r="CWC164" s="428"/>
      <c r="CWD164" s="79"/>
      <c r="CWE164" s="424"/>
      <c r="CWF164" s="89"/>
      <c r="CWG164" s="425"/>
      <c r="CWH164" s="423"/>
      <c r="CWI164" s="426"/>
      <c r="CWJ164" s="426"/>
      <c r="CWK164" s="427"/>
      <c r="CWL164" s="427"/>
      <c r="CWM164" s="423"/>
      <c r="CWN164" s="428"/>
      <c r="CWO164" s="79"/>
      <c r="CWP164" s="424"/>
      <c r="CWQ164" s="89"/>
      <c r="CWR164" s="425"/>
      <c r="CWS164" s="423"/>
      <c r="CWT164" s="426"/>
      <c r="CWU164" s="426"/>
      <c r="CWV164" s="427"/>
      <c r="CWW164" s="427"/>
      <c r="CWX164" s="423"/>
      <c r="CWY164" s="428"/>
      <c r="CWZ164" s="79"/>
      <c r="CXA164" s="424"/>
      <c r="CXB164" s="89"/>
      <c r="CXC164" s="425"/>
      <c r="CXD164" s="423"/>
      <c r="CXE164" s="426"/>
      <c r="CXF164" s="426"/>
      <c r="CXG164" s="427"/>
      <c r="CXH164" s="427"/>
      <c r="CXI164" s="423"/>
      <c r="CXJ164" s="428"/>
      <c r="CXK164" s="79"/>
      <c r="CXL164" s="424"/>
      <c r="CXM164" s="89"/>
      <c r="CXN164" s="425"/>
      <c r="CXO164" s="423"/>
      <c r="CXP164" s="426"/>
      <c r="CXQ164" s="426"/>
      <c r="CXR164" s="427"/>
      <c r="CXS164" s="427"/>
      <c r="CXT164" s="423"/>
      <c r="CXU164" s="428"/>
      <c r="CXV164" s="79"/>
      <c r="CXW164" s="424"/>
      <c r="CXX164" s="89"/>
      <c r="CXY164" s="425"/>
      <c r="CXZ164" s="423"/>
      <c r="CYA164" s="426"/>
      <c r="CYB164" s="426"/>
      <c r="CYC164" s="427"/>
      <c r="CYD164" s="427"/>
      <c r="CYE164" s="423"/>
      <c r="CYF164" s="428"/>
      <c r="CYG164" s="79"/>
      <c r="CYH164" s="424"/>
      <c r="CYI164" s="89"/>
      <c r="CYJ164" s="425"/>
      <c r="CYK164" s="423"/>
      <c r="CYL164" s="426"/>
      <c r="CYM164" s="426"/>
      <c r="CYN164" s="427"/>
      <c r="CYO164" s="427"/>
      <c r="CYP164" s="423"/>
      <c r="CYQ164" s="428"/>
      <c r="CYR164" s="79"/>
      <c r="CYS164" s="424"/>
      <c r="CYT164" s="89"/>
      <c r="CYU164" s="425"/>
      <c r="CYV164" s="423"/>
      <c r="CYW164" s="426"/>
      <c r="CYX164" s="426"/>
      <c r="CYY164" s="427"/>
      <c r="CYZ164" s="427"/>
      <c r="CZA164" s="423"/>
      <c r="CZB164" s="428"/>
      <c r="CZC164" s="79"/>
      <c r="CZD164" s="424"/>
      <c r="CZE164" s="89"/>
      <c r="CZF164" s="425"/>
      <c r="CZG164" s="423"/>
      <c r="CZH164" s="426"/>
      <c r="CZI164" s="426"/>
      <c r="CZJ164" s="427"/>
      <c r="CZK164" s="427"/>
      <c r="CZL164" s="423"/>
      <c r="CZM164" s="428"/>
      <c r="CZN164" s="79"/>
      <c r="CZO164" s="424"/>
      <c r="CZP164" s="89"/>
      <c r="CZQ164" s="425"/>
      <c r="CZR164" s="423"/>
      <c r="CZS164" s="426"/>
      <c r="CZT164" s="426"/>
      <c r="CZU164" s="427"/>
      <c r="CZV164" s="427"/>
      <c r="CZW164" s="423"/>
      <c r="CZX164" s="428"/>
      <c r="CZY164" s="79"/>
      <c r="CZZ164" s="424"/>
      <c r="DAA164" s="89"/>
      <c r="DAB164" s="425"/>
      <c r="DAC164" s="423"/>
      <c r="DAD164" s="426"/>
      <c r="DAE164" s="426"/>
      <c r="DAF164" s="427"/>
      <c r="DAG164" s="427"/>
      <c r="DAH164" s="423"/>
      <c r="DAI164" s="428"/>
      <c r="DAJ164" s="79"/>
      <c r="DAK164" s="424"/>
      <c r="DAL164" s="89"/>
      <c r="DAM164" s="425"/>
      <c r="DAN164" s="423"/>
      <c r="DAO164" s="426"/>
      <c r="DAP164" s="426"/>
      <c r="DAQ164" s="427"/>
      <c r="DAR164" s="427"/>
      <c r="DAS164" s="423"/>
      <c r="DAT164" s="428"/>
      <c r="DAU164" s="79"/>
      <c r="DAV164" s="424"/>
      <c r="DAW164" s="89"/>
      <c r="DAX164" s="425"/>
      <c r="DAY164" s="423"/>
      <c r="DAZ164" s="426"/>
      <c r="DBA164" s="426"/>
      <c r="DBB164" s="427"/>
      <c r="DBC164" s="427"/>
      <c r="DBD164" s="423"/>
      <c r="DBE164" s="428"/>
      <c r="DBF164" s="79"/>
      <c r="DBG164" s="424"/>
      <c r="DBH164" s="89"/>
      <c r="DBI164" s="425"/>
      <c r="DBJ164" s="423"/>
      <c r="DBK164" s="426"/>
      <c r="DBL164" s="426"/>
      <c r="DBM164" s="427"/>
      <c r="DBN164" s="427"/>
      <c r="DBO164" s="423"/>
      <c r="DBP164" s="428"/>
      <c r="DBQ164" s="79"/>
      <c r="DBR164" s="424"/>
      <c r="DBS164" s="89"/>
      <c r="DBT164" s="425"/>
      <c r="DBU164" s="423"/>
      <c r="DBV164" s="426"/>
      <c r="DBW164" s="426"/>
      <c r="DBX164" s="427"/>
      <c r="DBY164" s="427"/>
      <c r="DBZ164" s="423"/>
      <c r="DCA164" s="428"/>
      <c r="DCB164" s="79"/>
      <c r="DCC164" s="424"/>
      <c r="DCD164" s="89"/>
      <c r="DCE164" s="425"/>
      <c r="DCF164" s="423"/>
      <c r="DCG164" s="426"/>
      <c r="DCH164" s="426"/>
      <c r="DCI164" s="427"/>
      <c r="DCJ164" s="427"/>
      <c r="DCK164" s="423"/>
      <c r="DCL164" s="428"/>
      <c r="DCM164" s="79"/>
      <c r="DCN164" s="424"/>
      <c r="DCO164" s="89"/>
      <c r="DCP164" s="425"/>
      <c r="DCQ164" s="423"/>
      <c r="DCR164" s="426"/>
      <c r="DCS164" s="426"/>
      <c r="DCT164" s="427"/>
      <c r="DCU164" s="427"/>
      <c r="DCV164" s="423"/>
      <c r="DCW164" s="428"/>
      <c r="DCX164" s="79"/>
      <c r="DCY164" s="424"/>
      <c r="DCZ164" s="89"/>
      <c r="DDA164" s="425"/>
      <c r="DDB164" s="423"/>
      <c r="DDC164" s="426"/>
      <c r="DDD164" s="426"/>
      <c r="DDE164" s="427"/>
      <c r="DDF164" s="427"/>
      <c r="DDG164" s="423"/>
      <c r="DDH164" s="428"/>
      <c r="DDI164" s="79"/>
      <c r="DDJ164" s="424"/>
      <c r="DDK164" s="89"/>
      <c r="DDL164" s="425"/>
      <c r="DDM164" s="423"/>
      <c r="DDN164" s="426"/>
      <c r="DDO164" s="426"/>
      <c r="DDP164" s="427"/>
      <c r="DDQ164" s="427"/>
      <c r="DDR164" s="423"/>
      <c r="DDS164" s="428"/>
      <c r="DDT164" s="79"/>
      <c r="DDU164" s="424"/>
      <c r="DDV164" s="89"/>
      <c r="DDW164" s="425"/>
      <c r="DDX164" s="423"/>
      <c r="DDY164" s="426"/>
      <c r="DDZ164" s="426"/>
      <c r="DEA164" s="427"/>
      <c r="DEB164" s="427"/>
      <c r="DEC164" s="423"/>
      <c r="DED164" s="428"/>
      <c r="DEE164" s="79"/>
      <c r="DEF164" s="424"/>
      <c r="DEG164" s="89"/>
      <c r="DEH164" s="425"/>
      <c r="DEI164" s="423"/>
      <c r="DEJ164" s="426"/>
      <c r="DEK164" s="426"/>
      <c r="DEL164" s="427"/>
      <c r="DEM164" s="427"/>
      <c r="DEN164" s="423"/>
      <c r="DEO164" s="428"/>
      <c r="DEP164" s="79"/>
      <c r="DEQ164" s="424"/>
      <c r="DER164" s="89"/>
      <c r="DES164" s="425"/>
      <c r="DET164" s="423"/>
      <c r="DEU164" s="426"/>
      <c r="DEV164" s="426"/>
      <c r="DEW164" s="427"/>
      <c r="DEX164" s="427"/>
      <c r="DEY164" s="423"/>
      <c r="DEZ164" s="428"/>
      <c r="DFA164" s="79"/>
      <c r="DFB164" s="424"/>
      <c r="DFC164" s="89"/>
      <c r="DFD164" s="425"/>
      <c r="DFE164" s="423"/>
      <c r="DFF164" s="426"/>
      <c r="DFG164" s="426"/>
      <c r="DFH164" s="427"/>
      <c r="DFI164" s="427"/>
      <c r="DFJ164" s="423"/>
      <c r="DFK164" s="428"/>
      <c r="DFL164" s="79"/>
      <c r="DFM164" s="424"/>
      <c r="DFN164" s="89"/>
      <c r="DFO164" s="425"/>
      <c r="DFP164" s="423"/>
      <c r="DFQ164" s="426"/>
      <c r="DFR164" s="426"/>
      <c r="DFS164" s="427"/>
      <c r="DFT164" s="427"/>
      <c r="DFU164" s="423"/>
      <c r="DFV164" s="428"/>
      <c r="DFW164" s="79"/>
      <c r="DFX164" s="424"/>
      <c r="DFY164" s="89"/>
      <c r="DFZ164" s="425"/>
      <c r="DGA164" s="423"/>
      <c r="DGB164" s="426"/>
      <c r="DGC164" s="426"/>
      <c r="DGD164" s="427"/>
      <c r="DGE164" s="427"/>
      <c r="DGF164" s="423"/>
      <c r="DGG164" s="428"/>
      <c r="DGH164" s="79"/>
      <c r="DGI164" s="424"/>
      <c r="DGJ164" s="89"/>
      <c r="DGK164" s="425"/>
      <c r="DGL164" s="423"/>
      <c r="DGM164" s="426"/>
      <c r="DGN164" s="426"/>
      <c r="DGO164" s="427"/>
      <c r="DGP164" s="427"/>
      <c r="DGQ164" s="423"/>
      <c r="DGR164" s="428"/>
      <c r="DGS164" s="79"/>
      <c r="DGT164" s="424"/>
      <c r="DGU164" s="89"/>
      <c r="DGV164" s="425"/>
      <c r="DGW164" s="423"/>
      <c r="DGX164" s="426"/>
      <c r="DGY164" s="426"/>
      <c r="DGZ164" s="427"/>
      <c r="DHA164" s="427"/>
      <c r="DHB164" s="423"/>
      <c r="DHC164" s="428"/>
      <c r="DHD164" s="79"/>
      <c r="DHE164" s="424"/>
      <c r="DHF164" s="89"/>
      <c r="DHG164" s="425"/>
      <c r="DHH164" s="423"/>
      <c r="DHI164" s="426"/>
      <c r="DHJ164" s="426"/>
      <c r="DHK164" s="427"/>
      <c r="DHL164" s="427"/>
      <c r="DHM164" s="423"/>
      <c r="DHN164" s="428"/>
      <c r="DHO164" s="79"/>
      <c r="DHP164" s="424"/>
      <c r="DHQ164" s="89"/>
      <c r="DHR164" s="425"/>
      <c r="DHS164" s="423"/>
      <c r="DHT164" s="426"/>
      <c r="DHU164" s="426"/>
      <c r="DHV164" s="427"/>
      <c r="DHW164" s="427"/>
      <c r="DHX164" s="423"/>
      <c r="DHY164" s="428"/>
      <c r="DHZ164" s="79"/>
      <c r="DIA164" s="424"/>
      <c r="DIB164" s="89"/>
      <c r="DIC164" s="425"/>
      <c r="DID164" s="423"/>
      <c r="DIE164" s="426"/>
      <c r="DIF164" s="426"/>
      <c r="DIG164" s="427"/>
      <c r="DIH164" s="427"/>
      <c r="DII164" s="423"/>
      <c r="DIJ164" s="428"/>
      <c r="DIK164" s="79"/>
      <c r="DIL164" s="424"/>
      <c r="DIM164" s="89"/>
      <c r="DIN164" s="425"/>
      <c r="DIO164" s="423"/>
      <c r="DIP164" s="426"/>
      <c r="DIQ164" s="426"/>
      <c r="DIR164" s="427"/>
      <c r="DIS164" s="427"/>
      <c r="DIT164" s="423"/>
      <c r="DIU164" s="428"/>
      <c r="DIV164" s="79"/>
      <c r="DIW164" s="424"/>
      <c r="DIX164" s="89"/>
      <c r="DIY164" s="425"/>
      <c r="DIZ164" s="423"/>
      <c r="DJA164" s="426"/>
      <c r="DJB164" s="426"/>
      <c r="DJC164" s="427"/>
      <c r="DJD164" s="427"/>
      <c r="DJE164" s="423"/>
      <c r="DJF164" s="428"/>
      <c r="DJG164" s="79"/>
      <c r="DJH164" s="424"/>
      <c r="DJI164" s="89"/>
      <c r="DJJ164" s="425"/>
      <c r="DJK164" s="423"/>
      <c r="DJL164" s="426"/>
      <c r="DJM164" s="426"/>
      <c r="DJN164" s="427"/>
      <c r="DJO164" s="427"/>
      <c r="DJP164" s="423"/>
      <c r="DJQ164" s="428"/>
      <c r="DJR164" s="79"/>
      <c r="DJS164" s="424"/>
      <c r="DJT164" s="89"/>
      <c r="DJU164" s="425"/>
      <c r="DJV164" s="423"/>
      <c r="DJW164" s="426"/>
      <c r="DJX164" s="426"/>
      <c r="DJY164" s="427"/>
      <c r="DJZ164" s="427"/>
      <c r="DKA164" s="423"/>
      <c r="DKB164" s="428"/>
      <c r="DKC164" s="79"/>
      <c r="DKD164" s="424"/>
      <c r="DKE164" s="89"/>
      <c r="DKF164" s="425"/>
      <c r="DKG164" s="423"/>
      <c r="DKH164" s="426"/>
      <c r="DKI164" s="426"/>
      <c r="DKJ164" s="427"/>
      <c r="DKK164" s="427"/>
      <c r="DKL164" s="423"/>
      <c r="DKM164" s="428"/>
      <c r="DKN164" s="79"/>
      <c r="DKO164" s="424"/>
      <c r="DKP164" s="89"/>
      <c r="DKQ164" s="425"/>
      <c r="DKR164" s="423"/>
      <c r="DKS164" s="426"/>
      <c r="DKT164" s="426"/>
      <c r="DKU164" s="427"/>
      <c r="DKV164" s="427"/>
      <c r="DKW164" s="423"/>
      <c r="DKX164" s="428"/>
      <c r="DKY164" s="79"/>
      <c r="DKZ164" s="424"/>
      <c r="DLA164" s="89"/>
      <c r="DLB164" s="425"/>
      <c r="DLC164" s="423"/>
      <c r="DLD164" s="426"/>
      <c r="DLE164" s="426"/>
      <c r="DLF164" s="427"/>
      <c r="DLG164" s="427"/>
      <c r="DLH164" s="423"/>
      <c r="DLI164" s="428"/>
      <c r="DLJ164" s="79"/>
      <c r="DLK164" s="424"/>
      <c r="DLL164" s="89"/>
      <c r="DLM164" s="425"/>
      <c r="DLN164" s="423"/>
      <c r="DLO164" s="426"/>
      <c r="DLP164" s="426"/>
      <c r="DLQ164" s="427"/>
      <c r="DLR164" s="427"/>
      <c r="DLS164" s="423"/>
      <c r="DLT164" s="428"/>
      <c r="DLU164" s="79"/>
      <c r="DLV164" s="424"/>
      <c r="DLW164" s="89"/>
      <c r="DLX164" s="425"/>
      <c r="DLY164" s="423"/>
      <c r="DLZ164" s="426"/>
      <c r="DMA164" s="426"/>
      <c r="DMB164" s="427"/>
      <c r="DMC164" s="427"/>
      <c r="DMD164" s="423"/>
      <c r="DME164" s="428"/>
      <c r="DMF164" s="79"/>
      <c r="DMG164" s="424"/>
      <c r="DMH164" s="89"/>
      <c r="DMI164" s="425"/>
      <c r="DMJ164" s="423"/>
      <c r="DMK164" s="426"/>
      <c r="DML164" s="426"/>
      <c r="DMM164" s="427"/>
      <c r="DMN164" s="427"/>
      <c r="DMO164" s="423"/>
      <c r="DMP164" s="428"/>
      <c r="DMQ164" s="79"/>
      <c r="DMR164" s="424"/>
      <c r="DMS164" s="89"/>
      <c r="DMT164" s="425"/>
      <c r="DMU164" s="423"/>
      <c r="DMV164" s="426"/>
      <c r="DMW164" s="426"/>
      <c r="DMX164" s="427"/>
      <c r="DMY164" s="427"/>
      <c r="DMZ164" s="423"/>
      <c r="DNA164" s="428"/>
      <c r="DNB164" s="79"/>
      <c r="DNC164" s="424"/>
      <c r="DND164" s="89"/>
      <c r="DNE164" s="425"/>
      <c r="DNF164" s="423"/>
      <c r="DNG164" s="426"/>
      <c r="DNH164" s="426"/>
      <c r="DNI164" s="427"/>
      <c r="DNJ164" s="427"/>
      <c r="DNK164" s="423"/>
      <c r="DNL164" s="428"/>
      <c r="DNM164" s="79"/>
      <c r="DNN164" s="424"/>
      <c r="DNO164" s="89"/>
      <c r="DNP164" s="425"/>
      <c r="DNQ164" s="423"/>
      <c r="DNR164" s="426"/>
      <c r="DNS164" s="426"/>
      <c r="DNT164" s="427"/>
      <c r="DNU164" s="427"/>
      <c r="DNV164" s="423"/>
      <c r="DNW164" s="428"/>
      <c r="DNX164" s="79"/>
      <c r="DNY164" s="424"/>
      <c r="DNZ164" s="89"/>
      <c r="DOA164" s="425"/>
      <c r="DOB164" s="423"/>
      <c r="DOC164" s="426"/>
      <c r="DOD164" s="426"/>
      <c r="DOE164" s="427"/>
      <c r="DOF164" s="427"/>
      <c r="DOG164" s="423"/>
      <c r="DOH164" s="428"/>
      <c r="DOI164" s="79"/>
      <c r="DOJ164" s="424"/>
      <c r="DOK164" s="89"/>
      <c r="DOL164" s="425"/>
      <c r="DOM164" s="423"/>
      <c r="DON164" s="426"/>
      <c r="DOO164" s="426"/>
      <c r="DOP164" s="427"/>
      <c r="DOQ164" s="427"/>
      <c r="DOR164" s="423"/>
      <c r="DOS164" s="428"/>
      <c r="DOT164" s="79"/>
      <c r="DOU164" s="424"/>
      <c r="DOV164" s="89"/>
      <c r="DOW164" s="425"/>
      <c r="DOX164" s="423"/>
      <c r="DOY164" s="426"/>
      <c r="DOZ164" s="426"/>
      <c r="DPA164" s="427"/>
      <c r="DPB164" s="427"/>
      <c r="DPC164" s="423"/>
      <c r="DPD164" s="428"/>
      <c r="DPE164" s="79"/>
      <c r="DPF164" s="424"/>
      <c r="DPG164" s="89"/>
      <c r="DPH164" s="425"/>
      <c r="DPI164" s="423"/>
      <c r="DPJ164" s="426"/>
      <c r="DPK164" s="426"/>
      <c r="DPL164" s="427"/>
      <c r="DPM164" s="427"/>
      <c r="DPN164" s="423"/>
      <c r="DPO164" s="428"/>
      <c r="DPP164" s="79"/>
      <c r="DPQ164" s="424"/>
      <c r="DPR164" s="89"/>
      <c r="DPS164" s="425"/>
      <c r="DPT164" s="423"/>
      <c r="DPU164" s="426"/>
      <c r="DPV164" s="426"/>
      <c r="DPW164" s="427"/>
      <c r="DPX164" s="427"/>
      <c r="DPY164" s="423"/>
      <c r="DPZ164" s="428"/>
      <c r="DQA164" s="79"/>
      <c r="DQB164" s="424"/>
      <c r="DQC164" s="89"/>
      <c r="DQD164" s="425"/>
      <c r="DQE164" s="423"/>
      <c r="DQF164" s="426"/>
      <c r="DQG164" s="426"/>
      <c r="DQH164" s="427"/>
      <c r="DQI164" s="427"/>
      <c r="DQJ164" s="423"/>
      <c r="DQK164" s="428"/>
      <c r="DQL164" s="79"/>
      <c r="DQM164" s="424"/>
      <c r="DQN164" s="89"/>
      <c r="DQO164" s="425"/>
      <c r="DQP164" s="423"/>
      <c r="DQQ164" s="426"/>
      <c r="DQR164" s="426"/>
      <c r="DQS164" s="427"/>
      <c r="DQT164" s="427"/>
      <c r="DQU164" s="423"/>
      <c r="DQV164" s="428"/>
      <c r="DQW164" s="79"/>
      <c r="DQX164" s="424"/>
      <c r="DQY164" s="89"/>
      <c r="DQZ164" s="425"/>
      <c r="DRA164" s="423"/>
      <c r="DRB164" s="426"/>
      <c r="DRC164" s="426"/>
      <c r="DRD164" s="427"/>
      <c r="DRE164" s="427"/>
      <c r="DRF164" s="423"/>
      <c r="DRG164" s="428"/>
      <c r="DRH164" s="79"/>
      <c r="DRI164" s="424"/>
      <c r="DRJ164" s="89"/>
      <c r="DRK164" s="425"/>
      <c r="DRL164" s="423"/>
      <c r="DRM164" s="426"/>
      <c r="DRN164" s="426"/>
      <c r="DRO164" s="427"/>
      <c r="DRP164" s="427"/>
      <c r="DRQ164" s="423"/>
      <c r="DRR164" s="428"/>
      <c r="DRS164" s="79"/>
      <c r="DRT164" s="424"/>
      <c r="DRU164" s="89"/>
      <c r="DRV164" s="425"/>
      <c r="DRW164" s="423"/>
      <c r="DRX164" s="426"/>
      <c r="DRY164" s="426"/>
      <c r="DRZ164" s="427"/>
      <c r="DSA164" s="427"/>
      <c r="DSB164" s="423"/>
      <c r="DSC164" s="428"/>
      <c r="DSD164" s="79"/>
      <c r="DSE164" s="424"/>
      <c r="DSF164" s="89"/>
      <c r="DSG164" s="425"/>
      <c r="DSH164" s="423"/>
      <c r="DSI164" s="426"/>
      <c r="DSJ164" s="426"/>
      <c r="DSK164" s="427"/>
      <c r="DSL164" s="427"/>
      <c r="DSM164" s="423"/>
      <c r="DSN164" s="428"/>
      <c r="DSO164" s="79"/>
      <c r="DSP164" s="424"/>
      <c r="DSQ164" s="89"/>
      <c r="DSR164" s="425"/>
      <c r="DSS164" s="423"/>
      <c r="DST164" s="426"/>
      <c r="DSU164" s="426"/>
      <c r="DSV164" s="427"/>
      <c r="DSW164" s="427"/>
      <c r="DSX164" s="423"/>
      <c r="DSY164" s="428"/>
      <c r="DSZ164" s="79"/>
      <c r="DTA164" s="424"/>
      <c r="DTB164" s="89"/>
      <c r="DTC164" s="425"/>
      <c r="DTD164" s="423"/>
      <c r="DTE164" s="426"/>
      <c r="DTF164" s="426"/>
      <c r="DTG164" s="427"/>
      <c r="DTH164" s="427"/>
      <c r="DTI164" s="423"/>
      <c r="DTJ164" s="428"/>
      <c r="DTK164" s="79"/>
      <c r="DTL164" s="424"/>
      <c r="DTM164" s="89"/>
      <c r="DTN164" s="425"/>
      <c r="DTO164" s="423"/>
      <c r="DTP164" s="426"/>
      <c r="DTQ164" s="426"/>
      <c r="DTR164" s="427"/>
      <c r="DTS164" s="427"/>
      <c r="DTT164" s="423"/>
      <c r="DTU164" s="428"/>
      <c r="DTV164" s="79"/>
      <c r="DTW164" s="424"/>
      <c r="DTX164" s="89"/>
      <c r="DTY164" s="425"/>
      <c r="DTZ164" s="423"/>
      <c r="DUA164" s="426"/>
      <c r="DUB164" s="426"/>
      <c r="DUC164" s="427"/>
      <c r="DUD164" s="427"/>
      <c r="DUE164" s="423"/>
      <c r="DUF164" s="428"/>
      <c r="DUG164" s="79"/>
      <c r="DUH164" s="424"/>
      <c r="DUI164" s="89"/>
      <c r="DUJ164" s="425"/>
      <c r="DUK164" s="423"/>
      <c r="DUL164" s="426"/>
      <c r="DUM164" s="426"/>
      <c r="DUN164" s="427"/>
      <c r="DUO164" s="427"/>
      <c r="DUP164" s="423"/>
      <c r="DUQ164" s="428"/>
      <c r="DUR164" s="79"/>
      <c r="DUS164" s="424"/>
      <c r="DUT164" s="89"/>
      <c r="DUU164" s="425"/>
      <c r="DUV164" s="423"/>
      <c r="DUW164" s="426"/>
      <c r="DUX164" s="426"/>
      <c r="DUY164" s="427"/>
      <c r="DUZ164" s="427"/>
      <c r="DVA164" s="423"/>
      <c r="DVB164" s="428"/>
      <c r="DVC164" s="79"/>
      <c r="DVD164" s="424"/>
      <c r="DVE164" s="89"/>
      <c r="DVF164" s="425"/>
      <c r="DVG164" s="423"/>
      <c r="DVH164" s="426"/>
      <c r="DVI164" s="426"/>
      <c r="DVJ164" s="427"/>
      <c r="DVK164" s="427"/>
      <c r="DVL164" s="423"/>
      <c r="DVM164" s="428"/>
      <c r="DVN164" s="79"/>
      <c r="DVO164" s="424"/>
      <c r="DVP164" s="89"/>
      <c r="DVQ164" s="425"/>
      <c r="DVR164" s="423"/>
      <c r="DVS164" s="426"/>
      <c r="DVT164" s="426"/>
      <c r="DVU164" s="427"/>
      <c r="DVV164" s="427"/>
      <c r="DVW164" s="423"/>
      <c r="DVX164" s="428"/>
      <c r="DVY164" s="79"/>
      <c r="DVZ164" s="424"/>
      <c r="DWA164" s="89"/>
      <c r="DWB164" s="425"/>
      <c r="DWC164" s="423"/>
      <c r="DWD164" s="426"/>
      <c r="DWE164" s="426"/>
      <c r="DWF164" s="427"/>
      <c r="DWG164" s="427"/>
      <c r="DWH164" s="423"/>
      <c r="DWI164" s="428"/>
      <c r="DWJ164" s="79"/>
      <c r="DWK164" s="424"/>
      <c r="DWL164" s="89"/>
      <c r="DWM164" s="425"/>
      <c r="DWN164" s="423"/>
      <c r="DWO164" s="426"/>
      <c r="DWP164" s="426"/>
      <c r="DWQ164" s="427"/>
      <c r="DWR164" s="427"/>
      <c r="DWS164" s="423"/>
      <c r="DWT164" s="428"/>
      <c r="DWU164" s="79"/>
      <c r="DWV164" s="424"/>
      <c r="DWW164" s="89"/>
      <c r="DWX164" s="425"/>
      <c r="DWY164" s="423"/>
      <c r="DWZ164" s="426"/>
      <c r="DXA164" s="426"/>
      <c r="DXB164" s="427"/>
      <c r="DXC164" s="427"/>
      <c r="DXD164" s="423"/>
      <c r="DXE164" s="428"/>
      <c r="DXF164" s="79"/>
      <c r="DXG164" s="424"/>
      <c r="DXH164" s="89"/>
      <c r="DXI164" s="425"/>
      <c r="DXJ164" s="423"/>
      <c r="DXK164" s="426"/>
      <c r="DXL164" s="426"/>
      <c r="DXM164" s="427"/>
      <c r="DXN164" s="427"/>
      <c r="DXO164" s="423"/>
      <c r="DXP164" s="428"/>
      <c r="DXQ164" s="79"/>
      <c r="DXR164" s="424"/>
      <c r="DXS164" s="89"/>
      <c r="DXT164" s="425"/>
      <c r="DXU164" s="423"/>
      <c r="DXV164" s="426"/>
      <c r="DXW164" s="426"/>
      <c r="DXX164" s="427"/>
      <c r="DXY164" s="427"/>
      <c r="DXZ164" s="423"/>
      <c r="DYA164" s="428"/>
      <c r="DYB164" s="79"/>
      <c r="DYC164" s="424"/>
      <c r="DYD164" s="89"/>
      <c r="DYE164" s="425"/>
      <c r="DYF164" s="423"/>
      <c r="DYG164" s="426"/>
      <c r="DYH164" s="426"/>
      <c r="DYI164" s="427"/>
      <c r="DYJ164" s="427"/>
      <c r="DYK164" s="423"/>
      <c r="DYL164" s="428"/>
      <c r="DYM164" s="79"/>
      <c r="DYN164" s="424"/>
      <c r="DYO164" s="89"/>
      <c r="DYP164" s="425"/>
      <c r="DYQ164" s="423"/>
      <c r="DYR164" s="426"/>
      <c r="DYS164" s="426"/>
      <c r="DYT164" s="427"/>
      <c r="DYU164" s="427"/>
      <c r="DYV164" s="423"/>
      <c r="DYW164" s="428"/>
      <c r="DYX164" s="79"/>
      <c r="DYY164" s="424"/>
      <c r="DYZ164" s="89"/>
      <c r="DZA164" s="425"/>
      <c r="DZB164" s="423"/>
      <c r="DZC164" s="426"/>
      <c r="DZD164" s="426"/>
      <c r="DZE164" s="427"/>
      <c r="DZF164" s="427"/>
      <c r="DZG164" s="423"/>
      <c r="DZH164" s="428"/>
      <c r="DZI164" s="79"/>
      <c r="DZJ164" s="424"/>
      <c r="DZK164" s="89"/>
      <c r="DZL164" s="425"/>
      <c r="DZM164" s="423"/>
      <c r="DZN164" s="426"/>
      <c r="DZO164" s="426"/>
      <c r="DZP164" s="427"/>
      <c r="DZQ164" s="427"/>
      <c r="DZR164" s="423"/>
      <c r="DZS164" s="428"/>
      <c r="DZT164" s="79"/>
      <c r="DZU164" s="424"/>
      <c r="DZV164" s="89"/>
      <c r="DZW164" s="425"/>
      <c r="DZX164" s="423"/>
      <c r="DZY164" s="426"/>
      <c r="DZZ164" s="426"/>
      <c r="EAA164" s="427"/>
      <c r="EAB164" s="427"/>
      <c r="EAC164" s="423"/>
      <c r="EAD164" s="428"/>
      <c r="EAE164" s="79"/>
      <c r="EAF164" s="424"/>
      <c r="EAG164" s="89"/>
      <c r="EAH164" s="425"/>
      <c r="EAI164" s="423"/>
      <c r="EAJ164" s="426"/>
      <c r="EAK164" s="426"/>
      <c r="EAL164" s="427"/>
      <c r="EAM164" s="427"/>
      <c r="EAN164" s="423"/>
      <c r="EAO164" s="428"/>
      <c r="EAP164" s="79"/>
      <c r="EAQ164" s="424"/>
      <c r="EAR164" s="89"/>
      <c r="EAS164" s="425"/>
      <c r="EAT164" s="423"/>
      <c r="EAU164" s="426"/>
      <c r="EAV164" s="426"/>
      <c r="EAW164" s="427"/>
      <c r="EAX164" s="427"/>
      <c r="EAY164" s="423"/>
      <c r="EAZ164" s="428"/>
      <c r="EBA164" s="79"/>
      <c r="EBB164" s="424"/>
      <c r="EBC164" s="89"/>
      <c r="EBD164" s="425"/>
      <c r="EBE164" s="423"/>
      <c r="EBF164" s="426"/>
      <c r="EBG164" s="426"/>
      <c r="EBH164" s="427"/>
      <c r="EBI164" s="427"/>
      <c r="EBJ164" s="423"/>
      <c r="EBK164" s="428"/>
      <c r="EBL164" s="79"/>
      <c r="EBM164" s="424"/>
      <c r="EBN164" s="89"/>
      <c r="EBO164" s="425"/>
      <c r="EBP164" s="423"/>
      <c r="EBQ164" s="426"/>
      <c r="EBR164" s="426"/>
      <c r="EBS164" s="427"/>
      <c r="EBT164" s="427"/>
      <c r="EBU164" s="423"/>
      <c r="EBV164" s="428"/>
      <c r="EBW164" s="79"/>
      <c r="EBX164" s="424"/>
      <c r="EBY164" s="89"/>
      <c r="EBZ164" s="425"/>
      <c r="ECA164" s="423"/>
      <c r="ECB164" s="426"/>
      <c r="ECC164" s="426"/>
      <c r="ECD164" s="427"/>
      <c r="ECE164" s="427"/>
      <c r="ECF164" s="423"/>
      <c r="ECG164" s="428"/>
      <c r="ECH164" s="79"/>
      <c r="ECI164" s="424"/>
      <c r="ECJ164" s="89"/>
      <c r="ECK164" s="425"/>
      <c r="ECL164" s="423"/>
      <c r="ECM164" s="426"/>
      <c r="ECN164" s="426"/>
      <c r="ECO164" s="427"/>
      <c r="ECP164" s="427"/>
      <c r="ECQ164" s="423"/>
      <c r="ECR164" s="428"/>
      <c r="ECS164" s="79"/>
      <c r="ECT164" s="424"/>
      <c r="ECU164" s="89"/>
      <c r="ECV164" s="425"/>
      <c r="ECW164" s="423"/>
      <c r="ECX164" s="426"/>
      <c r="ECY164" s="426"/>
      <c r="ECZ164" s="427"/>
      <c r="EDA164" s="427"/>
      <c r="EDB164" s="423"/>
      <c r="EDC164" s="428"/>
      <c r="EDD164" s="79"/>
      <c r="EDE164" s="424"/>
      <c r="EDF164" s="89"/>
      <c r="EDG164" s="425"/>
      <c r="EDH164" s="423"/>
      <c r="EDI164" s="426"/>
      <c r="EDJ164" s="426"/>
      <c r="EDK164" s="427"/>
      <c r="EDL164" s="427"/>
      <c r="EDM164" s="423"/>
      <c r="EDN164" s="428"/>
      <c r="EDO164" s="79"/>
      <c r="EDP164" s="424"/>
      <c r="EDQ164" s="89"/>
      <c r="EDR164" s="425"/>
      <c r="EDS164" s="423"/>
      <c r="EDT164" s="426"/>
      <c r="EDU164" s="426"/>
      <c r="EDV164" s="427"/>
      <c r="EDW164" s="427"/>
      <c r="EDX164" s="423"/>
      <c r="EDY164" s="428"/>
      <c r="EDZ164" s="79"/>
      <c r="EEA164" s="424"/>
      <c r="EEB164" s="89"/>
      <c r="EEC164" s="425"/>
      <c r="EED164" s="423"/>
      <c r="EEE164" s="426"/>
      <c r="EEF164" s="426"/>
      <c r="EEG164" s="427"/>
      <c r="EEH164" s="427"/>
      <c r="EEI164" s="423"/>
      <c r="EEJ164" s="428"/>
      <c r="EEK164" s="79"/>
      <c r="EEL164" s="424"/>
      <c r="EEM164" s="89"/>
      <c r="EEN164" s="425"/>
      <c r="EEO164" s="423"/>
      <c r="EEP164" s="426"/>
      <c r="EEQ164" s="426"/>
      <c r="EER164" s="427"/>
      <c r="EES164" s="427"/>
      <c r="EET164" s="423"/>
      <c r="EEU164" s="428"/>
      <c r="EEV164" s="79"/>
      <c r="EEW164" s="424"/>
      <c r="EEX164" s="89"/>
      <c r="EEY164" s="425"/>
      <c r="EEZ164" s="423"/>
      <c r="EFA164" s="426"/>
      <c r="EFB164" s="426"/>
      <c r="EFC164" s="427"/>
      <c r="EFD164" s="427"/>
      <c r="EFE164" s="423"/>
      <c r="EFF164" s="428"/>
      <c r="EFG164" s="79"/>
      <c r="EFH164" s="424"/>
      <c r="EFI164" s="89"/>
      <c r="EFJ164" s="425"/>
      <c r="EFK164" s="423"/>
      <c r="EFL164" s="426"/>
      <c r="EFM164" s="426"/>
      <c r="EFN164" s="427"/>
      <c r="EFO164" s="427"/>
      <c r="EFP164" s="423"/>
      <c r="EFQ164" s="428"/>
      <c r="EFR164" s="79"/>
      <c r="EFS164" s="424"/>
      <c r="EFT164" s="89"/>
      <c r="EFU164" s="425"/>
      <c r="EFV164" s="423"/>
      <c r="EFW164" s="426"/>
      <c r="EFX164" s="426"/>
      <c r="EFY164" s="427"/>
      <c r="EFZ164" s="427"/>
      <c r="EGA164" s="423"/>
      <c r="EGB164" s="428"/>
      <c r="EGC164" s="79"/>
      <c r="EGD164" s="424"/>
      <c r="EGE164" s="89"/>
      <c r="EGF164" s="425"/>
      <c r="EGG164" s="423"/>
      <c r="EGH164" s="426"/>
      <c r="EGI164" s="426"/>
      <c r="EGJ164" s="427"/>
      <c r="EGK164" s="427"/>
      <c r="EGL164" s="423"/>
      <c r="EGM164" s="428"/>
      <c r="EGN164" s="79"/>
      <c r="EGO164" s="424"/>
      <c r="EGP164" s="89"/>
      <c r="EGQ164" s="425"/>
      <c r="EGR164" s="423"/>
      <c r="EGS164" s="426"/>
      <c r="EGT164" s="426"/>
      <c r="EGU164" s="427"/>
      <c r="EGV164" s="427"/>
      <c r="EGW164" s="423"/>
      <c r="EGX164" s="428"/>
      <c r="EGY164" s="79"/>
      <c r="EGZ164" s="424"/>
      <c r="EHA164" s="89"/>
      <c r="EHB164" s="425"/>
      <c r="EHC164" s="423"/>
      <c r="EHD164" s="426"/>
      <c r="EHE164" s="426"/>
      <c r="EHF164" s="427"/>
      <c r="EHG164" s="427"/>
      <c r="EHH164" s="423"/>
      <c r="EHI164" s="428"/>
      <c r="EHJ164" s="79"/>
      <c r="EHK164" s="424"/>
      <c r="EHL164" s="89"/>
      <c r="EHM164" s="425"/>
      <c r="EHN164" s="423"/>
      <c r="EHO164" s="426"/>
      <c r="EHP164" s="426"/>
      <c r="EHQ164" s="427"/>
      <c r="EHR164" s="427"/>
      <c r="EHS164" s="423"/>
      <c r="EHT164" s="428"/>
      <c r="EHU164" s="79"/>
      <c r="EHV164" s="424"/>
      <c r="EHW164" s="89"/>
      <c r="EHX164" s="425"/>
      <c r="EHY164" s="423"/>
      <c r="EHZ164" s="426"/>
      <c r="EIA164" s="426"/>
      <c r="EIB164" s="427"/>
      <c r="EIC164" s="427"/>
      <c r="EID164" s="423"/>
      <c r="EIE164" s="428"/>
      <c r="EIF164" s="79"/>
      <c r="EIG164" s="424"/>
      <c r="EIH164" s="89"/>
      <c r="EII164" s="425"/>
      <c r="EIJ164" s="423"/>
      <c r="EIK164" s="426"/>
      <c r="EIL164" s="426"/>
      <c r="EIM164" s="427"/>
      <c r="EIN164" s="427"/>
      <c r="EIO164" s="423"/>
      <c r="EIP164" s="428"/>
      <c r="EIQ164" s="79"/>
      <c r="EIR164" s="424"/>
      <c r="EIS164" s="89"/>
      <c r="EIT164" s="425"/>
      <c r="EIU164" s="423"/>
      <c r="EIV164" s="426"/>
      <c r="EIW164" s="426"/>
      <c r="EIX164" s="427"/>
      <c r="EIY164" s="427"/>
      <c r="EIZ164" s="423"/>
      <c r="EJA164" s="428"/>
      <c r="EJB164" s="79"/>
      <c r="EJC164" s="424"/>
      <c r="EJD164" s="89"/>
      <c r="EJE164" s="425"/>
      <c r="EJF164" s="423"/>
      <c r="EJG164" s="426"/>
      <c r="EJH164" s="426"/>
      <c r="EJI164" s="427"/>
      <c r="EJJ164" s="427"/>
      <c r="EJK164" s="423"/>
      <c r="EJL164" s="428"/>
      <c r="EJM164" s="79"/>
      <c r="EJN164" s="424"/>
      <c r="EJO164" s="89"/>
      <c r="EJP164" s="425"/>
      <c r="EJQ164" s="423"/>
      <c r="EJR164" s="426"/>
      <c r="EJS164" s="426"/>
      <c r="EJT164" s="427"/>
      <c r="EJU164" s="427"/>
      <c r="EJV164" s="423"/>
      <c r="EJW164" s="428"/>
      <c r="EJX164" s="79"/>
      <c r="EJY164" s="424"/>
      <c r="EJZ164" s="89"/>
      <c r="EKA164" s="425"/>
      <c r="EKB164" s="423"/>
      <c r="EKC164" s="426"/>
      <c r="EKD164" s="426"/>
      <c r="EKE164" s="427"/>
      <c r="EKF164" s="427"/>
      <c r="EKG164" s="423"/>
      <c r="EKH164" s="428"/>
      <c r="EKI164" s="79"/>
      <c r="EKJ164" s="424"/>
      <c r="EKK164" s="89"/>
      <c r="EKL164" s="425"/>
      <c r="EKM164" s="423"/>
      <c r="EKN164" s="426"/>
      <c r="EKO164" s="426"/>
      <c r="EKP164" s="427"/>
      <c r="EKQ164" s="427"/>
      <c r="EKR164" s="423"/>
      <c r="EKS164" s="428"/>
      <c r="EKT164" s="79"/>
      <c r="EKU164" s="424"/>
      <c r="EKV164" s="89"/>
      <c r="EKW164" s="425"/>
      <c r="EKX164" s="423"/>
      <c r="EKY164" s="426"/>
      <c r="EKZ164" s="426"/>
      <c r="ELA164" s="427"/>
      <c r="ELB164" s="427"/>
      <c r="ELC164" s="423"/>
      <c r="ELD164" s="428"/>
      <c r="ELE164" s="79"/>
      <c r="ELF164" s="424"/>
      <c r="ELG164" s="89"/>
      <c r="ELH164" s="425"/>
      <c r="ELI164" s="423"/>
      <c r="ELJ164" s="426"/>
      <c r="ELK164" s="426"/>
      <c r="ELL164" s="427"/>
      <c r="ELM164" s="427"/>
      <c r="ELN164" s="423"/>
      <c r="ELO164" s="428"/>
      <c r="ELP164" s="79"/>
      <c r="ELQ164" s="424"/>
      <c r="ELR164" s="89"/>
      <c r="ELS164" s="425"/>
      <c r="ELT164" s="423"/>
      <c r="ELU164" s="426"/>
      <c r="ELV164" s="426"/>
      <c r="ELW164" s="427"/>
      <c r="ELX164" s="427"/>
      <c r="ELY164" s="423"/>
      <c r="ELZ164" s="428"/>
      <c r="EMA164" s="79"/>
      <c r="EMB164" s="424"/>
      <c r="EMC164" s="89"/>
      <c r="EMD164" s="425"/>
      <c r="EME164" s="423"/>
      <c r="EMF164" s="426"/>
      <c r="EMG164" s="426"/>
      <c r="EMH164" s="427"/>
      <c r="EMI164" s="427"/>
      <c r="EMJ164" s="423"/>
      <c r="EMK164" s="428"/>
      <c r="EML164" s="79"/>
      <c r="EMM164" s="424"/>
      <c r="EMN164" s="89"/>
      <c r="EMO164" s="425"/>
      <c r="EMP164" s="423"/>
      <c r="EMQ164" s="426"/>
      <c r="EMR164" s="426"/>
      <c r="EMS164" s="427"/>
      <c r="EMT164" s="427"/>
      <c r="EMU164" s="423"/>
      <c r="EMV164" s="428"/>
      <c r="EMW164" s="79"/>
      <c r="EMX164" s="424"/>
      <c r="EMY164" s="89"/>
      <c r="EMZ164" s="425"/>
      <c r="ENA164" s="423"/>
      <c r="ENB164" s="426"/>
      <c r="ENC164" s="426"/>
      <c r="END164" s="427"/>
      <c r="ENE164" s="427"/>
      <c r="ENF164" s="423"/>
      <c r="ENG164" s="428"/>
      <c r="ENH164" s="79"/>
      <c r="ENI164" s="424"/>
      <c r="ENJ164" s="89"/>
      <c r="ENK164" s="425"/>
      <c r="ENL164" s="423"/>
      <c r="ENM164" s="426"/>
      <c r="ENN164" s="426"/>
      <c r="ENO164" s="427"/>
      <c r="ENP164" s="427"/>
      <c r="ENQ164" s="423"/>
      <c r="ENR164" s="428"/>
      <c r="ENS164" s="79"/>
      <c r="ENT164" s="424"/>
      <c r="ENU164" s="89"/>
      <c r="ENV164" s="425"/>
      <c r="ENW164" s="423"/>
      <c r="ENX164" s="426"/>
      <c r="ENY164" s="426"/>
      <c r="ENZ164" s="427"/>
      <c r="EOA164" s="427"/>
      <c r="EOB164" s="423"/>
      <c r="EOC164" s="428"/>
      <c r="EOD164" s="79"/>
      <c r="EOE164" s="424"/>
      <c r="EOF164" s="89"/>
      <c r="EOG164" s="425"/>
      <c r="EOH164" s="423"/>
      <c r="EOI164" s="426"/>
      <c r="EOJ164" s="426"/>
      <c r="EOK164" s="427"/>
      <c r="EOL164" s="427"/>
      <c r="EOM164" s="423"/>
      <c r="EON164" s="428"/>
      <c r="EOO164" s="79"/>
      <c r="EOP164" s="424"/>
      <c r="EOQ164" s="89"/>
      <c r="EOR164" s="425"/>
      <c r="EOS164" s="423"/>
      <c r="EOT164" s="426"/>
      <c r="EOU164" s="426"/>
      <c r="EOV164" s="427"/>
      <c r="EOW164" s="427"/>
      <c r="EOX164" s="423"/>
      <c r="EOY164" s="428"/>
      <c r="EOZ164" s="79"/>
      <c r="EPA164" s="424"/>
      <c r="EPB164" s="89"/>
      <c r="EPC164" s="425"/>
      <c r="EPD164" s="423"/>
      <c r="EPE164" s="426"/>
      <c r="EPF164" s="426"/>
      <c r="EPG164" s="427"/>
      <c r="EPH164" s="427"/>
      <c r="EPI164" s="423"/>
      <c r="EPJ164" s="428"/>
      <c r="EPK164" s="79"/>
      <c r="EPL164" s="424"/>
      <c r="EPM164" s="89"/>
      <c r="EPN164" s="425"/>
      <c r="EPO164" s="423"/>
      <c r="EPP164" s="426"/>
      <c r="EPQ164" s="426"/>
      <c r="EPR164" s="427"/>
      <c r="EPS164" s="427"/>
      <c r="EPT164" s="423"/>
      <c r="EPU164" s="428"/>
      <c r="EPV164" s="79"/>
      <c r="EPW164" s="424"/>
      <c r="EPX164" s="89"/>
      <c r="EPY164" s="425"/>
      <c r="EPZ164" s="423"/>
      <c r="EQA164" s="426"/>
      <c r="EQB164" s="426"/>
      <c r="EQC164" s="427"/>
      <c r="EQD164" s="427"/>
      <c r="EQE164" s="423"/>
      <c r="EQF164" s="428"/>
      <c r="EQG164" s="79"/>
      <c r="EQH164" s="424"/>
      <c r="EQI164" s="89"/>
      <c r="EQJ164" s="425"/>
      <c r="EQK164" s="423"/>
      <c r="EQL164" s="426"/>
      <c r="EQM164" s="426"/>
      <c r="EQN164" s="427"/>
      <c r="EQO164" s="427"/>
      <c r="EQP164" s="423"/>
      <c r="EQQ164" s="428"/>
      <c r="EQR164" s="79"/>
      <c r="EQS164" s="424"/>
      <c r="EQT164" s="89"/>
      <c r="EQU164" s="425"/>
      <c r="EQV164" s="423"/>
      <c r="EQW164" s="426"/>
      <c r="EQX164" s="426"/>
      <c r="EQY164" s="427"/>
      <c r="EQZ164" s="427"/>
      <c r="ERA164" s="423"/>
      <c r="ERB164" s="428"/>
      <c r="ERC164" s="79"/>
      <c r="ERD164" s="424"/>
      <c r="ERE164" s="89"/>
      <c r="ERF164" s="425"/>
      <c r="ERG164" s="423"/>
      <c r="ERH164" s="426"/>
      <c r="ERI164" s="426"/>
      <c r="ERJ164" s="427"/>
      <c r="ERK164" s="427"/>
      <c r="ERL164" s="423"/>
      <c r="ERM164" s="428"/>
      <c r="ERN164" s="79"/>
      <c r="ERO164" s="424"/>
      <c r="ERP164" s="89"/>
      <c r="ERQ164" s="425"/>
      <c r="ERR164" s="423"/>
      <c r="ERS164" s="426"/>
      <c r="ERT164" s="426"/>
      <c r="ERU164" s="427"/>
      <c r="ERV164" s="427"/>
      <c r="ERW164" s="423"/>
      <c r="ERX164" s="428"/>
      <c r="ERY164" s="79"/>
      <c r="ERZ164" s="424"/>
      <c r="ESA164" s="89"/>
      <c r="ESB164" s="425"/>
      <c r="ESC164" s="423"/>
      <c r="ESD164" s="426"/>
      <c r="ESE164" s="426"/>
      <c r="ESF164" s="427"/>
      <c r="ESG164" s="427"/>
      <c r="ESH164" s="423"/>
      <c r="ESI164" s="428"/>
      <c r="ESJ164" s="79"/>
      <c r="ESK164" s="424"/>
      <c r="ESL164" s="89"/>
      <c r="ESM164" s="425"/>
      <c r="ESN164" s="423"/>
      <c r="ESO164" s="426"/>
      <c r="ESP164" s="426"/>
      <c r="ESQ164" s="427"/>
      <c r="ESR164" s="427"/>
      <c r="ESS164" s="423"/>
      <c r="EST164" s="428"/>
      <c r="ESU164" s="79"/>
      <c r="ESV164" s="424"/>
      <c r="ESW164" s="89"/>
      <c r="ESX164" s="425"/>
      <c r="ESY164" s="423"/>
      <c r="ESZ164" s="426"/>
      <c r="ETA164" s="426"/>
      <c r="ETB164" s="427"/>
      <c r="ETC164" s="427"/>
      <c r="ETD164" s="423"/>
      <c r="ETE164" s="428"/>
      <c r="ETF164" s="79"/>
      <c r="ETG164" s="424"/>
      <c r="ETH164" s="89"/>
      <c r="ETI164" s="425"/>
      <c r="ETJ164" s="423"/>
      <c r="ETK164" s="426"/>
      <c r="ETL164" s="426"/>
      <c r="ETM164" s="427"/>
      <c r="ETN164" s="427"/>
      <c r="ETO164" s="423"/>
      <c r="ETP164" s="428"/>
      <c r="ETQ164" s="79"/>
      <c r="ETR164" s="424"/>
      <c r="ETS164" s="89"/>
      <c r="ETT164" s="425"/>
      <c r="ETU164" s="423"/>
      <c r="ETV164" s="426"/>
      <c r="ETW164" s="426"/>
      <c r="ETX164" s="427"/>
      <c r="ETY164" s="427"/>
      <c r="ETZ164" s="423"/>
      <c r="EUA164" s="428"/>
      <c r="EUB164" s="79"/>
      <c r="EUC164" s="424"/>
      <c r="EUD164" s="89"/>
      <c r="EUE164" s="425"/>
      <c r="EUF164" s="423"/>
      <c r="EUG164" s="426"/>
      <c r="EUH164" s="426"/>
      <c r="EUI164" s="427"/>
      <c r="EUJ164" s="427"/>
      <c r="EUK164" s="423"/>
      <c r="EUL164" s="428"/>
      <c r="EUM164" s="79"/>
      <c r="EUN164" s="424"/>
      <c r="EUO164" s="89"/>
      <c r="EUP164" s="425"/>
      <c r="EUQ164" s="423"/>
      <c r="EUR164" s="426"/>
      <c r="EUS164" s="426"/>
      <c r="EUT164" s="427"/>
      <c r="EUU164" s="427"/>
      <c r="EUV164" s="423"/>
      <c r="EUW164" s="428"/>
      <c r="EUX164" s="79"/>
      <c r="EUY164" s="424"/>
      <c r="EUZ164" s="89"/>
      <c r="EVA164" s="425"/>
      <c r="EVB164" s="423"/>
      <c r="EVC164" s="426"/>
      <c r="EVD164" s="426"/>
      <c r="EVE164" s="427"/>
      <c r="EVF164" s="427"/>
      <c r="EVG164" s="423"/>
      <c r="EVH164" s="428"/>
      <c r="EVI164" s="79"/>
      <c r="EVJ164" s="424"/>
      <c r="EVK164" s="89"/>
      <c r="EVL164" s="425"/>
      <c r="EVM164" s="423"/>
      <c r="EVN164" s="426"/>
      <c r="EVO164" s="426"/>
      <c r="EVP164" s="427"/>
      <c r="EVQ164" s="427"/>
      <c r="EVR164" s="423"/>
      <c r="EVS164" s="428"/>
      <c r="EVT164" s="79"/>
      <c r="EVU164" s="424"/>
      <c r="EVV164" s="89"/>
      <c r="EVW164" s="425"/>
      <c r="EVX164" s="423"/>
      <c r="EVY164" s="426"/>
      <c r="EVZ164" s="426"/>
      <c r="EWA164" s="427"/>
      <c r="EWB164" s="427"/>
      <c r="EWC164" s="423"/>
      <c r="EWD164" s="428"/>
      <c r="EWE164" s="79"/>
      <c r="EWF164" s="424"/>
      <c r="EWG164" s="89"/>
      <c r="EWH164" s="425"/>
      <c r="EWI164" s="423"/>
      <c r="EWJ164" s="426"/>
      <c r="EWK164" s="426"/>
      <c r="EWL164" s="427"/>
      <c r="EWM164" s="427"/>
      <c r="EWN164" s="423"/>
      <c r="EWO164" s="428"/>
      <c r="EWP164" s="79"/>
      <c r="EWQ164" s="424"/>
      <c r="EWR164" s="89"/>
      <c r="EWS164" s="425"/>
      <c r="EWT164" s="423"/>
      <c r="EWU164" s="426"/>
      <c r="EWV164" s="426"/>
      <c r="EWW164" s="427"/>
      <c r="EWX164" s="427"/>
      <c r="EWY164" s="423"/>
      <c r="EWZ164" s="428"/>
      <c r="EXA164" s="79"/>
      <c r="EXB164" s="424"/>
      <c r="EXC164" s="89"/>
      <c r="EXD164" s="425"/>
      <c r="EXE164" s="423"/>
      <c r="EXF164" s="426"/>
      <c r="EXG164" s="426"/>
      <c r="EXH164" s="427"/>
      <c r="EXI164" s="427"/>
      <c r="EXJ164" s="423"/>
      <c r="EXK164" s="428"/>
      <c r="EXL164" s="79"/>
      <c r="EXM164" s="424"/>
      <c r="EXN164" s="89"/>
      <c r="EXO164" s="425"/>
      <c r="EXP164" s="423"/>
      <c r="EXQ164" s="426"/>
      <c r="EXR164" s="426"/>
      <c r="EXS164" s="427"/>
      <c r="EXT164" s="427"/>
      <c r="EXU164" s="423"/>
      <c r="EXV164" s="428"/>
      <c r="EXW164" s="79"/>
      <c r="EXX164" s="424"/>
      <c r="EXY164" s="89"/>
      <c r="EXZ164" s="425"/>
      <c r="EYA164" s="423"/>
      <c r="EYB164" s="426"/>
      <c r="EYC164" s="426"/>
      <c r="EYD164" s="427"/>
      <c r="EYE164" s="427"/>
      <c r="EYF164" s="423"/>
      <c r="EYG164" s="428"/>
      <c r="EYH164" s="79"/>
      <c r="EYI164" s="424"/>
      <c r="EYJ164" s="89"/>
      <c r="EYK164" s="425"/>
      <c r="EYL164" s="423"/>
      <c r="EYM164" s="426"/>
      <c r="EYN164" s="426"/>
      <c r="EYO164" s="427"/>
      <c r="EYP164" s="427"/>
      <c r="EYQ164" s="423"/>
      <c r="EYR164" s="428"/>
      <c r="EYS164" s="79"/>
      <c r="EYT164" s="424"/>
      <c r="EYU164" s="89"/>
      <c r="EYV164" s="425"/>
      <c r="EYW164" s="423"/>
      <c r="EYX164" s="426"/>
      <c r="EYY164" s="426"/>
      <c r="EYZ164" s="427"/>
      <c r="EZA164" s="427"/>
      <c r="EZB164" s="423"/>
      <c r="EZC164" s="428"/>
      <c r="EZD164" s="79"/>
      <c r="EZE164" s="424"/>
      <c r="EZF164" s="89"/>
      <c r="EZG164" s="425"/>
      <c r="EZH164" s="423"/>
      <c r="EZI164" s="426"/>
      <c r="EZJ164" s="426"/>
      <c r="EZK164" s="427"/>
      <c r="EZL164" s="427"/>
      <c r="EZM164" s="423"/>
      <c r="EZN164" s="428"/>
      <c r="EZO164" s="79"/>
      <c r="EZP164" s="424"/>
      <c r="EZQ164" s="89"/>
      <c r="EZR164" s="425"/>
      <c r="EZS164" s="423"/>
      <c r="EZT164" s="426"/>
      <c r="EZU164" s="426"/>
      <c r="EZV164" s="427"/>
      <c r="EZW164" s="427"/>
      <c r="EZX164" s="423"/>
      <c r="EZY164" s="428"/>
      <c r="EZZ164" s="79"/>
      <c r="FAA164" s="424"/>
      <c r="FAB164" s="89"/>
      <c r="FAC164" s="425"/>
      <c r="FAD164" s="423"/>
      <c r="FAE164" s="426"/>
      <c r="FAF164" s="426"/>
      <c r="FAG164" s="427"/>
      <c r="FAH164" s="427"/>
      <c r="FAI164" s="423"/>
      <c r="FAJ164" s="428"/>
      <c r="FAK164" s="79"/>
      <c r="FAL164" s="424"/>
      <c r="FAM164" s="89"/>
      <c r="FAN164" s="425"/>
      <c r="FAO164" s="423"/>
      <c r="FAP164" s="426"/>
      <c r="FAQ164" s="426"/>
      <c r="FAR164" s="427"/>
      <c r="FAS164" s="427"/>
      <c r="FAT164" s="423"/>
      <c r="FAU164" s="428"/>
      <c r="FAV164" s="79"/>
      <c r="FAW164" s="424"/>
      <c r="FAX164" s="89"/>
      <c r="FAY164" s="425"/>
      <c r="FAZ164" s="423"/>
      <c r="FBA164" s="426"/>
      <c r="FBB164" s="426"/>
      <c r="FBC164" s="427"/>
      <c r="FBD164" s="427"/>
      <c r="FBE164" s="423"/>
      <c r="FBF164" s="428"/>
      <c r="FBG164" s="79"/>
      <c r="FBH164" s="424"/>
      <c r="FBI164" s="89"/>
      <c r="FBJ164" s="425"/>
      <c r="FBK164" s="423"/>
      <c r="FBL164" s="426"/>
      <c r="FBM164" s="426"/>
      <c r="FBN164" s="427"/>
      <c r="FBO164" s="427"/>
      <c r="FBP164" s="423"/>
      <c r="FBQ164" s="428"/>
      <c r="FBR164" s="79"/>
      <c r="FBS164" s="424"/>
      <c r="FBT164" s="89"/>
      <c r="FBU164" s="425"/>
      <c r="FBV164" s="423"/>
      <c r="FBW164" s="426"/>
      <c r="FBX164" s="426"/>
      <c r="FBY164" s="427"/>
      <c r="FBZ164" s="427"/>
      <c r="FCA164" s="423"/>
      <c r="FCB164" s="428"/>
      <c r="FCC164" s="79"/>
      <c r="FCD164" s="424"/>
      <c r="FCE164" s="89"/>
      <c r="FCF164" s="425"/>
      <c r="FCG164" s="423"/>
      <c r="FCH164" s="426"/>
      <c r="FCI164" s="426"/>
      <c r="FCJ164" s="427"/>
      <c r="FCK164" s="427"/>
      <c r="FCL164" s="423"/>
      <c r="FCM164" s="428"/>
      <c r="FCN164" s="79"/>
      <c r="FCO164" s="424"/>
      <c r="FCP164" s="89"/>
      <c r="FCQ164" s="425"/>
      <c r="FCR164" s="423"/>
      <c r="FCS164" s="426"/>
      <c r="FCT164" s="426"/>
      <c r="FCU164" s="427"/>
      <c r="FCV164" s="427"/>
      <c r="FCW164" s="423"/>
      <c r="FCX164" s="428"/>
      <c r="FCY164" s="79"/>
      <c r="FCZ164" s="424"/>
      <c r="FDA164" s="89"/>
      <c r="FDB164" s="425"/>
      <c r="FDC164" s="423"/>
      <c r="FDD164" s="426"/>
      <c r="FDE164" s="426"/>
      <c r="FDF164" s="427"/>
      <c r="FDG164" s="427"/>
      <c r="FDH164" s="423"/>
      <c r="FDI164" s="428"/>
      <c r="FDJ164" s="79"/>
      <c r="FDK164" s="424"/>
      <c r="FDL164" s="89"/>
      <c r="FDM164" s="425"/>
      <c r="FDN164" s="423"/>
      <c r="FDO164" s="426"/>
      <c r="FDP164" s="426"/>
      <c r="FDQ164" s="427"/>
      <c r="FDR164" s="427"/>
      <c r="FDS164" s="423"/>
      <c r="FDT164" s="428"/>
      <c r="FDU164" s="79"/>
      <c r="FDV164" s="424"/>
      <c r="FDW164" s="89"/>
      <c r="FDX164" s="425"/>
      <c r="FDY164" s="423"/>
      <c r="FDZ164" s="426"/>
      <c r="FEA164" s="426"/>
      <c r="FEB164" s="427"/>
      <c r="FEC164" s="427"/>
      <c r="FED164" s="423"/>
      <c r="FEE164" s="428"/>
      <c r="FEF164" s="79"/>
      <c r="FEG164" s="424"/>
      <c r="FEH164" s="89"/>
      <c r="FEI164" s="425"/>
      <c r="FEJ164" s="423"/>
      <c r="FEK164" s="426"/>
      <c r="FEL164" s="426"/>
      <c r="FEM164" s="427"/>
      <c r="FEN164" s="427"/>
      <c r="FEO164" s="423"/>
      <c r="FEP164" s="428"/>
      <c r="FEQ164" s="79"/>
      <c r="FER164" s="424"/>
      <c r="FES164" s="89"/>
      <c r="FET164" s="425"/>
      <c r="FEU164" s="423"/>
      <c r="FEV164" s="426"/>
      <c r="FEW164" s="426"/>
      <c r="FEX164" s="427"/>
      <c r="FEY164" s="427"/>
      <c r="FEZ164" s="423"/>
      <c r="FFA164" s="428"/>
      <c r="FFB164" s="79"/>
      <c r="FFC164" s="424"/>
      <c r="FFD164" s="89"/>
      <c r="FFE164" s="425"/>
      <c r="FFF164" s="423"/>
      <c r="FFG164" s="426"/>
      <c r="FFH164" s="426"/>
      <c r="FFI164" s="427"/>
      <c r="FFJ164" s="427"/>
      <c r="FFK164" s="423"/>
      <c r="FFL164" s="428"/>
      <c r="FFM164" s="79"/>
      <c r="FFN164" s="424"/>
      <c r="FFO164" s="89"/>
      <c r="FFP164" s="425"/>
      <c r="FFQ164" s="423"/>
      <c r="FFR164" s="426"/>
      <c r="FFS164" s="426"/>
      <c r="FFT164" s="427"/>
      <c r="FFU164" s="427"/>
      <c r="FFV164" s="423"/>
      <c r="FFW164" s="428"/>
      <c r="FFX164" s="79"/>
      <c r="FFY164" s="424"/>
      <c r="FFZ164" s="89"/>
      <c r="FGA164" s="425"/>
      <c r="FGB164" s="423"/>
      <c r="FGC164" s="426"/>
      <c r="FGD164" s="426"/>
      <c r="FGE164" s="427"/>
      <c r="FGF164" s="427"/>
      <c r="FGG164" s="423"/>
      <c r="FGH164" s="428"/>
      <c r="FGI164" s="79"/>
      <c r="FGJ164" s="424"/>
      <c r="FGK164" s="89"/>
      <c r="FGL164" s="425"/>
      <c r="FGM164" s="423"/>
      <c r="FGN164" s="426"/>
      <c r="FGO164" s="426"/>
      <c r="FGP164" s="427"/>
      <c r="FGQ164" s="427"/>
      <c r="FGR164" s="423"/>
      <c r="FGS164" s="428"/>
      <c r="FGT164" s="79"/>
      <c r="FGU164" s="424"/>
      <c r="FGV164" s="89"/>
      <c r="FGW164" s="425"/>
      <c r="FGX164" s="423"/>
      <c r="FGY164" s="426"/>
      <c r="FGZ164" s="426"/>
      <c r="FHA164" s="427"/>
      <c r="FHB164" s="427"/>
      <c r="FHC164" s="423"/>
      <c r="FHD164" s="428"/>
      <c r="FHE164" s="79"/>
      <c r="FHF164" s="424"/>
      <c r="FHG164" s="89"/>
      <c r="FHH164" s="425"/>
      <c r="FHI164" s="423"/>
      <c r="FHJ164" s="426"/>
      <c r="FHK164" s="426"/>
      <c r="FHL164" s="427"/>
      <c r="FHM164" s="427"/>
      <c r="FHN164" s="423"/>
      <c r="FHO164" s="428"/>
      <c r="FHP164" s="79"/>
      <c r="FHQ164" s="424"/>
      <c r="FHR164" s="89"/>
      <c r="FHS164" s="425"/>
      <c r="FHT164" s="423"/>
      <c r="FHU164" s="426"/>
      <c r="FHV164" s="426"/>
      <c r="FHW164" s="427"/>
      <c r="FHX164" s="427"/>
      <c r="FHY164" s="423"/>
      <c r="FHZ164" s="428"/>
      <c r="FIA164" s="79"/>
      <c r="FIB164" s="424"/>
      <c r="FIC164" s="89"/>
      <c r="FID164" s="425"/>
      <c r="FIE164" s="423"/>
      <c r="FIF164" s="426"/>
      <c r="FIG164" s="426"/>
      <c r="FIH164" s="427"/>
      <c r="FII164" s="427"/>
      <c r="FIJ164" s="423"/>
      <c r="FIK164" s="428"/>
      <c r="FIL164" s="79"/>
      <c r="FIM164" s="424"/>
      <c r="FIN164" s="89"/>
      <c r="FIO164" s="425"/>
      <c r="FIP164" s="423"/>
      <c r="FIQ164" s="426"/>
      <c r="FIR164" s="426"/>
      <c r="FIS164" s="427"/>
      <c r="FIT164" s="427"/>
      <c r="FIU164" s="423"/>
      <c r="FIV164" s="428"/>
      <c r="FIW164" s="79"/>
      <c r="FIX164" s="424"/>
      <c r="FIY164" s="89"/>
      <c r="FIZ164" s="425"/>
      <c r="FJA164" s="423"/>
      <c r="FJB164" s="426"/>
      <c r="FJC164" s="426"/>
      <c r="FJD164" s="427"/>
      <c r="FJE164" s="427"/>
      <c r="FJF164" s="423"/>
      <c r="FJG164" s="428"/>
      <c r="FJH164" s="79"/>
      <c r="FJI164" s="424"/>
      <c r="FJJ164" s="89"/>
      <c r="FJK164" s="425"/>
      <c r="FJL164" s="423"/>
      <c r="FJM164" s="426"/>
      <c r="FJN164" s="426"/>
      <c r="FJO164" s="427"/>
      <c r="FJP164" s="427"/>
      <c r="FJQ164" s="423"/>
      <c r="FJR164" s="428"/>
      <c r="FJS164" s="79"/>
      <c r="FJT164" s="424"/>
      <c r="FJU164" s="89"/>
      <c r="FJV164" s="425"/>
      <c r="FJW164" s="423"/>
      <c r="FJX164" s="426"/>
      <c r="FJY164" s="426"/>
      <c r="FJZ164" s="427"/>
      <c r="FKA164" s="427"/>
      <c r="FKB164" s="423"/>
      <c r="FKC164" s="428"/>
      <c r="FKD164" s="79"/>
      <c r="FKE164" s="424"/>
      <c r="FKF164" s="89"/>
      <c r="FKG164" s="425"/>
      <c r="FKH164" s="423"/>
      <c r="FKI164" s="426"/>
      <c r="FKJ164" s="426"/>
      <c r="FKK164" s="427"/>
      <c r="FKL164" s="427"/>
      <c r="FKM164" s="423"/>
      <c r="FKN164" s="428"/>
      <c r="FKO164" s="79"/>
      <c r="FKP164" s="424"/>
      <c r="FKQ164" s="89"/>
      <c r="FKR164" s="425"/>
      <c r="FKS164" s="423"/>
      <c r="FKT164" s="426"/>
      <c r="FKU164" s="426"/>
      <c r="FKV164" s="427"/>
      <c r="FKW164" s="427"/>
      <c r="FKX164" s="423"/>
      <c r="FKY164" s="428"/>
      <c r="FKZ164" s="79"/>
      <c r="FLA164" s="424"/>
      <c r="FLB164" s="89"/>
      <c r="FLC164" s="425"/>
      <c r="FLD164" s="423"/>
      <c r="FLE164" s="426"/>
      <c r="FLF164" s="426"/>
      <c r="FLG164" s="427"/>
      <c r="FLH164" s="427"/>
      <c r="FLI164" s="423"/>
      <c r="FLJ164" s="428"/>
      <c r="FLK164" s="79"/>
      <c r="FLL164" s="424"/>
      <c r="FLM164" s="89"/>
      <c r="FLN164" s="425"/>
      <c r="FLO164" s="423"/>
      <c r="FLP164" s="426"/>
      <c r="FLQ164" s="426"/>
      <c r="FLR164" s="427"/>
      <c r="FLS164" s="427"/>
      <c r="FLT164" s="423"/>
      <c r="FLU164" s="428"/>
      <c r="FLV164" s="79"/>
      <c r="FLW164" s="424"/>
      <c r="FLX164" s="89"/>
      <c r="FLY164" s="425"/>
      <c r="FLZ164" s="423"/>
      <c r="FMA164" s="426"/>
      <c r="FMB164" s="426"/>
      <c r="FMC164" s="427"/>
      <c r="FMD164" s="427"/>
      <c r="FME164" s="423"/>
      <c r="FMF164" s="428"/>
      <c r="FMG164" s="79"/>
      <c r="FMH164" s="424"/>
      <c r="FMI164" s="89"/>
      <c r="FMJ164" s="425"/>
      <c r="FMK164" s="423"/>
      <c r="FML164" s="426"/>
      <c r="FMM164" s="426"/>
      <c r="FMN164" s="427"/>
      <c r="FMO164" s="427"/>
      <c r="FMP164" s="423"/>
      <c r="FMQ164" s="428"/>
      <c r="FMR164" s="79"/>
      <c r="FMS164" s="424"/>
      <c r="FMT164" s="89"/>
      <c r="FMU164" s="425"/>
      <c r="FMV164" s="423"/>
      <c r="FMW164" s="426"/>
      <c r="FMX164" s="426"/>
      <c r="FMY164" s="427"/>
      <c r="FMZ164" s="427"/>
      <c r="FNA164" s="423"/>
      <c r="FNB164" s="428"/>
      <c r="FNC164" s="79"/>
      <c r="FND164" s="424"/>
      <c r="FNE164" s="89"/>
      <c r="FNF164" s="425"/>
      <c r="FNG164" s="423"/>
      <c r="FNH164" s="426"/>
      <c r="FNI164" s="426"/>
      <c r="FNJ164" s="427"/>
      <c r="FNK164" s="427"/>
      <c r="FNL164" s="423"/>
      <c r="FNM164" s="428"/>
      <c r="FNN164" s="79"/>
      <c r="FNO164" s="424"/>
      <c r="FNP164" s="89"/>
      <c r="FNQ164" s="425"/>
      <c r="FNR164" s="423"/>
      <c r="FNS164" s="426"/>
      <c r="FNT164" s="426"/>
      <c r="FNU164" s="427"/>
      <c r="FNV164" s="427"/>
      <c r="FNW164" s="423"/>
      <c r="FNX164" s="428"/>
      <c r="FNY164" s="79"/>
      <c r="FNZ164" s="424"/>
      <c r="FOA164" s="89"/>
      <c r="FOB164" s="425"/>
      <c r="FOC164" s="423"/>
      <c r="FOD164" s="426"/>
      <c r="FOE164" s="426"/>
      <c r="FOF164" s="427"/>
      <c r="FOG164" s="427"/>
      <c r="FOH164" s="423"/>
      <c r="FOI164" s="428"/>
      <c r="FOJ164" s="79"/>
      <c r="FOK164" s="424"/>
      <c r="FOL164" s="89"/>
      <c r="FOM164" s="425"/>
      <c r="FON164" s="423"/>
      <c r="FOO164" s="426"/>
      <c r="FOP164" s="426"/>
      <c r="FOQ164" s="427"/>
      <c r="FOR164" s="427"/>
      <c r="FOS164" s="423"/>
      <c r="FOT164" s="428"/>
      <c r="FOU164" s="79"/>
      <c r="FOV164" s="424"/>
      <c r="FOW164" s="89"/>
      <c r="FOX164" s="425"/>
      <c r="FOY164" s="423"/>
      <c r="FOZ164" s="426"/>
      <c r="FPA164" s="426"/>
      <c r="FPB164" s="427"/>
      <c r="FPC164" s="427"/>
      <c r="FPD164" s="423"/>
      <c r="FPE164" s="428"/>
      <c r="FPF164" s="79"/>
      <c r="FPG164" s="424"/>
      <c r="FPH164" s="89"/>
      <c r="FPI164" s="425"/>
      <c r="FPJ164" s="423"/>
      <c r="FPK164" s="426"/>
      <c r="FPL164" s="426"/>
      <c r="FPM164" s="427"/>
      <c r="FPN164" s="427"/>
      <c r="FPO164" s="423"/>
      <c r="FPP164" s="428"/>
      <c r="FPQ164" s="79"/>
      <c r="FPR164" s="424"/>
      <c r="FPS164" s="89"/>
      <c r="FPT164" s="425"/>
      <c r="FPU164" s="423"/>
      <c r="FPV164" s="426"/>
      <c r="FPW164" s="426"/>
      <c r="FPX164" s="427"/>
      <c r="FPY164" s="427"/>
      <c r="FPZ164" s="423"/>
      <c r="FQA164" s="428"/>
      <c r="FQB164" s="79"/>
      <c r="FQC164" s="424"/>
      <c r="FQD164" s="89"/>
      <c r="FQE164" s="425"/>
      <c r="FQF164" s="423"/>
      <c r="FQG164" s="426"/>
      <c r="FQH164" s="426"/>
      <c r="FQI164" s="427"/>
      <c r="FQJ164" s="427"/>
      <c r="FQK164" s="423"/>
      <c r="FQL164" s="428"/>
      <c r="FQM164" s="79"/>
      <c r="FQN164" s="424"/>
      <c r="FQO164" s="89"/>
      <c r="FQP164" s="425"/>
      <c r="FQQ164" s="423"/>
      <c r="FQR164" s="426"/>
      <c r="FQS164" s="426"/>
      <c r="FQT164" s="427"/>
      <c r="FQU164" s="427"/>
      <c r="FQV164" s="423"/>
      <c r="FQW164" s="428"/>
      <c r="FQX164" s="79"/>
      <c r="FQY164" s="424"/>
      <c r="FQZ164" s="89"/>
      <c r="FRA164" s="425"/>
      <c r="FRB164" s="423"/>
      <c r="FRC164" s="426"/>
      <c r="FRD164" s="426"/>
      <c r="FRE164" s="427"/>
      <c r="FRF164" s="427"/>
      <c r="FRG164" s="423"/>
      <c r="FRH164" s="428"/>
      <c r="FRI164" s="79"/>
      <c r="FRJ164" s="424"/>
      <c r="FRK164" s="89"/>
      <c r="FRL164" s="425"/>
      <c r="FRM164" s="423"/>
      <c r="FRN164" s="426"/>
      <c r="FRO164" s="426"/>
      <c r="FRP164" s="427"/>
      <c r="FRQ164" s="427"/>
      <c r="FRR164" s="423"/>
      <c r="FRS164" s="428"/>
      <c r="FRT164" s="79"/>
      <c r="FRU164" s="424"/>
      <c r="FRV164" s="89"/>
      <c r="FRW164" s="425"/>
      <c r="FRX164" s="423"/>
      <c r="FRY164" s="426"/>
      <c r="FRZ164" s="426"/>
      <c r="FSA164" s="427"/>
      <c r="FSB164" s="427"/>
      <c r="FSC164" s="423"/>
      <c r="FSD164" s="428"/>
      <c r="FSE164" s="79"/>
      <c r="FSF164" s="424"/>
      <c r="FSG164" s="89"/>
      <c r="FSH164" s="425"/>
      <c r="FSI164" s="423"/>
      <c r="FSJ164" s="426"/>
      <c r="FSK164" s="426"/>
      <c r="FSL164" s="427"/>
      <c r="FSM164" s="427"/>
      <c r="FSN164" s="423"/>
      <c r="FSO164" s="428"/>
      <c r="FSP164" s="79"/>
      <c r="FSQ164" s="424"/>
      <c r="FSR164" s="89"/>
      <c r="FSS164" s="425"/>
      <c r="FST164" s="423"/>
      <c r="FSU164" s="426"/>
      <c r="FSV164" s="426"/>
      <c r="FSW164" s="427"/>
      <c r="FSX164" s="427"/>
      <c r="FSY164" s="423"/>
      <c r="FSZ164" s="428"/>
      <c r="FTA164" s="79"/>
      <c r="FTB164" s="424"/>
      <c r="FTC164" s="89"/>
      <c r="FTD164" s="425"/>
      <c r="FTE164" s="423"/>
      <c r="FTF164" s="426"/>
      <c r="FTG164" s="426"/>
      <c r="FTH164" s="427"/>
      <c r="FTI164" s="427"/>
      <c r="FTJ164" s="423"/>
      <c r="FTK164" s="428"/>
      <c r="FTL164" s="79"/>
      <c r="FTM164" s="424"/>
      <c r="FTN164" s="89"/>
      <c r="FTO164" s="425"/>
      <c r="FTP164" s="423"/>
      <c r="FTQ164" s="426"/>
      <c r="FTR164" s="426"/>
      <c r="FTS164" s="427"/>
      <c r="FTT164" s="427"/>
      <c r="FTU164" s="423"/>
      <c r="FTV164" s="428"/>
      <c r="FTW164" s="79"/>
      <c r="FTX164" s="424"/>
      <c r="FTY164" s="89"/>
      <c r="FTZ164" s="425"/>
      <c r="FUA164" s="423"/>
      <c r="FUB164" s="426"/>
      <c r="FUC164" s="426"/>
      <c r="FUD164" s="427"/>
      <c r="FUE164" s="427"/>
      <c r="FUF164" s="423"/>
      <c r="FUG164" s="428"/>
      <c r="FUH164" s="79"/>
      <c r="FUI164" s="424"/>
      <c r="FUJ164" s="89"/>
      <c r="FUK164" s="425"/>
      <c r="FUL164" s="423"/>
      <c r="FUM164" s="426"/>
      <c r="FUN164" s="426"/>
      <c r="FUO164" s="427"/>
      <c r="FUP164" s="427"/>
      <c r="FUQ164" s="423"/>
      <c r="FUR164" s="428"/>
      <c r="FUS164" s="79"/>
      <c r="FUT164" s="424"/>
      <c r="FUU164" s="89"/>
      <c r="FUV164" s="425"/>
      <c r="FUW164" s="423"/>
      <c r="FUX164" s="426"/>
      <c r="FUY164" s="426"/>
      <c r="FUZ164" s="427"/>
      <c r="FVA164" s="427"/>
      <c r="FVB164" s="423"/>
      <c r="FVC164" s="428"/>
      <c r="FVD164" s="79"/>
      <c r="FVE164" s="424"/>
      <c r="FVF164" s="89"/>
      <c r="FVG164" s="425"/>
      <c r="FVH164" s="423"/>
      <c r="FVI164" s="426"/>
      <c r="FVJ164" s="426"/>
      <c r="FVK164" s="427"/>
      <c r="FVL164" s="427"/>
      <c r="FVM164" s="423"/>
      <c r="FVN164" s="428"/>
      <c r="FVO164" s="79"/>
      <c r="FVP164" s="424"/>
      <c r="FVQ164" s="89"/>
      <c r="FVR164" s="425"/>
      <c r="FVS164" s="423"/>
      <c r="FVT164" s="426"/>
      <c r="FVU164" s="426"/>
      <c r="FVV164" s="427"/>
      <c r="FVW164" s="427"/>
      <c r="FVX164" s="423"/>
      <c r="FVY164" s="428"/>
      <c r="FVZ164" s="79"/>
      <c r="FWA164" s="424"/>
      <c r="FWB164" s="89"/>
      <c r="FWC164" s="425"/>
      <c r="FWD164" s="423"/>
      <c r="FWE164" s="426"/>
      <c r="FWF164" s="426"/>
      <c r="FWG164" s="427"/>
      <c r="FWH164" s="427"/>
      <c r="FWI164" s="423"/>
      <c r="FWJ164" s="428"/>
      <c r="FWK164" s="79"/>
      <c r="FWL164" s="424"/>
      <c r="FWM164" s="89"/>
      <c r="FWN164" s="425"/>
      <c r="FWO164" s="423"/>
      <c r="FWP164" s="426"/>
      <c r="FWQ164" s="426"/>
      <c r="FWR164" s="427"/>
      <c r="FWS164" s="427"/>
      <c r="FWT164" s="423"/>
      <c r="FWU164" s="428"/>
      <c r="FWV164" s="79"/>
      <c r="FWW164" s="424"/>
      <c r="FWX164" s="89"/>
      <c r="FWY164" s="425"/>
      <c r="FWZ164" s="423"/>
      <c r="FXA164" s="426"/>
      <c r="FXB164" s="426"/>
      <c r="FXC164" s="427"/>
      <c r="FXD164" s="427"/>
      <c r="FXE164" s="423"/>
      <c r="FXF164" s="428"/>
      <c r="FXG164" s="79"/>
      <c r="FXH164" s="424"/>
      <c r="FXI164" s="89"/>
      <c r="FXJ164" s="425"/>
      <c r="FXK164" s="423"/>
      <c r="FXL164" s="426"/>
      <c r="FXM164" s="426"/>
      <c r="FXN164" s="427"/>
      <c r="FXO164" s="427"/>
      <c r="FXP164" s="423"/>
      <c r="FXQ164" s="428"/>
      <c r="FXR164" s="79"/>
      <c r="FXS164" s="424"/>
      <c r="FXT164" s="89"/>
      <c r="FXU164" s="425"/>
      <c r="FXV164" s="423"/>
      <c r="FXW164" s="426"/>
      <c r="FXX164" s="426"/>
      <c r="FXY164" s="427"/>
      <c r="FXZ164" s="427"/>
      <c r="FYA164" s="423"/>
      <c r="FYB164" s="428"/>
      <c r="FYC164" s="79"/>
      <c r="FYD164" s="424"/>
      <c r="FYE164" s="89"/>
      <c r="FYF164" s="425"/>
      <c r="FYG164" s="423"/>
      <c r="FYH164" s="426"/>
      <c r="FYI164" s="426"/>
      <c r="FYJ164" s="427"/>
      <c r="FYK164" s="427"/>
      <c r="FYL164" s="423"/>
      <c r="FYM164" s="428"/>
      <c r="FYN164" s="79"/>
      <c r="FYO164" s="424"/>
      <c r="FYP164" s="89"/>
      <c r="FYQ164" s="425"/>
      <c r="FYR164" s="423"/>
      <c r="FYS164" s="426"/>
      <c r="FYT164" s="426"/>
      <c r="FYU164" s="427"/>
      <c r="FYV164" s="427"/>
      <c r="FYW164" s="423"/>
      <c r="FYX164" s="428"/>
      <c r="FYY164" s="79"/>
      <c r="FYZ164" s="424"/>
      <c r="FZA164" s="89"/>
      <c r="FZB164" s="425"/>
      <c r="FZC164" s="423"/>
      <c r="FZD164" s="426"/>
      <c r="FZE164" s="426"/>
      <c r="FZF164" s="427"/>
      <c r="FZG164" s="427"/>
      <c r="FZH164" s="423"/>
      <c r="FZI164" s="428"/>
      <c r="FZJ164" s="79"/>
      <c r="FZK164" s="424"/>
      <c r="FZL164" s="89"/>
      <c r="FZM164" s="425"/>
      <c r="FZN164" s="423"/>
      <c r="FZO164" s="426"/>
      <c r="FZP164" s="426"/>
      <c r="FZQ164" s="427"/>
      <c r="FZR164" s="427"/>
      <c r="FZS164" s="423"/>
      <c r="FZT164" s="428"/>
      <c r="FZU164" s="79"/>
      <c r="FZV164" s="424"/>
      <c r="FZW164" s="89"/>
      <c r="FZX164" s="425"/>
      <c r="FZY164" s="423"/>
      <c r="FZZ164" s="426"/>
      <c r="GAA164" s="426"/>
      <c r="GAB164" s="427"/>
      <c r="GAC164" s="427"/>
      <c r="GAD164" s="423"/>
      <c r="GAE164" s="428"/>
      <c r="GAF164" s="79"/>
      <c r="GAG164" s="424"/>
      <c r="GAH164" s="89"/>
      <c r="GAI164" s="425"/>
      <c r="GAJ164" s="423"/>
      <c r="GAK164" s="426"/>
      <c r="GAL164" s="426"/>
      <c r="GAM164" s="427"/>
      <c r="GAN164" s="427"/>
      <c r="GAO164" s="423"/>
      <c r="GAP164" s="428"/>
      <c r="GAQ164" s="79"/>
      <c r="GAR164" s="424"/>
      <c r="GAS164" s="89"/>
      <c r="GAT164" s="425"/>
      <c r="GAU164" s="423"/>
      <c r="GAV164" s="426"/>
      <c r="GAW164" s="426"/>
      <c r="GAX164" s="427"/>
      <c r="GAY164" s="427"/>
      <c r="GAZ164" s="423"/>
      <c r="GBA164" s="428"/>
      <c r="GBB164" s="79"/>
      <c r="GBC164" s="424"/>
      <c r="GBD164" s="89"/>
      <c r="GBE164" s="425"/>
      <c r="GBF164" s="423"/>
      <c r="GBG164" s="426"/>
      <c r="GBH164" s="426"/>
      <c r="GBI164" s="427"/>
      <c r="GBJ164" s="427"/>
      <c r="GBK164" s="423"/>
      <c r="GBL164" s="428"/>
      <c r="GBM164" s="79"/>
      <c r="GBN164" s="424"/>
      <c r="GBO164" s="89"/>
      <c r="GBP164" s="425"/>
      <c r="GBQ164" s="423"/>
      <c r="GBR164" s="426"/>
      <c r="GBS164" s="426"/>
      <c r="GBT164" s="427"/>
      <c r="GBU164" s="427"/>
      <c r="GBV164" s="423"/>
      <c r="GBW164" s="428"/>
      <c r="GBX164" s="79"/>
      <c r="GBY164" s="424"/>
      <c r="GBZ164" s="89"/>
      <c r="GCA164" s="425"/>
      <c r="GCB164" s="423"/>
      <c r="GCC164" s="426"/>
      <c r="GCD164" s="426"/>
      <c r="GCE164" s="427"/>
      <c r="GCF164" s="427"/>
      <c r="GCG164" s="423"/>
      <c r="GCH164" s="428"/>
      <c r="GCI164" s="79"/>
      <c r="GCJ164" s="424"/>
      <c r="GCK164" s="89"/>
      <c r="GCL164" s="425"/>
      <c r="GCM164" s="423"/>
      <c r="GCN164" s="426"/>
      <c r="GCO164" s="426"/>
      <c r="GCP164" s="427"/>
      <c r="GCQ164" s="427"/>
      <c r="GCR164" s="423"/>
      <c r="GCS164" s="428"/>
      <c r="GCT164" s="79"/>
      <c r="GCU164" s="424"/>
      <c r="GCV164" s="89"/>
      <c r="GCW164" s="425"/>
      <c r="GCX164" s="423"/>
      <c r="GCY164" s="426"/>
      <c r="GCZ164" s="426"/>
      <c r="GDA164" s="427"/>
      <c r="GDB164" s="427"/>
      <c r="GDC164" s="423"/>
      <c r="GDD164" s="428"/>
      <c r="GDE164" s="79"/>
      <c r="GDF164" s="424"/>
      <c r="GDG164" s="89"/>
      <c r="GDH164" s="425"/>
      <c r="GDI164" s="423"/>
      <c r="GDJ164" s="426"/>
      <c r="GDK164" s="426"/>
      <c r="GDL164" s="427"/>
      <c r="GDM164" s="427"/>
      <c r="GDN164" s="423"/>
      <c r="GDO164" s="428"/>
      <c r="GDP164" s="79"/>
      <c r="GDQ164" s="424"/>
      <c r="GDR164" s="89"/>
      <c r="GDS164" s="425"/>
      <c r="GDT164" s="423"/>
      <c r="GDU164" s="426"/>
      <c r="GDV164" s="426"/>
      <c r="GDW164" s="427"/>
      <c r="GDX164" s="427"/>
      <c r="GDY164" s="423"/>
      <c r="GDZ164" s="428"/>
      <c r="GEA164" s="79"/>
      <c r="GEB164" s="424"/>
      <c r="GEC164" s="89"/>
      <c r="GED164" s="425"/>
      <c r="GEE164" s="423"/>
      <c r="GEF164" s="426"/>
      <c r="GEG164" s="426"/>
      <c r="GEH164" s="427"/>
      <c r="GEI164" s="427"/>
      <c r="GEJ164" s="423"/>
      <c r="GEK164" s="428"/>
      <c r="GEL164" s="79"/>
      <c r="GEM164" s="424"/>
      <c r="GEN164" s="89"/>
      <c r="GEO164" s="425"/>
      <c r="GEP164" s="423"/>
      <c r="GEQ164" s="426"/>
      <c r="GER164" s="426"/>
      <c r="GES164" s="427"/>
      <c r="GET164" s="427"/>
      <c r="GEU164" s="423"/>
      <c r="GEV164" s="428"/>
      <c r="GEW164" s="79"/>
      <c r="GEX164" s="424"/>
      <c r="GEY164" s="89"/>
      <c r="GEZ164" s="425"/>
      <c r="GFA164" s="423"/>
      <c r="GFB164" s="426"/>
      <c r="GFC164" s="426"/>
      <c r="GFD164" s="427"/>
      <c r="GFE164" s="427"/>
      <c r="GFF164" s="423"/>
      <c r="GFG164" s="428"/>
      <c r="GFH164" s="79"/>
      <c r="GFI164" s="424"/>
      <c r="GFJ164" s="89"/>
      <c r="GFK164" s="425"/>
      <c r="GFL164" s="423"/>
      <c r="GFM164" s="426"/>
      <c r="GFN164" s="426"/>
      <c r="GFO164" s="427"/>
      <c r="GFP164" s="427"/>
      <c r="GFQ164" s="423"/>
      <c r="GFR164" s="428"/>
      <c r="GFS164" s="79"/>
      <c r="GFT164" s="424"/>
      <c r="GFU164" s="89"/>
      <c r="GFV164" s="425"/>
      <c r="GFW164" s="423"/>
      <c r="GFX164" s="426"/>
      <c r="GFY164" s="426"/>
      <c r="GFZ164" s="427"/>
      <c r="GGA164" s="427"/>
      <c r="GGB164" s="423"/>
      <c r="GGC164" s="428"/>
      <c r="GGD164" s="79"/>
      <c r="GGE164" s="424"/>
      <c r="GGF164" s="89"/>
      <c r="GGG164" s="425"/>
      <c r="GGH164" s="423"/>
      <c r="GGI164" s="426"/>
      <c r="GGJ164" s="426"/>
      <c r="GGK164" s="427"/>
      <c r="GGL164" s="427"/>
      <c r="GGM164" s="423"/>
      <c r="GGN164" s="428"/>
      <c r="GGO164" s="79"/>
      <c r="GGP164" s="424"/>
      <c r="GGQ164" s="89"/>
      <c r="GGR164" s="425"/>
      <c r="GGS164" s="423"/>
      <c r="GGT164" s="426"/>
      <c r="GGU164" s="426"/>
      <c r="GGV164" s="427"/>
      <c r="GGW164" s="427"/>
      <c r="GGX164" s="423"/>
      <c r="GGY164" s="428"/>
      <c r="GGZ164" s="79"/>
      <c r="GHA164" s="424"/>
      <c r="GHB164" s="89"/>
      <c r="GHC164" s="425"/>
      <c r="GHD164" s="423"/>
      <c r="GHE164" s="426"/>
      <c r="GHF164" s="426"/>
      <c r="GHG164" s="427"/>
      <c r="GHH164" s="427"/>
      <c r="GHI164" s="423"/>
      <c r="GHJ164" s="428"/>
      <c r="GHK164" s="79"/>
      <c r="GHL164" s="424"/>
      <c r="GHM164" s="89"/>
      <c r="GHN164" s="425"/>
      <c r="GHO164" s="423"/>
      <c r="GHP164" s="426"/>
      <c r="GHQ164" s="426"/>
      <c r="GHR164" s="427"/>
      <c r="GHS164" s="427"/>
      <c r="GHT164" s="423"/>
      <c r="GHU164" s="428"/>
      <c r="GHV164" s="79"/>
      <c r="GHW164" s="424"/>
      <c r="GHX164" s="89"/>
      <c r="GHY164" s="425"/>
      <c r="GHZ164" s="423"/>
      <c r="GIA164" s="426"/>
      <c r="GIB164" s="426"/>
      <c r="GIC164" s="427"/>
      <c r="GID164" s="427"/>
      <c r="GIE164" s="423"/>
      <c r="GIF164" s="428"/>
      <c r="GIG164" s="79"/>
      <c r="GIH164" s="424"/>
      <c r="GII164" s="89"/>
      <c r="GIJ164" s="425"/>
      <c r="GIK164" s="423"/>
      <c r="GIL164" s="426"/>
      <c r="GIM164" s="426"/>
      <c r="GIN164" s="427"/>
      <c r="GIO164" s="427"/>
      <c r="GIP164" s="423"/>
      <c r="GIQ164" s="428"/>
      <c r="GIR164" s="79"/>
      <c r="GIS164" s="424"/>
      <c r="GIT164" s="89"/>
      <c r="GIU164" s="425"/>
      <c r="GIV164" s="423"/>
      <c r="GIW164" s="426"/>
      <c r="GIX164" s="426"/>
      <c r="GIY164" s="427"/>
      <c r="GIZ164" s="427"/>
      <c r="GJA164" s="423"/>
      <c r="GJB164" s="428"/>
      <c r="GJC164" s="79"/>
      <c r="GJD164" s="424"/>
      <c r="GJE164" s="89"/>
      <c r="GJF164" s="425"/>
      <c r="GJG164" s="423"/>
      <c r="GJH164" s="426"/>
      <c r="GJI164" s="426"/>
      <c r="GJJ164" s="427"/>
      <c r="GJK164" s="427"/>
      <c r="GJL164" s="423"/>
      <c r="GJM164" s="428"/>
      <c r="GJN164" s="79"/>
      <c r="GJO164" s="424"/>
      <c r="GJP164" s="89"/>
      <c r="GJQ164" s="425"/>
      <c r="GJR164" s="423"/>
      <c r="GJS164" s="426"/>
      <c r="GJT164" s="426"/>
      <c r="GJU164" s="427"/>
      <c r="GJV164" s="427"/>
      <c r="GJW164" s="423"/>
      <c r="GJX164" s="428"/>
      <c r="GJY164" s="79"/>
      <c r="GJZ164" s="424"/>
      <c r="GKA164" s="89"/>
      <c r="GKB164" s="425"/>
      <c r="GKC164" s="423"/>
      <c r="GKD164" s="426"/>
      <c r="GKE164" s="426"/>
      <c r="GKF164" s="427"/>
      <c r="GKG164" s="427"/>
      <c r="GKH164" s="423"/>
      <c r="GKI164" s="428"/>
      <c r="GKJ164" s="79"/>
      <c r="GKK164" s="424"/>
      <c r="GKL164" s="89"/>
      <c r="GKM164" s="425"/>
      <c r="GKN164" s="423"/>
      <c r="GKO164" s="426"/>
      <c r="GKP164" s="426"/>
      <c r="GKQ164" s="427"/>
      <c r="GKR164" s="427"/>
      <c r="GKS164" s="423"/>
      <c r="GKT164" s="428"/>
      <c r="GKU164" s="79"/>
      <c r="GKV164" s="424"/>
      <c r="GKW164" s="89"/>
      <c r="GKX164" s="425"/>
      <c r="GKY164" s="423"/>
      <c r="GKZ164" s="426"/>
      <c r="GLA164" s="426"/>
      <c r="GLB164" s="427"/>
      <c r="GLC164" s="427"/>
      <c r="GLD164" s="423"/>
      <c r="GLE164" s="428"/>
      <c r="GLF164" s="79"/>
      <c r="GLG164" s="424"/>
      <c r="GLH164" s="89"/>
      <c r="GLI164" s="425"/>
      <c r="GLJ164" s="423"/>
      <c r="GLK164" s="426"/>
      <c r="GLL164" s="426"/>
      <c r="GLM164" s="427"/>
      <c r="GLN164" s="427"/>
      <c r="GLO164" s="423"/>
      <c r="GLP164" s="428"/>
      <c r="GLQ164" s="79"/>
      <c r="GLR164" s="424"/>
      <c r="GLS164" s="89"/>
      <c r="GLT164" s="425"/>
      <c r="GLU164" s="423"/>
      <c r="GLV164" s="426"/>
      <c r="GLW164" s="426"/>
      <c r="GLX164" s="427"/>
      <c r="GLY164" s="427"/>
      <c r="GLZ164" s="423"/>
      <c r="GMA164" s="428"/>
      <c r="GMB164" s="79"/>
      <c r="GMC164" s="424"/>
      <c r="GMD164" s="89"/>
      <c r="GME164" s="425"/>
      <c r="GMF164" s="423"/>
      <c r="GMG164" s="426"/>
      <c r="GMH164" s="426"/>
      <c r="GMI164" s="427"/>
      <c r="GMJ164" s="427"/>
      <c r="GMK164" s="423"/>
      <c r="GML164" s="428"/>
      <c r="GMM164" s="79"/>
      <c r="GMN164" s="424"/>
      <c r="GMO164" s="89"/>
      <c r="GMP164" s="425"/>
      <c r="GMQ164" s="423"/>
      <c r="GMR164" s="426"/>
      <c r="GMS164" s="426"/>
      <c r="GMT164" s="427"/>
      <c r="GMU164" s="427"/>
      <c r="GMV164" s="423"/>
      <c r="GMW164" s="428"/>
      <c r="GMX164" s="79"/>
      <c r="GMY164" s="424"/>
      <c r="GMZ164" s="89"/>
      <c r="GNA164" s="425"/>
      <c r="GNB164" s="423"/>
      <c r="GNC164" s="426"/>
      <c r="GND164" s="426"/>
      <c r="GNE164" s="427"/>
      <c r="GNF164" s="427"/>
      <c r="GNG164" s="423"/>
      <c r="GNH164" s="428"/>
      <c r="GNI164" s="79"/>
      <c r="GNJ164" s="424"/>
      <c r="GNK164" s="89"/>
      <c r="GNL164" s="425"/>
      <c r="GNM164" s="423"/>
      <c r="GNN164" s="426"/>
      <c r="GNO164" s="426"/>
      <c r="GNP164" s="427"/>
      <c r="GNQ164" s="427"/>
      <c r="GNR164" s="423"/>
      <c r="GNS164" s="428"/>
      <c r="GNT164" s="79"/>
      <c r="GNU164" s="424"/>
      <c r="GNV164" s="89"/>
      <c r="GNW164" s="425"/>
      <c r="GNX164" s="423"/>
      <c r="GNY164" s="426"/>
      <c r="GNZ164" s="426"/>
      <c r="GOA164" s="427"/>
      <c r="GOB164" s="427"/>
      <c r="GOC164" s="423"/>
      <c r="GOD164" s="428"/>
      <c r="GOE164" s="79"/>
      <c r="GOF164" s="424"/>
      <c r="GOG164" s="89"/>
      <c r="GOH164" s="425"/>
      <c r="GOI164" s="423"/>
      <c r="GOJ164" s="426"/>
      <c r="GOK164" s="426"/>
      <c r="GOL164" s="427"/>
      <c r="GOM164" s="427"/>
      <c r="GON164" s="423"/>
      <c r="GOO164" s="428"/>
      <c r="GOP164" s="79"/>
      <c r="GOQ164" s="424"/>
      <c r="GOR164" s="89"/>
      <c r="GOS164" s="425"/>
      <c r="GOT164" s="423"/>
      <c r="GOU164" s="426"/>
      <c r="GOV164" s="426"/>
      <c r="GOW164" s="427"/>
      <c r="GOX164" s="427"/>
      <c r="GOY164" s="423"/>
      <c r="GOZ164" s="428"/>
      <c r="GPA164" s="79"/>
      <c r="GPB164" s="424"/>
      <c r="GPC164" s="89"/>
      <c r="GPD164" s="425"/>
      <c r="GPE164" s="423"/>
      <c r="GPF164" s="426"/>
      <c r="GPG164" s="426"/>
      <c r="GPH164" s="427"/>
      <c r="GPI164" s="427"/>
      <c r="GPJ164" s="423"/>
      <c r="GPK164" s="428"/>
      <c r="GPL164" s="79"/>
      <c r="GPM164" s="424"/>
      <c r="GPN164" s="89"/>
      <c r="GPO164" s="425"/>
      <c r="GPP164" s="423"/>
      <c r="GPQ164" s="426"/>
      <c r="GPR164" s="426"/>
      <c r="GPS164" s="427"/>
      <c r="GPT164" s="427"/>
      <c r="GPU164" s="423"/>
      <c r="GPV164" s="428"/>
      <c r="GPW164" s="79"/>
      <c r="GPX164" s="424"/>
      <c r="GPY164" s="89"/>
      <c r="GPZ164" s="425"/>
      <c r="GQA164" s="423"/>
      <c r="GQB164" s="426"/>
      <c r="GQC164" s="426"/>
      <c r="GQD164" s="427"/>
      <c r="GQE164" s="427"/>
      <c r="GQF164" s="423"/>
      <c r="GQG164" s="428"/>
      <c r="GQH164" s="79"/>
      <c r="GQI164" s="424"/>
      <c r="GQJ164" s="89"/>
      <c r="GQK164" s="425"/>
      <c r="GQL164" s="423"/>
      <c r="GQM164" s="426"/>
      <c r="GQN164" s="426"/>
      <c r="GQO164" s="427"/>
      <c r="GQP164" s="427"/>
      <c r="GQQ164" s="423"/>
      <c r="GQR164" s="428"/>
      <c r="GQS164" s="79"/>
      <c r="GQT164" s="424"/>
      <c r="GQU164" s="89"/>
      <c r="GQV164" s="425"/>
      <c r="GQW164" s="423"/>
      <c r="GQX164" s="426"/>
      <c r="GQY164" s="426"/>
      <c r="GQZ164" s="427"/>
      <c r="GRA164" s="427"/>
      <c r="GRB164" s="423"/>
      <c r="GRC164" s="428"/>
      <c r="GRD164" s="79"/>
      <c r="GRE164" s="424"/>
      <c r="GRF164" s="89"/>
      <c r="GRG164" s="425"/>
      <c r="GRH164" s="423"/>
      <c r="GRI164" s="426"/>
      <c r="GRJ164" s="426"/>
      <c r="GRK164" s="427"/>
      <c r="GRL164" s="427"/>
      <c r="GRM164" s="423"/>
      <c r="GRN164" s="428"/>
      <c r="GRO164" s="79"/>
      <c r="GRP164" s="424"/>
      <c r="GRQ164" s="89"/>
      <c r="GRR164" s="425"/>
      <c r="GRS164" s="423"/>
      <c r="GRT164" s="426"/>
      <c r="GRU164" s="426"/>
      <c r="GRV164" s="427"/>
      <c r="GRW164" s="427"/>
      <c r="GRX164" s="423"/>
      <c r="GRY164" s="428"/>
      <c r="GRZ164" s="79"/>
      <c r="GSA164" s="424"/>
      <c r="GSB164" s="89"/>
      <c r="GSC164" s="425"/>
      <c r="GSD164" s="423"/>
      <c r="GSE164" s="426"/>
      <c r="GSF164" s="426"/>
      <c r="GSG164" s="427"/>
      <c r="GSH164" s="427"/>
      <c r="GSI164" s="423"/>
      <c r="GSJ164" s="428"/>
      <c r="GSK164" s="79"/>
      <c r="GSL164" s="424"/>
      <c r="GSM164" s="89"/>
      <c r="GSN164" s="425"/>
      <c r="GSO164" s="423"/>
      <c r="GSP164" s="426"/>
      <c r="GSQ164" s="426"/>
      <c r="GSR164" s="427"/>
      <c r="GSS164" s="427"/>
      <c r="GST164" s="423"/>
      <c r="GSU164" s="428"/>
      <c r="GSV164" s="79"/>
      <c r="GSW164" s="424"/>
      <c r="GSX164" s="89"/>
      <c r="GSY164" s="425"/>
      <c r="GSZ164" s="423"/>
      <c r="GTA164" s="426"/>
      <c r="GTB164" s="426"/>
      <c r="GTC164" s="427"/>
      <c r="GTD164" s="427"/>
      <c r="GTE164" s="423"/>
      <c r="GTF164" s="428"/>
      <c r="GTG164" s="79"/>
      <c r="GTH164" s="424"/>
      <c r="GTI164" s="89"/>
      <c r="GTJ164" s="425"/>
      <c r="GTK164" s="423"/>
      <c r="GTL164" s="426"/>
      <c r="GTM164" s="426"/>
      <c r="GTN164" s="427"/>
      <c r="GTO164" s="427"/>
      <c r="GTP164" s="423"/>
      <c r="GTQ164" s="428"/>
      <c r="GTR164" s="79"/>
      <c r="GTS164" s="424"/>
      <c r="GTT164" s="89"/>
      <c r="GTU164" s="425"/>
      <c r="GTV164" s="423"/>
      <c r="GTW164" s="426"/>
      <c r="GTX164" s="426"/>
      <c r="GTY164" s="427"/>
      <c r="GTZ164" s="427"/>
      <c r="GUA164" s="423"/>
      <c r="GUB164" s="428"/>
      <c r="GUC164" s="79"/>
      <c r="GUD164" s="424"/>
      <c r="GUE164" s="89"/>
      <c r="GUF164" s="425"/>
      <c r="GUG164" s="423"/>
      <c r="GUH164" s="426"/>
      <c r="GUI164" s="426"/>
      <c r="GUJ164" s="427"/>
      <c r="GUK164" s="427"/>
      <c r="GUL164" s="423"/>
      <c r="GUM164" s="428"/>
      <c r="GUN164" s="79"/>
      <c r="GUO164" s="424"/>
      <c r="GUP164" s="89"/>
      <c r="GUQ164" s="425"/>
      <c r="GUR164" s="423"/>
      <c r="GUS164" s="426"/>
      <c r="GUT164" s="426"/>
      <c r="GUU164" s="427"/>
      <c r="GUV164" s="427"/>
      <c r="GUW164" s="423"/>
      <c r="GUX164" s="428"/>
      <c r="GUY164" s="79"/>
      <c r="GUZ164" s="424"/>
      <c r="GVA164" s="89"/>
      <c r="GVB164" s="425"/>
      <c r="GVC164" s="423"/>
      <c r="GVD164" s="426"/>
      <c r="GVE164" s="426"/>
      <c r="GVF164" s="427"/>
      <c r="GVG164" s="427"/>
      <c r="GVH164" s="423"/>
      <c r="GVI164" s="428"/>
      <c r="GVJ164" s="79"/>
      <c r="GVK164" s="424"/>
      <c r="GVL164" s="89"/>
      <c r="GVM164" s="425"/>
      <c r="GVN164" s="423"/>
      <c r="GVO164" s="426"/>
      <c r="GVP164" s="426"/>
      <c r="GVQ164" s="427"/>
      <c r="GVR164" s="427"/>
      <c r="GVS164" s="423"/>
      <c r="GVT164" s="428"/>
      <c r="GVU164" s="79"/>
      <c r="GVV164" s="424"/>
      <c r="GVW164" s="89"/>
      <c r="GVX164" s="425"/>
      <c r="GVY164" s="423"/>
      <c r="GVZ164" s="426"/>
      <c r="GWA164" s="426"/>
      <c r="GWB164" s="427"/>
      <c r="GWC164" s="427"/>
      <c r="GWD164" s="423"/>
      <c r="GWE164" s="428"/>
      <c r="GWF164" s="79"/>
      <c r="GWG164" s="424"/>
      <c r="GWH164" s="89"/>
      <c r="GWI164" s="425"/>
      <c r="GWJ164" s="423"/>
      <c r="GWK164" s="426"/>
      <c r="GWL164" s="426"/>
      <c r="GWM164" s="427"/>
      <c r="GWN164" s="427"/>
      <c r="GWO164" s="423"/>
      <c r="GWP164" s="428"/>
      <c r="GWQ164" s="79"/>
      <c r="GWR164" s="424"/>
      <c r="GWS164" s="89"/>
      <c r="GWT164" s="425"/>
      <c r="GWU164" s="423"/>
      <c r="GWV164" s="426"/>
      <c r="GWW164" s="426"/>
      <c r="GWX164" s="427"/>
      <c r="GWY164" s="427"/>
      <c r="GWZ164" s="423"/>
      <c r="GXA164" s="428"/>
      <c r="GXB164" s="79"/>
      <c r="GXC164" s="424"/>
      <c r="GXD164" s="89"/>
      <c r="GXE164" s="425"/>
      <c r="GXF164" s="423"/>
      <c r="GXG164" s="426"/>
      <c r="GXH164" s="426"/>
      <c r="GXI164" s="427"/>
      <c r="GXJ164" s="427"/>
      <c r="GXK164" s="423"/>
      <c r="GXL164" s="428"/>
      <c r="GXM164" s="79"/>
      <c r="GXN164" s="424"/>
      <c r="GXO164" s="89"/>
      <c r="GXP164" s="425"/>
      <c r="GXQ164" s="423"/>
      <c r="GXR164" s="426"/>
      <c r="GXS164" s="426"/>
      <c r="GXT164" s="427"/>
      <c r="GXU164" s="427"/>
      <c r="GXV164" s="423"/>
      <c r="GXW164" s="428"/>
      <c r="GXX164" s="79"/>
      <c r="GXY164" s="424"/>
      <c r="GXZ164" s="89"/>
      <c r="GYA164" s="425"/>
      <c r="GYB164" s="423"/>
      <c r="GYC164" s="426"/>
      <c r="GYD164" s="426"/>
      <c r="GYE164" s="427"/>
      <c r="GYF164" s="427"/>
      <c r="GYG164" s="423"/>
      <c r="GYH164" s="428"/>
      <c r="GYI164" s="79"/>
      <c r="GYJ164" s="424"/>
      <c r="GYK164" s="89"/>
      <c r="GYL164" s="425"/>
      <c r="GYM164" s="423"/>
      <c r="GYN164" s="426"/>
      <c r="GYO164" s="426"/>
      <c r="GYP164" s="427"/>
      <c r="GYQ164" s="427"/>
      <c r="GYR164" s="423"/>
      <c r="GYS164" s="428"/>
      <c r="GYT164" s="79"/>
      <c r="GYU164" s="424"/>
      <c r="GYV164" s="89"/>
      <c r="GYW164" s="425"/>
      <c r="GYX164" s="423"/>
      <c r="GYY164" s="426"/>
      <c r="GYZ164" s="426"/>
      <c r="GZA164" s="427"/>
      <c r="GZB164" s="427"/>
      <c r="GZC164" s="423"/>
      <c r="GZD164" s="428"/>
      <c r="GZE164" s="79"/>
      <c r="GZF164" s="424"/>
      <c r="GZG164" s="89"/>
      <c r="GZH164" s="425"/>
      <c r="GZI164" s="423"/>
      <c r="GZJ164" s="426"/>
      <c r="GZK164" s="426"/>
      <c r="GZL164" s="427"/>
      <c r="GZM164" s="427"/>
      <c r="GZN164" s="423"/>
      <c r="GZO164" s="428"/>
      <c r="GZP164" s="79"/>
      <c r="GZQ164" s="424"/>
      <c r="GZR164" s="89"/>
      <c r="GZS164" s="425"/>
      <c r="GZT164" s="423"/>
      <c r="GZU164" s="426"/>
      <c r="GZV164" s="426"/>
      <c r="GZW164" s="427"/>
      <c r="GZX164" s="427"/>
      <c r="GZY164" s="423"/>
      <c r="GZZ164" s="428"/>
      <c r="HAA164" s="79"/>
      <c r="HAB164" s="424"/>
      <c r="HAC164" s="89"/>
      <c r="HAD164" s="425"/>
      <c r="HAE164" s="423"/>
      <c r="HAF164" s="426"/>
      <c r="HAG164" s="426"/>
      <c r="HAH164" s="427"/>
      <c r="HAI164" s="427"/>
      <c r="HAJ164" s="423"/>
      <c r="HAK164" s="428"/>
      <c r="HAL164" s="79"/>
      <c r="HAM164" s="424"/>
      <c r="HAN164" s="89"/>
      <c r="HAO164" s="425"/>
      <c r="HAP164" s="423"/>
      <c r="HAQ164" s="426"/>
      <c r="HAR164" s="426"/>
      <c r="HAS164" s="427"/>
      <c r="HAT164" s="427"/>
      <c r="HAU164" s="423"/>
      <c r="HAV164" s="428"/>
      <c r="HAW164" s="79"/>
      <c r="HAX164" s="424"/>
      <c r="HAY164" s="89"/>
      <c r="HAZ164" s="425"/>
      <c r="HBA164" s="423"/>
      <c r="HBB164" s="426"/>
      <c r="HBC164" s="426"/>
      <c r="HBD164" s="427"/>
      <c r="HBE164" s="427"/>
      <c r="HBF164" s="423"/>
      <c r="HBG164" s="428"/>
      <c r="HBH164" s="79"/>
      <c r="HBI164" s="424"/>
      <c r="HBJ164" s="89"/>
      <c r="HBK164" s="425"/>
      <c r="HBL164" s="423"/>
      <c r="HBM164" s="426"/>
      <c r="HBN164" s="426"/>
      <c r="HBO164" s="427"/>
      <c r="HBP164" s="427"/>
      <c r="HBQ164" s="423"/>
      <c r="HBR164" s="428"/>
      <c r="HBS164" s="79"/>
      <c r="HBT164" s="424"/>
      <c r="HBU164" s="89"/>
      <c r="HBV164" s="425"/>
      <c r="HBW164" s="423"/>
      <c r="HBX164" s="426"/>
      <c r="HBY164" s="426"/>
      <c r="HBZ164" s="427"/>
      <c r="HCA164" s="427"/>
      <c r="HCB164" s="423"/>
      <c r="HCC164" s="428"/>
      <c r="HCD164" s="79"/>
      <c r="HCE164" s="424"/>
      <c r="HCF164" s="89"/>
      <c r="HCG164" s="425"/>
      <c r="HCH164" s="423"/>
      <c r="HCI164" s="426"/>
      <c r="HCJ164" s="426"/>
      <c r="HCK164" s="427"/>
      <c r="HCL164" s="427"/>
      <c r="HCM164" s="423"/>
      <c r="HCN164" s="428"/>
      <c r="HCO164" s="79"/>
      <c r="HCP164" s="424"/>
      <c r="HCQ164" s="89"/>
      <c r="HCR164" s="425"/>
      <c r="HCS164" s="423"/>
      <c r="HCT164" s="426"/>
      <c r="HCU164" s="426"/>
      <c r="HCV164" s="427"/>
      <c r="HCW164" s="427"/>
      <c r="HCX164" s="423"/>
      <c r="HCY164" s="428"/>
      <c r="HCZ164" s="79"/>
      <c r="HDA164" s="424"/>
      <c r="HDB164" s="89"/>
      <c r="HDC164" s="425"/>
      <c r="HDD164" s="423"/>
      <c r="HDE164" s="426"/>
      <c r="HDF164" s="426"/>
      <c r="HDG164" s="427"/>
      <c r="HDH164" s="427"/>
      <c r="HDI164" s="423"/>
      <c r="HDJ164" s="428"/>
      <c r="HDK164" s="79"/>
      <c r="HDL164" s="424"/>
      <c r="HDM164" s="89"/>
      <c r="HDN164" s="425"/>
      <c r="HDO164" s="423"/>
      <c r="HDP164" s="426"/>
      <c r="HDQ164" s="426"/>
      <c r="HDR164" s="427"/>
      <c r="HDS164" s="427"/>
      <c r="HDT164" s="423"/>
      <c r="HDU164" s="428"/>
      <c r="HDV164" s="79"/>
      <c r="HDW164" s="424"/>
      <c r="HDX164" s="89"/>
      <c r="HDY164" s="425"/>
      <c r="HDZ164" s="423"/>
      <c r="HEA164" s="426"/>
      <c r="HEB164" s="426"/>
      <c r="HEC164" s="427"/>
      <c r="HED164" s="427"/>
      <c r="HEE164" s="423"/>
      <c r="HEF164" s="428"/>
      <c r="HEG164" s="79"/>
      <c r="HEH164" s="424"/>
      <c r="HEI164" s="89"/>
      <c r="HEJ164" s="425"/>
      <c r="HEK164" s="423"/>
      <c r="HEL164" s="426"/>
      <c r="HEM164" s="426"/>
      <c r="HEN164" s="427"/>
      <c r="HEO164" s="427"/>
      <c r="HEP164" s="423"/>
      <c r="HEQ164" s="428"/>
      <c r="HER164" s="79"/>
      <c r="HES164" s="424"/>
      <c r="HET164" s="89"/>
      <c r="HEU164" s="425"/>
      <c r="HEV164" s="423"/>
      <c r="HEW164" s="426"/>
      <c r="HEX164" s="426"/>
      <c r="HEY164" s="427"/>
      <c r="HEZ164" s="427"/>
      <c r="HFA164" s="423"/>
      <c r="HFB164" s="428"/>
      <c r="HFC164" s="79"/>
      <c r="HFD164" s="424"/>
      <c r="HFE164" s="89"/>
      <c r="HFF164" s="425"/>
      <c r="HFG164" s="423"/>
      <c r="HFH164" s="426"/>
      <c r="HFI164" s="426"/>
      <c r="HFJ164" s="427"/>
      <c r="HFK164" s="427"/>
      <c r="HFL164" s="423"/>
      <c r="HFM164" s="428"/>
      <c r="HFN164" s="79"/>
      <c r="HFO164" s="424"/>
      <c r="HFP164" s="89"/>
      <c r="HFQ164" s="425"/>
      <c r="HFR164" s="423"/>
      <c r="HFS164" s="426"/>
      <c r="HFT164" s="426"/>
      <c r="HFU164" s="427"/>
      <c r="HFV164" s="427"/>
      <c r="HFW164" s="423"/>
      <c r="HFX164" s="428"/>
      <c r="HFY164" s="79"/>
      <c r="HFZ164" s="424"/>
      <c r="HGA164" s="89"/>
      <c r="HGB164" s="425"/>
      <c r="HGC164" s="423"/>
      <c r="HGD164" s="426"/>
      <c r="HGE164" s="426"/>
      <c r="HGF164" s="427"/>
      <c r="HGG164" s="427"/>
      <c r="HGH164" s="423"/>
      <c r="HGI164" s="428"/>
      <c r="HGJ164" s="79"/>
      <c r="HGK164" s="424"/>
      <c r="HGL164" s="89"/>
      <c r="HGM164" s="425"/>
      <c r="HGN164" s="423"/>
      <c r="HGO164" s="426"/>
      <c r="HGP164" s="426"/>
      <c r="HGQ164" s="427"/>
      <c r="HGR164" s="427"/>
      <c r="HGS164" s="423"/>
      <c r="HGT164" s="428"/>
      <c r="HGU164" s="79"/>
      <c r="HGV164" s="424"/>
      <c r="HGW164" s="89"/>
      <c r="HGX164" s="425"/>
      <c r="HGY164" s="423"/>
      <c r="HGZ164" s="426"/>
      <c r="HHA164" s="426"/>
      <c r="HHB164" s="427"/>
      <c r="HHC164" s="427"/>
      <c r="HHD164" s="423"/>
      <c r="HHE164" s="428"/>
      <c r="HHF164" s="79"/>
      <c r="HHG164" s="424"/>
      <c r="HHH164" s="89"/>
      <c r="HHI164" s="425"/>
      <c r="HHJ164" s="423"/>
      <c r="HHK164" s="426"/>
      <c r="HHL164" s="426"/>
      <c r="HHM164" s="427"/>
      <c r="HHN164" s="427"/>
      <c r="HHO164" s="423"/>
      <c r="HHP164" s="428"/>
      <c r="HHQ164" s="79"/>
      <c r="HHR164" s="424"/>
      <c r="HHS164" s="89"/>
      <c r="HHT164" s="425"/>
      <c r="HHU164" s="423"/>
      <c r="HHV164" s="426"/>
      <c r="HHW164" s="426"/>
      <c r="HHX164" s="427"/>
      <c r="HHY164" s="427"/>
      <c r="HHZ164" s="423"/>
      <c r="HIA164" s="428"/>
      <c r="HIB164" s="79"/>
      <c r="HIC164" s="424"/>
      <c r="HID164" s="89"/>
      <c r="HIE164" s="425"/>
      <c r="HIF164" s="423"/>
      <c r="HIG164" s="426"/>
      <c r="HIH164" s="426"/>
      <c r="HII164" s="427"/>
      <c r="HIJ164" s="427"/>
      <c r="HIK164" s="423"/>
      <c r="HIL164" s="428"/>
      <c r="HIM164" s="79"/>
      <c r="HIN164" s="424"/>
      <c r="HIO164" s="89"/>
      <c r="HIP164" s="425"/>
      <c r="HIQ164" s="423"/>
      <c r="HIR164" s="426"/>
      <c r="HIS164" s="426"/>
      <c r="HIT164" s="427"/>
      <c r="HIU164" s="427"/>
      <c r="HIV164" s="423"/>
      <c r="HIW164" s="428"/>
      <c r="HIX164" s="79"/>
      <c r="HIY164" s="424"/>
      <c r="HIZ164" s="89"/>
      <c r="HJA164" s="425"/>
      <c r="HJB164" s="423"/>
      <c r="HJC164" s="426"/>
      <c r="HJD164" s="426"/>
      <c r="HJE164" s="427"/>
      <c r="HJF164" s="427"/>
      <c r="HJG164" s="423"/>
      <c r="HJH164" s="428"/>
      <c r="HJI164" s="79"/>
      <c r="HJJ164" s="424"/>
      <c r="HJK164" s="89"/>
      <c r="HJL164" s="425"/>
      <c r="HJM164" s="423"/>
      <c r="HJN164" s="426"/>
      <c r="HJO164" s="426"/>
      <c r="HJP164" s="427"/>
      <c r="HJQ164" s="427"/>
      <c r="HJR164" s="423"/>
      <c r="HJS164" s="428"/>
      <c r="HJT164" s="79"/>
      <c r="HJU164" s="424"/>
      <c r="HJV164" s="89"/>
      <c r="HJW164" s="425"/>
      <c r="HJX164" s="423"/>
      <c r="HJY164" s="426"/>
      <c r="HJZ164" s="426"/>
      <c r="HKA164" s="427"/>
      <c r="HKB164" s="427"/>
      <c r="HKC164" s="423"/>
      <c r="HKD164" s="428"/>
      <c r="HKE164" s="79"/>
      <c r="HKF164" s="424"/>
      <c r="HKG164" s="89"/>
      <c r="HKH164" s="425"/>
      <c r="HKI164" s="423"/>
      <c r="HKJ164" s="426"/>
      <c r="HKK164" s="426"/>
      <c r="HKL164" s="427"/>
      <c r="HKM164" s="427"/>
      <c r="HKN164" s="423"/>
      <c r="HKO164" s="428"/>
      <c r="HKP164" s="79"/>
      <c r="HKQ164" s="424"/>
      <c r="HKR164" s="89"/>
      <c r="HKS164" s="425"/>
      <c r="HKT164" s="423"/>
      <c r="HKU164" s="426"/>
      <c r="HKV164" s="426"/>
      <c r="HKW164" s="427"/>
      <c r="HKX164" s="427"/>
      <c r="HKY164" s="423"/>
      <c r="HKZ164" s="428"/>
      <c r="HLA164" s="79"/>
      <c r="HLB164" s="424"/>
      <c r="HLC164" s="89"/>
      <c r="HLD164" s="425"/>
      <c r="HLE164" s="423"/>
      <c r="HLF164" s="426"/>
      <c r="HLG164" s="426"/>
      <c r="HLH164" s="427"/>
      <c r="HLI164" s="427"/>
      <c r="HLJ164" s="423"/>
      <c r="HLK164" s="428"/>
      <c r="HLL164" s="79"/>
      <c r="HLM164" s="424"/>
      <c r="HLN164" s="89"/>
      <c r="HLO164" s="425"/>
      <c r="HLP164" s="423"/>
      <c r="HLQ164" s="426"/>
      <c r="HLR164" s="426"/>
      <c r="HLS164" s="427"/>
      <c r="HLT164" s="427"/>
      <c r="HLU164" s="423"/>
      <c r="HLV164" s="428"/>
      <c r="HLW164" s="79"/>
      <c r="HLX164" s="424"/>
      <c r="HLY164" s="89"/>
      <c r="HLZ164" s="425"/>
      <c r="HMA164" s="423"/>
      <c r="HMB164" s="426"/>
      <c r="HMC164" s="426"/>
      <c r="HMD164" s="427"/>
      <c r="HME164" s="427"/>
      <c r="HMF164" s="423"/>
      <c r="HMG164" s="428"/>
      <c r="HMH164" s="79"/>
      <c r="HMI164" s="424"/>
      <c r="HMJ164" s="89"/>
      <c r="HMK164" s="425"/>
      <c r="HML164" s="423"/>
      <c r="HMM164" s="426"/>
      <c r="HMN164" s="426"/>
      <c r="HMO164" s="427"/>
      <c r="HMP164" s="427"/>
      <c r="HMQ164" s="423"/>
      <c r="HMR164" s="428"/>
      <c r="HMS164" s="79"/>
      <c r="HMT164" s="424"/>
      <c r="HMU164" s="89"/>
      <c r="HMV164" s="425"/>
      <c r="HMW164" s="423"/>
      <c r="HMX164" s="426"/>
      <c r="HMY164" s="426"/>
      <c r="HMZ164" s="427"/>
      <c r="HNA164" s="427"/>
      <c r="HNB164" s="423"/>
      <c r="HNC164" s="428"/>
      <c r="HND164" s="79"/>
      <c r="HNE164" s="424"/>
      <c r="HNF164" s="89"/>
      <c r="HNG164" s="425"/>
      <c r="HNH164" s="423"/>
      <c r="HNI164" s="426"/>
      <c r="HNJ164" s="426"/>
      <c r="HNK164" s="427"/>
      <c r="HNL164" s="427"/>
      <c r="HNM164" s="423"/>
      <c r="HNN164" s="428"/>
      <c r="HNO164" s="79"/>
      <c r="HNP164" s="424"/>
      <c r="HNQ164" s="89"/>
      <c r="HNR164" s="425"/>
      <c r="HNS164" s="423"/>
      <c r="HNT164" s="426"/>
      <c r="HNU164" s="426"/>
      <c r="HNV164" s="427"/>
      <c r="HNW164" s="427"/>
      <c r="HNX164" s="423"/>
      <c r="HNY164" s="428"/>
      <c r="HNZ164" s="79"/>
      <c r="HOA164" s="424"/>
      <c r="HOB164" s="89"/>
      <c r="HOC164" s="425"/>
      <c r="HOD164" s="423"/>
      <c r="HOE164" s="426"/>
      <c r="HOF164" s="426"/>
      <c r="HOG164" s="427"/>
      <c r="HOH164" s="427"/>
      <c r="HOI164" s="423"/>
      <c r="HOJ164" s="428"/>
      <c r="HOK164" s="79"/>
      <c r="HOL164" s="424"/>
      <c r="HOM164" s="89"/>
      <c r="HON164" s="425"/>
      <c r="HOO164" s="423"/>
      <c r="HOP164" s="426"/>
      <c r="HOQ164" s="426"/>
      <c r="HOR164" s="427"/>
      <c r="HOS164" s="427"/>
      <c r="HOT164" s="423"/>
      <c r="HOU164" s="428"/>
      <c r="HOV164" s="79"/>
      <c r="HOW164" s="424"/>
      <c r="HOX164" s="89"/>
      <c r="HOY164" s="425"/>
      <c r="HOZ164" s="423"/>
      <c r="HPA164" s="426"/>
      <c r="HPB164" s="426"/>
      <c r="HPC164" s="427"/>
      <c r="HPD164" s="427"/>
      <c r="HPE164" s="423"/>
      <c r="HPF164" s="428"/>
      <c r="HPG164" s="79"/>
      <c r="HPH164" s="424"/>
      <c r="HPI164" s="89"/>
      <c r="HPJ164" s="425"/>
      <c r="HPK164" s="423"/>
      <c r="HPL164" s="426"/>
      <c r="HPM164" s="426"/>
      <c r="HPN164" s="427"/>
      <c r="HPO164" s="427"/>
      <c r="HPP164" s="423"/>
      <c r="HPQ164" s="428"/>
      <c r="HPR164" s="79"/>
      <c r="HPS164" s="424"/>
      <c r="HPT164" s="89"/>
      <c r="HPU164" s="425"/>
      <c r="HPV164" s="423"/>
      <c r="HPW164" s="426"/>
      <c r="HPX164" s="426"/>
      <c r="HPY164" s="427"/>
      <c r="HPZ164" s="427"/>
      <c r="HQA164" s="423"/>
      <c r="HQB164" s="428"/>
      <c r="HQC164" s="79"/>
      <c r="HQD164" s="424"/>
      <c r="HQE164" s="89"/>
      <c r="HQF164" s="425"/>
      <c r="HQG164" s="423"/>
      <c r="HQH164" s="426"/>
      <c r="HQI164" s="426"/>
      <c r="HQJ164" s="427"/>
      <c r="HQK164" s="427"/>
      <c r="HQL164" s="423"/>
      <c r="HQM164" s="428"/>
      <c r="HQN164" s="79"/>
      <c r="HQO164" s="424"/>
      <c r="HQP164" s="89"/>
      <c r="HQQ164" s="425"/>
      <c r="HQR164" s="423"/>
      <c r="HQS164" s="426"/>
      <c r="HQT164" s="426"/>
      <c r="HQU164" s="427"/>
      <c r="HQV164" s="427"/>
      <c r="HQW164" s="423"/>
      <c r="HQX164" s="428"/>
      <c r="HQY164" s="79"/>
      <c r="HQZ164" s="424"/>
      <c r="HRA164" s="89"/>
      <c r="HRB164" s="425"/>
      <c r="HRC164" s="423"/>
      <c r="HRD164" s="426"/>
      <c r="HRE164" s="426"/>
      <c r="HRF164" s="427"/>
      <c r="HRG164" s="427"/>
      <c r="HRH164" s="423"/>
      <c r="HRI164" s="428"/>
      <c r="HRJ164" s="79"/>
      <c r="HRK164" s="424"/>
      <c r="HRL164" s="89"/>
      <c r="HRM164" s="425"/>
      <c r="HRN164" s="423"/>
      <c r="HRO164" s="426"/>
      <c r="HRP164" s="426"/>
      <c r="HRQ164" s="427"/>
      <c r="HRR164" s="427"/>
      <c r="HRS164" s="423"/>
      <c r="HRT164" s="428"/>
      <c r="HRU164" s="79"/>
      <c r="HRV164" s="424"/>
      <c r="HRW164" s="89"/>
      <c r="HRX164" s="425"/>
      <c r="HRY164" s="423"/>
      <c r="HRZ164" s="426"/>
      <c r="HSA164" s="426"/>
      <c r="HSB164" s="427"/>
      <c r="HSC164" s="427"/>
      <c r="HSD164" s="423"/>
      <c r="HSE164" s="428"/>
      <c r="HSF164" s="79"/>
      <c r="HSG164" s="424"/>
      <c r="HSH164" s="89"/>
      <c r="HSI164" s="425"/>
      <c r="HSJ164" s="423"/>
      <c r="HSK164" s="426"/>
      <c r="HSL164" s="426"/>
      <c r="HSM164" s="427"/>
      <c r="HSN164" s="427"/>
      <c r="HSO164" s="423"/>
      <c r="HSP164" s="428"/>
      <c r="HSQ164" s="79"/>
      <c r="HSR164" s="424"/>
      <c r="HSS164" s="89"/>
      <c r="HST164" s="425"/>
      <c r="HSU164" s="423"/>
      <c r="HSV164" s="426"/>
      <c r="HSW164" s="426"/>
      <c r="HSX164" s="427"/>
      <c r="HSY164" s="427"/>
      <c r="HSZ164" s="423"/>
      <c r="HTA164" s="428"/>
      <c r="HTB164" s="79"/>
      <c r="HTC164" s="424"/>
      <c r="HTD164" s="89"/>
      <c r="HTE164" s="425"/>
      <c r="HTF164" s="423"/>
      <c r="HTG164" s="426"/>
      <c r="HTH164" s="426"/>
      <c r="HTI164" s="427"/>
      <c r="HTJ164" s="427"/>
      <c r="HTK164" s="423"/>
      <c r="HTL164" s="428"/>
      <c r="HTM164" s="79"/>
      <c r="HTN164" s="424"/>
      <c r="HTO164" s="89"/>
      <c r="HTP164" s="425"/>
      <c r="HTQ164" s="423"/>
      <c r="HTR164" s="426"/>
      <c r="HTS164" s="426"/>
      <c r="HTT164" s="427"/>
      <c r="HTU164" s="427"/>
      <c r="HTV164" s="423"/>
      <c r="HTW164" s="428"/>
      <c r="HTX164" s="79"/>
      <c r="HTY164" s="424"/>
      <c r="HTZ164" s="89"/>
      <c r="HUA164" s="425"/>
      <c r="HUB164" s="423"/>
      <c r="HUC164" s="426"/>
      <c r="HUD164" s="426"/>
      <c r="HUE164" s="427"/>
      <c r="HUF164" s="427"/>
      <c r="HUG164" s="423"/>
      <c r="HUH164" s="428"/>
      <c r="HUI164" s="79"/>
      <c r="HUJ164" s="424"/>
      <c r="HUK164" s="89"/>
      <c r="HUL164" s="425"/>
      <c r="HUM164" s="423"/>
      <c r="HUN164" s="426"/>
      <c r="HUO164" s="426"/>
      <c r="HUP164" s="427"/>
      <c r="HUQ164" s="427"/>
      <c r="HUR164" s="423"/>
      <c r="HUS164" s="428"/>
      <c r="HUT164" s="79"/>
      <c r="HUU164" s="424"/>
      <c r="HUV164" s="89"/>
      <c r="HUW164" s="425"/>
      <c r="HUX164" s="423"/>
      <c r="HUY164" s="426"/>
      <c r="HUZ164" s="426"/>
      <c r="HVA164" s="427"/>
      <c r="HVB164" s="427"/>
      <c r="HVC164" s="423"/>
      <c r="HVD164" s="428"/>
      <c r="HVE164" s="79"/>
      <c r="HVF164" s="424"/>
      <c r="HVG164" s="89"/>
      <c r="HVH164" s="425"/>
      <c r="HVI164" s="423"/>
      <c r="HVJ164" s="426"/>
      <c r="HVK164" s="426"/>
      <c r="HVL164" s="427"/>
      <c r="HVM164" s="427"/>
      <c r="HVN164" s="423"/>
      <c r="HVO164" s="428"/>
      <c r="HVP164" s="79"/>
      <c r="HVQ164" s="424"/>
      <c r="HVR164" s="89"/>
      <c r="HVS164" s="425"/>
      <c r="HVT164" s="423"/>
      <c r="HVU164" s="426"/>
      <c r="HVV164" s="426"/>
      <c r="HVW164" s="427"/>
      <c r="HVX164" s="427"/>
      <c r="HVY164" s="423"/>
      <c r="HVZ164" s="428"/>
      <c r="HWA164" s="79"/>
      <c r="HWB164" s="424"/>
      <c r="HWC164" s="89"/>
      <c r="HWD164" s="425"/>
      <c r="HWE164" s="423"/>
      <c r="HWF164" s="426"/>
      <c r="HWG164" s="426"/>
      <c r="HWH164" s="427"/>
      <c r="HWI164" s="427"/>
      <c r="HWJ164" s="423"/>
      <c r="HWK164" s="428"/>
      <c r="HWL164" s="79"/>
      <c r="HWM164" s="424"/>
      <c r="HWN164" s="89"/>
      <c r="HWO164" s="425"/>
      <c r="HWP164" s="423"/>
      <c r="HWQ164" s="426"/>
      <c r="HWR164" s="426"/>
      <c r="HWS164" s="427"/>
      <c r="HWT164" s="427"/>
      <c r="HWU164" s="423"/>
      <c r="HWV164" s="428"/>
      <c r="HWW164" s="79"/>
      <c r="HWX164" s="424"/>
      <c r="HWY164" s="89"/>
      <c r="HWZ164" s="425"/>
      <c r="HXA164" s="423"/>
      <c r="HXB164" s="426"/>
      <c r="HXC164" s="426"/>
      <c r="HXD164" s="427"/>
      <c r="HXE164" s="427"/>
      <c r="HXF164" s="423"/>
      <c r="HXG164" s="428"/>
      <c r="HXH164" s="79"/>
      <c r="HXI164" s="424"/>
      <c r="HXJ164" s="89"/>
      <c r="HXK164" s="425"/>
      <c r="HXL164" s="423"/>
      <c r="HXM164" s="426"/>
      <c r="HXN164" s="426"/>
      <c r="HXO164" s="427"/>
      <c r="HXP164" s="427"/>
      <c r="HXQ164" s="423"/>
      <c r="HXR164" s="428"/>
      <c r="HXS164" s="79"/>
      <c r="HXT164" s="424"/>
      <c r="HXU164" s="89"/>
      <c r="HXV164" s="425"/>
      <c r="HXW164" s="423"/>
      <c r="HXX164" s="426"/>
      <c r="HXY164" s="426"/>
      <c r="HXZ164" s="427"/>
      <c r="HYA164" s="427"/>
      <c r="HYB164" s="423"/>
      <c r="HYC164" s="428"/>
      <c r="HYD164" s="79"/>
      <c r="HYE164" s="424"/>
      <c r="HYF164" s="89"/>
      <c r="HYG164" s="425"/>
      <c r="HYH164" s="423"/>
      <c r="HYI164" s="426"/>
      <c r="HYJ164" s="426"/>
      <c r="HYK164" s="427"/>
      <c r="HYL164" s="427"/>
      <c r="HYM164" s="423"/>
      <c r="HYN164" s="428"/>
      <c r="HYO164" s="79"/>
      <c r="HYP164" s="424"/>
      <c r="HYQ164" s="89"/>
      <c r="HYR164" s="425"/>
      <c r="HYS164" s="423"/>
      <c r="HYT164" s="426"/>
      <c r="HYU164" s="426"/>
      <c r="HYV164" s="427"/>
      <c r="HYW164" s="427"/>
      <c r="HYX164" s="423"/>
      <c r="HYY164" s="428"/>
      <c r="HYZ164" s="79"/>
      <c r="HZA164" s="424"/>
      <c r="HZB164" s="89"/>
      <c r="HZC164" s="425"/>
      <c r="HZD164" s="423"/>
      <c r="HZE164" s="426"/>
      <c r="HZF164" s="426"/>
      <c r="HZG164" s="427"/>
      <c r="HZH164" s="427"/>
      <c r="HZI164" s="423"/>
      <c r="HZJ164" s="428"/>
      <c r="HZK164" s="79"/>
      <c r="HZL164" s="424"/>
      <c r="HZM164" s="89"/>
      <c r="HZN164" s="425"/>
      <c r="HZO164" s="423"/>
      <c r="HZP164" s="426"/>
      <c r="HZQ164" s="426"/>
      <c r="HZR164" s="427"/>
      <c r="HZS164" s="427"/>
      <c r="HZT164" s="423"/>
      <c r="HZU164" s="428"/>
      <c r="HZV164" s="79"/>
      <c r="HZW164" s="424"/>
      <c r="HZX164" s="89"/>
      <c r="HZY164" s="425"/>
      <c r="HZZ164" s="423"/>
      <c r="IAA164" s="426"/>
      <c r="IAB164" s="426"/>
      <c r="IAC164" s="427"/>
      <c r="IAD164" s="427"/>
      <c r="IAE164" s="423"/>
      <c r="IAF164" s="428"/>
      <c r="IAG164" s="79"/>
      <c r="IAH164" s="424"/>
      <c r="IAI164" s="89"/>
      <c r="IAJ164" s="425"/>
      <c r="IAK164" s="423"/>
      <c r="IAL164" s="426"/>
      <c r="IAM164" s="426"/>
      <c r="IAN164" s="427"/>
      <c r="IAO164" s="427"/>
      <c r="IAP164" s="423"/>
      <c r="IAQ164" s="428"/>
      <c r="IAR164" s="79"/>
      <c r="IAS164" s="424"/>
      <c r="IAT164" s="89"/>
      <c r="IAU164" s="425"/>
      <c r="IAV164" s="423"/>
      <c r="IAW164" s="426"/>
      <c r="IAX164" s="426"/>
      <c r="IAY164" s="427"/>
      <c r="IAZ164" s="427"/>
      <c r="IBA164" s="423"/>
      <c r="IBB164" s="428"/>
      <c r="IBC164" s="79"/>
      <c r="IBD164" s="424"/>
      <c r="IBE164" s="89"/>
      <c r="IBF164" s="425"/>
      <c r="IBG164" s="423"/>
      <c r="IBH164" s="426"/>
      <c r="IBI164" s="426"/>
      <c r="IBJ164" s="427"/>
      <c r="IBK164" s="427"/>
      <c r="IBL164" s="423"/>
      <c r="IBM164" s="428"/>
      <c r="IBN164" s="79"/>
      <c r="IBO164" s="424"/>
      <c r="IBP164" s="89"/>
      <c r="IBQ164" s="425"/>
      <c r="IBR164" s="423"/>
      <c r="IBS164" s="426"/>
      <c r="IBT164" s="426"/>
      <c r="IBU164" s="427"/>
      <c r="IBV164" s="427"/>
      <c r="IBW164" s="423"/>
      <c r="IBX164" s="428"/>
      <c r="IBY164" s="79"/>
      <c r="IBZ164" s="424"/>
      <c r="ICA164" s="89"/>
      <c r="ICB164" s="425"/>
      <c r="ICC164" s="423"/>
      <c r="ICD164" s="426"/>
      <c r="ICE164" s="426"/>
      <c r="ICF164" s="427"/>
      <c r="ICG164" s="427"/>
      <c r="ICH164" s="423"/>
      <c r="ICI164" s="428"/>
      <c r="ICJ164" s="79"/>
      <c r="ICK164" s="424"/>
      <c r="ICL164" s="89"/>
      <c r="ICM164" s="425"/>
      <c r="ICN164" s="423"/>
      <c r="ICO164" s="426"/>
      <c r="ICP164" s="426"/>
      <c r="ICQ164" s="427"/>
      <c r="ICR164" s="427"/>
      <c r="ICS164" s="423"/>
      <c r="ICT164" s="428"/>
      <c r="ICU164" s="79"/>
      <c r="ICV164" s="424"/>
      <c r="ICW164" s="89"/>
      <c r="ICX164" s="425"/>
      <c r="ICY164" s="423"/>
      <c r="ICZ164" s="426"/>
      <c r="IDA164" s="426"/>
      <c r="IDB164" s="427"/>
      <c r="IDC164" s="427"/>
      <c r="IDD164" s="423"/>
      <c r="IDE164" s="428"/>
      <c r="IDF164" s="79"/>
      <c r="IDG164" s="424"/>
      <c r="IDH164" s="89"/>
      <c r="IDI164" s="425"/>
      <c r="IDJ164" s="423"/>
      <c r="IDK164" s="426"/>
      <c r="IDL164" s="426"/>
      <c r="IDM164" s="427"/>
      <c r="IDN164" s="427"/>
      <c r="IDO164" s="423"/>
      <c r="IDP164" s="428"/>
      <c r="IDQ164" s="79"/>
      <c r="IDR164" s="424"/>
      <c r="IDS164" s="89"/>
      <c r="IDT164" s="425"/>
      <c r="IDU164" s="423"/>
      <c r="IDV164" s="426"/>
      <c r="IDW164" s="426"/>
      <c r="IDX164" s="427"/>
      <c r="IDY164" s="427"/>
      <c r="IDZ164" s="423"/>
      <c r="IEA164" s="428"/>
      <c r="IEB164" s="79"/>
      <c r="IEC164" s="424"/>
      <c r="IED164" s="89"/>
      <c r="IEE164" s="425"/>
      <c r="IEF164" s="423"/>
      <c r="IEG164" s="426"/>
      <c r="IEH164" s="426"/>
      <c r="IEI164" s="427"/>
      <c r="IEJ164" s="427"/>
      <c r="IEK164" s="423"/>
      <c r="IEL164" s="428"/>
      <c r="IEM164" s="79"/>
      <c r="IEN164" s="424"/>
      <c r="IEO164" s="89"/>
      <c r="IEP164" s="425"/>
      <c r="IEQ164" s="423"/>
      <c r="IER164" s="426"/>
      <c r="IES164" s="426"/>
      <c r="IET164" s="427"/>
      <c r="IEU164" s="427"/>
      <c r="IEV164" s="423"/>
      <c r="IEW164" s="428"/>
      <c r="IEX164" s="79"/>
      <c r="IEY164" s="424"/>
      <c r="IEZ164" s="89"/>
      <c r="IFA164" s="425"/>
      <c r="IFB164" s="423"/>
      <c r="IFC164" s="426"/>
      <c r="IFD164" s="426"/>
      <c r="IFE164" s="427"/>
      <c r="IFF164" s="427"/>
      <c r="IFG164" s="423"/>
      <c r="IFH164" s="428"/>
      <c r="IFI164" s="79"/>
      <c r="IFJ164" s="424"/>
      <c r="IFK164" s="89"/>
      <c r="IFL164" s="425"/>
      <c r="IFM164" s="423"/>
      <c r="IFN164" s="426"/>
      <c r="IFO164" s="426"/>
      <c r="IFP164" s="427"/>
      <c r="IFQ164" s="427"/>
      <c r="IFR164" s="423"/>
      <c r="IFS164" s="428"/>
      <c r="IFT164" s="79"/>
      <c r="IFU164" s="424"/>
      <c r="IFV164" s="89"/>
      <c r="IFW164" s="425"/>
      <c r="IFX164" s="423"/>
      <c r="IFY164" s="426"/>
      <c r="IFZ164" s="426"/>
      <c r="IGA164" s="427"/>
      <c r="IGB164" s="427"/>
      <c r="IGC164" s="423"/>
      <c r="IGD164" s="428"/>
      <c r="IGE164" s="79"/>
      <c r="IGF164" s="424"/>
      <c r="IGG164" s="89"/>
      <c r="IGH164" s="425"/>
      <c r="IGI164" s="423"/>
      <c r="IGJ164" s="426"/>
      <c r="IGK164" s="426"/>
      <c r="IGL164" s="427"/>
      <c r="IGM164" s="427"/>
      <c r="IGN164" s="423"/>
      <c r="IGO164" s="428"/>
      <c r="IGP164" s="79"/>
      <c r="IGQ164" s="424"/>
      <c r="IGR164" s="89"/>
      <c r="IGS164" s="425"/>
      <c r="IGT164" s="423"/>
      <c r="IGU164" s="426"/>
      <c r="IGV164" s="426"/>
      <c r="IGW164" s="427"/>
      <c r="IGX164" s="427"/>
      <c r="IGY164" s="423"/>
      <c r="IGZ164" s="428"/>
      <c r="IHA164" s="79"/>
      <c r="IHB164" s="424"/>
      <c r="IHC164" s="89"/>
      <c r="IHD164" s="425"/>
      <c r="IHE164" s="423"/>
      <c r="IHF164" s="426"/>
      <c r="IHG164" s="426"/>
      <c r="IHH164" s="427"/>
      <c r="IHI164" s="427"/>
      <c r="IHJ164" s="423"/>
      <c r="IHK164" s="428"/>
      <c r="IHL164" s="79"/>
      <c r="IHM164" s="424"/>
      <c r="IHN164" s="89"/>
      <c r="IHO164" s="425"/>
      <c r="IHP164" s="423"/>
      <c r="IHQ164" s="426"/>
      <c r="IHR164" s="426"/>
      <c r="IHS164" s="427"/>
      <c r="IHT164" s="427"/>
      <c r="IHU164" s="423"/>
      <c r="IHV164" s="428"/>
      <c r="IHW164" s="79"/>
      <c r="IHX164" s="424"/>
      <c r="IHY164" s="89"/>
      <c r="IHZ164" s="425"/>
      <c r="IIA164" s="423"/>
      <c r="IIB164" s="426"/>
      <c r="IIC164" s="426"/>
      <c r="IID164" s="427"/>
      <c r="IIE164" s="427"/>
      <c r="IIF164" s="423"/>
      <c r="IIG164" s="428"/>
      <c r="IIH164" s="79"/>
      <c r="III164" s="424"/>
      <c r="IIJ164" s="89"/>
      <c r="IIK164" s="425"/>
      <c r="IIL164" s="423"/>
      <c r="IIM164" s="426"/>
      <c r="IIN164" s="426"/>
      <c r="IIO164" s="427"/>
      <c r="IIP164" s="427"/>
      <c r="IIQ164" s="423"/>
      <c r="IIR164" s="428"/>
      <c r="IIS164" s="79"/>
      <c r="IIT164" s="424"/>
      <c r="IIU164" s="89"/>
      <c r="IIV164" s="425"/>
      <c r="IIW164" s="423"/>
      <c r="IIX164" s="426"/>
      <c r="IIY164" s="426"/>
      <c r="IIZ164" s="427"/>
      <c r="IJA164" s="427"/>
      <c r="IJB164" s="423"/>
      <c r="IJC164" s="428"/>
      <c r="IJD164" s="79"/>
      <c r="IJE164" s="424"/>
      <c r="IJF164" s="89"/>
      <c r="IJG164" s="425"/>
      <c r="IJH164" s="423"/>
      <c r="IJI164" s="426"/>
      <c r="IJJ164" s="426"/>
      <c r="IJK164" s="427"/>
      <c r="IJL164" s="427"/>
      <c r="IJM164" s="423"/>
      <c r="IJN164" s="428"/>
      <c r="IJO164" s="79"/>
      <c r="IJP164" s="424"/>
      <c r="IJQ164" s="89"/>
      <c r="IJR164" s="425"/>
      <c r="IJS164" s="423"/>
      <c r="IJT164" s="426"/>
      <c r="IJU164" s="426"/>
      <c r="IJV164" s="427"/>
      <c r="IJW164" s="427"/>
      <c r="IJX164" s="423"/>
      <c r="IJY164" s="428"/>
      <c r="IJZ164" s="79"/>
      <c r="IKA164" s="424"/>
      <c r="IKB164" s="89"/>
      <c r="IKC164" s="425"/>
      <c r="IKD164" s="423"/>
      <c r="IKE164" s="426"/>
      <c r="IKF164" s="426"/>
      <c r="IKG164" s="427"/>
      <c r="IKH164" s="427"/>
      <c r="IKI164" s="423"/>
      <c r="IKJ164" s="428"/>
      <c r="IKK164" s="79"/>
      <c r="IKL164" s="424"/>
      <c r="IKM164" s="89"/>
      <c r="IKN164" s="425"/>
      <c r="IKO164" s="423"/>
      <c r="IKP164" s="426"/>
      <c r="IKQ164" s="426"/>
      <c r="IKR164" s="427"/>
      <c r="IKS164" s="427"/>
      <c r="IKT164" s="423"/>
      <c r="IKU164" s="428"/>
      <c r="IKV164" s="79"/>
      <c r="IKW164" s="424"/>
      <c r="IKX164" s="89"/>
      <c r="IKY164" s="425"/>
      <c r="IKZ164" s="423"/>
      <c r="ILA164" s="426"/>
      <c r="ILB164" s="426"/>
      <c r="ILC164" s="427"/>
      <c r="ILD164" s="427"/>
      <c r="ILE164" s="423"/>
      <c r="ILF164" s="428"/>
      <c r="ILG164" s="79"/>
      <c r="ILH164" s="424"/>
      <c r="ILI164" s="89"/>
      <c r="ILJ164" s="425"/>
      <c r="ILK164" s="423"/>
      <c r="ILL164" s="426"/>
      <c r="ILM164" s="426"/>
      <c r="ILN164" s="427"/>
      <c r="ILO164" s="427"/>
      <c r="ILP164" s="423"/>
      <c r="ILQ164" s="428"/>
      <c r="ILR164" s="79"/>
      <c r="ILS164" s="424"/>
      <c r="ILT164" s="89"/>
      <c r="ILU164" s="425"/>
      <c r="ILV164" s="423"/>
      <c r="ILW164" s="426"/>
      <c r="ILX164" s="426"/>
      <c r="ILY164" s="427"/>
      <c r="ILZ164" s="427"/>
      <c r="IMA164" s="423"/>
      <c r="IMB164" s="428"/>
      <c r="IMC164" s="79"/>
      <c r="IMD164" s="424"/>
      <c r="IME164" s="89"/>
      <c r="IMF164" s="425"/>
      <c r="IMG164" s="423"/>
      <c r="IMH164" s="426"/>
      <c r="IMI164" s="426"/>
      <c r="IMJ164" s="427"/>
      <c r="IMK164" s="427"/>
      <c r="IML164" s="423"/>
      <c r="IMM164" s="428"/>
      <c r="IMN164" s="79"/>
      <c r="IMO164" s="424"/>
      <c r="IMP164" s="89"/>
      <c r="IMQ164" s="425"/>
      <c r="IMR164" s="423"/>
      <c r="IMS164" s="426"/>
      <c r="IMT164" s="426"/>
      <c r="IMU164" s="427"/>
      <c r="IMV164" s="427"/>
      <c r="IMW164" s="423"/>
      <c r="IMX164" s="428"/>
      <c r="IMY164" s="79"/>
      <c r="IMZ164" s="424"/>
      <c r="INA164" s="89"/>
      <c r="INB164" s="425"/>
      <c r="INC164" s="423"/>
      <c r="IND164" s="426"/>
      <c r="INE164" s="426"/>
      <c r="INF164" s="427"/>
      <c r="ING164" s="427"/>
      <c r="INH164" s="423"/>
      <c r="INI164" s="428"/>
      <c r="INJ164" s="79"/>
      <c r="INK164" s="424"/>
      <c r="INL164" s="89"/>
      <c r="INM164" s="425"/>
      <c r="INN164" s="423"/>
      <c r="INO164" s="426"/>
      <c r="INP164" s="426"/>
      <c r="INQ164" s="427"/>
      <c r="INR164" s="427"/>
      <c r="INS164" s="423"/>
      <c r="INT164" s="428"/>
      <c r="INU164" s="79"/>
      <c r="INV164" s="424"/>
      <c r="INW164" s="89"/>
      <c r="INX164" s="425"/>
      <c r="INY164" s="423"/>
      <c r="INZ164" s="426"/>
      <c r="IOA164" s="426"/>
      <c r="IOB164" s="427"/>
      <c r="IOC164" s="427"/>
      <c r="IOD164" s="423"/>
      <c r="IOE164" s="428"/>
      <c r="IOF164" s="79"/>
      <c r="IOG164" s="424"/>
      <c r="IOH164" s="89"/>
      <c r="IOI164" s="425"/>
      <c r="IOJ164" s="423"/>
      <c r="IOK164" s="426"/>
      <c r="IOL164" s="426"/>
      <c r="IOM164" s="427"/>
      <c r="ION164" s="427"/>
      <c r="IOO164" s="423"/>
      <c r="IOP164" s="428"/>
      <c r="IOQ164" s="79"/>
      <c r="IOR164" s="424"/>
      <c r="IOS164" s="89"/>
      <c r="IOT164" s="425"/>
      <c r="IOU164" s="423"/>
      <c r="IOV164" s="426"/>
      <c r="IOW164" s="426"/>
      <c r="IOX164" s="427"/>
      <c r="IOY164" s="427"/>
      <c r="IOZ164" s="423"/>
      <c r="IPA164" s="428"/>
      <c r="IPB164" s="79"/>
      <c r="IPC164" s="424"/>
      <c r="IPD164" s="89"/>
      <c r="IPE164" s="425"/>
      <c r="IPF164" s="423"/>
      <c r="IPG164" s="426"/>
      <c r="IPH164" s="426"/>
      <c r="IPI164" s="427"/>
      <c r="IPJ164" s="427"/>
      <c r="IPK164" s="423"/>
      <c r="IPL164" s="428"/>
      <c r="IPM164" s="79"/>
      <c r="IPN164" s="424"/>
      <c r="IPO164" s="89"/>
      <c r="IPP164" s="425"/>
      <c r="IPQ164" s="423"/>
      <c r="IPR164" s="426"/>
      <c r="IPS164" s="426"/>
      <c r="IPT164" s="427"/>
      <c r="IPU164" s="427"/>
      <c r="IPV164" s="423"/>
      <c r="IPW164" s="428"/>
      <c r="IPX164" s="79"/>
      <c r="IPY164" s="424"/>
      <c r="IPZ164" s="89"/>
      <c r="IQA164" s="425"/>
      <c r="IQB164" s="423"/>
      <c r="IQC164" s="426"/>
      <c r="IQD164" s="426"/>
      <c r="IQE164" s="427"/>
      <c r="IQF164" s="427"/>
      <c r="IQG164" s="423"/>
      <c r="IQH164" s="428"/>
      <c r="IQI164" s="79"/>
      <c r="IQJ164" s="424"/>
      <c r="IQK164" s="89"/>
      <c r="IQL164" s="425"/>
      <c r="IQM164" s="423"/>
      <c r="IQN164" s="426"/>
      <c r="IQO164" s="426"/>
      <c r="IQP164" s="427"/>
      <c r="IQQ164" s="427"/>
      <c r="IQR164" s="423"/>
      <c r="IQS164" s="428"/>
      <c r="IQT164" s="79"/>
      <c r="IQU164" s="424"/>
      <c r="IQV164" s="89"/>
      <c r="IQW164" s="425"/>
      <c r="IQX164" s="423"/>
      <c r="IQY164" s="426"/>
      <c r="IQZ164" s="426"/>
      <c r="IRA164" s="427"/>
      <c r="IRB164" s="427"/>
      <c r="IRC164" s="423"/>
      <c r="IRD164" s="428"/>
      <c r="IRE164" s="79"/>
      <c r="IRF164" s="424"/>
      <c r="IRG164" s="89"/>
      <c r="IRH164" s="425"/>
      <c r="IRI164" s="423"/>
      <c r="IRJ164" s="426"/>
      <c r="IRK164" s="426"/>
      <c r="IRL164" s="427"/>
      <c r="IRM164" s="427"/>
      <c r="IRN164" s="423"/>
      <c r="IRO164" s="428"/>
      <c r="IRP164" s="79"/>
      <c r="IRQ164" s="424"/>
      <c r="IRR164" s="89"/>
      <c r="IRS164" s="425"/>
      <c r="IRT164" s="423"/>
      <c r="IRU164" s="426"/>
      <c r="IRV164" s="426"/>
      <c r="IRW164" s="427"/>
      <c r="IRX164" s="427"/>
      <c r="IRY164" s="423"/>
      <c r="IRZ164" s="428"/>
      <c r="ISA164" s="79"/>
      <c r="ISB164" s="424"/>
      <c r="ISC164" s="89"/>
      <c r="ISD164" s="425"/>
      <c r="ISE164" s="423"/>
      <c r="ISF164" s="426"/>
      <c r="ISG164" s="426"/>
      <c r="ISH164" s="427"/>
      <c r="ISI164" s="427"/>
      <c r="ISJ164" s="423"/>
      <c r="ISK164" s="428"/>
      <c r="ISL164" s="79"/>
      <c r="ISM164" s="424"/>
      <c r="ISN164" s="89"/>
      <c r="ISO164" s="425"/>
      <c r="ISP164" s="423"/>
      <c r="ISQ164" s="426"/>
      <c r="ISR164" s="426"/>
      <c r="ISS164" s="427"/>
      <c r="IST164" s="427"/>
      <c r="ISU164" s="423"/>
      <c r="ISV164" s="428"/>
      <c r="ISW164" s="79"/>
      <c r="ISX164" s="424"/>
      <c r="ISY164" s="89"/>
      <c r="ISZ164" s="425"/>
      <c r="ITA164" s="423"/>
      <c r="ITB164" s="426"/>
      <c r="ITC164" s="426"/>
      <c r="ITD164" s="427"/>
      <c r="ITE164" s="427"/>
      <c r="ITF164" s="423"/>
      <c r="ITG164" s="428"/>
      <c r="ITH164" s="79"/>
      <c r="ITI164" s="424"/>
      <c r="ITJ164" s="89"/>
      <c r="ITK164" s="425"/>
      <c r="ITL164" s="423"/>
      <c r="ITM164" s="426"/>
      <c r="ITN164" s="426"/>
      <c r="ITO164" s="427"/>
      <c r="ITP164" s="427"/>
      <c r="ITQ164" s="423"/>
      <c r="ITR164" s="428"/>
      <c r="ITS164" s="79"/>
      <c r="ITT164" s="424"/>
      <c r="ITU164" s="89"/>
      <c r="ITV164" s="425"/>
      <c r="ITW164" s="423"/>
      <c r="ITX164" s="426"/>
      <c r="ITY164" s="426"/>
      <c r="ITZ164" s="427"/>
      <c r="IUA164" s="427"/>
      <c r="IUB164" s="423"/>
      <c r="IUC164" s="428"/>
      <c r="IUD164" s="79"/>
      <c r="IUE164" s="424"/>
      <c r="IUF164" s="89"/>
      <c r="IUG164" s="425"/>
      <c r="IUH164" s="423"/>
      <c r="IUI164" s="426"/>
      <c r="IUJ164" s="426"/>
      <c r="IUK164" s="427"/>
      <c r="IUL164" s="427"/>
      <c r="IUM164" s="423"/>
      <c r="IUN164" s="428"/>
      <c r="IUO164" s="79"/>
      <c r="IUP164" s="424"/>
      <c r="IUQ164" s="89"/>
      <c r="IUR164" s="425"/>
      <c r="IUS164" s="423"/>
      <c r="IUT164" s="426"/>
      <c r="IUU164" s="426"/>
      <c r="IUV164" s="427"/>
      <c r="IUW164" s="427"/>
      <c r="IUX164" s="423"/>
      <c r="IUY164" s="428"/>
      <c r="IUZ164" s="79"/>
      <c r="IVA164" s="424"/>
      <c r="IVB164" s="89"/>
      <c r="IVC164" s="425"/>
      <c r="IVD164" s="423"/>
      <c r="IVE164" s="426"/>
      <c r="IVF164" s="426"/>
      <c r="IVG164" s="427"/>
      <c r="IVH164" s="427"/>
      <c r="IVI164" s="423"/>
      <c r="IVJ164" s="428"/>
      <c r="IVK164" s="79"/>
      <c r="IVL164" s="424"/>
      <c r="IVM164" s="89"/>
      <c r="IVN164" s="425"/>
      <c r="IVO164" s="423"/>
      <c r="IVP164" s="426"/>
      <c r="IVQ164" s="426"/>
      <c r="IVR164" s="427"/>
      <c r="IVS164" s="427"/>
      <c r="IVT164" s="423"/>
      <c r="IVU164" s="428"/>
      <c r="IVV164" s="79"/>
      <c r="IVW164" s="424"/>
      <c r="IVX164" s="89"/>
      <c r="IVY164" s="425"/>
      <c r="IVZ164" s="423"/>
      <c r="IWA164" s="426"/>
      <c r="IWB164" s="426"/>
      <c r="IWC164" s="427"/>
      <c r="IWD164" s="427"/>
      <c r="IWE164" s="423"/>
      <c r="IWF164" s="428"/>
      <c r="IWG164" s="79"/>
      <c r="IWH164" s="424"/>
      <c r="IWI164" s="89"/>
      <c r="IWJ164" s="425"/>
      <c r="IWK164" s="423"/>
      <c r="IWL164" s="426"/>
      <c r="IWM164" s="426"/>
      <c r="IWN164" s="427"/>
      <c r="IWO164" s="427"/>
      <c r="IWP164" s="423"/>
      <c r="IWQ164" s="428"/>
      <c r="IWR164" s="79"/>
      <c r="IWS164" s="424"/>
      <c r="IWT164" s="89"/>
      <c r="IWU164" s="425"/>
      <c r="IWV164" s="423"/>
      <c r="IWW164" s="426"/>
      <c r="IWX164" s="426"/>
      <c r="IWY164" s="427"/>
      <c r="IWZ164" s="427"/>
      <c r="IXA164" s="423"/>
      <c r="IXB164" s="428"/>
      <c r="IXC164" s="79"/>
      <c r="IXD164" s="424"/>
      <c r="IXE164" s="89"/>
      <c r="IXF164" s="425"/>
      <c r="IXG164" s="423"/>
      <c r="IXH164" s="426"/>
      <c r="IXI164" s="426"/>
      <c r="IXJ164" s="427"/>
      <c r="IXK164" s="427"/>
      <c r="IXL164" s="423"/>
      <c r="IXM164" s="428"/>
      <c r="IXN164" s="79"/>
      <c r="IXO164" s="424"/>
      <c r="IXP164" s="89"/>
      <c r="IXQ164" s="425"/>
      <c r="IXR164" s="423"/>
      <c r="IXS164" s="426"/>
      <c r="IXT164" s="426"/>
      <c r="IXU164" s="427"/>
      <c r="IXV164" s="427"/>
      <c r="IXW164" s="423"/>
      <c r="IXX164" s="428"/>
      <c r="IXY164" s="79"/>
      <c r="IXZ164" s="424"/>
      <c r="IYA164" s="89"/>
      <c r="IYB164" s="425"/>
      <c r="IYC164" s="423"/>
      <c r="IYD164" s="426"/>
      <c r="IYE164" s="426"/>
      <c r="IYF164" s="427"/>
      <c r="IYG164" s="427"/>
      <c r="IYH164" s="423"/>
      <c r="IYI164" s="428"/>
      <c r="IYJ164" s="79"/>
      <c r="IYK164" s="424"/>
      <c r="IYL164" s="89"/>
      <c r="IYM164" s="425"/>
      <c r="IYN164" s="423"/>
      <c r="IYO164" s="426"/>
      <c r="IYP164" s="426"/>
      <c r="IYQ164" s="427"/>
      <c r="IYR164" s="427"/>
      <c r="IYS164" s="423"/>
      <c r="IYT164" s="428"/>
      <c r="IYU164" s="79"/>
      <c r="IYV164" s="424"/>
      <c r="IYW164" s="89"/>
      <c r="IYX164" s="425"/>
      <c r="IYY164" s="423"/>
      <c r="IYZ164" s="426"/>
      <c r="IZA164" s="426"/>
      <c r="IZB164" s="427"/>
      <c r="IZC164" s="427"/>
      <c r="IZD164" s="423"/>
      <c r="IZE164" s="428"/>
      <c r="IZF164" s="79"/>
      <c r="IZG164" s="424"/>
      <c r="IZH164" s="89"/>
      <c r="IZI164" s="425"/>
      <c r="IZJ164" s="423"/>
      <c r="IZK164" s="426"/>
      <c r="IZL164" s="426"/>
      <c r="IZM164" s="427"/>
      <c r="IZN164" s="427"/>
      <c r="IZO164" s="423"/>
      <c r="IZP164" s="428"/>
      <c r="IZQ164" s="79"/>
      <c r="IZR164" s="424"/>
      <c r="IZS164" s="89"/>
      <c r="IZT164" s="425"/>
      <c r="IZU164" s="423"/>
      <c r="IZV164" s="426"/>
      <c r="IZW164" s="426"/>
      <c r="IZX164" s="427"/>
      <c r="IZY164" s="427"/>
      <c r="IZZ164" s="423"/>
      <c r="JAA164" s="428"/>
      <c r="JAB164" s="79"/>
      <c r="JAC164" s="424"/>
      <c r="JAD164" s="89"/>
      <c r="JAE164" s="425"/>
      <c r="JAF164" s="423"/>
      <c r="JAG164" s="426"/>
      <c r="JAH164" s="426"/>
      <c r="JAI164" s="427"/>
      <c r="JAJ164" s="427"/>
      <c r="JAK164" s="423"/>
      <c r="JAL164" s="428"/>
      <c r="JAM164" s="79"/>
      <c r="JAN164" s="424"/>
      <c r="JAO164" s="89"/>
      <c r="JAP164" s="425"/>
      <c r="JAQ164" s="423"/>
      <c r="JAR164" s="426"/>
      <c r="JAS164" s="426"/>
      <c r="JAT164" s="427"/>
      <c r="JAU164" s="427"/>
      <c r="JAV164" s="423"/>
      <c r="JAW164" s="428"/>
      <c r="JAX164" s="79"/>
      <c r="JAY164" s="424"/>
      <c r="JAZ164" s="89"/>
      <c r="JBA164" s="425"/>
      <c r="JBB164" s="423"/>
      <c r="JBC164" s="426"/>
      <c r="JBD164" s="426"/>
      <c r="JBE164" s="427"/>
      <c r="JBF164" s="427"/>
      <c r="JBG164" s="423"/>
      <c r="JBH164" s="428"/>
      <c r="JBI164" s="79"/>
      <c r="JBJ164" s="424"/>
      <c r="JBK164" s="89"/>
      <c r="JBL164" s="425"/>
      <c r="JBM164" s="423"/>
      <c r="JBN164" s="426"/>
      <c r="JBO164" s="426"/>
      <c r="JBP164" s="427"/>
      <c r="JBQ164" s="427"/>
      <c r="JBR164" s="423"/>
      <c r="JBS164" s="428"/>
      <c r="JBT164" s="79"/>
      <c r="JBU164" s="424"/>
      <c r="JBV164" s="89"/>
      <c r="JBW164" s="425"/>
      <c r="JBX164" s="423"/>
      <c r="JBY164" s="426"/>
      <c r="JBZ164" s="426"/>
      <c r="JCA164" s="427"/>
      <c r="JCB164" s="427"/>
      <c r="JCC164" s="423"/>
      <c r="JCD164" s="428"/>
      <c r="JCE164" s="79"/>
      <c r="JCF164" s="424"/>
      <c r="JCG164" s="89"/>
      <c r="JCH164" s="425"/>
      <c r="JCI164" s="423"/>
      <c r="JCJ164" s="426"/>
      <c r="JCK164" s="426"/>
      <c r="JCL164" s="427"/>
      <c r="JCM164" s="427"/>
      <c r="JCN164" s="423"/>
      <c r="JCO164" s="428"/>
      <c r="JCP164" s="79"/>
      <c r="JCQ164" s="424"/>
      <c r="JCR164" s="89"/>
      <c r="JCS164" s="425"/>
      <c r="JCT164" s="423"/>
      <c r="JCU164" s="426"/>
      <c r="JCV164" s="426"/>
      <c r="JCW164" s="427"/>
      <c r="JCX164" s="427"/>
      <c r="JCY164" s="423"/>
      <c r="JCZ164" s="428"/>
      <c r="JDA164" s="79"/>
      <c r="JDB164" s="424"/>
      <c r="JDC164" s="89"/>
      <c r="JDD164" s="425"/>
      <c r="JDE164" s="423"/>
      <c r="JDF164" s="426"/>
      <c r="JDG164" s="426"/>
      <c r="JDH164" s="427"/>
      <c r="JDI164" s="427"/>
      <c r="JDJ164" s="423"/>
      <c r="JDK164" s="428"/>
      <c r="JDL164" s="79"/>
      <c r="JDM164" s="424"/>
      <c r="JDN164" s="89"/>
      <c r="JDO164" s="425"/>
      <c r="JDP164" s="423"/>
      <c r="JDQ164" s="426"/>
      <c r="JDR164" s="426"/>
      <c r="JDS164" s="427"/>
      <c r="JDT164" s="427"/>
      <c r="JDU164" s="423"/>
      <c r="JDV164" s="428"/>
      <c r="JDW164" s="79"/>
      <c r="JDX164" s="424"/>
      <c r="JDY164" s="89"/>
      <c r="JDZ164" s="425"/>
      <c r="JEA164" s="423"/>
      <c r="JEB164" s="426"/>
      <c r="JEC164" s="426"/>
      <c r="JED164" s="427"/>
      <c r="JEE164" s="427"/>
      <c r="JEF164" s="423"/>
      <c r="JEG164" s="428"/>
      <c r="JEH164" s="79"/>
      <c r="JEI164" s="424"/>
      <c r="JEJ164" s="89"/>
      <c r="JEK164" s="425"/>
      <c r="JEL164" s="423"/>
      <c r="JEM164" s="426"/>
      <c r="JEN164" s="426"/>
      <c r="JEO164" s="427"/>
      <c r="JEP164" s="427"/>
      <c r="JEQ164" s="423"/>
      <c r="JER164" s="428"/>
      <c r="JES164" s="79"/>
      <c r="JET164" s="424"/>
      <c r="JEU164" s="89"/>
      <c r="JEV164" s="425"/>
      <c r="JEW164" s="423"/>
      <c r="JEX164" s="426"/>
      <c r="JEY164" s="426"/>
      <c r="JEZ164" s="427"/>
      <c r="JFA164" s="427"/>
      <c r="JFB164" s="423"/>
      <c r="JFC164" s="428"/>
      <c r="JFD164" s="79"/>
      <c r="JFE164" s="424"/>
      <c r="JFF164" s="89"/>
      <c r="JFG164" s="425"/>
      <c r="JFH164" s="423"/>
      <c r="JFI164" s="426"/>
      <c r="JFJ164" s="426"/>
      <c r="JFK164" s="427"/>
      <c r="JFL164" s="427"/>
      <c r="JFM164" s="423"/>
      <c r="JFN164" s="428"/>
      <c r="JFO164" s="79"/>
      <c r="JFP164" s="424"/>
      <c r="JFQ164" s="89"/>
      <c r="JFR164" s="425"/>
      <c r="JFS164" s="423"/>
      <c r="JFT164" s="426"/>
      <c r="JFU164" s="426"/>
      <c r="JFV164" s="427"/>
      <c r="JFW164" s="427"/>
      <c r="JFX164" s="423"/>
      <c r="JFY164" s="428"/>
      <c r="JFZ164" s="79"/>
      <c r="JGA164" s="424"/>
      <c r="JGB164" s="89"/>
      <c r="JGC164" s="425"/>
      <c r="JGD164" s="423"/>
      <c r="JGE164" s="426"/>
      <c r="JGF164" s="426"/>
      <c r="JGG164" s="427"/>
      <c r="JGH164" s="427"/>
      <c r="JGI164" s="423"/>
      <c r="JGJ164" s="428"/>
      <c r="JGK164" s="79"/>
      <c r="JGL164" s="424"/>
      <c r="JGM164" s="89"/>
      <c r="JGN164" s="425"/>
      <c r="JGO164" s="423"/>
      <c r="JGP164" s="426"/>
      <c r="JGQ164" s="426"/>
      <c r="JGR164" s="427"/>
      <c r="JGS164" s="427"/>
      <c r="JGT164" s="423"/>
      <c r="JGU164" s="428"/>
      <c r="JGV164" s="79"/>
      <c r="JGW164" s="424"/>
      <c r="JGX164" s="89"/>
      <c r="JGY164" s="425"/>
      <c r="JGZ164" s="423"/>
      <c r="JHA164" s="426"/>
      <c r="JHB164" s="426"/>
      <c r="JHC164" s="427"/>
      <c r="JHD164" s="427"/>
      <c r="JHE164" s="423"/>
      <c r="JHF164" s="428"/>
      <c r="JHG164" s="79"/>
      <c r="JHH164" s="424"/>
      <c r="JHI164" s="89"/>
      <c r="JHJ164" s="425"/>
      <c r="JHK164" s="423"/>
      <c r="JHL164" s="426"/>
      <c r="JHM164" s="426"/>
      <c r="JHN164" s="427"/>
      <c r="JHO164" s="427"/>
      <c r="JHP164" s="423"/>
      <c r="JHQ164" s="428"/>
      <c r="JHR164" s="79"/>
      <c r="JHS164" s="424"/>
      <c r="JHT164" s="89"/>
      <c r="JHU164" s="425"/>
      <c r="JHV164" s="423"/>
      <c r="JHW164" s="426"/>
      <c r="JHX164" s="426"/>
      <c r="JHY164" s="427"/>
      <c r="JHZ164" s="427"/>
      <c r="JIA164" s="423"/>
      <c r="JIB164" s="428"/>
      <c r="JIC164" s="79"/>
      <c r="JID164" s="424"/>
      <c r="JIE164" s="89"/>
      <c r="JIF164" s="425"/>
      <c r="JIG164" s="423"/>
      <c r="JIH164" s="426"/>
      <c r="JII164" s="426"/>
      <c r="JIJ164" s="427"/>
      <c r="JIK164" s="427"/>
      <c r="JIL164" s="423"/>
      <c r="JIM164" s="428"/>
      <c r="JIN164" s="79"/>
      <c r="JIO164" s="424"/>
      <c r="JIP164" s="89"/>
      <c r="JIQ164" s="425"/>
      <c r="JIR164" s="423"/>
      <c r="JIS164" s="426"/>
      <c r="JIT164" s="426"/>
      <c r="JIU164" s="427"/>
      <c r="JIV164" s="427"/>
      <c r="JIW164" s="423"/>
      <c r="JIX164" s="428"/>
      <c r="JIY164" s="79"/>
      <c r="JIZ164" s="424"/>
      <c r="JJA164" s="89"/>
      <c r="JJB164" s="425"/>
      <c r="JJC164" s="423"/>
      <c r="JJD164" s="426"/>
      <c r="JJE164" s="426"/>
      <c r="JJF164" s="427"/>
      <c r="JJG164" s="427"/>
      <c r="JJH164" s="423"/>
      <c r="JJI164" s="428"/>
      <c r="JJJ164" s="79"/>
      <c r="JJK164" s="424"/>
      <c r="JJL164" s="89"/>
      <c r="JJM164" s="425"/>
      <c r="JJN164" s="423"/>
      <c r="JJO164" s="426"/>
      <c r="JJP164" s="426"/>
      <c r="JJQ164" s="427"/>
      <c r="JJR164" s="427"/>
      <c r="JJS164" s="423"/>
      <c r="JJT164" s="428"/>
      <c r="JJU164" s="79"/>
      <c r="JJV164" s="424"/>
      <c r="JJW164" s="89"/>
      <c r="JJX164" s="425"/>
      <c r="JJY164" s="423"/>
      <c r="JJZ164" s="426"/>
      <c r="JKA164" s="426"/>
      <c r="JKB164" s="427"/>
      <c r="JKC164" s="427"/>
      <c r="JKD164" s="423"/>
      <c r="JKE164" s="428"/>
      <c r="JKF164" s="79"/>
      <c r="JKG164" s="424"/>
      <c r="JKH164" s="89"/>
      <c r="JKI164" s="425"/>
      <c r="JKJ164" s="423"/>
      <c r="JKK164" s="426"/>
      <c r="JKL164" s="426"/>
      <c r="JKM164" s="427"/>
      <c r="JKN164" s="427"/>
      <c r="JKO164" s="423"/>
      <c r="JKP164" s="428"/>
      <c r="JKQ164" s="79"/>
      <c r="JKR164" s="424"/>
      <c r="JKS164" s="89"/>
      <c r="JKT164" s="425"/>
      <c r="JKU164" s="423"/>
      <c r="JKV164" s="426"/>
      <c r="JKW164" s="426"/>
      <c r="JKX164" s="427"/>
      <c r="JKY164" s="427"/>
      <c r="JKZ164" s="423"/>
      <c r="JLA164" s="428"/>
      <c r="JLB164" s="79"/>
      <c r="JLC164" s="424"/>
      <c r="JLD164" s="89"/>
      <c r="JLE164" s="425"/>
      <c r="JLF164" s="423"/>
      <c r="JLG164" s="426"/>
      <c r="JLH164" s="426"/>
      <c r="JLI164" s="427"/>
      <c r="JLJ164" s="427"/>
      <c r="JLK164" s="423"/>
      <c r="JLL164" s="428"/>
      <c r="JLM164" s="79"/>
      <c r="JLN164" s="424"/>
      <c r="JLO164" s="89"/>
      <c r="JLP164" s="425"/>
      <c r="JLQ164" s="423"/>
      <c r="JLR164" s="426"/>
      <c r="JLS164" s="426"/>
      <c r="JLT164" s="427"/>
      <c r="JLU164" s="427"/>
      <c r="JLV164" s="423"/>
      <c r="JLW164" s="428"/>
      <c r="JLX164" s="79"/>
      <c r="JLY164" s="424"/>
      <c r="JLZ164" s="89"/>
      <c r="JMA164" s="425"/>
      <c r="JMB164" s="423"/>
      <c r="JMC164" s="426"/>
      <c r="JMD164" s="426"/>
      <c r="JME164" s="427"/>
      <c r="JMF164" s="427"/>
      <c r="JMG164" s="423"/>
      <c r="JMH164" s="428"/>
      <c r="JMI164" s="79"/>
      <c r="JMJ164" s="424"/>
      <c r="JMK164" s="89"/>
      <c r="JML164" s="425"/>
      <c r="JMM164" s="423"/>
      <c r="JMN164" s="426"/>
      <c r="JMO164" s="426"/>
      <c r="JMP164" s="427"/>
      <c r="JMQ164" s="427"/>
      <c r="JMR164" s="423"/>
      <c r="JMS164" s="428"/>
      <c r="JMT164" s="79"/>
      <c r="JMU164" s="424"/>
      <c r="JMV164" s="89"/>
      <c r="JMW164" s="425"/>
      <c r="JMX164" s="423"/>
      <c r="JMY164" s="426"/>
      <c r="JMZ164" s="426"/>
      <c r="JNA164" s="427"/>
      <c r="JNB164" s="427"/>
      <c r="JNC164" s="423"/>
      <c r="JND164" s="428"/>
      <c r="JNE164" s="79"/>
      <c r="JNF164" s="424"/>
      <c r="JNG164" s="89"/>
      <c r="JNH164" s="425"/>
      <c r="JNI164" s="423"/>
      <c r="JNJ164" s="426"/>
      <c r="JNK164" s="426"/>
      <c r="JNL164" s="427"/>
      <c r="JNM164" s="427"/>
      <c r="JNN164" s="423"/>
      <c r="JNO164" s="428"/>
      <c r="JNP164" s="79"/>
      <c r="JNQ164" s="424"/>
      <c r="JNR164" s="89"/>
      <c r="JNS164" s="425"/>
      <c r="JNT164" s="423"/>
      <c r="JNU164" s="426"/>
      <c r="JNV164" s="426"/>
      <c r="JNW164" s="427"/>
      <c r="JNX164" s="427"/>
      <c r="JNY164" s="423"/>
      <c r="JNZ164" s="428"/>
      <c r="JOA164" s="79"/>
      <c r="JOB164" s="424"/>
      <c r="JOC164" s="89"/>
      <c r="JOD164" s="425"/>
      <c r="JOE164" s="423"/>
      <c r="JOF164" s="426"/>
      <c r="JOG164" s="426"/>
      <c r="JOH164" s="427"/>
      <c r="JOI164" s="427"/>
      <c r="JOJ164" s="423"/>
      <c r="JOK164" s="428"/>
      <c r="JOL164" s="79"/>
      <c r="JOM164" s="424"/>
      <c r="JON164" s="89"/>
      <c r="JOO164" s="425"/>
      <c r="JOP164" s="423"/>
      <c r="JOQ164" s="426"/>
      <c r="JOR164" s="426"/>
      <c r="JOS164" s="427"/>
      <c r="JOT164" s="427"/>
      <c r="JOU164" s="423"/>
      <c r="JOV164" s="428"/>
      <c r="JOW164" s="79"/>
      <c r="JOX164" s="424"/>
      <c r="JOY164" s="89"/>
      <c r="JOZ164" s="425"/>
      <c r="JPA164" s="423"/>
      <c r="JPB164" s="426"/>
      <c r="JPC164" s="426"/>
      <c r="JPD164" s="427"/>
      <c r="JPE164" s="427"/>
      <c r="JPF164" s="423"/>
      <c r="JPG164" s="428"/>
      <c r="JPH164" s="79"/>
      <c r="JPI164" s="424"/>
      <c r="JPJ164" s="89"/>
      <c r="JPK164" s="425"/>
      <c r="JPL164" s="423"/>
      <c r="JPM164" s="426"/>
      <c r="JPN164" s="426"/>
      <c r="JPO164" s="427"/>
      <c r="JPP164" s="427"/>
      <c r="JPQ164" s="423"/>
      <c r="JPR164" s="428"/>
      <c r="JPS164" s="79"/>
      <c r="JPT164" s="424"/>
      <c r="JPU164" s="89"/>
      <c r="JPV164" s="425"/>
      <c r="JPW164" s="423"/>
      <c r="JPX164" s="426"/>
      <c r="JPY164" s="426"/>
      <c r="JPZ164" s="427"/>
      <c r="JQA164" s="427"/>
      <c r="JQB164" s="423"/>
      <c r="JQC164" s="428"/>
      <c r="JQD164" s="79"/>
      <c r="JQE164" s="424"/>
      <c r="JQF164" s="89"/>
      <c r="JQG164" s="425"/>
      <c r="JQH164" s="423"/>
      <c r="JQI164" s="426"/>
      <c r="JQJ164" s="426"/>
      <c r="JQK164" s="427"/>
      <c r="JQL164" s="427"/>
      <c r="JQM164" s="423"/>
      <c r="JQN164" s="428"/>
      <c r="JQO164" s="79"/>
      <c r="JQP164" s="424"/>
      <c r="JQQ164" s="89"/>
      <c r="JQR164" s="425"/>
      <c r="JQS164" s="423"/>
      <c r="JQT164" s="426"/>
      <c r="JQU164" s="426"/>
      <c r="JQV164" s="427"/>
      <c r="JQW164" s="427"/>
      <c r="JQX164" s="423"/>
      <c r="JQY164" s="428"/>
      <c r="JQZ164" s="79"/>
      <c r="JRA164" s="424"/>
      <c r="JRB164" s="89"/>
      <c r="JRC164" s="425"/>
      <c r="JRD164" s="423"/>
      <c r="JRE164" s="426"/>
      <c r="JRF164" s="426"/>
      <c r="JRG164" s="427"/>
      <c r="JRH164" s="427"/>
      <c r="JRI164" s="423"/>
      <c r="JRJ164" s="428"/>
      <c r="JRK164" s="79"/>
      <c r="JRL164" s="424"/>
      <c r="JRM164" s="89"/>
      <c r="JRN164" s="425"/>
      <c r="JRO164" s="423"/>
      <c r="JRP164" s="426"/>
      <c r="JRQ164" s="426"/>
      <c r="JRR164" s="427"/>
      <c r="JRS164" s="427"/>
      <c r="JRT164" s="423"/>
      <c r="JRU164" s="428"/>
      <c r="JRV164" s="79"/>
      <c r="JRW164" s="424"/>
      <c r="JRX164" s="89"/>
      <c r="JRY164" s="425"/>
      <c r="JRZ164" s="423"/>
      <c r="JSA164" s="426"/>
      <c r="JSB164" s="426"/>
      <c r="JSC164" s="427"/>
      <c r="JSD164" s="427"/>
      <c r="JSE164" s="423"/>
      <c r="JSF164" s="428"/>
      <c r="JSG164" s="79"/>
      <c r="JSH164" s="424"/>
      <c r="JSI164" s="89"/>
      <c r="JSJ164" s="425"/>
      <c r="JSK164" s="423"/>
      <c r="JSL164" s="426"/>
      <c r="JSM164" s="426"/>
      <c r="JSN164" s="427"/>
      <c r="JSO164" s="427"/>
      <c r="JSP164" s="423"/>
      <c r="JSQ164" s="428"/>
      <c r="JSR164" s="79"/>
      <c r="JSS164" s="424"/>
      <c r="JST164" s="89"/>
      <c r="JSU164" s="425"/>
      <c r="JSV164" s="423"/>
      <c r="JSW164" s="426"/>
      <c r="JSX164" s="426"/>
      <c r="JSY164" s="427"/>
      <c r="JSZ164" s="427"/>
      <c r="JTA164" s="423"/>
      <c r="JTB164" s="428"/>
      <c r="JTC164" s="79"/>
      <c r="JTD164" s="424"/>
      <c r="JTE164" s="89"/>
      <c r="JTF164" s="425"/>
      <c r="JTG164" s="423"/>
      <c r="JTH164" s="426"/>
      <c r="JTI164" s="426"/>
      <c r="JTJ164" s="427"/>
      <c r="JTK164" s="427"/>
      <c r="JTL164" s="423"/>
      <c r="JTM164" s="428"/>
      <c r="JTN164" s="79"/>
      <c r="JTO164" s="424"/>
      <c r="JTP164" s="89"/>
      <c r="JTQ164" s="425"/>
      <c r="JTR164" s="423"/>
      <c r="JTS164" s="426"/>
      <c r="JTT164" s="426"/>
      <c r="JTU164" s="427"/>
      <c r="JTV164" s="427"/>
      <c r="JTW164" s="423"/>
      <c r="JTX164" s="428"/>
      <c r="JTY164" s="79"/>
      <c r="JTZ164" s="424"/>
      <c r="JUA164" s="89"/>
      <c r="JUB164" s="425"/>
      <c r="JUC164" s="423"/>
      <c r="JUD164" s="426"/>
      <c r="JUE164" s="426"/>
      <c r="JUF164" s="427"/>
      <c r="JUG164" s="427"/>
      <c r="JUH164" s="423"/>
      <c r="JUI164" s="428"/>
      <c r="JUJ164" s="79"/>
      <c r="JUK164" s="424"/>
      <c r="JUL164" s="89"/>
      <c r="JUM164" s="425"/>
      <c r="JUN164" s="423"/>
      <c r="JUO164" s="426"/>
      <c r="JUP164" s="426"/>
      <c r="JUQ164" s="427"/>
      <c r="JUR164" s="427"/>
      <c r="JUS164" s="423"/>
      <c r="JUT164" s="428"/>
      <c r="JUU164" s="79"/>
      <c r="JUV164" s="424"/>
      <c r="JUW164" s="89"/>
      <c r="JUX164" s="425"/>
      <c r="JUY164" s="423"/>
      <c r="JUZ164" s="426"/>
      <c r="JVA164" s="426"/>
      <c r="JVB164" s="427"/>
      <c r="JVC164" s="427"/>
      <c r="JVD164" s="423"/>
      <c r="JVE164" s="428"/>
      <c r="JVF164" s="79"/>
      <c r="JVG164" s="424"/>
      <c r="JVH164" s="89"/>
      <c r="JVI164" s="425"/>
      <c r="JVJ164" s="423"/>
      <c r="JVK164" s="426"/>
      <c r="JVL164" s="426"/>
      <c r="JVM164" s="427"/>
      <c r="JVN164" s="427"/>
      <c r="JVO164" s="423"/>
      <c r="JVP164" s="428"/>
      <c r="JVQ164" s="79"/>
      <c r="JVR164" s="424"/>
      <c r="JVS164" s="89"/>
      <c r="JVT164" s="425"/>
      <c r="JVU164" s="423"/>
      <c r="JVV164" s="426"/>
      <c r="JVW164" s="426"/>
      <c r="JVX164" s="427"/>
      <c r="JVY164" s="427"/>
      <c r="JVZ164" s="423"/>
      <c r="JWA164" s="428"/>
      <c r="JWB164" s="79"/>
      <c r="JWC164" s="424"/>
      <c r="JWD164" s="89"/>
      <c r="JWE164" s="425"/>
      <c r="JWF164" s="423"/>
      <c r="JWG164" s="426"/>
      <c r="JWH164" s="426"/>
      <c r="JWI164" s="427"/>
      <c r="JWJ164" s="427"/>
      <c r="JWK164" s="423"/>
      <c r="JWL164" s="428"/>
      <c r="JWM164" s="79"/>
      <c r="JWN164" s="424"/>
      <c r="JWO164" s="89"/>
      <c r="JWP164" s="425"/>
      <c r="JWQ164" s="423"/>
      <c r="JWR164" s="426"/>
      <c r="JWS164" s="426"/>
      <c r="JWT164" s="427"/>
      <c r="JWU164" s="427"/>
      <c r="JWV164" s="423"/>
      <c r="JWW164" s="428"/>
      <c r="JWX164" s="79"/>
      <c r="JWY164" s="424"/>
      <c r="JWZ164" s="89"/>
      <c r="JXA164" s="425"/>
      <c r="JXB164" s="423"/>
      <c r="JXC164" s="426"/>
      <c r="JXD164" s="426"/>
      <c r="JXE164" s="427"/>
      <c r="JXF164" s="427"/>
      <c r="JXG164" s="423"/>
      <c r="JXH164" s="428"/>
      <c r="JXI164" s="79"/>
      <c r="JXJ164" s="424"/>
      <c r="JXK164" s="89"/>
      <c r="JXL164" s="425"/>
      <c r="JXM164" s="423"/>
      <c r="JXN164" s="426"/>
      <c r="JXO164" s="426"/>
      <c r="JXP164" s="427"/>
      <c r="JXQ164" s="427"/>
      <c r="JXR164" s="423"/>
      <c r="JXS164" s="428"/>
      <c r="JXT164" s="79"/>
      <c r="JXU164" s="424"/>
      <c r="JXV164" s="89"/>
      <c r="JXW164" s="425"/>
      <c r="JXX164" s="423"/>
      <c r="JXY164" s="426"/>
      <c r="JXZ164" s="426"/>
      <c r="JYA164" s="427"/>
      <c r="JYB164" s="427"/>
      <c r="JYC164" s="423"/>
      <c r="JYD164" s="428"/>
      <c r="JYE164" s="79"/>
      <c r="JYF164" s="424"/>
      <c r="JYG164" s="89"/>
      <c r="JYH164" s="425"/>
      <c r="JYI164" s="423"/>
      <c r="JYJ164" s="426"/>
      <c r="JYK164" s="426"/>
      <c r="JYL164" s="427"/>
      <c r="JYM164" s="427"/>
      <c r="JYN164" s="423"/>
      <c r="JYO164" s="428"/>
      <c r="JYP164" s="79"/>
      <c r="JYQ164" s="424"/>
      <c r="JYR164" s="89"/>
      <c r="JYS164" s="425"/>
      <c r="JYT164" s="423"/>
      <c r="JYU164" s="426"/>
      <c r="JYV164" s="426"/>
      <c r="JYW164" s="427"/>
      <c r="JYX164" s="427"/>
      <c r="JYY164" s="423"/>
      <c r="JYZ164" s="428"/>
      <c r="JZA164" s="79"/>
      <c r="JZB164" s="424"/>
      <c r="JZC164" s="89"/>
      <c r="JZD164" s="425"/>
      <c r="JZE164" s="423"/>
      <c r="JZF164" s="426"/>
      <c r="JZG164" s="426"/>
      <c r="JZH164" s="427"/>
      <c r="JZI164" s="427"/>
      <c r="JZJ164" s="423"/>
      <c r="JZK164" s="428"/>
      <c r="JZL164" s="79"/>
      <c r="JZM164" s="424"/>
      <c r="JZN164" s="89"/>
      <c r="JZO164" s="425"/>
      <c r="JZP164" s="423"/>
      <c r="JZQ164" s="426"/>
      <c r="JZR164" s="426"/>
      <c r="JZS164" s="427"/>
      <c r="JZT164" s="427"/>
      <c r="JZU164" s="423"/>
      <c r="JZV164" s="428"/>
      <c r="JZW164" s="79"/>
      <c r="JZX164" s="424"/>
      <c r="JZY164" s="89"/>
      <c r="JZZ164" s="425"/>
      <c r="KAA164" s="423"/>
      <c r="KAB164" s="426"/>
      <c r="KAC164" s="426"/>
      <c r="KAD164" s="427"/>
      <c r="KAE164" s="427"/>
      <c r="KAF164" s="423"/>
      <c r="KAG164" s="428"/>
      <c r="KAH164" s="79"/>
      <c r="KAI164" s="424"/>
      <c r="KAJ164" s="89"/>
      <c r="KAK164" s="425"/>
      <c r="KAL164" s="423"/>
      <c r="KAM164" s="426"/>
      <c r="KAN164" s="426"/>
      <c r="KAO164" s="427"/>
      <c r="KAP164" s="427"/>
      <c r="KAQ164" s="423"/>
      <c r="KAR164" s="428"/>
      <c r="KAS164" s="79"/>
      <c r="KAT164" s="424"/>
      <c r="KAU164" s="89"/>
      <c r="KAV164" s="425"/>
      <c r="KAW164" s="423"/>
      <c r="KAX164" s="426"/>
      <c r="KAY164" s="426"/>
      <c r="KAZ164" s="427"/>
      <c r="KBA164" s="427"/>
      <c r="KBB164" s="423"/>
      <c r="KBC164" s="428"/>
      <c r="KBD164" s="79"/>
      <c r="KBE164" s="424"/>
      <c r="KBF164" s="89"/>
      <c r="KBG164" s="425"/>
      <c r="KBH164" s="423"/>
      <c r="KBI164" s="426"/>
      <c r="KBJ164" s="426"/>
      <c r="KBK164" s="427"/>
      <c r="KBL164" s="427"/>
      <c r="KBM164" s="423"/>
      <c r="KBN164" s="428"/>
      <c r="KBO164" s="79"/>
      <c r="KBP164" s="424"/>
      <c r="KBQ164" s="89"/>
      <c r="KBR164" s="425"/>
      <c r="KBS164" s="423"/>
      <c r="KBT164" s="426"/>
      <c r="KBU164" s="426"/>
      <c r="KBV164" s="427"/>
      <c r="KBW164" s="427"/>
      <c r="KBX164" s="423"/>
      <c r="KBY164" s="428"/>
      <c r="KBZ164" s="79"/>
      <c r="KCA164" s="424"/>
      <c r="KCB164" s="89"/>
      <c r="KCC164" s="425"/>
      <c r="KCD164" s="423"/>
      <c r="KCE164" s="426"/>
      <c r="KCF164" s="426"/>
      <c r="KCG164" s="427"/>
      <c r="KCH164" s="427"/>
      <c r="KCI164" s="423"/>
      <c r="KCJ164" s="428"/>
      <c r="KCK164" s="79"/>
      <c r="KCL164" s="424"/>
      <c r="KCM164" s="89"/>
      <c r="KCN164" s="425"/>
      <c r="KCO164" s="423"/>
      <c r="KCP164" s="426"/>
      <c r="KCQ164" s="426"/>
      <c r="KCR164" s="427"/>
      <c r="KCS164" s="427"/>
      <c r="KCT164" s="423"/>
      <c r="KCU164" s="428"/>
      <c r="KCV164" s="79"/>
      <c r="KCW164" s="424"/>
      <c r="KCX164" s="89"/>
      <c r="KCY164" s="425"/>
      <c r="KCZ164" s="423"/>
      <c r="KDA164" s="426"/>
      <c r="KDB164" s="426"/>
      <c r="KDC164" s="427"/>
      <c r="KDD164" s="427"/>
      <c r="KDE164" s="423"/>
      <c r="KDF164" s="428"/>
      <c r="KDG164" s="79"/>
      <c r="KDH164" s="424"/>
      <c r="KDI164" s="89"/>
      <c r="KDJ164" s="425"/>
      <c r="KDK164" s="423"/>
      <c r="KDL164" s="426"/>
      <c r="KDM164" s="426"/>
      <c r="KDN164" s="427"/>
      <c r="KDO164" s="427"/>
      <c r="KDP164" s="423"/>
      <c r="KDQ164" s="428"/>
      <c r="KDR164" s="79"/>
      <c r="KDS164" s="424"/>
      <c r="KDT164" s="89"/>
      <c r="KDU164" s="425"/>
      <c r="KDV164" s="423"/>
      <c r="KDW164" s="426"/>
      <c r="KDX164" s="426"/>
      <c r="KDY164" s="427"/>
      <c r="KDZ164" s="427"/>
      <c r="KEA164" s="423"/>
      <c r="KEB164" s="428"/>
      <c r="KEC164" s="79"/>
      <c r="KED164" s="424"/>
      <c r="KEE164" s="89"/>
      <c r="KEF164" s="425"/>
      <c r="KEG164" s="423"/>
      <c r="KEH164" s="426"/>
      <c r="KEI164" s="426"/>
      <c r="KEJ164" s="427"/>
      <c r="KEK164" s="427"/>
      <c r="KEL164" s="423"/>
      <c r="KEM164" s="428"/>
      <c r="KEN164" s="79"/>
      <c r="KEO164" s="424"/>
      <c r="KEP164" s="89"/>
      <c r="KEQ164" s="425"/>
      <c r="KER164" s="423"/>
      <c r="KES164" s="426"/>
      <c r="KET164" s="426"/>
      <c r="KEU164" s="427"/>
      <c r="KEV164" s="427"/>
      <c r="KEW164" s="423"/>
      <c r="KEX164" s="428"/>
      <c r="KEY164" s="79"/>
      <c r="KEZ164" s="424"/>
      <c r="KFA164" s="89"/>
      <c r="KFB164" s="425"/>
      <c r="KFC164" s="423"/>
      <c r="KFD164" s="426"/>
      <c r="KFE164" s="426"/>
      <c r="KFF164" s="427"/>
      <c r="KFG164" s="427"/>
      <c r="KFH164" s="423"/>
      <c r="KFI164" s="428"/>
      <c r="KFJ164" s="79"/>
      <c r="KFK164" s="424"/>
      <c r="KFL164" s="89"/>
      <c r="KFM164" s="425"/>
      <c r="KFN164" s="423"/>
      <c r="KFO164" s="426"/>
      <c r="KFP164" s="426"/>
      <c r="KFQ164" s="427"/>
      <c r="KFR164" s="427"/>
      <c r="KFS164" s="423"/>
      <c r="KFT164" s="428"/>
      <c r="KFU164" s="79"/>
      <c r="KFV164" s="424"/>
      <c r="KFW164" s="89"/>
      <c r="KFX164" s="425"/>
      <c r="KFY164" s="423"/>
      <c r="KFZ164" s="426"/>
      <c r="KGA164" s="426"/>
      <c r="KGB164" s="427"/>
      <c r="KGC164" s="427"/>
      <c r="KGD164" s="423"/>
      <c r="KGE164" s="428"/>
      <c r="KGF164" s="79"/>
      <c r="KGG164" s="424"/>
      <c r="KGH164" s="89"/>
      <c r="KGI164" s="425"/>
      <c r="KGJ164" s="423"/>
      <c r="KGK164" s="426"/>
      <c r="KGL164" s="426"/>
      <c r="KGM164" s="427"/>
      <c r="KGN164" s="427"/>
      <c r="KGO164" s="423"/>
      <c r="KGP164" s="428"/>
      <c r="KGQ164" s="79"/>
      <c r="KGR164" s="424"/>
      <c r="KGS164" s="89"/>
      <c r="KGT164" s="425"/>
      <c r="KGU164" s="423"/>
      <c r="KGV164" s="426"/>
      <c r="KGW164" s="426"/>
      <c r="KGX164" s="427"/>
      <c r="KGY164" s="427"/>
      <c r="KGZ164" s="423"/>
      <c r="KHA164" s="428"/>
      <c r="KHB164" s="79"/>
      <c r="KHC164" s="424"/>
      <c r="KHD164" s="89"/>
      <c r="KHE164" s="425"/>
      <c r="KHF164" s="423"/>
      <c r="KHG164" s="426"/>
      <c r="KHH164" s="426"/>
      <c r="KHI164" s="427"/>
      <c r="KHJ164" s="427"/>
      <c r="KHK164" s="423"/>
      <c r="KHL164" s="428"/>
      <c r="KHM164" s="79"/>
      <c r="KHN164" s="424"/>
      <c r="KHO164" s="89"/>
      <c r="KHP164" s="425"/>
      <c r="KHQ164" s="423"/>
      <c r="KHR164" s="426"/>
      <c r="KHS164" s="426"/>
      <c r="KHT164" s="427"/>
      <c r="KHU164" s="427"/>
      <c r="KHV164" s="423"/>
      <c r="KHW164" s="428"/>
      <c r="KHX164" s="79"/>
      <c r="KHY164" s="424"/>
      <c r="KHZ164" s="89"/>
      <c r="KIA164" s="425"/>
      <c r="KIB164" s="423"/>
      <c r="KIC164" s="426"/>
      <c r="KID164" s="426"/>
      <c r="KIE164" s="427"/>
      <c r="KIF164" s="427"/>
      <c r="KIG164" s="423"/>
      <c r="KIH164" s="428"/>
      <c r="KII164" s="79"/>
      <c r="KIJ164" s="424"/>
      <c r="KIK164" s="89"/>
      <c r="KIL164" s="425"/>
      <c r="KIM164" s="423"/>
      <c r="KIN164" s="426"/>
      <c r="KIO164" s="426"/>
      <c r="KIP164" s="427"/>
      <c r="KIQ164" s="427"/>
      <c r="KIR164" s="423"/>
      <c r="KIS164" s="428"/>
      <c r="KIT164" s="79"/>
      <c r="KIU164" s="424"/>
      <c r="KIV164" s="89"/>
      <c r="KIW164" s="425"/>
      <c r="KIX164" s="423"/>
      <c r="KIY164" s="426"/>
      <c r="KIZ164" s="426"/>
      <c r="KJA164" s="427"/>
      <c r="KJB164" s="427"/>
      <c r="KJC164" s="423"/>
      <c r="KJD164" s="428"/>
      <c r="KJE164" s="79"/>
      <c r="KJF164" s="424"/>
      <c r="KJG164" s="89"/>
      <c r="KJH164" s="425"/>
      <c r="KJI164" s="423"/>
      <c r="KJJ164" s="426"/>
      <c r="KJK164" s="426"/>
      <c r="KJL164" s="427"/>
      <c r="KJM164" s="427"/>
      <c r="KJN164" s="423"/>
      <c r="KJO164" s="428"/>
      <c r="KJP164" s="79"/>
      <c r="KJQ164" s="424"/>
      <c r="KJR164" s="89"/>
      <c r="KJS164" s="425"/>
      <c r="KJT164" s="423"/>
      <c r="KJU164" s="426"/>
      <c r="KJV164" s="426"/>
      <c r="KJW164" s="427"/>
      <c r="KJX164" s="427"/>
      <c r="KJY164" s="423"/>
      <c r="KJZ164" s="428"/>
      <c r="KKA164" s="79"/>
      <c r="KKB164" s="424"/>
      <c r="KKC164" s="89"/>
      <c r="KKD164" s="425"/>
      <c r="KKE164" s="423"/>
      <c r="KKF164" s="426"/>
      <c r="KKG164" s="426"/>
      <c r="KKH164" s="427"/>
      <c r="KKI164" s="427"/>
      <c r="KKJ164" s="423"/>
      <c r="KKK164" s="428"/>
      <c r="KKL164" s="79"/>
      <c r="KKM164" s="424"/>
      <c r="KKN164" s="89"/>
      <c r="KKO164" s="425"/>
      <c r="KKP164" s="423"/>
      <c r="KKQ164" s="426"/>
      <c r="KKR164" s="426"/>
      <c r="KKS164" s="427"/>
      <c r="KKT164" s="427"/>
      <c r="KKU164" s="423"/>
      <c r="KKV164" s="428"/>
      <c r="KKW164" s="79"/>
      <c r="KKX164" s="424"/>
      <c r="KKY164" s="89"/>
      <c r="KKZ164" s="425"/>
      <c r="KLA164" s="423"/>
      <c r="KLB164" s="426"/>
      <c r="KLC164" s="426"/>
      <c r="KLD164" s="427"/>
      <c r="KLE164" s="427"/>
      <c r="KLF164" s="423"/>
      <c r="KLG164" s="428"/>
      <c r="KLH164" s="79"/>
      <c r="KLI164" s="424"/>
      <c r="KLJ164" s="89"/>
      <c r="KLK164" s="425"/>
      <c r="KLL164" s="423"/>
      <c r="KLM164" s="426"/>
      <c r="KLN164" s="426"/>
      <c r="KLO164" s="427"/>
      <c r="KLP164" s="427"/>
      <c r="KLQ164" s="423"/>
      <c r="KLR164" s="428"/>
      <c r="KLS164" s="79"/>
      <c r="KLT164" s="424"/>
      <c r="KLU164" s="89"/>
      <c r="KLV164" s="425"/>
      <c r="KLW164" s="423"/>
      <c r="KLX164" s="426"/>
      <c r="KLY164" s="426"/>
      <c r="KLZ164" s="427"/>
      <c r="KMA164" s="427"/>
      <c r="KMB164" s="423"/>
      <c r="KMC164" s="428"/>
      <c r="KMD164" s="79"/>
      <c r="KME164" s="424"/>
      <c r="KMF164" s="89"/>
      <c r="KMG164" s="425"/>
      <c r="KMH164" s="423"/>
      <c r="KMI164" s="426"/>
      <c r="KMJ164" s="426"/>
      <c r="KMK164" s="427"/>
      <c r="KML164" s="427"/>
      <c r="KMM164" s="423"/>
      <c r="KMN164" s="428"/>
      <c r="KMO164" s="79"/>
      <c r="KMP164" s="424"/>
      <c r="KMQ164" s="89"/>
      <c r="KMR164" s="425"/>
      <c r="KMS164" s="423"/>
      <c r="KMT164" s="426"/>
      <c r="KMU164" s="426"/>
      <c r="KMV164" s="427"/>
      <c r="KMW164" s="427"/>
      <c r="KMX164" s="423"/>
      <c r="KMY164" s="428"/>
      <c r="KMZ164" s="79"/>
      <c r="KNA164" s="424"/>
      <c r="KNB164" s="89"/>
      <c r="KNC164" s="425"/>
      <c r="KND164" s="423"/>
      <c r="KNE164" s="426"/>
      <c r="KNF164" s="426"/>
      <c r="KNG164" s="427"/>
      <c r="KNH164" s="427"/>
      <c r="KNI164" s="423"/>
      <c r="KNJ164" s="428"/>
      <c r="KNK164" s="79"/>
      <c r="KNL164" s="424"/>
      <c r="KNM164" s="89"/>
      <c r="KNN164" s="425"/>
      <c r="KNO164" s="423"/>
      <c r="KNP164" s="426"/>
      <c r="KNQ164" s="426"/>
      <c r="KNR164" s="427"/>
      <c r="KNS164" s="427"/>
      <c r="KNT164" s="423"/>
      <c r="KNU164" s="428"/>
      <c r="KNV164" s="79"/>
      <c r="KNW164" s="424"/>
      <c r="KNX164" s="89"/>
      <c r="KNY164" s="425"/>
      <c r="KNZ164" s="423"/>
      <c r="KOA164" s="426"/>
      <c r="KOB164" s="426"/>
      <c r="KOC164" s="427"/>
      <c r="KOD164" s="427"/>
      <c r="KOE164" s="423"/>
      <c r="KOF164" s="428"/>
      <c r="KOG164" s="79"/>
      <c r="KOH164" s="424"/>
      <c r="KOI164" s="89"/>
      <c r="KOJ164" s="425"/>
      <c r="KOK164" s="423"/>
      <c r="KOL164" s="426"/>
      <c r="KOM164" s="426"/>
      <c r="KON164" s="427"/>
      <c r="KOO164" s="427"/>
      <c r="KOP164" s="423"/>
      <c r="KOQ164" s="428"/>
      <c r="KOR164" s="79"/>
      <c r="KOS164" s="424"/>
      <c r="KOT164" s="89"/>
      <c r="KOU164" s="425"/>
      <c r="KOV164" s="423"/>
      <c r="KOW164" s="426"/>
      <c r="KOX164" s="426"/>
      <c r="KOY164" s="427"/>
      <c r="KOZ164" s="427"/>
      <c r="KPA164" s="423"/>
      <c r="KPB164" s="428"/>
      <c r="KPC164" s="79"/>
      <c r="KPD164" s="424"/>
      <c r="KPE164" s="89"/>
      <c r="KPF164" s="425"/>
      <c r="KPG164" s="423"/>
      <c r="KPH164" s="426"/>
      <c r="KPI164" s="426"/>
      <c r="KPJ164" s="427"/>
      <c r="KPK164" s="427"/>
      <c r="KPL164" s="423"/>
      <c r="KPM164" s="428"/>
      <c r="KPN164" s="79"/>
      <c r="KPO164" s="424"/>
      <c r="KPP164" s="89"/>
      <c r="KPQ164" s="425"/>
      <c r="KPR164" s="423"/>
      <c r="KPS164" s="426"/>
      <c r="KPT164" s="426"/>
      <c r="KPU164" s="427"/>
      <c r="KPV164" s="427"/>
      <c r="KPW164" s="423"/>
      <c r="KPX164" s="428"/>
      <c r="KPY164" s="79"/>
      <c r="KPZ164" s="424"/>
      <c r="KQA164" s="89"/>
      <c r="KQB164" s="425"/>
      <c r="KQC164" s="423"/>
      <c r="KQD164" s="426"/>
      <c r="KQE164" s="426"/>
      <c r="KQF164" s="427"/>
      <c r="KQG164" s="427"/>
      <c r="KQH164" s="423"/>
      <c r="KQI164" s="428"/>
      <c r="KQJ164" s="79"/>
      <c r="KQK164" s="424"/>
      <c r="KQL164" s="89"/>
      <c r="KQM164" s="425"/>
      <c r="KQN164" s="423"/>
      <c r="KQO164" s="426"/>
      <c r="KQP164" s="426"/>
      <c r="KQQ164" s="427"/>
      <c r="KQR164" s="427"/>
      <c r="KQS164" s="423"/>
      <c r="KQT164" s="428"/>
      <c r="KQU164" s="79"/>
      <c r="KQV164" s="424"/>
      <c r="KQW164" s="89"/>
      <c r="KQX164" s="425"/>
      <c r="KQY164" s="423"/>
      <c r="KQZ164" s="426"/>
      <c r="KRA164" s="426"/>
      <c r="KRB164" s="427"/>
      <c r="KRC164" s="427"/>
      <c r="KRD164" s="423"/>
      <c r="KRE164" s="428"/>
      <c r="KRF164" s="79"/>
      <c r="KRG164" s="424"/>
      <c r="KRH164" s="89"/>
      <c r="KRI164" s="425"/>
      <c r="KRJ164" s="423"/>
      <c r="KRK164" s="426"/>
      <c r="KRL164" s="426"/>
      <c r="KRM164" s="427"/>
      <c r="KRN164" s="427"/>
      <c r="KRO164" s="423"/>
      <c r="KRP164" s="428"/>
      <c r="KRQ164" s="79"/>
      <c r="KRR164" s="424"/>
      <c r="KRS164" s="89"/>
      <c r="KRT164" s="425"/>
      <c r="KRU164" s="423"/>
      <c r="KRV164" s="426"/>
      <c r="KRW164" s="426"/>
      <c r="KRX164" s="427"/>
      <c r="KRY164" s="427"/>
      <c r="KRZ164" s="423"/>
      <c r="KSA164" s="428"/>
      <c r="KSB164" s="79"/>
      <c r="KSC164" s="424"/>
      <c r="KSD164" s="89"/>
      <c r="KSE164" s="425"/>
      <c r="KSF164" s="423"/>
      <c r="KSG164" s="426"/>
      <c r="KSH164" s="426"/>
      <c r="KSI164" s="427"/>
      <c r="KSJ164" s="427"/>
      <c r="KSK164" s="423"/>
      <c r="KSL164" s="428"/>
      <c r="KSM164" s="79"/>
      <c r="KSN164" s="424"/>
      <c r="KSO164" s="89"/>
      <c r="KSP164" s="425"/>
      <c r="KSQ164" s="423"/>
      <c r="KSR164" s="426"/>
      <c r="KSS164" s="426"/>
      <c r="KST164" s="427"/>
      <c r="KSU164" s="427"/>
      <c r="KSV164" s="423"/>
      <c r="KSW164" s="428"/>
      <c r="KSX164" s="79"/>
      <c r="KSY164" s="424"/>
      <c r="KSZ164" s="89"/>
      <c r="KTA164" s="425"/>
      <c r="KTB164" s="423"/>
      <c r="KTC164" s="426"/>
      <c r="KTD164" s="426"/>
      <c r="KTE164" s="427"/>
      <c r="KTF164" s="427"/>
      <c r="KTG164" s="423"/>
      <c r="KTH164" s="428"/>
      <c r="KTI164" s="79"/>
      <c r="KTJ164" s="424"/>
      <c r="KTK164" s="89"/>
      <c r="KTL164" s="425"/>
      <c r="KTM164" s="423"/>
      <c r="KTN164" s="426"/>
      <c r="KTO164" s="426"/>
      <c r="KTP164" s="427"/>
      <c r="KTQ164" s="427"/>
      <c r="KTR164" s="423"/>
      <c r="KTS164" s="428"/>
      <c r="KTT164" s="79"/>
      <c r="KTU164" s="424"/>
      <c r="KTV164" s="89"/>
      <c r="KTW164" s="425"/>
      <c r="KTX164" s="423"/>
      <c r="KTY164" s="426"/>
      <c r="KTZ164" s="426"/>
      <c r="KUA164" s="427"/>
      <c r="KUB164" s="427"/>
      <c r="KUC164" s="423"/>
      <c r="KUD164" s="428"/>
      <c r="KUE164" s="79"/>
      <c r="KUF164" s="424"/>
      <c r="KUG164" s="89"/>
      <c r="KUH164" s="425"/>
      <c r="KUI164" s="423"/>
      <c r="KUJ164" s="426"/>
      <c r="KUK164" s="426"/>
      <c r="KUL164" s="427"/>
      <c r="KUM164" s="427"/>
      <c r="KUN164" s="423"/>
      <c r="KUO164" s="428"/>
      <c r="KUP164" s="79"/>
      <c r="KUQ164" s="424"/>
      <c r="KUR164" s="89"/>
      <c r="KUS164" s="425"/>
      <c r="KUT164" s="423"/>
      <c r="KUU164" s="426"/>
      <c r="KUV164" s="426"/>
      <c r="KUW164" s="427"/>
      <c r="KUX164" s="427"/>
      <c r="KUY164" s="423"/>
      <c r="KUZ164" s="428"/>
      <c r="KVA164" s="79"/>
      <c r="KVB164" s="424"/>
      <c r="KVC164" s="89"/>
      <c r="KVD164" s="425"/>
      <c r="KVE164" s="423"/>
      <c r="KVF164" s="426"/>
      <c r="KVG164" s="426"/>
      <c r="KVH164" s="427"/>
      <c r="KVI164" s="427"/>
      <c r="KVJ164" s="423"/>
      <c r="KVK164" s="428"/>
      <c r="KVL164" s="79"/>
      <c r="KVM164" s="424"/>
      <c r="KVN164" s="89"/>
      <c r="KVO164" s="425"/>
      <c r="KVP164" s="423"/>
      <c r="KVQ164" s="426"/>
      <c r="KVR164" s="426"/>
      <c r="KVS164" s="427"/>
      <c r="KVT164" s="427"/>
      <c r="KVU164" s="423"/>
      <c r="KVV164" s="428"/>
      <c r="KVW164" s="79"/>
      <c r="KVX164" s="424"/>
      <c r="KVY164" s="89"/>
      <c r="KVZ164" s="425"/>
      <c r="KWA164" s="423"/>
      <c r="KWB164" s="426"/>
      <c r="KWC164" s="426"/>
      <c r="KWD164" s="427"/>
      <c r="KWE164" s="427"/>
      <c r="KWF164" s="423"/>
      <c r="KWG164" s="428"/>
      <c r="KWH164" s="79"/>
      <c r="KWI164" s="424"/>
      <c r="KWJ164" s="89"/>
      <c r="KWK164" s="425"/>
      <c r="KWL164" s="423"/>
      <c r="KWM164" s="426"/>
      <c r="KWN164" s="426"/>
      <c r="KWO164" s="427"/>
      <c r="KWP164" s="427"/>
      <c r="KWQ164" s="423"/>
      <c r="KWR164" s="428"/>
      <c r="KWS164" s="79"/>
      <c r="KWT164" s="424"/>
      <c r="KWU164" s="89"/>
      <c r="KWV164" s="425"/>
      <c r="KWW164" s="423"/>
      <c r="KWX164" s="426"/>
      <c r="KWY164" s="426"/>
      <c r="KWZ164" s="427"/>
      <c r="KXA164" s="427"/>
      <c r="KXB164" s="423"/>
      <c r="KXC164" s="428"/>
      <c r="KXD164" s="79"/>
      <c r="KXE164" s="424"/>
      <c r="KXF164" s="89"/>
      <c r="KXG164" s="425"/>
      <c r="KXH164" s="423"/>
      <c r="KXI164" s="426"/>
      <c r="KXJ164" s="426"/>
      <c r="KXK164" s="427"/>
      <c r="KXL164" s="427"/>
      <c r="KXM164" s="423"/>
      <c r="KXN164" s="428"/>
      <c r="KXO164" s="79"/>
      <c r="KXP164" s="424"/>
      <c r="KXQ164" s="89"/>
      <c r="KXR164" s="425"/>
      <c r="KXS164" s="423"/>
      <c r="KXT164" s="426"/>
      <c r="KXU164" s="426"/>
      <c r="KXV164" s="427"/>
      <c r="KXW164" s="427"/>
      <c r="KXX164" s="423"/>
      <c r="KXY164" s="428"/>
      <c r="KXZ164" s="79"/>
      <c r="KYA164" s="424"/>
      <c r="KYB164" s="89"/>
      <c r="KYC164" s="425"/>
      <c r="KYD164" s="423"/>
      <c r="KYE164" s="426"/>
      <c r="KYF164" s="426"/>
      <c r="KYG164" s="427"/>
      <c r="KYH164" s="427"/>
      <c r="KYI164" s="423"/>
      <c r="KYJ164" s="428"/>
      <c r="KYK164" s="79"/>
      <c r="KYL164" s="424"/>
      <c r="KYM164" s="89"/>
      <c r="KYN164" s="425"/>
      <c r="KYO164" s="423"/>
      <c r="KYP164" s="426"/>
      <c r="KYQ164" s="426"/>
      <c r="KYR164" s="427"/>
      <c r="KYS164" s="427"/>
      <c r="KYT164" s="423"/>
      <c r="KYU164" s="428"/>
      <c r="KYV164" s="79"/>
      <c r="KYW164" s="424"/>
      <c r="KYX164" s="89"/>
      <c r="KYY164" s="425"/>
      <c r="KYZ164" s="423"/>
      <c r="KZA164" s="426"/>
      <c r="KZB164" s="426"/>
      <c r="KZC164" s="427"/>
      <c r="KZD164" s="427"/>
      <c r="KZE164" s="423"/>
      <c r="KZF164" s="428"/>
      <c r="KZG164" s="79"/>
      <c r="KZH164" s="424"/>
      <c r="KZI164" s="89"/>
      <c r="KZJ164" s="425"/>
      <c r="KZK164" s="423"/>
      <c r="KZL164" s="426"/>
      <c r="KZM164" s="426"/>
      <c r="KZN164" s="427"/>
      <c r="KZO164" s="427"/>
      <c r="KZP164" s="423"/>
      <c r="KZQ164" s="428"/>
      <c r="KZR164" s="79"/>
      <c r="KZS164" s="424"/>
      <c r="KZT164" s="89"/>
      <c r="KZU164" s="425"/>
      <c r="KZV164" s="423"/>
      <c r="KZW164" s="426"/>
      <c r="KZX164" s="426"/>
      <c r="KZY164" s="427"/>
      <c r="KZZ164" s="427"/>
      <c r="LAA164" s="423"/>
      <c r="LAB164" s="428"/>
      <c r="LAC164" s="79"/>
      <c r="LAD164" s="424"/>
      <c r="LAE164" s="89"/>
      <c r="LAF164" s="425"/>
      <c r="LAG164" s="423"/>
      <c r="LAH164" s="426"/>
      <c r="LAI164" s="426"/>
      <c r="LAJ164" s="427"/>
      <c r="LAK164" s="427"/>
      <c r="LAL164" s="423"/>
      <c r="LAM164" s="428"/>
      <c r="LAN164" s="79"/>
      <c r="LAO164" s="424"/>
      <c r="LAP164" s="89"/>
      <c r="LAQ164" s="425"/>
      <c r="LAR164" s="423"/>
      <c r="LAS164" s="426"/>
      <c r="LAT164" s="426"/>
      <c r="LAU164" s="427"/>
      <c r="LAV164" s="427"/>
      <c r="LAW164" s="423"/>
      <c r="LAX164" s="428"/>
      <c r="LAY164" s="79"/>
      <c r="LAZ164" s="424"/>
      <c r="LBA164" s="89"/>
      <c r="LBB164" s="425"/>
      <c r="LBC164" s="423"/>
      <c r="LBD164" s="426"/>
      <c r="LBE164" s="426"/>
      <c r="LBF164" s="427"/>
      <c r="LBG164" s="427"/>
      <c r="LBH164" s="423"/>
      <c r="LBI164" s="428"/>
      <c r="LBJ164" s="79"/>
      <c r="LBK164" s="424"/>
      <c r="LBL164" s="89"/>
      <c r="LBM164" s="425"/>
      <c r="LBN164" s="423"/>
      <c r="LBO164" s="426"/>
      <c r="LBP164" s="426"/>
      <c r="LBQ164" s="427"/>
      <c r="LBR164" s="427"/>
      <c r="LBS164" s="423"/>
      <c r="LBT164" s="428"/>
      <c r="LBU164" s="79"/>
      <c r="LBV164" s="424"/>
      <c r="LBW164" s="89"/>
      <c r="LBX164" s="425"/>
      <c r="LBY164" s="423"/>
      <c r="LBZ164" s="426"/>
      <c r="LCA164" s="426"/>
      <c r="LCB164" s="427"/>
      <c r="LCC164" s="427"/>
      <c r="LCD164" s="423"/>
      <c r="LCE164" s="428"/>
      <c r="LCF164" s="79"/>
      <c r="LCG164" s="424"/>
      <c r="LCH164" s="89"/>
      <c r="LCI164" s="425"/>
      <c r="LCJ164" s="423"/>
      <c r="LCK164" s="426"/>
      <c r="LCL164" s="426"/>
      <c r="LCM164" s="427"/>
      <c r="LCN164" s="427"/>
      <c r="LCO164" s="423"/>
      <c r="LCP164" s="428"/>
      <c r="LCQ164" s="79"/>
      <c r="LCR164" s="424"/>
      <c r="LCS164" s="89"/>
      <c r="LCT164" s="425"/>
      <c r="LCU164" s="423"/>
      <c r="LCV164" s="426"/>
      <c r="LCW164" s="426"/>
      <c r="LCX164" s="427"/>
      <c r="LCY164" s="427"/>
      <c r="LCZ164" s="423"/>
      <c r="LDA164" s="428"/>
      <c r="LDB164" s="79"/>
      <c r="LDC164" s="424"/>
      <c r="LDD164" s="89"/>
      <c r="LDE164" s="425"/>
      <c r="LDF164" s="423"/>
      <c r="LDG164" s="426"/>
      <c r="LDH164" s="426"/>
      <c r="LDI164" s="427"/>
      <c r="LDJ164" s="427"/>
      <c r="LDK164" s="423"/>
      <c r="LDL164" s="428"/>
      <c r="LDM164" s="79"/>
      <c r="LDN164" s="424"/>
      <c r="LDO164" s="89"/>
      <c r="LDP164" s="425"/>
      <c r="LDQ164" s="423"/>
      <c r="LDR164" s="426"/>
      <c r="LDS164" s="426"/>
      <c r="LDT164" s="427"/>
      <c r="LDU164" s="427"/>
      <c r="LDV164" s="423"/>
      <c r="LDW164" s="428"/>
      <c r="LDX164" s="79"/>
      <c r="LDY164" s="424"/>
      <c r="LDZ164" s="89"/>
      <c r="LEA164" s="425"/>
      <c r="LEB164" s="423"/>
      <c r="LEC164" s="426"/>
      <c r="LED164" s="426"/>
      <c r="LEE164" s="427"/>
      <c r="LEF164" s="427"/>
      <c r="LEG164" s="423"/>
      <c r="LEH164" s="428"/>
      <c r="LEI164" s="79"/>
      <c r="LEJ164" s="424"/>
      <c r="LEK164" s="89"/>
      <c r="LEL164" s="425"/>
      <c r="LEM164" s="423"/>
      <c r="LEN164" s="426"/>
      <c r="LEO164" s="426"/>
      <c r="LEP164" s="427"/>
      <c r="LEQ164" s="427"/>
      <c r="LER164" s="423"/>
      <c r="LES164" s="428"/>
      <c r="LET164" s="79"/>
      <c r="LEU164" s="424"/>
      <c r="LEV164" s="89"/>
      <c r="LEW164" s="425"/>
      <c r="LEX164" s="423"/>
      <c r="LEY164" s="426"/>
      <c r="LEZ164" s="426"/>
      <c r="LFA164" s="427"/>
      <c r="LFB164" s="427"/>
      <c r="LFC164" s="423"/>
      <c r="LFD164" s="428"/>
      <c r="LFE164" s="79"/>
      <c r="LFF164" s="424"/>
      <c r="LFG164" s="89"/>
      <c r="LFH164" s="425"/>
      <c r="LFI164" s="423"/>
      <c r="LFJ164" s="426"/>
      <c r="LFK164" s="426"/>
      <c r="LFL164" s="427"/>
      <c r="LFM164" s="427"/>
      <c r="LFN164" s="423"/>
      <c r="LFO164" s="428"/>
      <c r="LFP164" s="79"/>
      <c r="LFQ164" s="424"/>
      <c r="LFR164" s="89"/>
      <c r="LFS164" s="425"/>
      <c r="LFT164" s="423"/>
      <c r="LFU164" s="426"/>
      <c r="LFV164" s="426"/>
      <c r="LFW164" s="427"/>
      <c r="LFX164" s="427"/>
      <c r="LFY164" s="423"/>
      <c r="LFZ164" s="428"/>
      <c r="LGA164" s="79"/>
      <c r="LGB164" s="424"/>
      <c r="LGC164" s="89"/>
      <c r="LGD164" s="425"/>
      <c r="LGE164" s="423"/>
      <c r="LGF164" s="426"/>
      <c r="LGG164" s="426"/>
      <c r="LGH164" s="427"/>
      <c r="LGI164" s="427"/>
      <c r="LGJ164" s="423"/>
      <c r="LGK164" s="428"/>
      <c r="LGL164" s="79"/>
      <c r="LGM164" s="424"/>
      <c r="LGN164" s="89"/>
      <c r="LGO164" s="425"/>
      <c r="LGP164" s="423"/>
      <c r="LGQ164" s="426"/>
      <c r="LGR164" s="426"/>
      <c r="LGS164" s="427"/>
      <c r="LGT164" s="427"/>
      <c r="LGU164" s="423"/>
      <c r="LGV164" s="428"/>
      <c r="LGW164" s="79"/>
      <c r="LGX164" s="424"/>
      <c r="LGY164" s="89"/>
      <c r="LGZ164" s="425"/>
      <c r="LHA164" s="423"/>
      <c r="LHB164" s="426"/>
      <c r="LHC164" s="426"/>
      <c r="LHD164" s="427"/>
      <c r="LHE164" s="427"/>
      <c r="LHF164" s="423"/>
      <c r="LHG164" s="428"/>
      <c r="LHH164" s="79"/>
      <c r="LHI164" s="424"/>
      <c r="LHJ164" s="89"/>
      <c r="LHK164" s="425"/>
      <c r="LHL164" s="423"/>
      <c r="LHM164" s="426"/>
      <c r="LHN164" s="426"/>
      <c r="LHO164" s="427"/>
      <c r="LHP164" s="427"/>
      <c r="LHQ164" s="423"/>
      <c r="LHR164" s="428"/>
      <c r="LHS164" s="79"/>
      <c r="LHT164" s="424"/>
      <c r="LHU164" s="89"/>
      <c r="LHV164" s="425"/>
      <c r="LHW164" s="423"/>
      <c r="LHX164" s="426"/>
      <c r="LHY164" s="426"/>
      <c r="LHZ164" s="427"/>
      <c r="LIA164" s="427"/>
      <c r="LIB164" s="423"/>
      <c r="LIC164" s="428"/>
      <c r="LID164" s="79"/>
      <c r="LIE164" s="424"/>
      <c r="LIF164" s="89"/>
      <c r="LIG164" s="425"/>
      <c r="LIH164" s="423"/>
      <c r="LII164" s="426"/>
      <c r="LIJ164" s="426"/>
      <c r="LIK164" s="427"/>
      <c r="LIL164" s="427"/>
      <c r="LIM164" s="423"/>
      <c r="LIN164" s="428"/>
      <c r="LIO164" s="79"/>
      <c r="LIP164" s="424"/>
      <c r="LIQ164" s="89"/>
      <c r="LIR164" s="425"/>
      <c r="LIS164" s="423"/>
      <c r="LIT164" s="426"/>
      <c r="LIU164" s="426"/>
      <c r="LIV164" s="427"/>
      <c r="LIW164" s="427"/>
      <c r="LIX164" s="423"/>
      <c r="LIY164" s="428"/>
      <c r="LIZ164" s="79"/>
      <c r="LJA164" s="424"/>
      <c r="LJB164" s="89"/>
      <c r="LJC164" s="425"/>
      <c r="LJD164" s="423"/>
      <c r="LJE164" s="426"/>
      <c r="LJF164" s="426"/>
      <c r="LJG164" s="427"/>
      <c r="LJH164" s="427"/>
      <c r="LJI164" s="423"/>
      <c r="LJJ164" s="428"/>
      <c r="LJK164" s="79"/>
      <c r="LJL164" s="424"/>
      <c r="LJM164" s="89"/>
      <c r="LJN164" s="425"/>
      <c r="LJO164" s="423"/>
      <c r="LJP164" s="426"/>
      <c r="LJQ164" s="426"/>
      <c r="LJR164" s="427"/>
      <c r="LJS164" s="427"/>
      <c r="LJT164" s="423"/>
      <c r="LJU164" s="428"/>
      <c r="LJV164" s="79"/>
      <c r="LJW164" s="424"/>
      <c r="LJX164" s="89"/>
      <c r="LJY164" s="425"/>
      <c r="LJZ164" s="423"/>
      <c r="LKA164" s="426"/>
      <c r="LKB164" s="426"/>
      <c r="LKC164" s="427"/>
      <c r="LKD164" s="427"/>
      <c r="LKE164" s="423"/>
      <c r="LKF164" s="428"/>
      <c r="LKG164" s="79"/>
      <c r="LKH164" s="424"/>
      <c r="LKI164" s="89"/>
      <c r="LKJ164" s="425"/>
      <c r="LKK164" s="423"/>
      <c r="LKL164" s="426"/>
      <c r="LKM164" s="426"/>
      <c r="LKN164" s="427"/>
      <c r="LKO164" s="427"/>
      <c r="LKP164" s="423"/>
      <c r="LKQ164" s="428"/>
      <c r="LKR164" s="79"/>
      <c r="LKS164" s="424"/>
      <c r="LKT164" s="89"/>
      <c r="LKU164" s="425"/>
      <c r="LKV164" s="423"/>
      <c r="LKW164" s="426"/>
      <c r="LKX164" s="426"/>
      <c r="LKY164" s="427"/>
      <c r="LKZ164" s="427"/>
      <c r="LLA164" s="423"/>
      <c r="LLB164" s="428"/>
      <c r="LLC164" s="79"/>
      <c r="LLD164" s="424"/>
      <c r="LLE164" s="89"/>
      <c r="LLF164" s="425"/>
      <c r="LLG164" s="423"/>
      <c r="LLH164" s="426"/>
      <c r="LLI164" s="426"/>
      <c r="LLJ164" s="427"/>
      <c r="LLK164" s="427"/>
      <c r="LLL164" s="423"/>
      <c r="LLM164" s="428"/>
      <c r="LLN164" s="79"/>
      <c r="LLO164" s="424"/>
      <c r="LLP164" s="89"/>
      <c r="LLQ164" s="425"/>
      <c r="LLR164" s="423"/>
      <c r="LLS164" s="426"/>
      <c r="LLT164" s="426"/>
      <c r="LLU164" s="427"/>
      <c r="LLV164" s="427"/>
      <c r="LLW164" s="423"/>
      <c r="LLX164" s="428"/>
      <c r="LLY164" s="79"/>
      <c r="LLZ164" s="424"/>
      <c r="LMA164" s="89"/>
      <c r="LMB164" s="425"/>
      <c r="LMC164" s="423"/>
      <c r="LMD164" s="426"/>
      <c r="LME164" s="426"/>
      <c r="LMF164" s="427"/>
      <c r="LMG164" s="427"/>
      <c r="LMH164" s="423"/>
      <c r="LMI164" s="428"/>
      <c r="LMJ164" s="79"/>
      <c r="LMK164" s="424"/>
      <c r="LML164" s="89"/>
      <c r="LMM164" s="425"/>
      <c r="LMN164" s="423"/>
      <c r="LMO164" s="426"/>
      <c r="LMP164" s="426"/>
      <c r="LMQ164" s="427"/>
      <c r="LMR164" s="427"/>
      <c r="LMS164" s="423"/>
      <c r="LMT164" s="428"/>
      <c r="LMU164" s="79"/>
      <c r="LMV164" s="424"/>
      <c r="LMW164" s="89"/>
      <c r="LMX164" s="425"/>
      <c r="LMY164" s="423"/>
      <c r="LMZ164" s="426"/>
      <c r="LNA164" s="426"/>
      <c r="LNB164" s="427"/>
      <c r="LNC164" s="427"/>
      <c r="LND164" s="423"/>
      <c r="LNE164" s="428"/>
      <c r="LNF164" s="79"/>
      <c r="LNG164" s="424"/>
      <c r="LNH164" s="89"/>
      <c r="LNI164" s="425"/>
      <c r="LNJ164" s="423"/>
      <c r="LNK164" s="426"/>
      <c r="LNL164" s="426"/>
      <c r="LNM164" s="427"/>
      <c r="LNN164" s="427"/>
      <c r="LNO164" s="423"/>
      <c r="LNP164" s="428"/>
      <c r="LNQ164" s="79"/>
      <c r="LNR164" s="424"/>
      <c r="LNS164" s="89"/>
      <c r="LNT164" s="425"/>
      <c r="LNU164" s="423"/>
      <c r="LNV164" s="426"/>
      <c r="LNW164" s="426"/>
      <c r="LNX164" s="427"/>
      <c r="LNY164" s="427"/>
      <c r="LNZ164" s="423"/>
      <c r="LOA164" s="428"/>
      <c r="LOB164" s="79"/>
      <c r="LOC164" s="424"/>
      <c r="LOD164" s="89"/>
      <c r="LOE164" s="425"/>
      <c r="LOF164" s="423"/>
      <c r="LOG164" s="426"/>
      <c r="LOH164" s="426"/>
      <c r="LOI164" s="427"/>
      <c r="LOJ164" s="427"/>
      <c r="LOK164" s="423"/>
      <c r="LOL164" s="428"/>
      <c r="LOM164" s="79"/>
      <c r="LON164" s="424"/>
      <c r="LOO164" s="89"/>
      <c r="LOP164" s="425"/>
      <c r="LOQ164" s="423"/>
      <c r="LOR164" s="426"/>
      <c r="LOS164" s="426"/>
      <c r="LOT164" s="427"/>
      <c r="LOU164" s="427"/>
      <c r="LOV164" s="423"/>
      <c r="LOW164" s="428"/>
      <c r="LOX164" s="79"/>
      <c r="LOY164" s="424"/>
      <c r="LOZ164" s="89"/>
      <c r="LPA164" s="425"/>
      <c r="LPB164" s="423"/>
      <c r="LPC164" s="426"/>
      <c r="LPD164" s="426"/>
      <c r="LPE164" s="427"/>
      <c r="LPF164" s="427"/>
      <c r="LPG164" s="423"/>
      <c r="LPH164" s="428"/>
      <c r="LPI164" s="79"/>
      <c r="LPJ164" s="424"/>
      <c r="LPK164" s="89"/>
      <c r="LPL164" s="425"/>
      <c r="LPM164" s="423"/>
      <c r="LPN164" s="426"/>
      <c r="LPO164" s="426"/>
      <c r="LPP164" s="427"/>
      <c r="LPQ164" s="427"/>
      <c r="LPR164" s="423"/>
      <c r="LPS164" s="428"/>
      <c r="LPT164" s="79"/>
      <c r="LPU164" s="424"/>
      <c r="LPV164" s="89"/>
      <c r="LPW164" s="425"/>
      <c r="LPX164" s="423"/>
      <c r="LPY164" s="426"/>
      <c r="LPZ164" s="426"/>
      <c r="LQA164" s="427"/>
      <c r="LQB164" s="427"/>
      <c r="LQC164" s="423"/>
      <c r="LQD164" s="428"/>
      <c r="LQE164" s="79"/>
      <c r="LQF164" s="424"/>
      <c r="LQG164" s="89"/>
      <c r="LQH164" s="425"/>
      <c r="LQI164" s="423"/>
      <c r="LQJ164" s="426"/>
      <c r="LQK164" s="426"/>
      <c r="LQL164" s="427"/>
      <c r="LQM164" s="427"/>
      <c r="LQN164" s="423"/>
      <c r="LQO164" s="428"/>
      <c r="LQP164" s="79"/>
      <c r="LQQ164" s="424"/>
      <c r="LQR164" s="89"/>
      <c r="LQS164" s="425"/>
      <c r="LQT164" s="423"/>
      <c r="LQU164" s="426"/>
      <c r="LQV164" s="426"/>
      <c r="LQW164" s="427"/>
      <c r="LQX164" s="427"/>
      <c r="LQY164" s="423"/>
      <c r="LQZ164" s="428"/>
      <c r="LRA164" s="79"/>
      <c r="LRB164" s="424"/>
      <c r="LRC164" s="89"/>
      <c r="LRD164" s="425"/>
      <c r="LRE164" s="423"/>
      <c r="LRF164" s="426"/>
      <c r="LRG164" s="426"/>
      <c r="LRH164" s="427"/>
      <c r="LRI164" s="427"/>
      <c r="LRJ164" s="423"/>
      <c r="LRK164" s="428"/>
      <c r="LRL164" s="79"/>
      <c r="LRM164" s="424"/>
      <c r="LRN164" s="89"/>
      <c r="LRO164" s="425"/>
      <c r="LRP164" s="423"/>
      <c r="LRQ164" s="426"/>
      <c r="LRR164" s="426"/>
      <c r="LRS164" s="427"/>
      <c r="LRT164" s="427"/>
      <c r="LRU164" s="423"/>
      <c r="LRV164" s="428"/>
      <c r="LRW164" s="79"/>
      <c r="LRX164" s="424"/>
      <c r="LRY164" s="89"/>
      <c r="LRZ164" s="425"/>
      <c r="LSA164" s="423"/>
      <c r="LSB164" s="426"/>
      <c r="LSC164" s="426"/>
      <c r="LSD164" s="427"/>
      <c r="LSE164" s="427"/>
      <c r="LSF164" s="423"/>
      <c r="LSG164" s="428"/>
      <c r="LSH164" s="79"/>
      <c r="LSI164" s="424"/>
      <c r="LSJ164" s="89"/>
      <c r="LSK164" s="425"/>
      <c r="LSL164" s="423"/>
      <c r="LSM164" s="426"/>
      <c r="LSN164" s="426"/>
      <c r="LSO164" s="427"/>
      <c r="LSP164" s="427"/>
      <c r="LSQ164" s="423"/>
      <c r="LSR164" s="428"/>
      <c r="LSS164" s="79"/>
      <c r="LST164" s="424"/>
      <c r="LSU164" s="89"/>
      <c r="LSV164" s="425"/>
      <c r="LSW164" s="423"/>
      <c r="LSX164" s="426"/>
      <c r="LSY164" s="426"/>
      <c r="LSZ164" s="427"/>
      <c r="LTA164" s="427"/>
      <c r="LTB164" s="423"/>
      <c r="LTC164" s="428"/>
      <c r="LTD164" s="79"/>
      <c r="LTE164" s="424"/>
      <c r="LTF164" s="89"/>
      <c r="LTG164" s="425"/>
      <c r="LTH164" s="423"/>
      <c r="LTI164" s="426"/>
      <c r="LTJ164" s="426"/>
      <c r="LTK164" s="427"/>
      <c r="LTL164" s="427"/>
      <c r="LTM164" s="423"/>
      <c r="LTN164" s="428"/>
      <c r="LTO164" s="79"/>
      <c r="LTP164" s="424"/>
      <c r="LTQ164" s="89"/>
      <c r="LTR164" s="425"/>
      <c r="LTS164" s="423"/>
      <c r="LTT164" s="426"/>
      <c r="LTU164" s="426"/>
      <c r="LTV164" s="427"/>
      <c r="LTW164" s="427"/>
      <c r="LTX164" s="423"/>
      <c r="LTY164" s="428"/>
      <c r="LTZ164" s="79"/>
      <c r="LUA164" s="424"/>
      <c r="LUB164" s="89"/>
      <c r="LUC164" s="425"/>
      <c r="LUD164" s="423"/>
      <c r="LUE164" s="426"/>
      <c r="LUF164" s="426"/>
      <c r="LUG164" s="427"/>
      <c r="LUH164" s="427"/>
      <c r="LUI164" s="423"/>
      <c r="LUJ164" s="428"/>
      <c r="LUK164" s="79"/>
      <c r="LUL164" s="424"/>
      <c r="LUM164" s="89"/>
      <c r="LUN164" s="425"/>
      <c r="LUO164" s="423"/>
      <c r="LUP164" s="426"/>
      <c r="LUQ164" s="426"/>
      <c r="LUR164" s="427"/>
      <c r="LUS164" s="427"/>
      <c r="LUT164" s="423"/>
      <c r="LUU164" s="428"/>
      <c r="LUV164" s="79"/>
      <c r="LUW164" s="424"/>
      <c r="LUX164" s="89"/>
      <c r="LUY164" s="425"/>
      <c r="LUZ164" s="423"/>
      <c r="LVA164" s="426"/>
      <c r="LVB164" s="426"/>
      <c r="LVC164" s="427"/>
      <c r="LVD164" s="427"/>
      <c r="LVE164" s="423"/>
      <c r="LVF164" s="428"/>
      <c r="LVG164" s="79"/>
      <c r="LVH164" s="424"/>
      <c r="LVI164" s="89"/>
      <c r="LVJ164" s="425"/>
      <c r="LVK164" s="423"/>
      <c r="LVL164" s="426"/>
      <c r="LVM164" s="426"/>
      <c r="LVN164" s="427"/>
      <c r="LVO164" s="427"/>
      <c r="LVP164" s="423"/>
      <c r="LVQ164" s="428"/>
      <c r="LVR164" s="79"/>
      <c r="LVS164" s="424"/>
      <c r="LVT164" s="89"/>
      <c r="LVU164" s="425"/>
      <c r="LVV164" s="423"/>
      <c r="LVW164" s="426"/>
      <c r="LVX164" s="426"/>
      <c r="LVY164" s="427"/>
      <c r="LVZ164" s="427"/>
      <c r="LWA164" s="423"/>
      <c r="LWB164" s="428"/>
      <c r="LWC164" s="79"/>
      <c r="LWD164" s="424"/>
      <c r="LWE164" s="89"/>
      <c r="LWF164" s="425"/>
      <c r="LWG164" s="423"/>
      <c r="LWH164" s="426"/>
      <c r="LWI164" s="426"/>
      <c r="LWJ164" s="427"/>
      <c r="LWK164" s="427"/>
      <c r="LWL164" s="423"/>
      <c r="LWM164" s="428"/>
      <c r="LWN164" s="79"/>
      <c r="LWO164" s="424"/>
      <c r="LWP164" s="89"/>
      <c r="LWQ164" s="425"/>
      <c r="LWR164" s="423"/>
      <c r="LWS164" s="426"/>
      <c r="LWT164" s="426"/>
      <c r="LWU164" s="427"/>
      <c r="LWV164" s="427"/>
      <c r="LWW164" s="423"/>
      <c r="LWX164" s="428"/>
      <c r="LWY164" s="79"/>
      <c r="LWZ164" s="424"/>
      <c r="LXA164" s="89"/>
      <c r="LXB164" s="425"/>
      <c r="LXC164" s="423"/>
      <c r="LXD164" s="426"/>
      <c r="LXE164" s="426"/>
      <c r="LXF164" s="427"/>
      <c r="LXG164" s="427"/>
      <c r="LXH164" s="423"/>
      <c r="LXI164" s="428"/>
      <c r="LXJ164" s="79"/>
      <c r="LXK164" s="424"/>
      <c r="LXL164" s="89"/>
      <c r="LXM164" s="425"/>
      <c r="LXN164" s="423"/>
      <c r="LXO164" s="426"/>
      <c r="LXP164" s="426"/>
      <c r="LXQ164" s="427"/>
      <c r="LXR164" s="427"/>
      <c r="LXS164" s="423"/>
      <c r="LXT164" s="428"/>
      <c r="LXU164" s="79"/>
      <c r="LXV164" s="424"/>
      <c r="LXW164" s="89"/>
      <c r="LXX164" s="425"/>
      <c r="LXY164" s="423"/>
      <c r="LXZ164" s="426"/>
      <c r="LYA164" s="426"/>
      <c r="LYB164" s="427"/>
      <c r="LYC164" s="427"/>
      <c r="LYD164" s="423"/>
      <c r="LYE164" s="428"/>
      <c r="LYF164" s="79"/>
      <c r="LYG164" s="424"/>
      <c r="LYH164" s="89"/>
      <c r="LYI164" s="425"/>
      <c r="LYJ164" s="423"/>
      <c r="LYK164" s="426"/>
      <c r="LYL164" s="426"/>
      <c r="LYM164" s="427"/>
      <c r="LYN164" s="427"/>
      <c r="LYO164" s="423"/>
      <c r="LYP164" s="428"/>
      <c r="LYQ164" s="79"/>
      <c r="LYR164" s="424"/>
      <c r="LYS164" s="89"/>
      <c r="LYT164" s="425"/>
      <c r="LYU164" s="423"/>
      <c r="LYV164" s="426"/>
      <c r="LYW164" s="426"/>
      <c r="LYX164" s="427"/>
      <c r="LYY164" s="427"/>
      <c r="LYZ164" s="423"/>
      <c r="LZA164" s="428"/>
      <c r="LZB164" s="79"/>
      <c r="LZC164" s="424"/>
      <c r="LZD164" s="89"/>
      <c r="LZE164" s="425"/>
      <c r="LZF164" s="423"/>
      <c r="LZG164" s="426"/>
      <c r="LZH164" s="426"/>
      <c r="LZI164" s="427"/>
      <c r="LZJ164" s="427"/>
      <c r="LZK164" s="423"/>
      <c r="LZL164" s="428"/>
      <c r="LZM164" s="79"/>
      <c r="LZN164" s="424"/>
      <c r="LZO164" s="89"/>
      <c r="LZP164" s="425"/>
      <c r="LZQ164" s="423"/>
      <c r="LZR164" s="426"/>
      <c r="LZS164" s="426"/>
      <c r="LZT164" s="427"/>
      <c r="LZU164" s="427"/>
      <c r="LZV164" s="423"/>
      <c r="LZW164" s="428"/>
      <c r="LZX164" s="79"/>
      <c r="LZY164" s="424"/>
      <c r="LZZ164" s="89"/>
      <c r="MAA164" s="425"/>
      <c r="MAB164" s="423"/>
      <c r="MAC164" s="426"/>
      <c r="MAD164" s="426"/>
      <c r="MAE164" s="427"/>
      <c r="MAF164" s="427"/>
      <c r="MAG164" s="423"/>
      <c r="MAH164" s="428"/>
      <c r="MAI164" s="79"/>
      <c r="MAJ164" s="424"/>
      <c r="MAK164" s="89"/>
      <c r="MAL164" s="425"/>
      <c r="MAM164" s="423"/>
      <c r="MAN164" s="426"/>
      <c r="MAO164" s="426"/>
      <c r="MAP164" s="427"/>
      <c r="MAQ164" s="427"/>
      <c r="MAR164" s="423"/>
      <c r="MAS164" s="428"/>
      <c r="MAT164" s="79"/>
      <c r="MAU164" s="424"/>
      <c r="MAV164" s="89"/>
      <c r="MAW164" s="425"/>
      <c r="MAX164" s="423"/>
      <c r="MAY164" s="426"/>
      <c r="MAZ164" s="426"/>
      <c r="MBA164" s="427"/>
      <c r="MBB164" s="427"/>
      <c r="MBC164" s="423"/>
      <c r="MBD164" s="428"/>
      <c r="MBE164" s="79"/>
      <c r="MBF164" s="424"/>
      <c r="MBG164" s="89"/>
      <c r="MBH164" s="425"/>
      <c r="MBI164" s="423"/>
      <c r="MBJ164" s="426"/>
      <c r="MBK164" s="426"/>
      <c r="MBL164" s="427"/>
      <c r="MBM164" s="427"/>
      <c r="MBN164" s="423"/>
      <c r="MBO164" s="428"/>
      <c r="MBP164" s="79"/>
      <c r="MBQ164" s="424"/>
      <c r="MBR164" s="89"/>
      <c r="MBS164" s="425"/>
      <c r="MBT164" s="423"/>
      <c r="MBU164" s="426"/>
      <c r="MBV164" s="426"/>
      <c r="MBW164" s="427"/>
      <c r="MBX164" s="427"/>
      <c r="MBY164" s="423"/>
      <c r="MBZ164" s="428"/>
      <c r="MCA164" s="79"/>
      <c r="MCB164" s="424"/>
      <c r="MCC164" s="89"/>
      <c r="MCD164" s="425"/>
      <c r="MCE164" s="423"/>
      <c r="MCF164" s="426"/>
      <c r="MCG164" s="426"/>
      <c r="MCH164" s="427"/>
      <c r="MCI164" s="427"/>
      <c r="MCJ164" s="423"/>
      <c r="MCK164" s="428"/>
      <c r="MCL164" s="79"/>
      <c r="MCM164" s="424"/>
      <c r="MCN164" s="89"/>
      <c r="MCO164" s="425"/>
      <c r="MCP164" s="423"/>
      <c r="MCQ164" s="426"/>
      <c r="MCR164" s="426"/>
      <c r="MCS164" s="427"/>
      <c r="MCT164" s="427"/>
      <c r="MCU164" s="423"/>
      <c r="MCV164" s="428"/>
      <c r="MCW164" s="79"/>
      <c r="MCX164" s="424"/>
      <c r="MCY164" s="89"/>
      <c r="MCZ164" s="425"/>
      <c r="MDA164" s="423"/>
      <c r="MDB164" s="426"/>
      <c r="MDC164" s="426"/>
      <c r="MDD164" s="427"/>
      <c r="MDE164" s="427"/>
      <c r="MDF164" s="423"/>
      <c r="MDG164" s="428"/>
      <c r="MDH164" s="79"/>
      <c r="MDI164" s="424"/>
      <c r="MDJ164" s="89"/>
      <c r="MDK164" s="425"/>
      <c r="MDL164" s="423"/>
      <c r="MDM164" s="426"/>
      <c r="MDN164" s="426"/>
      <c r="MDO164" s="427"/>
      <c r="MDP164" s="427"/>
      <c r="MDQ164" s="423"/>
      <c r="MDR164" s="428"/>
      <c r="MDS164" s="79"/>
      <c r="MDT164" s="424"/>
      <c r="MDU164" s="89"/>
      <c r="MDV164" s="425"/>
      <c r="MDW164" s="423"/>
      <c r="MDX164" s="426"/>
      <c r="MDY164" s="426"/>
      <c r="MDZ164" s="427"/>
      <c r="MEA164" s="427"/>
      <c r="MEB164" s="423"/>
      <c r="MEC164" s="428"/>
      <c r="MED164" s="79"/>
      <c r="MEE164" s="424"/>
      <c r="MEF164" s="89"/>
      <c r="MEG164" s="425"/>
      <c r="MEH164" s="423"/>
      <c r="MEI164" s="426"/>
      <c r="MEJ164" s="426"/>
      <c r="MEK164" s="427"/>
      <c r="MEL164" s="427"/>
      <c r="MEM164" s="423"/>
      <c r="MEN164" s="428"/>
      <c r="MEO164" s="79"/>
      <c r="MEP164" s="424"/>
      <c r="MEQ164" s="89"/>
      <c r="MER164" s="425"/>
      <c r="MES164" s="423"/>
      <c r="MET164" s="426"/>
      <c r="MEU164" s="426"/>
      <c r="MEV164" s="427"/>
      <c r="MEW164" s="427"/>
      <c r="MEX164" s="423"/>
      <c r="MEY164" s="428"/>
      <c r="MEZ164" s="79"/>
      <c r="MFA164" s="424"/>
      <c r="MFB164" s="89"/>
      <c r="MFC164" s="425"/>
      <c r="MFD164" s="423"/>
      <c r="MFE164" s="426"/>
      <c r="MFF164" s="426"/>
      <c r="MFG164" s="427"/>
      <c r="MFH164" s="427"/>
      <c r="MFI164" s="423"/>
      <c r="MFJ164" s="428"/>
      <c r="MFK164" s="79"/>
      <c r="MFL164" s="424"/>
      <c r="MFM164" s="89"/>
      <c r="MFN164" s="425"/>
      <c r="MFO164" s="423"/>
      <c r="MFP164" s="426"/>
      <c r="MFQ164" s="426"/>
      <c r="MFR164" s="427"/>
      <c r="MFS164" s="427"/>
      <c r="MFT164" s="423"/>
      <c r="MFU164" s="428"/>
      <c r="MFV164" s="79"/>
      <c r="MFW164" s="424"/>
      <c r="MFX164" s="89"/>
      <c r="MFY164" s="425"/>
      <c r="MFZ164" s="423"/>
      <c r="MGA164" s="426"/>
      <c r="MGB164" s="426"/>
      <c r="MGC164" s="427"/>
      <c r="MGD164" s="427"/>
      <c r="MGE164" s="423"/>
      <c r="MGF164" s="428"/>
      <c r="MGG164" s="79"/>
      <c r="MGH164" s="424"/>
      <c r="MGI164" s="89"/>
      <c r="MGJ164" s="425"/>
      <c r="MGK164" s="423"/>
      <c r="MGL164" s="426"/>
      <c r="MGM164" s="426"/>
      <c r="MGN164" s="427"/>
      <c r="MGO164" s="427"/>
      <c r="MGP164" s="423"/>
      <c r="MGQ164" s="428"/>
      <c r="MGR164" s="79"/>
      <c r="MGS164" s="424"/>
      <c r="MGT164" s="89"/>
      <c r="MGU164" s="425"/>
      <c r="MGV164" s="423"/>
      <c r="MGW164" s="426"/>
      <c r="MGX164" s="426"/>
      <c r="MGY164" s="427"/>
      <c r="MGZ164" s="427"/>
      <c r="MHA164" s="423"/>
      <c r="MHB164" s="428"/>
      <c r="MHC164" s="79"/>
      <c r="MHD164" s="424"/>
      <c r="MHE164" s="89"/>
      <c r="MHF164" s="425"/>
      <c r="MHG164" s="423"/>
      <c r="MHH164" s="426"/>
      <c r="MHI164" s="426"/>
      <c r="MHJ164" s="427"/>
      <c r="MHK164" s="427"/>
      <c r="MHL164" s="423"/>
      <c r="MHM164" s="428"/>
      <c r="MHN164" s="79"/>
      <c r="MHO164" s="424"/>
      <c r="MHP164" s="89"/>
      <c r="MHQ164" s="425"/>
      <c r="MHR164" s="423"/>
      <c r="MHS164" s="426"/>
      <c r="MHT164" s="426"/>
      <c r="MHU164" s="427"/>
      <c r="MHV164" s="427"/>
      <c r="MHW164" s="423"/>
      <c r="MHX164" s="428"/>
      <c r="MHY164" s="79"/>
      <c r="MHZ164" s="424"/>
      <c r="MIA164" s="89"/>
      <c r="MIB164" s="425"/>
      <c r="MIC164" s="423"/>
      <c r="MID164" s="426"/>
      <c r="MIE164" s="426"/>
      <c r="MIF164" s="427"/>
      <c r="MIG164" s="427"/>
      <c r="MIH164" s="423"/>
      <c r="MII164" s="428"/>
      <c r="MIJ164" s="79"/>
      <c r="MIK164" s="424"/>
      <c r="MIL164" s="89"/>
      <c r="MIM164" s="425"/>
      <c r="MIN164" s="423"/>
      <c r="MIO164" s="426"/>
      <c r="MIP164" s="426"/>
      <c r="MIQ164" s="427"/>
      <c r="MIR164" s="427"/>
      <c r="MIS164" s="423"/>
      <c r="MIT164" s="428"/>
      <c r="MIU164" s="79"/>
      <c r="MIV164" s="424"/>
      <c r="MIW164" s="89"/>
      <c r="MIX164" s="425"/>
      <c r="MIY164" s="423"/>
      <c r="MIZ164" s="426"/>
      <c r="MJA164" s="426"/>
      <c r="MJB164" s="427"/>
      <c r="MJC164" s="427"/>
      <c r="MJD164" s="423"/>
      <c r="MJE164" s="428"/>
      <c r="MJF164" s="79"/>
      <c r="MJG164" s="424"/>
      <c r="MJH164" s="89"/>
      <c r="MJI164" s="425"/>
      <c r="MJJ164" s="423"/>
      <c r="MJK164" s="426"/>
      <c r="MJL164" s="426"/>
      <c r="MJM164" s="427"/>
      <c r="MJN164" s="427"/>
      <c r="MJO164" s="423"/>
      <c r="MJP164" s="428"/>
      <c r="MJQ164" s="79"/>
      <c r="MJR164" s="424"/>
      <c r="MJS164" s="89"/>
      <c r="MJT164" s="425"/>
      <c r="MJU164" s="423"/>
      <c r="MJV164" s="426"/>
      <c r="MJW164" s="426"/>
      <c r="MJX164" s="427"/>
      <c r="MJY164" s="427"/>
      <c r="MJZ164" s="423"/>
      <c r="MKA164" s="428"/>
      <c r="MKB164" s="79"/>
      <c r="MKC164" s="424"/>
      <c r="MKD164" s="89"/>
      <c r="MKE164" s="425"/>
      <c r="MKF164" s="423"/>
      <c r="MKG164" s="426"/>
      <c r="MKH164" s="426"/>
      <c r="MKI164" s="427"/>
      <c r="MKJ164" s="427"/>
      <c r="MKK164" s="423"/>
      <c r="MKL164" s="428"/>
      <c r="MKM164" s="79"/>
      <c r="MKN164" s="424"/>
      <c r="MKO164" s="89"/>
      <c r="MKP164" s="425"/>
      <c r="MKQ164" s="423"/>
      <c r="MKR164" s="426"/>
      <c r="MKS164" s="426"/>
      <c r="MKT164" s="427"/>
      <c r="MKU164" s="427"/>
      <c r="MKV164" s="423"/>
      <c r="MKW164" s="428"/>
      <c r="MKX164" s="79"/>
      <c r="MKY164" s="424"/>
      <c r="MKZ164" s="89"/>
      <c r="MLA164" s="425"/>
      <c r="MLB164" s="423"/>
      <c r="MLC164" s="426"/>
      <c r="MLD164" s="426"/>
      <c r="MLE164" s="427"/>
      <c r="MLF164" s="427"/>
      <c r="MLG164" s="423"/>
      <c r="MLH164" s="428"/>
      <c r="MLI164" s="79"/>
      <c r="MLJ164" s="424"/>
      <c r="MLK164" s="89"/>
      <c r="MLL164" s="425"/>
      <c r="MLM164" s="423"/>
      <c r="MLN164" s="426"/>
      <c r="MLO164" s="426"/>
      <c r="MLP164" s="427"/>
      <c r="MLQ164" s="427"/>
      <c r="MLR164" s="423"/>
      <c r="MLS164" s="428"/>
      <c r="MLT164" s="79"/>
      <c r="MLU164" s="424"/>
      <c r="MLV164" s="89"/>
      <c r="MLW164" s="425"/>
      <c r="MLX164" s="423"/>
      <c r="MLY164" s="426"/>
      <c r="MLZ164" s="426"/>
      <c r="MMA164" s="427"/>
      <c r="MMB164" s="427"/>
      <c r="MMC164" s="423"/>
      <c r="MMD164" s="428"/>
      <c r="MME164" s="79"/>
      <c r="MMF164" s="424"/>
      <c r="MMG164" s="89"/>
      <c r="MMH164" s="425"/>
      <c r="MMI164" s="423"/>
      <c r="MMJ164" s="426"/>
      <c r="MMK164" s="426"/>
      <c r="MML164" s="427"/>
      <c r="MMM164" s="427"/>
      <c r="MMN164" s="423"/>
      <c r="MMO164" s="428"/>
      <c r="MMP164" s="79"/>
      <c r="MMQ164" s="424"/>
      <c r="MMR164" s="89"/>
      <c r="MMS164" s="425"/>
      <c r="MMT164" s="423"/>
      <c r="MMU164" s="426"/>
      <c r="MMV164" s="426"/>
      <c r="MMW164" s="427"/>
      <c r="MMX164" s="427"/>
      <c r="MMY164" s="423"/>
      <c r="MMZ164" s="428"/>
      <c r="MNA164" s="79"/>
      <c r="MNB164" s="424"/>
      <c r="MNC164" s="89"/>
      <c r="MND164" s="425"/>
      <c r="MNE164" s="423"/>
      <c r="MNF164" s="426"/>
      <c r="MNG164" s="426"/>
      <c r="MNH164" s="427"/>
      <c r="MNI164" s="427"/>
      <c r="MNJ164" s="423"/>
      <c r="MNK164" s="428"/>
      <c r="MNL164" s="79"/>
      <c r="MNM164" s="424"/>
      <c r="MNN164" s="89"/>
      <c r="MNO164" s="425"/>
      <c r="MNP164" s="423"/>
      <c r="MNQ164" s="426"/>
      <c r="MNR164" s="426"/>
      <c r="MNS164" s="427"/>
      <c r="MNT164" s="427"/>
      <c r="MNU164" s="423"/>
      <c r="MNV164" s="428"/>
      <c r="MNW164" s="79"/>
      <c r="MNX164" s="424"/>
      <c r="MNY164" s="89"/>
      <c r="MNZ164" s="425"/>
      <c r="MOA164" s="423"/>
      <c r="MOB164" s="426"/>
      <c r="MOC164" s="426"/>
      <c r="MOD164" s="427"/>
      <c r="MOE164" s="427"/>
      <c r="MOF164" s="423"/>
      <c r="MOG164" s="428"/>
      <c r="MOH164" s="79"/>
      <c r="MOI164" s="424"/>
      <c r="MOJ164" s="89"/>
      <c r="MOK164" s="425"/>
      <c r="MOL164" s="423"/>
      <c r="MOM164" s="426"/>
      <c r="MON164" s="426"/>
      <c r="MOO164" s="427"/>
      <c r="MOP164" s="427"/>
      <c r="MOQ164" s="423"/>
      <c r="MOR164" s="428"/>
      <c r="MOS164" s="79"/>
      <c r="MOT164" s="424"/>
      <c r="MOU164" s="89"/>
      <c r="MOV164" s="425"/>
      <c r="MOW164" s="423"/>
      <c r="MOX164" s="426"/>
      <c r="MOY164" s="426"/>
      <c r="MOZ164" s="427"/>
      <c r="MPA164" s="427"/>
      <c r="MPB164" s="423"/>
      <c r="MPC164" s="428"/>
      <c r="MPD164" s="79"/>
      <c r="MPE164" s="424"/>
      <c r="MPF164" s="89"/>
      <c r="MPG164" s="425"/>
      <c r="MPH164" s="423"/>
      <c r="MPI164" s="426"/>
      <c r="MPJ164" s="426"/>
      <c r="MPK164" s="427"/>
      <c r="MPL164" s="427"/>
      <c r="MPM164" s="423"/>
      <c r="MPN164" s="428"/>
      <c r="MPO164" s="79"/>
      <c r="MPP164" s="424"/>
      <c r="MPQ164" s="89"/>
      <c r="MPR164" s="425"/>
      <c r="MPS164" s="423"/>
      <c r="MPT164" s="426"/>
      <c r="MPU164" s="426"/>
      <c r="MPV164" s="427"/>
      <c r="MPW164" s="427"/>
      <c r="MPX164" s="423"/>
      <c r="MPY164" s="428"/>
      <c r="MPZ164" s="79"/>
      <c r="MQA164" s="424"/>
      <c r="MQB164" s="89"/>
      <c r="MQC164" s="425"/>
      <c r="MQD164" s="423"/>
      <c r="MQE164" s="426"/>
      <c r="MQF164" s="426"/>
      <c r="MQG164" s="427"/>
      <c r="MQH164" s="427"/>
      <c r="MQI164" s="423"/>
      <c r="MQJ164" s="428"/>
      <c r="MQK164" s="79"/>
      <c r="MQL164" s="424"/>
      <c r="MQM164" s="89"/>
      <c r="MQN164" s="425"/>
      <c r="MQO164" s="423"/>
      <c r="MQP164" s="426"/>
      <c r="MQQ164" s="426"/>
      <c r="MQR164" s="427"/>
      <c r="MQS164" s="427"/>
      <c r="MQT164" s="423"/>
      <c r="MQU164" s="428"/>
      <c r="MQV164" s="79"/>
      <c r="MQW164" s="424"/>
      <c r="MQX164" s="89"/>
      <c r="MQY164" s="425"/>
      <c r="MQZ164" s="423"/>
      <c r="MRA164" s="426"/>
      <c r="MRB164" s="426"/>
      <c r="MRC164" s="427"/>
      <c r="MRD164" s="427"/>
      <c r="MRE164" s="423"/>
      <c r="MRF164" s="428"/>
      <c r="MRG164" s="79"/>
      <c r="MRH164" s="424"/>
      <c r="MRI164" s="89"/>
      <c r="MRJ164" s="425"/>
      <c r="MRK164" s="423"/>
      <c r="MRL164" s="426"/>
      <c r="MRM164" s="426"/>
      <c r="MRN164" s="427"/>
      <c r="MRO164" s="427"/>
      <c r="MRP164" s="423"/>
      <c r="MRQ164" s="428"/>
      <c r="MRR164" s="79"/>
      <c r="MRS164" s="424"/>
      <c r="MRT164" s="89"/>
      <c r="MRU164" s="425"/>
      <c r="MRV164" s="423"/>
      <c r="MRW164" s="426"/>
      <c r="MRX164" s="426"/>
      <c r="MRY164" s="427"/>
      <c r="MRZ164" s="427"/>
      <c r="MSA164" s="423"/>
      <c r="MSB164" s="428"/>
      <c r="MSC164" s="79"/>
      <c r="MSD164" s="424"/>
      <c r="MSE164" s="89"/>
      <c r="MSF164" s="425"/>
      <c r="MSG164" s="423"/>
      <c r="MSH164" s="426"/>
      <c r="MSI164" s="426"/>
      <c r="MSJ164" s="427"/>
      <c r="MSK164" s="427"/>
      <c r="MSL164" s="423"/>
      <c r="MSM164" s="428"/>
      <c r="MSN164" s="79"/>
      <c r="MSO164" s="424"/>
      <c r="MSP164" s="89"/>
      <c r="MSQ164" s="425"/>
      <c r="MSR164" s="423"/>
      <c r="MSS164" s="426"/>
      <c r="MST164" s="426"/>
      <c r="MSU164" s="427"/>
      <c r="MSV164" s="427"/>
      <c r="MSW164" s="423"/>
      <c r="MSX164" s="428"/>
      <c r="MSY164" s="79"/>
      <c r="MSZ164" s="424"/>
      <c r="MTA164" s="89"/>
      <c r="MTB164" s="425"/>
      <c r="MTC164" s="423"/>
      <c r="MTD164" s="426"/>
      <c r="MTE164" s="426"/>
      <c r="MTF164" s="427"/>
      <c r="MTG164" s="427"/>
      <c r="MTH164" s="423"/>
      <c r="MTI164" s="428"/>
      <c r="MTJ164" s="79"/>
      <c r="MTK164" s="424"/>
      <c r="MTL164" s="89"/>
      <c r="MTM164" s="425"/>
      <c r="MTN164" s="423"/>
      <c r="MTO164" s="426"/>
      <c r="MTP164" s="426"/>
      <c r="MTQ164" s="427"/>
      <c r="MTR164" s="427"/>
      <c r="MTS164" s="423"/>
      <c r="MTT164" s="428"/>
      <c r="MTU164" s="79"/>
      <c r="MTV164" s="424"/>
      <c r="MTW164" s="89"/>
      <c r="MTX164" s="425"/>
      <c r="MTY164" s="423"/>
      <c r="MTZ164" s="426"/>
      <c r="MUA164" s="426"/>
      <c r="MUB164" s="427"/>
      <c r="MUC164" s="427"/>
      <c r="MUD164" s="423"/>
      <c r="MUE164" s="428"/>
      <c r="MUF164" s="79"/>
      <c r="MUG164" s="424"/>
      <c r="MUH164" s="89"/>
      <c r="MUI164" s="425"/>
      <c r="MUJ164" s="423"/>
      <c r="MUK164" s="426"/>
      <c r="MUL164" s="426"/>
      <c r="MUM164" s="427"/>
      <c r="MUN164" s="427"/>
      <c r="MUO164" s="423"/>
      <c r="MUP164" s="428"/>
      <c r="MUQ164" s="79"/>
      <c r="MUR164" s="424"/>
      <c r="MUS164" s="89"/>
      <c r="MUT164" s="425"/>
      <c r="MUU164" s="423"/>
      <c r="MUV164" s="426"/>
      <c r="MUW164" s="426"/>
      <c r="MUX164" s="427"/>
      <c r="MUY164" s="427"/>
      <c r="MUZ164" s="423"/>
      <c r="MVA164" s="428"/>
      <c r="MVB164" s="79"/>
      <c r="MVC164" s="424"/>
      <c r="MVD164" s="89"/>
      <c r="MVE164" s="425"/>
      <c r="MVF164" s="423"/>
      <c r="MVG164" s="426"/>
      <c r="MVH164" s="426"/>
      <c r="MVI164" s="427"/>
      <c r="MVJ164" s="427"/>
      <c r="MVK164" s="423"/>
      <c r="MVL164" s="428"/>
      <c r="MVM164" s="79"/>
      <c r="MVN164" s="424"/>
      <c r="MVO164" s="89"/>
      <c r="MVP164" s="425"/>
      <c r="MVQ164" s="423"/>
      <c r="MVR164" s="426"/>
      <c r="MVS164" s="426"/>
      <c r="MVT164" s="427"/>
      <c r="MVU164" s="427"/>
      <c r="MVV164" s="423"/>
      <c r="MVW164" s="428"/>
      <c r="MVX164" s="79"/>
      <c r="MVY164" s="424"/>
      <c r="MVZ164" s="89"/>
      <c r="MWA164" s="425"/>
      <c r="MWB164" s="423"/>
      <c r="MWC164" s="426"/>
      <c r="MWD164" s="426"/>
      <c r="MWE164" s="427"/>
      <c r="MWF164" s="427"/>
      <c r="MWG164" s="423"/>
      <c r="MWH164" s="428"/>
      <c r="MWI164" s="79"/>
      <c r="MWJ164" s="424"/>
      <c r="MWK164" s="89"/>
      <c r="MWL164" s="425"/>
      <c r="MWM164" s="423"/>
      <c r="MWN164" s="426"/>
      <c r="MWO164" s="426"/>
      <c r="MWP164" s="427"/>
      <c r="MWQ164" s="427"/>
      <c r="MWR164" s="423"/>
      <c r="MWS164" s="428"/>
      <c r="MWT164" s="79"/>
      <c r="MWU164" s="424"/>
      <c r="MWV164" s="89"/>
      <c r="MWW164" s="425"/>
      <c r="MWX164" s="423"/>
      <c r="MWY164" s="426"/>
      <c r="MWZ164" s="426"/>
      <c r="MXA164" s="427"/>
      <c r="MXB164" s="427"/>
      <c r="MXC164" s="423"/>
      <c r="MXD164" s="428"/>
      <c r="MXE164" s="79"/>
      <c r="MXF164" s="424"/>
      <c r="MXG164" s="89"/>
      <c r="MXH164" s="425"/>
      <c r="MXI164" s="423"/>
      <c r="MXJ164" s="426"/>
      <c r="MXK164" s="426"/>
      <c r="MXL164" s="427"/>
      <c r="MXM164" s="427"/>
      <c r="MXN164" s="423"/>
      <c r="MXO164" s="428"/>
      <c r="MXP164" s="79"/>
      <c r="MXQ164" s="424"/>
      <c r="MXR164" s="89"/>
      <c r="MXS164" s="425"/>
      <c r="MXT164" s="423"/>
      <c r="MXU164" s="426"/>
      <c r="MXV164" s="426"/>
      <c r="MXW164" s="427"/>
      <c r="MXX164" s="427"/>
      <c r="MXY164" s="423"/>
      <c r="MXZ164" s="428"/>
      <c r="MYA164" s="79"/>
      <c r="MYB164" s="424"/>
      <c r="MYC164" s="89"/>
      <c r="MYD164" s="425"/>
      <c r="MYE164" s="423"/>
      <c r="MYF164" s="426"/>
      <c r="MYG164" s="426"/>
      <c r="MYH164" s="427"/>
      <c r="MYI164" s="427"/>
      <c r="MYJ164" s="423"/>
      <c r="MYK164" s="428"/>
      <c r="MYL164" s="79"/>
      <c r="MYM164" s="424"/>
      <c r="MYN164" s="89"/>
      <c r="MYO164" s="425"/>
      <c r="MYP164" s="423"/>
      <c r="MYQ164" s="426"/>
      <c r="MYR164" s="426"/>
      <c r="MYS164" s="427"/>
      <c r="MYT164" s="427"/>
      <c r="MYU164" s="423"/>
      <c r="MYV164" s="428"/>
      <c r="MYW164" s="79"/>
      <c r="MYX164" s="424"/>
      <c r="MYY164" s="89"/>
      <c r="MYZ164" s="425"/>
      <c r="MZA164" s="423"/>
      <c r="MZB164" s="426"/>
      <c r="MZC164" s="426"/>
      <c r="MZD164" s="427"/>
      <c r="MZE164" s="427"/>
      <c r="MZF164" s="423"/>
      <c r="MZG164" s="428"/>
      <c r="MZH164" s="79"/>
      <c r="MZI164" s="424"/>
      <c r="MZJ164" s="89"/>
      <c r="MZK164" s="425"/>
      <c r="MZL164" s="423"/>
      <c r="MZM164" s="426"/>
      <c r="MZN164" s="426"/>
      <c r="MZO164" s="427"/>
      <c r="MZP164" s="427"/>
      <c r="MZQ164" s="423"/>
      <c r="MZR164" s="428"/>
      <c r="MZS164" s="79"/>
      <c r="MZT164" s="424"/>
      <c r="MZU164" s="89"/>
      <c r="MZV164" s="425"/>
      <c r="MZW164" s="423"/>
      <c r="MZX164" s="426"/>
      <c r="MZY164" s="426"/>
      <c r="MZZ164" s="427"/>
      <c r="NAA164" s="427"/>
      <c r="NAB164" s="423"/>
      <c r="NAC164" s="428"/>
      <c r="NAD164" s="79"/>
      <c r="NAE164" s="424"/>
      <c r="NAF164" s="89"/>
      <c r="NAG164" s="425"/>
      <c r="NAH164" s="423"/>
      <c r="NAI164" s="426"/>
      <c r="NAJ164" s="426"/>
      <c r="NAK164" s="427"/>
      <c r="NAL164" s="427"/>
      <c r="NAM164" s="423"/>
      <c r="NAN164" s="428"/>
      <c r="NAO164" s="79"/>
      <c r="NAP164" s="424"/>
      <c r="NAQ164" s="89"/>
      <c r="NAR164" s="425"/>
      <c r="NAS164" s="423"/>
      <c r="NAT164" s="426"/>
      <c r="NAU164" s="426"/>
      <c r="NAV164" s="427"/>
      <c r="NAW164" s="427"/>
      <c r="NAX164" s="423"/>
      <c r="NAY164" s="428"/>
      <c r="NAZ164" s="79"/>
      <c r="NBA164" s="424"/>
      <c r="NBB164" s="89"/>
      <c r="NBC164" s="425"/>
      <c r="NBD164" s="423"/>
      <c r="NBE164" s="426"/>
      <c r="NBF164" s="426"/>
      <c r="NBG164" s="427"/>
      <c r="NBH164" s="427"/>
      <c r="NBI164" s="423"/>
      <c r="NBJ164" s="428"/>
      <c r="NBK164" s="79"/>
      <c r="NBL164" s="424"/>
      <c r="NBM164" s="89"/>
      <c r="NBN164" s="425"/>
      <c r="NBO164" s="423"/>
      <c r="NBP164" s="426"/>
      <c r="NBQ164" s="426"/>
      <c r="NBR164" s="427"/>
      <c r="NBS164" s="427"/>
      <c r="NBT164" s="423"/>
      <c r="NBU164" s="428"/>
      <c r="NBV164" s="79"/>
      <c r="NBW164" s="424"/>
      <c r="NBX164" s="89"/>
      <c r="NBY164" s="425"/>
      <c r="NBZ164" s="423"/>
      <c r="NCA164" s="426"/>
      <c r="NCB164" s="426"/>
      <c r="NCC164" s="427"/>
      <c r="NCD164" s="427"/>
      <c r="NCE164" s="423"/>
      <c r="NCF164" s="428"/>
      <c r="NCG164" s="79"/>
      <c r="NCH164" s="424"/>
      <c r="NCI164" s="89"/>
      <c r="NCJ164" s="425"/>
      <c r="NCK164" s="423"/>
      <c r="NCL164" s="426"/>
      <c r="NCM164" s="426"/>
      <c r="NCN164" s="427"/>
      <c r="NCO164" s="427"/>
      <c r="NCP164" s="423"/>
      <c r="NCQ164" s="428"/>
      <c r="NCR164" s="79"/>
      <c r="NCS164" s="424"/>
      <c r="NCT164" s="89"/>
      <c r="NCU164" s="425"/>
      <c r="NCV164" s="423"/>
      <c r="NCW164" s="426"/>
      <c r="NCX164" s="426"/>
      <c r="NCY164" s="427"/>
      <c r="NCZ164" s="427"/>
      <c r="NDA164" s="423"/>
      <c r="NDB164" s="428"/>
      <c r="NDC164" s="79"/>
      <c r="NDD164" s="424"/>
      <c r="NDE164" s="89"/>
      <c r="NDF164" s="425"/>
      <c r="NDG164" s="423"/>
      <c r="NDH164" s="426"/>
      <c r="NDI164" s="426"/>
      <c r="NDJ164" s="427"/>
      <c r="NDK164" s="427"/>
      <c r="NDL164" s="423"/>
      <c r="NDM164" s="428"/>
      <c r="NDN164" s="79"/>
      <c r="NDO164" s="424"/>
      <c r="NDP164" s="89"/>
      <c r="NDQ164" s="425"/>
      <c r="NDR164" s="423"/>
      <c r="NDS164" s="426"/>
      <c r="NDT164" s="426"/>
      <c r="NDU164" s="427"/>
      <c r="NDV164" s="427"/>
      <c r="NDW164" s="423"/>
      <c r="NDX164" s="428"/>
      <c r="NDY164" s="79"/>
      <c r="NDZ164" s="424"/>
      <c r="NEA164" s="89"/>
      <c r="NEB164" s="425"/>
      <c r="NEC164" s="423"/>
      <c r="NED164" s="426"/>
      <c r="NEE164" s="426"/>
      <c r="NEF164" s="427"/>
      <c r="NEG164" s="427"/>
      <c r="NEH164" s="423"/>
      <c r="NEI164" s="428"/>
      <c r="NEJ164" s="79"/>
      <c r="NEK164" s="424"/>
      <c r="NEL164" s="89"/>
      <c r="NEM164" s="425"/>
      <c r="NEN164" s="423"/>
      <c r="NEO164" s="426"/>
      <c r="NEP164" s="426"/>
      <c r="NEQ164" s="427"/>
      <c r="NER164" s="427"/>
      <c r="NES164" s="423"/>
      <c r="NET164" s="428"/>
      <c r="NEU164" s="79"/>
      <c r="NEV164" s="424"/>
      <c r="NEW164" s="89"/>
      <c r="NEX164" s="425"/>
      <c r="NEY164" s="423"/>
      <c r="NEZ164" s="426"/>
      <c r="NFA164" s="426"/>
      <c r="NFB164" s="427"/>
      <c r="NFC164" s="427"/>
      <c r="NFD164" s="423"/>
      <c r="NFE164" s="428"/>
      <c r="NFF164" s="79"/>
      <c r="NFG164" s="424"/>
      <c r="NFH164" s="89"/>
      <c r="NFI164" s="425"/>
      <c r="NFJ164" s="423"/>
      <c r="NFK164" s="426"/>
      <c r="NFL164" s="426"/>
      <c r="NFM164" s="427"/>
      <c r="NFN164" s="427"/>
      <c r="NFO164" s="423"/>
      <c r="NFP164" s="428"/>
      <c r="NFQ164" s="79"/>
      <c r="NFR164" s="424"/>
      <c r="NFS164" s="89"/>
      <c r="NFT164" s="425"/>
      <c r="NFU164" s="423"/>
      <c r="NFV164" s="426"/>
      <c r="NFW164" s="426"/>
      <c r="NFX164" s="427"/>
      <c r="NFY164" s="427"/>
      <c r="NFZ164" s="423"/>
      <c r="NGA164" s="428"/>
      <c r="NGB164" s="79"/>
      <c r="NGC164" s="424"/>
      <c r="NGD164" s="89"/>
      <c r="NGE164" s="425"/>
      <c r="NGF164" s="423"/>
      <c r="NGG164" s="426"/>
      <c r="NGH164" s="426"/>
      <c r="NGI164" s="427"/>
      <c r="NGJ164" s="427"/>
      <c r="NGK164" s="423"/>
      <c r="NGL164" s="428"/>
      <c r="NGM164" s="79"/>
      <c r="NGN164" s="424"/>
      <c r="NGO164" s="89"/>
      <c r="NGP164" s="425"/>
      <c r="NGQ164" s="423"/>
      <c r="NGR164" s="426"/>
      <c r="NGS164" s="426"/>
      <c r="NGT164" s="427"/>
      <c r="NGU164" s="427"/>
      <c r="NGV164" s="423"/>
      <c r="NGW164" s="428"/>
      <c r="NGX164" s="79"/>
      <c r="NGY164" s="424"/>
      <c r="NGZ164" s="89"/>
      <c r="NHA164" s="425"/>
      <c r="NHB164" s="423"/>
      <c r="NHC164" s="426"/>
      <c r="NHD164" s="426"/>
      <c r="NHE164" s="427"/>
      <c r="NHF164" s="427"/>
      <c r="NHG164" s="423"/>
      <c r="NHH164" s="428"/>
      <c r="NHI164" s="79"/>
      <c r="NHJ164" s="424"/>
      <c r="NHK164" s="89"/>
      <c r="NHL164" s="425"/>
      <c r="NHM164" s="423"/>
      <c r="NHN164" s="426"/>
      <c r="NHO164" s="426"/>
      <c r="NHP164" s="427"/>
      <c r="NHQ164" s="427"/>
      <c r="NHR164" s="423"/>
      <c r="NHS164" s="428"/>
      <c r="NHT164" s="79"/>
      <c r="NHU164" s="424"/>
      <c r="NHV164" s="89"/>
      <c r="NHW164" s="425"/>
      <c r="NHX164" s="423"/>
      <c r="NHY164" s="426"/>
      <c r="NHZ164" s="426"/>
      <c r="NIA164" s="427"/>
      <c r="NIB164" s="427"/>
      <c r="NIC164" s="423"/>
      <c r="NID164" s="428"/>
      <c r="NIE164" s="79"/>
      <c r="NIF164" s="424"/>
      <c r="NIG164" s="89"/>
      <c r="NIH164" s="425"/>
      <c r="NII164" s="423"/>
      <c r="NIJ164" s="426"/>
      <c r="NIK164" s="426"/>
      <c r="NIL164" s="427"/>
      <c r="NIM164" s="427"/>
      <c r="NIN164" s="423"/>
      <c r="NIO164" s="428"/>
      <c r="NIP164" s="79"/>
      <c r="NIQ164" s="424"/>
      <c r="NIR164" s="89"/>
      <c r="NIS164" s="425"/>
      <c r="NIT164" s="423"/>
      <c r="NIU164" s="426"/>
      <c r="NIV164" s="426"/>
      <c r="NIW164" s="427"/>
      <c r="NIX164" s="427"/>
      <c r="NIY164" s="423"/>
      <c r="NIZ164" s="428"/>
      <c r="NJA164" s="79"/>
      <c r="NJB164" s="424"/>
      <c r="NJC164" s="89"/>
      <c r="NJD164" s="425"/>
      <c r="NJE164" s="423"/>
      <c r="NJF164" s="426"/>
      <c r="NJG164" s="426"/>
      <c r="NJH164" s="427"/>
      <c r="NJI164" s="427"/>
      <c r="NJJ164" s="423"/>
      <c r="NJK164" s="428"/>
      <c r="NJL164" s="79"/>
      <c r="NJM164" s="424"/>
      <c r="NJN164" s="89"/>
      <c r="NJO164" s="425"/>
      <c r="NJP164" s="423"/>
      <c r="NJQ164" s="426"/>
      <c r="NJR164" s="426"/>
      <c r="NJS164" s="427"/>
      <c r="NJT164" s="427"/>
      <c r="NJU164" s="423"/>
      <c r="NJV164" s="428"/>
      <c r="NJW164" s="79"/>
      <c r="NJX164" s="424"/>
      <c r="NJY164" s="89"/>
      <c r="NJZ164" s="425"/>
      <c r="NKA164" s="423"/>
      <c r="NKB164" s="426"/>
      <c r="NKC164" s="426"/>
      <c r="NKD164" s="427"/>
      <c r="NKE164" s="427"/>
      <c r="NKF164" s="423"/>
      <c r="NKG164" s="428"/>
      <c r="NKH164" s="79"/>
      <c r="NKI164" s="424"/>
      <c r="NKJ164" s="89"/>
      <c r="NKK164" s="425"/>
      <c r="NKL164" s="423"/>
      <c r="NKM164" s="426"/>
      <c r="NKN164" s="426"/>
      <c r="NKO164" s="427"/>
      <c r="NKP164" s="427"/>
      <c r="NKQ164" s="423"/>
      <c r="NKR164" s="428"/>
      <c r="NKS164" s="79"/>
      <c r="NKT164" s="424"/>
      <c r="NKU164" s="89"/>
      <c r="NKV164" s="425"/>
      <c r="NKW164" s="423"/>
      <c r="NKX164" s="426"/>
      <c r="NKY164" s="426"/>
      <c r="NKZ164" s="427"/>
      <c r="NLA164" s="427"/>
      <c r="NLB164" s="423"/>
      <c r="NLC164" s="428"/>
      <c r="NLD164" s="79"/>
      <c r="NLE164" s="424"/>
      <c r="NLF164" s="89"/>
      <c r="NLG164" s="425"/>
      <c r="NLH164" s="423"/>
      <c r="NLI164" s="426"/>
      <c r="NLJ164" s="426"/>
      <c r="NLK164" s="427"/>
      <c r="NLL164" s="427"/>
      <c r="NLM164" s="423"/>
      <c r="NLN164" s="428"/>
      <c r="NLO164" s="79"/>
      <c r="NLP164" s="424"/>
      <c r="NLQ164" s="89"/>
      <c r="NLR164" s="425"/>
      <c r="NLS164" s="423"/>
      <c r="NLT164" s="426"/>
      <c r="NLU164" s="426"/>
      <c r="NLV164" s="427"/>
      <c r="NLW164" s="427"/>
      <c r="NLX164" s="423"/>
      <c r="NLY164" s="428"/>
      <c r="NLZ164" s="79"/>
      <c r="NMA164" s="424"/>
      <c r="NMB164" s="89"/>
      <c r="NMC164" s="425"/>
      <c r="NMD164" s="423"/>
      <c r="NME164" s="426"/>
      <c r="NMF164" s="426"/>
      <c r="NMG164" s="427"/>
      <c r="NMH164" s="427"/>
      <c r="NMI164" s="423"/>
      <c r="NMJ164" s="428"/>
      <c r="NMK164" s="79"/>
      <c r="NML164" s="424"/>
      <c r="NMM164" s="89"/>
      <c r="NMN164" s="425"/>
      <c r="NMO164" s="423"/>
      <c r="NMP164" s="426"/>
      <c r="NMQ164" s="426"/>
      <c r="NMR164" s="427"/>
      <c r="NMS164" s="427"/>
      <c r="NMT164" s="423"/>
      <c r="NMU164" s="428"/>
      <c r="NMV164" s="79"/>
      <c r="NMW164" s="424"/>
      <c r="NMX164" s="89"/>
      <c r="NMY164" s="425"/>
      <c r="NMZ164" s="423"/>
      <c r="NNA164" s="426"/>
      <c r="NNB164" s="426"/>
      <c r="NNC164" s="427"/>
      <c r="NND164" s="427"/>
      <c r="NNE164" s="423"/>
      <c r="NNF164" s="428"/>
      <c r="NNG164" s="79"/>
      <c r="NNH164" s="424"/>
      <c r="NNI164" s="89"/>
      <c r="NNJ164" s="425"/>
      <c r="NNK164" s="423"/>
      <c r="NNL164" s="426"/>
      <c r="NNM164" s="426"/>
      <c r="NNN164" s="427"/>
      <c r="NNO164" s="427"/>
      <c r="NNP164" s="423"/>
      <c r="NNQ164" s="428"/>
      <c r="NNR164" s="79"/>
      <c r="NNS164" s="424"/>
      <c r="NNT164" s="89"/>
      <c r="NNU164" s="425"/>
      <c r="NNV164" s="423"/>
      <c r="NNW164" s="426"/>
      <c r="NNX164" s="426"/>
      <c r="NNY164" s="427"/>
      <c r="NNZ164" s="427"/>
      <c r="NOA164" s="423"/>
      <c r="NOB164" s="428"/>
      <c r="NOC164" s="79"/>
      <c r="NOD164" s="424"/>
      <c r="NOE164" s="89"/>
      <c r="NOF164" s="425"/>
      <c r="NOG164" s="423"/>
      <c r="NOH164" s="426"/>
      <c r="NOI164" s="426"/>
      <c r="NOJ164" s="427"/>
      <c r="NOK164" s="427"/>
      <c r="NOL164" s="423"/>
      <c r="NOM164" s="428"/>
      <c r="NON164" s="79"/>
      <c r="NOO164" s="424"/>
      <c r="NOP164" s="89"/>
      <c r="NOQ164" s="425"/>
      <c r="NOR164" s="423"/>
      <c r="NOS164" s="426"/>
      <c r="NOT164" s="426"/>
      <c r="NOU164" s="427"/>
      <c r="NOV164" s="427"/>
      <c r="NOW164" s="423"/>
      <c r="NOX164" s="428"/>
      <c r="NOY164" s="79"/>
      <c r="NOZ164" s="424"/>
      <c r="NPA164" s="89"/>
      <c r="NPB164" s="425"/>
      <c r="NPC164" s="423"/>
      <c r="NPD164" s="426"/>
      <c r="NPE164" s="426"/>
      <c r="NPF164" s="427"/>
      <c r="NPG164" s="427"/>
      <c r="NPH164" s="423"/>
      <c r="NPI164" s="428"/>
      <c r="NPJ164" s="79"/>
      <c r="NPK164" s="424"/>
      <c r="NPL164" s="89"/>
      <c r="NPM164" s="425"/>
      <c r="NPN164" s="423"/>
      <c r="NPO164" s="426"/>
      <c r="NPP164" s="426"/>
      <c r="NPQ164" s="427"/>
      <c r="NPR164" s="427"/>
      <c r="NPS164" s="423"/>
      <c r="NPT164" s="428"/>
      <c r="NPU164" s="79"/>
      <c r="NPV164" s="424"/>
      <c r="NPW164" s="89"/>
      <c r="NPX164" s="425"/>
      <c r="NPY164" s="423"/>
      <c r="NPZ164" s="426"/>
      <c r="NQA164" s="426"/>
      <c r="NQB164" s="427"/>
      <c r="NQC164" s="427"/>
      <c r="NQD164" s="423"/>
      <c r="NQE164" s="428"/>
      <c r="NQF164" s="79"/>
      <c r="NQG164" s="424"/>
      <c r="NQH164" s="89"/>
      <c r="NQI164" s="425"/>
      <c r="NQJ164" s="423"/>
      <c r="NQK164" s="426"/>
      <c r="NQL164" s="426"/>
      <c r="NQM164" s="427"/>
      <c r="NQN164" s="427"/>
      <c r="NQO164" s="423"/>
      <c r="NQP164" s="428"/>
      <c r="NQQ164" s="79"/>
      <c r="NQR164" s="424"/>
      <c r="NQS164" s="89"/>
      <c r="NQT164" s="425"/>
      <c r="NQU164" s="423"/>
      <c r="NQV164" s="426"/>
      <c r="NQW164" s="426"/>
      <c r="NQX164" s="427"/>
      <c r="NQY164" s="427"/>
      <c r="NQZ164" s="423"/>
      <c r="NRA164" s="428"/>
      <c r="NRB164" s="79"/>
      <c r="NRC164" s="424"/>
      <c r="NRD164" s="89"/>
      <c r="NRE164" s="425"/>
      <c r="NRF164" s="423"/>
      <c r="NRG164" s="426"/>
      <c r="NRH164" s="426"/>
      <c r="NRI164" s="427"/>
      <c r="NRJ164" s="427"/>
      <c r="NRK164" s="423"/>
      <c r="NRL164" s="428"/>
      <c r="NRM164" s="79"/>
      <c r="NRN164" s="424"/>
      <c r="NRO164" s="89"/>
      <c r="NRP164" s="425"/>
      <c r="NRQ164" s="423"/>
      <c r="NRR164" s="426"/>
      <c r="NRS164" s="426"/>
      <c r="NRT164" s="427"/>
      <c r="NRU164" s="427"/>
      <c r="NRV164" s="423"/>
      <c r="NRW164" s="428"/>
      <c r="NRX164" s="79"/>
      <c r="NRY164" s="424"/>
      <c r="NRZ164" s="89"/>
      <c r="NSA164" s="425"/>
      <c r="NSB164" s="423"/>
      <c r="NSC164" s="426"/>
      <c r="NSD164" s="426"/>
      <c r="NSE164" s="427"/>
      <c r="NSF164" s="427"/>
      <c r="NSG164" s="423"/>
      <c r="NSH164" s="428"/>
      <c r="NSI164" s="79"/>
      <c r="NSJ164" s="424"/>
      <c r="NSK164" s="89"/>
      <c r="NSL164" s="425"/>
      <c r="NSM164" s="423"/>
      <c r="NSN164" s="426"/>
      <c r="NSO164" s="426"/>
      <c r="NSP164" s="427"/>
      <c r="NSQ164" s="427"/>
      <c r="NSR164" s="423"/>
      <c r="NSS164" s="428"/>
      <c r="NST164" s="79"/>
      <c r="NSU164" s="424"/>
      <c r="NSV164" s="89"/>
      <c r="NSW164" s="425"/>
      <c r="NSX164" s="423"/>
      <c r="NSY164" s="426"/>
      <c r="NSZ164" s="426"/>
      <c r="NTA164" s="427"/>
      <c r="NTB164" s="427"/>
      <c r="NTC164" s="423"/>
      <c r="NTD164" s="428"/>
      <c r="NTE164" s="79"/>
      <c r="NTF164" s="424"/>
      <c r="NTG164" s="89"/>
      <c r="NTH164" s="425"/>
      <c r="NTI164" s="423"/>
      <c r="NTJ164" s="426"/>
      <c r="NTK164" s="426"/>
      <c r="NTL164" s="427"/>
      <c r="NTM164" s="427"/>
      <c r="NTN164" s="423"/>
      <c r="NTO164" s="428"/>
      <c r="NTP164" s="79"/>
      <c r="NTQ164" s="424"/>
      <c r="NTR164" s="89"/>
      <c r="NTS164" s="425"/>
      <c r="NTT164" s="423"/>
      <c r="NTU164" s="426"/>
      <c r="NTV164" s="426"/>
      <c r="NTW164" s="427"/>
      <c r="NTX164" s="427"/>
      <c r="NTY164" s="423"/>
      <c r="NTZ164" s="428"/>
      <c r="NUA164" s="79"/>
      <c r="NUB164" s="424"/>
      <c r="NUC164" s="89"/>
      <c r="NUD164" s="425"/>
      <c r="NUE164" s="423"/>
      <c r="NUF164" s="426"/>
      <c r="NUG164" s="426"/>
      <c r="NUH164" s="427"/>
      <c r="NUI164" s="427"/>
      <c r="NUJ164" s="423"/>
      <c r="NUK164" s="428"/>
      <c r="NUL164" s="79"/>
      <c r="NUM164" s="424"/>
      <c r="NUN164" s="89"/>
      <c r="NUO164" s="425"/>
      <c r="NUP164" s="423"/>
      <c r="NUQ164" s="426"/>
      <c r="NUR164" s="426"/>
      <c r="NUS164" s="427"/>
      <c r="NUT164" s="427"/>
      <c r="NUU164" s="423"/>
      <c r="NUV164" s="428"/>
      <c r="NUW164" s="79"/>
      <c r="NUX164" s="424"/>
      <c r="NUY164" s="89"/>
      <c r="NUZ164" s="425"/>
      <c r="NVA164" s="423"/>
      <c r="NVB164" s="426"/>
      <c r="NVC164" s="426"/>
      <c r="NVD164" s="427"/>
      <c r="NVE164" s="427"/>
      <c r="NVF164" s="423"/>
      <c r="NVG164" s="428"/>
      <c r="NVH164" s="79"/>
      <c r="NVI164" s="424"/>
      <c r="NVJ164" s="89"/>
      <c r="NVK164" s="425"/>
      <c r="NVL164" s="423"/>
      <c r="NVM164" s="426"/>
      <c r="NVN164" s="426"/>
      <c r="NVO164" s="427"/>
      <c r="NVP164" s="427"/>
      <c r="NVQ164" s="423"/>
      <c r="NVR164" s="428"/>
      <c r="NVS164" s="79"/>
      <c r="NVT164" s="424"/>
      <c r="NVU164" s="89"/>
      <c r="NVV164" s="425"/>
      <c r="NVW164" s="423"/>
      <c r="NVX164" s="426"/>
      <c r="NVY164" s="426"/>
      <c r="NVZ164" s="427"/>
      <c r="NWA164" s="427"/>
      <c r="NWB164" s="423"/>
      <c r="NWC164" s="428"/>
      <c r="NWD164" s="79"/>
      <c r="NWE164" s="424"/>
      <c r="NWF164" s="89"/>
      <c r="NWG164" s="425"/>
      <c r="NWH164" s="423"/>
      <c r="NWI164" s="426"/>
      <c r="NWJ164" s="426"/>
      <c r="NWK164" s="427"/>
      <c r="NWL164" s="427"/>
      <c r="NWM164" s="423"/>
      <c r="NWN164" s="428"/>
      <c r="NWO164" s="79"/>
      <c r="NWP164" s="424"/>
      <c r="NWQ164" s="89"/>
      <c r="NWR164" s="425"/>
      <c r="NWS164" s="423"/>
      <c r="NWT164" s="426"/>
      <c r="NWU164" s="426"/>
      <c r="NWV164" s="427"/>
      <c r="NWW164" s="427"/>
      <c r="NWX164" s="423"/>
      <c r="NWY164" s="428"/>
      <c r="NWZ164" s="79"/>
      <c r="NXA164" s="424"/>
      <c r="NXB164" s="89"/>
      <c r="NXC164" s="425"/>
      <c r="NXD164" s="423"/>
      <c r="NXE164" s="426"/>
      <c r="NXF164" s="426"/>
      <c r="NXG164" s="427"/>
      <c r="NXH164" s="427"/>
      <c r="NXI164" s="423"/>
      <c r="NXJ164" s="428"/>
      <c r="NXK164" s="79"/>
      <c r="NXL164" s="424"/>
      <c r="NXM164" s="89"/>
      <c r="NXN164" s="425"/>
      <c r="NXO164" s="423"/>
      <c r="NXP164" s="426"/>
      <c r="NXQ164" s="426"/>
      <c r="NXR164" s="427"/>
      <c r="NXS164" s="427"/>
      <c r="NXT164" s="423"/>
      <c r="NXU164" s="428"/>
      <c r="NXV164" s="79"/>
      <c r="NXW164" s="424"/>
      <c r="NXX164" s="89"/>
      <c r="NXY164" s="425"/>
      <c r="NXZ164" s="423"/>
      <c r="NYA164" s="426"/>
      <c r="NYB164" s="426"/>
      <c r="NYC164" s="427"/>
      <c r="NYD164" s="427"/>
      <c r="NYE164" s="423"/>
      <c r="NYF164" s="428"/>
      <c r="NYG164" s="79"/>
      <c r="NYH164" s="424"/>
      <c r="NYI164" s="89"/>
      <c r="NYJ164" s="425"/>
      <c r="NYK164" s="423"/>
      <c r="NYL164" s="426"/>
      <c r="NYM164" s="426"/>
      <c r="NYN164" s="427"/>
      <c r="NYO164" s="427"/>
      <c r="NYP164" s="423"/>
      <c r="NYQ164" s="428"/>
      <c r="NYR164" s="79"/>
      <c r="NYS164" s="424"/>
      <c r="NYT164" s="89"/>
      <c r="NYU164" s="425"/>
      <c r="NYV164" s="423"/>
      <c r="NYW164" s="426"/>
      <c r="NYX164" s="426"/>
      <c r="NYY164" s="427"/>
      <c r="NYZ164" s="427"/>
      <c r="NZA164" s="423"/>
      <c r="NZB164" s="428"/>
      <c r="NZC164" s="79"/>
      <c r="NZD164" s="424"/>
      <c r="NZE164" s="89"/>
      <c r="NZF164" s="425"/>
      <c r="NZG164" s="423"/>
      <c r="NZH164" s="426"/>
      <c r="NZI164" s="426"/>
      <c r="NZJ164" s="427"/>
      <c r="NZK164" s="427"/>
      <c r="NZL164" s="423"/>
      <c r="NZM164" s="428"/>
      <c r="NZN164" s="79"/>
      <c r="NZO164" s="424"/>
      <c r="NZP164" s="89"/>
      <c r="NZQ164" s="425"/>
      <c r="NZR164" s="423"/>
      <c r="NZS164" s="426"/>
      <c r="NZT164" s="426"/>
      <c r="NZU164" s="427"/>
      <c r="NZV164" s="427"/>
      <c r="NZW164" s="423"/>
      <c r="NZX164" s="428"/>
      <c r="NZY164" s="79"/>
      <c r="NZZ164" s="424"/>
      <c r="OAA164" s="89"/>
      <c r="OAB164" s="425"/>
      <c r="OAC164" s="423"/>
      <c r="OAD164" s="426"/>
      <c r="OAE164" s="426"/>
      <c r="OAF164" s="427"/>
      <c r="OAG164" s="427"/>
      <c r="OAH164" s="423"/>
      <c r="OAI164" s="428"/>
      <c r="OAJ164" s="79"/>
      <c r="OAK164" s="424"/>
      <c r="OAL164" s="89"/>
      <c r="OAM164" s="425"/>
      <c r="OAN164" s="423"/>
      <c r="OAO164" s="426"/>
      <c r="OAP164" s="426"/>
      <c r="OAQ164" s="427"/>
      <c r="OAR164" s="427"/>
      <c r="OAS164" s="423"/>
      <c r="OAT164" s="428"/>
      <c r="OAU164" s="79"/>
      <c r="OAV164" s="424"/>
      <c r="OAW164" s="89"/>
      <c r="OAX164" s="425"/>
      <c r="OAY164" s="423"/>
      <c r="OAZ164" s="426"/>
      <c r="OBA164" s="426"/>
      <c r="OBB164" s="427"/>
      <c r="OBC164" s="427"/>
      <c r="OBD164" s="423"/>
      <c r="OBE164" s="428"/>
      <c r="OBF164" s="79"/>
      <c r="OBG164" s="424"/>
      <c r="OBH164" s="89"/>
      <c r="OBI164" s="425"/>
      <c r="OBJ164" s="423"/>
      <c r="OBK164" s="426"/>
      <c r="OBL164" s="426"/>
      <c r="OBM164" s="427"/>
      <c r="OBN164" s="427"/>
      <c r="OBO164" s="423"/>
      <c r="OBP164" s="428"/>
      <c r="OBQ164" s="79"/>
      <c r="OBR164" s="424"/>
      <c r="OBS164" s="89"/>
      <c r="OBT164" s="425"/>
      <c r="OBU164" s="423"/>
      <c r="OBV164" s="426"/>
      <c r="OBW164" s="426"/>
      <c r="OBX164" s="427"/>
      <c r="OBY164" s="427"/>
      <c r="OBZ164" s="423"/>
      <c r="OCA164" s="428"/>
      <c r="OCB164" s="79"/>
      <c r="OCC164" s="424"/>
      <c r="OCD164" s="89"/>
      <c r="OCE164" s="425"/>
      <c r="OCF164" s="423"/>
      <c r="OCG164" s="426"/>
      <c r="OCH164" s="426"/>
      <c r="OCI164" s="427"/>
      <c r="OCJ164" s="427"/>
      <c r="OCK164" s="423"/>
      <c r="OCL164" s="428"/>
      <c r="OCM164" s="79"/>
      <c r="OCN164" s="424"/>
      <c r="OCO164" s="89"/>
      <c r="OCP164" s="425"/>
      <c r="OCQ164" s="423"/>
      <c r="OCR164" s="426"/>
      <c r="OCS164" s="426"/>
      <c r="OCT164" s="427"/>
      <c r="OCU164" s="427"/>
      <c r="OCV164" s="423"/>
      <c r="OCW164" s="428"/>
      <c r="OCX164" s="79"/>
      <c r="OCY164" s="424"/>
      <c r="OCZ164" s="89"/>
      <c r="ODA164" s="425"/>
      <c r="ODB164" s="423"/>
      <c r="ODC164" s="426"/>
      <c r="ODD164" s="426"/>
      <c r="ODE164" s="427"/>
      <c r="ODF164" s="427"/>
      <c r="ODG164" s="423"/>
      <c r="ODH164" s="428"/>
      <c r="ODI164" s="79"/>
      <c r="ODJ164" s="424"/>
      <c r="ODK164" s="89"/>
      <c r="ODL164" s="425"/>
      <c r="ODM164" s="423"/>
      <c r="ODN164" s="426"/>
      <c r="ODO164" s="426"/>
      <c r="ODP164" s="427"/>
      <c r="ODQ164" s="427"/>
      <c r="ODR164" s="423"/>
      <c r="ODS164" s="428"/>
      <c r="ODT164" s="79"/>
      <c r="ODU164" s="424"/>
      <c r="ODV164" s="89"/>
      <c r="ODW164" s="425"/>
      <c r="ODX164" s="423"/>
      <c r="ODY164" s="426"/>
      <c r="ODZ164" s="426"/>
      <c r="OEA164" s="427"/>
      <c r="OEB164" s="427"/>
      <c r="OEC164" s="423"/>
      <c r="OED164" s="428"/>
      <c r="OEE164" s="79"/>
      <c r="OEF164" s="424"/>
      <c r="OEG164" s="89"/>
      <c r="OEH164" s="425"/>
      <c r="OEI164" s="423"/>
      <c r="OEJ164" s="426"/>
      <c r="OEK164" s="426"/>
      <c r="OEL164" s="427"/>
      <c r="OEM164" s="427"/>
      <c r="OEN164" s="423"/>
      <c r="OEO164" s="428"/>
      <c r="OEP164" s="79"/>
      <c r="OEQ164" s="424"/>
      <c r="OER164" s="89"/>
      <c r="OES164" s="425"/>
      <c r="OET164" s="423"/>
      <c r="OEU164" s="426"/>
      <c r="OEV164" s="426"/>
      <c r="OEW164" s="427"/>
      <c r="OEX164" s="427"/>
      <c r="OEY164" s="423"/>
      <c r="OEZ164" s="428"/>
      <c r="OFA164" s="79"/>
      <c r="OFB164" s="424"/>
      <c r="OFC164" s="89"/>
      <c r="OFD164" s="425"/>
      <c r="OFE164" s="423"/>
      <c r="OFF164" s="426"/>
      <c r="OFG164" s="426"/>
      <c r="OFH164" s="427"/>
      <c r="OFI164" s="427"/>
      <c r="OFJ164" s="423"/>
      <c r="OFK164" s="428"/>
      <c r="OFL164" s="79"/>
      <c r="OFM164" s="424"/>
      <c r="OFN164" s="89"/>
      <c r="OFO164" s="425"/>
      <c r="OFP164" s="423"/>
      <c r="OFQ164" s="426"/>
      <c r="OFR164" s="426"/>
      <c r="OFS164" s="427"/>
      <c r="OFT164" s="427"/>
      <c r="OFU164" s="423"/>
      <c r="OFV164" s="428"/>
      <c r="OFW164" s="79"/>
      <c r="OFX164" s="424"/>
      <c r="OFY164" s="89"/>
      <c r="OFZ164" s="425"/>
      <c r="OGA164" s="423"/>
      <c r="OGB164" s="426"/>
      <c r="OGC164" s="426"/>
      <c r="OGD164" s="427"/>
      <c r="OGE164" s="427"/>
      <c r="OGF164" s="423"/>
      <c r="OGG164" s="428"/>
      <c r="OGH164" s="79"/>
      <c r="OGI164" s="424"/>
      <c r="OGJ164" s="89"/>
      <c r="OGK164" s="425"/>
      <c r="OGL164" s="423"/>
      <c r="OGM164" s="426"/>
      <c r="OGN164" s="426"/>
      <c r="OGO164" s="427"/>
      <c r="OGP164" s="427"/>
      <c r="OGQ164" s="423"/>
      <c r="OGR164" s="428"/>
      <c r="OGS164" s="79"/>
      <c r="OGT164" s="424"/>
      <c r="OGU164" s="89"/>
      <c r="OGV164" s="425"/>
      <c r="OGW164" s="423"/>
      <c r="OGX164" s="426"/>
      <c r="OGY164" s="426"/>
      <c r="OGZ164" s="427"/>
      <c r="OHA164" s="427"/>
      <c r="OHB164" s="423"/>
      <c r="OHC164" s="428"/>
      <c r="OHD164" s="79"/>
      <c r="OHE164" s="424"/>
      <c r="OHF164" s="89"/>
      <c r="OHG164" s="425"/>
      <c r="OHH164" s="423"/>
      <c r="OHI164" s="426"/>
      <c r="OHJ164" s="426"/>
      <c r="OHK164" s="427"/>
      <c r="OHL164" s="427"/>
      <c r="OHM164" s="423"/>
      <c r="OHN164" s="428"/>
      <c r="OHO164" s="79"/>
      <c r="OHP164" s="424"/>
      <c r="OHQ164" s="89"/>
      <c r="OHR164" s="425"/>
      <c r="OHS164" s="423"/>
      <c r="OHT164" s="426"/>
      <c r="OHU164" s="426"/>
      <c r="OHV164" s="427"/>
      <c r="OHW164" s="427"/>
      <c r="OHX164" s="423"/>
      <c r="OHY164" s="428"/>
      <c r="OHZ164" s="79"/>
      <c r="OIA164" s="424"/>
      <c r="OIB164" s="89"/>
      <c r="OIC164" s="425"/>
      <c r="OID164" s="423"/>
      <c r="OIE164" s="426"/>
      <c r="OIF164" s="426"/>
      <c r="OIG164" s="427"/>
      <c r="OIH164" s="427"/>
      <c r="OII164" s="423"/>
      <c r="OIJ164" s="428"/>
      <c r="OIK164" s="79"/>
      <c r="OIL164" s="424"/>
      <c r="OIM164" s="89"/>
      <c r="OIN164" s="425"/>
      <c r="OIO164" s="423"/>
      <c r="OIP164" s="426"/>
      <c r="OIQ164" s="426"/>
      <c r="OIR164" s="427"/>
      <c r="OIS164" s="427"/>
      <c r="OIT164" s="423"/>
      <c r="OIU164" s="428"/>
      <c r="OIV164" s="79"/>
      <c r="OIW164" s="424"/>
      <c r="OIX164" s="89"/>
      <c r="OIY164" s="425"/>
      <c r="OIZ164" s="423"/>
      <c r="OJA164" s="426"/>
      <c r="OJB164" s="426"/>
      <c r="OJC164" s="427"/>
      <c r="OJD164" s="427"/>
      <c r="OJE164" s="423"/>
      <c r="OJF164" s="428"/>
      <c r="OJG164" s="79"/>
      <c r="OJH164" s="424"/>
      <c r="OJI164" s="89"/>
      <c r="OJJ164" s="425"/>
      <c r="OJK164" s="423"/>
      <c r="OJL164" s="426"/>
      <c r="OJM164" s="426"/>
      <c r="OJN164" s="427"/>
      <c r="OJO164" s="427"/>
      <c r="OJP164" s="423"/>
      <c r="OJQ164" s="428"/>
      <c r="OJR164" s="79"/>
      <c r="OJS164" s="424"/>
      <c r="OJT164" s="89"/>
      <c r="OJU164" s="425"/>
      <c r="OJV164" s="423"/>
      <c r="OJW164" s="426"/>
      <c r="OJX164" s="426"/>
      <c r="OJY164" s="427"/>
      <c r="OJZ164" s="427"/>
      <c r="OKA164" s="423"/>
      <c r="OKB164" s="428"/>
      <c r="OKC164" s="79"/>
      <c r="OKD164" s="424"/>
      <c r="OKE164" s="89"/>
      <c r="OKF164" s="425"/>
      <c r="OKG164" s="423"/>
      <c r="OKH164" s="426"/>
      <c r="OKI164" s="426"/>
      <c r="OKJ164" s="427"/>
      <c r="OKK164" s="427"/>
      <c r="OKL164" s="423"/>
      <c r="OKM164" s="428"/>
      <c r="OKN164" s="79"/>
      <c r="OKO164" s="424"/>
      <c r="OKP164" s="89"/>
      <c r="OKQ164" s="425"/>
      <c r="OKR164" s="423"/>
      <c r="OKS164" s="426"/>
      <c r="OKT164" s="426"/>
      <c r="OKU164" s="427"/>
      <c r="OKV164" s="427"/>
      <c r="OKW164" s="423"/>
      <c r="OKX164" s="428"/>
      <c r="OKY164" s="79"/>
      <c r="OKZ164" s="424"/>
      <c r="OLA164" s="89"/>
      <c r="OLB164" s="425"/>
      <c r="OLC164" s="423"/>
      <c r="OLD164" s="426"/>
      <c r="OLE164" s="426"/>
      <c r="OLF164" s="427"/>
      <c r="OLG164" s="427"/>
      <c r="OLH164" s="423"/>
      <c r="OLI164" s="428"/>
      <c r="OLJ164" s="79"/>
      <c r="OLK164" s="424"/>
      <c r="OLL164" s="89"/>
      <c r="OLM164" s="425"/>
      <c r="OLN164" s="423"/>
      <c r="OLO164" s="426"/>
      <c r="OLP164" s="426"/>
      <c r="OLQ164" s="427"/>
      <c r="OLR164" s="427"/>
      <c r="OLS164" s="423"/>
      <c r="OLT164" s="428"/>
      <c r="OLU164" s="79"/>
      <c r="OLV164" s="424"/>
      <c r="OLW164" s="89"/>
      <c r="OLX164" s="425"/>
      <c r="OLY164" s="423"/>
      <c r="OLZ164" s="426"/>
      <c r="OMA164" s="426"/>
      <c r="OMB164" s="427"/>
      <c r="OMC164" s="427"/>
      <c r="OMD164" s="423"/>
      <c r="OME164" s="428"/>
      <c r="OMF164" s="79"/>
      <c r="OMG164" s="424"/>
      <c r="OMH164" s="89"/>
      <c r="OMI164" s="425"/>
      <c r="OMJ164" s="423"/>
      <c r="OMK164" s="426"/>
      <c r="OML164" s="426"/>
      <c r="OMM164" s="427"/>
      <c r="OMN164" s="427"/>
      <c r="OMO164" s="423"/>
      <c r="OMP164" s="428"/>
      <c r="OMQ164" s="79"/>
      <c r="OMR164" s="424"/>
      <c r="OMS164" s="89"/>
      <c r="OMT164" s="425"/>
      <c r="OMU164" s="423"/>
      <c r="OMV164" s="426"/>
      <c r="OMW164" s="426"/>
      <c r="OMX164" s="427"/>
      <c r="OMY164" s="427"/>
      <c r="OMZ164" s="423"/>
      <c r="ONA164" s="428"/>
      <c r="ONB164" s="79"/>
      <c r="ONC164" s="424"/>
      <c r="OND164" s="89"/>
      <c r="ONE164" s="425"/>
      <c r="ONF164" s="423"/>
      <c r="ONG164" s="426"/>
      <c r="ONH164" s="426"/>
      <c r="ONI164" s="427"/>
      <c r="ONJ164" s="427"/>
      <c r="ONK164" s="423"/>
      <c r="ONL164" s="428"/>
      <c r="ONM164" s="79"/>
      <c r="ONN164" s="424"/>
      <c r="ONO164" s="89"/>
      <c r="ONP164" s="425"/>
      <c r="ONQ164" s="423"/>
      <c r="ONR164" s="426"/>
      <c r="ONS164" s="426"/>
      <c r="ONT164" s="427"/>
      <c r="ONU164" s="427"/>
      <c r="ONV164" s="423"/>
      <c r="ONW164" s="428"/>
      <c r="ONX164" s="79"/>
      <c r="ONY164" s="424"/>
      <c r="ONZ164" s="89"/>
      <c r="OOA164" s="425"/>
      <c r="OOB164" s="423"/>
      <c r="OOC164" s="426"/>
      <c r="OOD164" s="426"/>
      <c r="OOE164" s="427"/>
      <c r="OOF164" s="427"/>
      <c r="OOG164" s="423"/>
      <c r="OOH164" s="428"/>
      <c r="OOI164" s="79"/>
      <c r="OOJ164" s="424"/>
      <c r="OOK164" s="89"/>
      <c r="OOL164" s="425"/>
      <c r="OOM164" s="423"/>
      <c r="OON164" s="426"/>
      <c r="OOO164" s="426"/>
      <c r="OOP164" s="427"/>
      <c r="OOQ164" s="427"/>
      <c r="OOR164" s="423"/>
      <c r="OOS164" s="428"/>
      <c r="OOT164" s="79"/>
      <c r="OOU164" s="424"/>
      <c r="OOV164" s="89"/>
      <c r="OOW164" s="425"/>
      <c r="OOX164" s="423"/>
      <c r="OOY164" s="426"/>
      <c r="OOZ164" s="426"/>
      <c r="OPA164" s="427"/>
      <c r="OPB164" s="427"/>
      <c r="OPC164" s="423"/>
      <c r="OPD164" s="428"/>
      <c r="OPE164" s="79"/>
      <c r="OPF164" s="424"/>
      <c r="OPG164" s="89"/>
      <c r="OPH164" s="425"/>
      <c r="OPI164" s="423"/>
      <c r="OPJ164" s="426"/>
      <c r="OPK164" s="426"/>
      <c r="OPL164" s="427"/>
      <c r="OPM164" s="427"/>
      <c r="OPN164" s="423"/>
      <c r="OPO164" s="428"/>
      <c r="OPP164" s="79"/>
      <c r="OPQ164" s="424"/>
      <c r="OPR164" s="89"/>
      <c r="OPS164" s="425"/>
      <c r="OPT164" s="423"/>
      <c r="OPU164" s="426"/>
      <c r="OPV164" s="426"/>
      <c r="OPW164" s="427"/>
      <c r="OPX164" s="427"/>
      <c r="OPY164" s="423"/>
      <c r="OPZ164" s="428"/>
      <c r="OQA164" s="79"/>
      <c r="OQB164" s="424"/>
      <c r="OQC164" s="89"/>
      <c r="OQD164" s="425"/>
      <c r="OQE164" s="423"/>
      <c r="OQF164" s="426"/>
      <c r="OQG164" s="426"/>
      <c r="OQH164" s="427"/>
      <c r="OQI164" s="427"/>
      <c r="OQJ164" s="423"/>
      <c r="OQK164" s="428"/>
      <c r="OQL164" s="79"/>
      <c r="OQM164" s="424"/>
      <c r="OQN164" s="89"/>
      <c r="OQO164" s="425"/>
      <c r="OQP164" s="423"/>
      <c r="OQQ164" s="426"/>
      <c r="OQR164" s="426"/>
      <c r="OQS164" s="427"/>
      <c r="OQT164" s="427"/>
      <c r="OQU164" s="423"/>
      <c r="OQV164" s="428"/>
      <c r="OQW164" s="79"/>
      <c r="OQX164" s="424"/>
      <c r="OQY164" s="89"/>
      <c r="OQZ164" s="425"/>
      <c r="ORA164" s="423"/>
      <c r="ORB164" s="426"/>
      <c r="ORC164" s="426"/>
      <c r="ORD164" s="427"/>
      <c r="ORE164" s="427"/>
      <c r="ORF164" s="423"/>
      <c r="ORG164" s="428"/>
      <c r="ORH164" s="79"/>
      <c r="ORI164" s="424"/>
      <c r="ORJ164" s="89"/>
      <c r="ORK164" s="425"/>
      <c r="ORL164" s="423"/>
      <c r="ORM164" s="426"/>
      <c r="ORN164" s="426"/>
      <c r="ORO164" s="427"/>
      <c r="ORP164" s="427"/>
      <c r="ORQ164" s="423"/>
      <c r="ORR164" s="428"/>
      <c r="ORS164" s="79"/>
      <c r="ORT164" s="424"/>
      <c r="ORU164" s="89"/>
      <c r="ORV164" s="425"/>
      <c r="ORW164" s="423"/>
      <c r="ORX164" s="426"/>
      <c r="ORY164" s="426"/>
      <c r="ORZ164" s="427"/>
      <c r="OSA164" s="427"/>
      <c r="OSB164" s="423"/>
      <c r="OSC164" s="428"/>
      <c r="OSD164" s="79"/>
      <c r="OSE164" s="424"/>
      <c r="OSF164" s="89"/>
      <c r="OSG164" s="425"/>
      <c r="OSH164" s="423"/>
      <c r="OSI164" s="426"/>
      <c r="OSJ164" s="426"/>
      <c r="OSK164" s="427"/>
      <c r="OSL164" s="427"/>
      <c r="OSM164" s="423"/>
      <c r="OSN164" s="428"/>
      <c r="OSO164" s="79"/>
      <c r="OSP164" s="424"/>
      <c r="OSQ164" s="89"/>
      <c r="OSR164" s="425"/>
      <c r="OSS164" s="423"/>
      <c r="OST164" s="426"/>
      <c r="OSU164" s="426"/>
      <c r="OSV164" s="427"/>
      <c r="OSW164" s="427"/>
      <c r="OSX164" s="423"/>
      <c r="OSY164" s="428"/>
      <c r="OSZ164" s="79"/>
      <c r="OTA164" s="424"/>
      <c r="OTB164" s="89"/>
      <c r="OTC164" s="425"/>
      <c r="OTD164" s="423"/>
      <c r="OTE164" s="426"/>
      <c r="OTF164" s="426"/>
      <c r="OTG164" s="427"/>
      <c r="OTH164" s="427"/>
      <c r="OTI164" s="423"/>
      <c r="OTJ164" s="428"/>
      <c r="OTK164" s="79"/>
      <c r="OTL164" s="424"/>
      <c r="OTM164" s="89"/>
      <c r="OTN164" s="425"/>
      <c r="OTO164" s="423"/>
      <c r="OTP164" s="426"/>
      <c r="OTQ164" s="426"/>
      <c r="OTR164" s="427"/>
      <c r="OTS164" s="427"/>
      <c r="OTT164" s="423"/>
      <c r="OTU164" s="428"/>
      <c r="OTV164" s="79"/>
      <c r="OTW164" s="424"/>
      <c r="OTX164" s="89"/>
      <c r="OTY164" s="425"/>
      <c r="OTZ164" s="423"/>
      <c r="OUA164" s="426"/>
      <c r="OUB164" s="426"/>
      <c r="OUC164" s="427"/>
      <c r="OUD164" s="427"/>
      <c r="OUE164" s="423"/>
      <c r="OUF164" s="428"/>
      <c r="OUG164" s="79"/>
      <c r="OUH164" s="424"/>
      <c r="OUI164" s="89"/>
      <c r="OUJ164" s="425"/>
      <c r="OUK164" s="423"/>
      <c r="OUL164" s="426"/>
      <c r="OUM164" s="426"/>
      <c r="OUN164" s="427"/>
      <c r="OUO164" s="427"/>
      <c r="OUP164" s="423"/>
      <c r="OUQ164" s="428"/>
      <c r="OUR164" s="79"/>
      <c r="OUS164" s="424"/>
      <c r="OUT164" s="89"/>
      <c r="OUU164" s="425"/>
      <c r="OUV164" s="423"/>
      <c r="OUW164" s="426"/>
      <c r="OUX164" s="426"/>
      <c r="OUY164" s="427"/>
      <c r="OUZ164" s="427"/>
      <c r="OVA164" s="423"/>
      <c r="OVB164" s="428"/>
      <c r="OVC164" s="79"/>
      <c r="OVD164" s="424"/>
      <c r="OVE164" s="89"/>
      <c r="OVF164" s="425"/>
      <c r="OVG164" s="423"/>
      <c r="OVH164" s="426"/>
      <c r="OVI164" s="426"/>
      <c r="OVJ164" s="427"/>
      <c r="OVK164" s="427"/>
      <c r="OVL164" s="423"/>
      <c r="OVM164" s="428"/>
      <c r="OVN164" s="79"/>
      <c r="OVO164" s="424"/>
      <c r="OVP164" s="89"/>
      <c r="OVQ164" s="425"/>
      <c r="OVR164" s="423"/>
      <c r="OVS164" s="426"/>
      <c r="OVT164" s="426"/>
      <c r="OVU164" s="427"/>
      <c r="OVV164" s="427"/>
      <c r="OVW164" s="423"/>
      <c r="OVX164" s="428"/>
      <c r="OVY164" s="79"/>
      <c r="OVZ164" s="424"/>
      <c r="OWA164" s="89"/>
      <c r="OWB164" s="425"/>
      <c r="OWC164" s="423"/>
      <c r="OWD164" s="426"/>
      <c r="OWE164" s="426"/>
      <c r="OWF164" s="427"/>
      <c r="OWG164" s="427"/>
      <c r="OWH164" s="423"/>
      <c r="OWI164" s="428"/>
      <c r="OWJ164" s="79"/>
      <c r="OWK164" s="424"/>
      <c r="OWL164" s="89"/>
      <c r="OWM164" s="425"/>
      <c r="OWN164" s="423"/>
      <c r="OWO164" s="426"/>
      <c r="OWP164" s="426"/>
      <c r="OWQ164" s="427"/>
      <c r="OWR164" s="427"/>
      <c r="OWS164" s="423"/>
      <c r="OWT164" s="428"/>
      <c r="OWU164" s="79"/>
      <c r="OWV164" s="424"/>
      <c r="OWW164" s="89"/>
      <c r="OWX164" s="425"/>
      <c r="OWY164" s="423"/>
      <c r="OWZ164" s="426"/>
      <c r="OXA164" s="426"/>
      <c r="OXB164" s="427"/>
      <c r="OXC164" s="427"/>
      <c r="OXD164" s="423"/>
      <c r="OXE164" s="428"/>
      <c r="OXF164" s="79"/>
      <c r="OXG164" s="424"/>
      <c r="OXH164" s="89"/>
      <c r="OXI164" s="425"/>
      <c r="OXJ164" s="423"/>
      <c r="OXK164" s="426"/>
      <c r="OXL164" s="426"/>
      <c r="OXM164" s="427"/>
      <c r="OXN164" s="427"/>
      <c r="OXO164" s="423"/>
      <c r="OXP164" s="428"/>
      <c r="OXQ164" s="79"/>
      <c r="OXR164" s="424"/>
      <c r="OXS164" s="89"/>
      <c r="OXT164" s="425"/>
      <c r="OXU164" s="423"/>
      <c r="OXV164" s="426"/>
      <c r="OXW164" s="426"/>
      <c r="OXX164" s="427"/>
      <c r="OXY164" s="427"/>
      <c r="OXZ164" s="423"/>
      <c r="OYA164" s="428"/>
      <c r="OYB164" s="79"/>
      <c r="OYC164" s="424"/>
      <c r="OYD164" s="89"/>
      <c r="OYE164" s="425"/>
      <c r="OYF164" s="423"/>
      <c r="OYG164" s="426"/>
      <c r="OYH164" s="426"/>
      <c r="OYI164" s="427"/>
      <c r="OYJ164" s="427"/>
      <c r="OYK164" s="423"/>
      <c r="OYL164" s="428"/>
      <c r="OYM164" s="79"/>
      <c r="OYN164" s="424"/>
      <c r="OYO164" s="89"/>
      <c r="OYP164" s="425"/>
      <c r="OYQ164" s="423"/>
      <c r="OYR164" s="426"/>
      <c r="OYS164" s="426"/>
      <c r="OYT164" s="427"/>
      <c r="OYU164" s="427"/>
      <c r="OYV164" s="423"/>
      <c r="OYW164" s="428"/>
      <c r="OYX164" s="79"/>
      <c r="OYY164" s="424"/>
      <c r="OYZ164" s="89"/>
      <c r="OZA164" s="425"/>
      <c r="OZB164" s="423"/>
      <c r="OZC164" s="426"/>
      <c r="OZD164" s="426"/>
      <c r="OZE164" s="427"/>
      <c r="OZF164" s="427"/>
      <c r="OZG164" s="423"/>
      <c r="OZH164" s="428"/>
      <c r="OZI164" s="79"/>
      <c r="OZJ164" s="424"/>
      <c r="OZK164" s="89"/>
      <c r="OZL164" s="425"/>
      <c r="OZM164" s="423"/>
      <c r="OZN164" s="426"/>
      <c r="OZO164" s="426"/>
      <c r="OZP164" s="427"/>
      <c r="OZQ164" s="427"/>
      <c r="OZR164" s="423"/>
      <c r="OZS164" s="428"/>
      <c r="OZT164" s="79"/>
      <c r="OZU164" s="424"/>
      <c r="OZV164" s="89"/>
      <c r="OZW164" s="425"/>
      <c r="OZX164" s="423"/>
      <c r="OZY164" s="426"/>
      <c r="OZZ164" s="426"/>
      <c r="PAA164" s="427"/>
      <c r="PAB164" s="427"/>
      <c r="PAC164" s="423"/>
      <c r="PAD164" s="428"/>
      <c r="PAE164" s="79"/>
      <c r="PAF164" s="424"/>
      <c r="PAG164" s="89"/>
      <c r="PAH164" s="425"/>
      <c r="PAI164" s="423"/>
      <c r="PAJ164" s="426"/>
      <c r="PAK164" s="426"/>
      <c r="PAL164" s="427"/>
      <c r="PAM164" s="427"/>
      <c r="PAN164" s="423"/>
      <c r="PAO164" s="428"/>
      <c r="PAP164" s="79"/>
      <c r="PAQ164" s="424"/>
      <c r="PAR164" s="89"/>
      <c r="PAS164" s="425"/>
      <c r="PAT164" s="423"/>
      <c r="PAU164" s="426"/>
      <c r="PAV164" s="426"/>
      <c r="PAW164" s="427"/>
      <c r="PAX164" s="427"/>
      <c r="PAY164" s="423"/>
      <c r="PAZ164" s="428"/>
      <c r="PBA164" s="79"/>
      <c r="PBB164" s="424"/>
      <c r="PBC164" s="89"/>
      <c r="PBD164" s="425"/>
      <c r="PBE164" s="423"/>
      <c r="PBF164" s="426"/>
      <c r="PBG164" s="426"/>
      <c r="PBH164" s="427"/>
      <c r="PBI164" s="427"/>
      <c r="PBJ164" s="423"/>
      <c r="PBK164" s="428"/>
      <c r="PBL164" s="79"/>
      <c r="PBM164" s="424"/>
      <c r="PBN164" s="89"/>
      <c r="PBO164" s="425"/>
      <c r="PBP164" s="423"/>
      <c r="PBQ164" s="426"/>
      <c r="PBR164" s="426"/>
      <c r="PBS164" s="427"/>
      <c r="PBT164" s="427"/>
      <c r="PBU164" s="423"/>
      <c r="PBV164" s="428"/>
      <c r="PBW164" s="79"/>
      <c r="PBX164" s="424"/>
      <c r="PBY164" s="89"/>
      <c r="PBZ164" s="425"/>
      <c r="PCA164" s="423"/>
      <c r="PCB164" s="426"/>
      <c r="PCC164" s="426"/>
      <c r="PCD164" s="427"/>
      <c r="PCE164" s="427"/>
      <c r="PCF164" s="423"/>
      <c r="PCG164" s="428"/>
      <c r="PCH164" s="79"/>
      <c r="PCI164" s="424"/>
      <c r="PCJ164" s="89"/>
      <c r="PCK164" s="425"/>
      <c r="PCL164" s="423"/>
      <c r="PCM164" s="426"/>
      <c r="PCN164" s="426"/>
      <c r="PCO164" s="427"/>
      <c r="PCP164" s="427"/>
      <c r="PCQ164" s="423"/>
      <c r="PCR164" s="428"/>
      <c r="PCS164" s="79"/>
      <c r="PCT164" s="424"/>
      <c r="PCU164" s="89"/>
      <c r="PCV164" s="425"/>
      <c r="PCW164" s="423"/>
      <c r="PCX164" s="426"/>
      <c r="PCY164" s="426"/>
      <c r="PCZ164" s="427"/>
      <c r="PDA164" s="427"/>
      <c r="PDB164" s="423"/>
      <c r="PDC164" s="428"/>
      <c r="PDD164" s="79"/>
      <c r="PDE164" s="424"/>
      <c r="PDF164" s="89"/>
      <c r="PDG164" s="425"/>
      <c r="PDH164" s="423"/>
      <c r="PDI164" s="426"/>
      <c r="PDJ164" s="426"/>
      <c r="PDK164" s="427"/>
      <c r="PDL164" s="427"/>
      <c r="PDM164" s="423"/>
      <c r="PDN164" s="428"/>
      <c r="PDO164" s="79"/>
      <c r="PDP164" s="424"/>
      <c r="PDQ164" s="89"/>
      <c r="PDR164" s="425"/>
      <c r="PDS164" s="423"/>
      <c r="PDT164" s="426"/>
      <c r="PDU164" s="426"/>
      <c r="PDV164" s="427"/>
      <c r="PDW164" s="427"/>
      <c r="PDX164" s="423"/>
      <c r="PDY164" s="428"/>
      <c r="PDZ164" s="79"/>
      <c r="PEA164" s="424"/>
      <c r="PEB164" s="89"/>
      <c r="PEC164" s="425"/>
      <c r="PED164" s="423"/>
      <c r="PEE164" s="426"/>
      <c r="PEF164" s="426"/>
      <c r="PEG164" s="427"/>
      <c r="PEH164" s="427"/>
      <c r="PEI164" s="423"/>
      <c r="PEJ164" s="428"/>
      <c r="PEK164" s="79"/>
      <c r="PEL164" s="424"/>
      <c r="PEM164" s="89"/>
      <c r="PEN164" s="425"/>
      <c r="PEO164" s="423"/>
      <c r="PEP164" s="426"/>
      <c r="PEQ164" s="426"/>
      <c r="PER164" s="427"/>
      <c r="PES164" s="427"/>
      <c r="PET164" s="423"/>
      <c r="PEU164" s="428"/>
      <c r="PEV164" s="79"/>
      <c r="PEW164" s="424"/>
      <c r="PEX164" s="89"/>
      <c r="PEY164" s="425"/>
      <c r="PEZ164" s="423"/>
      <c r="PFA164" s="426"/>
      <c r="PFB164" s="426"/>
      <c r="PFC164" s="427"/>
      <c r="PFD164" s="427"/>
      <c r="PFE164" s="423"/>
      <c r="PFF164" s="428"/>
      <c r="PFG164" s="79"/>
      <c r="PFH164" s="424"/>
      <c r="PFI164" s="89"/>
      <c r="PFJ164" s="425"/>
      <c r="PFK164" s="423"/>
      <c r="PFL164" s="426"/>
      <c r="PFM164" s="426"/>
      <c r="PFN164" s="427"/>
      <c r="PFO164" s="427"/>
      <c r="PFP164" s="423"/>
      <c r="PFQ164" s="428"/>
      <c r="PFR164" s="79"/>
      <c r="PFS164" s="424"/>
      <c r="PFT164" s="89"/>
      <c r="PFU164" s="425"/>
      <c r="PFV164" s="423"/>
      <c r="PFW164" s="426"/>
      <c r="PFX164" s="426"/>
      <c r="PFY164" s="427"/>
      <c r="PFZ164" s="427"/>
      <c r="PGA164" s="423"/>
      <c r="PGB164" s="428"/>
      <c r="PGC164" s="79"/>
      <c r="PGD164" s="424"/>
      <c r="PGE164" s="89"/>
      <c r="PGF164" s="425"/>
      <c r="PGG164" s="423"/>
      <c r="PGH164" s="426"/>
      <c r="PGI164" s="426"/>
      <c r="PGJ164" s="427"/>
      <c r="PGK164" s="427"/>
      <c r="PGL164" s="423"/>
      <c r="PGM164" s="428"/>
      <c r="PGN164" s="79"/>
      <c r="PGO164" s="424"/>
      <c r="PGP164" s="89"/>
      <c r="PGQ164" s="425"/>
      <c r="PGR164" s="423"/>
      <c r="PGS164" s="426"/>
      <c r="PGT164" s="426"/>
      <c r="PGU164" s="427"/>
      <c r="PGV164" s="427"/>
      <c r="PGW164" s="423"/>
      <c r="PGX164" s="428"/>
      <c r="PGY164" s="79"/>
      <c r="PGZ164" s="424"/>
      <c r="PHA164" s="89"/>
      <c r="PHB164" s="425"/>
      <c r="PHC164" s="423"/>
      <c r="PHD164" s="426"/>
      <c r="PHE164" s="426"/>
      <c r="PHF164" s="427"/>
      <c r="PHG164" s="427"/>
      <c r="PHH164" s="423"/>
      <c r="PHI164" s="428"/>
      <c r="PHJ164" s="79"/>
      <c r="PHK164" s="424"/>
      <c r="PHL164" s="89"/>
      <c r="PHM164" s="425"/>
      <c r="PHN164" s="423"/>
      <c r="PHO164" s="426"/>
      <c r="PHP164" s="426"/>
      <c r="PHQ164" s="427"/>
      <c r="PHR164" s="427"/>
      <c r="PHS164" s="423"/>
      <c r="PHT164" s="428"/>
      <c r="PHU164" s="79"/>
      <c r="PHV164" s="424"/>
      <c r="PHW164" s="89"/>
      <c r="PHX164" s="425"/>
      <c r="PHY164" s="423"/>
      <c r="PHZ164" s="426"/>
      <c r="PIA164" s="426"/>
      <c r="PIB164" s="427"/>
      <c r="PIC164" s="427"/>
      <c r="PID164" s="423"/>
      <c r="PIE164" s="428"/>
      <c r="PIF164" s="79"/>
      <c r="PIG164" s="424"/>
      <c r="PIH164" s="89"/>
      <c r="PII164" s="425"/>
      <c r="PIJ164" s="423"/>
      <c r="PIK164" s="426"/>
      <c r="PIL164" s="426"/>
      <c r="PIM164" s="427"/>
      <c r="PIN164" s="427"/>
      <c r="PIO164" s="423"/>
      <c r="PIP164" s="428"/>
      <c r="PIQ164" s="79"/>
      <c r="PIR164" s="424"/>
      <c r="PIS164" s="89"/>
      <c r="PIT164" s="425"/>
      <c r="PIU164" s="423"/>
      <c r="PIV164" s="426"/>
      <c r="PIW164" s="426"/>
      <c r="PIX164" s="427"/>
      <c r="PIY164" s="427"/>
      <c r="PIZ164" s="423"/>
      <c r="PJA164" s="428"/>
      <c r="PJB164" s="79"/>
      <c r="PJC164" s="424"/>
      <c r="PJD164" s="89"/>
      <c r="PJE164" s="425"/>
      <c r="PJF164" s="423"/>
      <c r="PJG164" s="426"/>
      <c r="PJH164" s="426"/>
      <c r="PJI164" s="427"/>
      <c r="PJJ164" s="427"/>
      <c r="PJK164" s="423"/>
      <c r="PJL164" s="428"/>
      <c r="PJM164" s="79"/>
      <c r="PJN164" s="424"/>
      <c r="PJO164" s="89"/>
      <c r="PJP164" s="425"/>
      <c r="PJQ164" s="423"/>
      <c r="PJR164" s="426"/>
      <c r="PJS164" s="426"/>
      <c r="PJT164" s="427"/>
      <c r="PJU164" s="427"/>
      <c r="PJV164" s="423"/>
      <c r="PJW164" s="428"/>
      <c r="PJX164" s="79"/>
      <c r="PJY164" s="424"/>
      <c r="PJZ164" s="89"/>
      <c r="PKA164" s="425"/>
      <c r="PKB164" s="423"/>
      <c r="PKC164" s="426"/>
      <c r="PKD164" s="426"/>
      <c r="PKE164" s="427"/>
      <c r="PKF164" s="427"/>
      <c r="PKG164" s="423"/>
      <c r="PKH164" s="428"/>
      <c r="PKI164" s="79"/>
      <c r="PKJ164" s="424"/>
      <c r="PKK164" s="89"/>
      <c r="PKL164" s="425"/>
      <c r="PKM164" s="423"/>
      <c r="PKN164" s="426"/>
      <c r="PKO164" s="426"/>
      <c r="PKP164" s="427"/>
      <c r="PKQ164" s="427"/>
      <c r="PKR164" s="423"/>
      <c r="PKS164" s="428"/>
      <c r="PKT164" s="79"/>
      <c r="PKU164" s="424"/>
      <c r="PKV164" s="89"/>
      <c r="PKW164" s="425"/>
      <c r="PKX164" s="423"/>
      <c r="PKY164" s="426"/>
      <c r="PKZ164" s="426"/>
      <c r="PLA164" s="427"/>
      <c r="PLB164" s="427"/>
      <c r="PLC164" s="423"/>
      <c r="PLD164" s="428"/>
      <c r="PLE164" s="79"/>
      <c r="PLF164" s="424"/>
      <c r="PLG164" s="89"/>
      <c r="PLH164" s="425"/>
      <c r="PLI164" s="423"/>
      <c r="PLJ164" s="426"/>
      <c r="PLK164" s="426"/>
      <c r="PLL164" s="427"/>
      <c r="PLM164" s="427"/>
      <c r="PLN164" s="423"/>
      <c r="PLO164" s="428"/>
      <c r="PLP164" s="79"/>
      <c r="PLQ164" s="424"/>
      <c r="PLR164" s="89"/>
      <c r="PLS164" s="425"/>
      <c r="PLT164" s="423"/>
      <c r="PLU164" s="426"/>
      <c r="PLV164" s="426"/>
      <c r="PLW164" s="427"/>
      <c r="PLX164" s="427"/>
      <c r="PLY164" s="423"/>
      <c r="PLZ164" s="428"/>
      <c r="PMA164" s="79"/>
      <c r="PMB164" s="424"/>
      <c r="PMC164" s="89"/>
      <c r="PMD164" s="425"/>
      <c r="PME164" s="423"/>
      <c r="PMF164" s="426"/>
      <c r="PMG164" s="426"/>
      <c r="PMH164" s="427"/>
      <c r="PMI164" s="427"/>
      <c r="PMJ164" s="423"/>
      <c r="PMK164" s="428"/>
      <c r="PML164" s="79"/>
      <c r="PMM164" s="424"/>
      <c r="PMN164" s="89"/>
      <c r="PMO164" s="425"/>
      <c r="PMP164" s="423"/>
      <c r="PMQ164" s="426"/>
      <c r="PMR164" s="426"/>
      <c r="PMS164" s="427"/>
      <c r="PMT164" s="427"/>
      <c r="PMU164" s="423"/>
      <c r="PMV164" s="428"/>
      <c r="PMW164" s="79"/>
      <c r="PMX164" s="424"/>
      <c r="PMY164" s="89"/>
      <c r="PMZ164" s="425"/>
      <c r="PNA164" s="423"/>
      <c r="PNB164" s="426"/>
      <c r="PNC164" s="426"/>
      <c r="PND164" s="427"/>
      <c r="PNE164" s="427"/>
      <c r="PNF164" s="423"/>
      <c r="PNG164" s="428"/>
      <c r="PNH164" s="79"/>
      <c r="PNI164" s="424"/>
      <c r="PNJ164" s="89"/>
      <c r="PNK164" s="425"/>
      <c r="PNL164" s="423"/>
      <c r="PNM164" s="426"/>
      <c r="PNN164" s="426"/>
      <c r="PNO164" s="427"/>
      <c r="PNP164" s="427"/>
      <c r="PNQ164" s="423"/>
      <c r="PNR164" s="428"/>
      <c r="PNS164" s="79"/>
      <c r="PNT164" s="424"/>
      <c r="PNU164" s="89"/>
      <c r="PNV164" s="425"/>
      <c r="PNW164" s="423"/>
      <c r="PNX164" s="426"/>
      <c r="PNY164" s="426"/>
      <c r="PNZ164" s="427"/>
      <c r="POA164" s="427"/>
      <c r="POB164" s="423"/>
      <c r="POC164" s="428"/>
      <c r="POD164" s="79"/>
      <c r="POE164" s="424"/>
      <c r="POF164" s="89"/>
      <c r="POG164" s="425"/>
      <c r="POH164" s="423"/>
      <c r="POI164" s="426"/>
      <c r="POJ164" s="426"/>
      <c r="POK164" s="427"/>
      <c r="POL164" s="427"/>
      <c r="POM164" s="423"/>
      <c r="PON164" s="428"/>
      <c r="POO164" s="79"/>
      <c r="POP164" s="424"/>
      <c r="POQ164" s="89"/>
      <c r="POR164" s="425"/>
      <c r="POS164" s="423"/>
      <c r="POT164" s="426"/>
      <c r="POU164" s="426"/>
      <c r="POV164" s="427"/>
      <c r="POW164" s="427"/>
      <c r="POX164" s="423"/>
      <c r="POY164" s="428"/>
      <c r="POZ164" s="79"/>
      <c r="PPA164" s="424"/>
      <c r="PPB164" s="89"/>
      <c r="PPC164" s="425"/>
      <c r="PPD164" s="423"/>
      <c r="PPE164" s="426"/>
      <c r="PPF164" s="426"/>
      <c r="PPG164" s="427"/>
      <c r="PPH164" s="427"/>
      <c r="PPI164" s="423"/>
      <c r="PPJ164" s="428"/>
      <c r="PPK164" s="79"/>
      <c r="PPL164" s="424"/>
      <c r="PPM164" s="89"/>
      <c r="PPN164" s="425"/>
      <c r="PPO164" s="423"/>
      <c r="PPP164" s="426"/>
      <c r="PPQ164" s="426"/>
      <c r="PPR164" s="427"/>
      <c r="PPS164" s="427"/>
      <c r="PPT164" s="423"/>
      <c r="PPU164" s="428"/>
      <c r="PPV164" s="79"/>
      <c r="PPW164" s="424"/>
      <c r="PPX164" s="89"/>
      <c r="PPY164" s="425"/>
      <c r="PPZ164" s="423"/>
      <c r="PQA164" s="426"/>
      <c r="PQB164" s="426"/>
      <c r="PQC164" s="427"/>
      <c r="PQD164" s="427"/>
      <c r="PQE164" s="423"/>
      <c r="PQF164" s="428"/>
      <c r="PQG164" s="79"/>
      <c r="PQH164" s="424"/>
      <c r="PQI164" s="89"/>
      <c r="PQJ164" s="425"/>
      <c r="PQK164" s="423"/>
      <c r="PQL164" s="426"/>
      <c r="PQM164" s="426"/>
      <c r="PQN164" s="427"/>
      <c r="PQO164" s="427"/>
      <c r="PQP164" s="423"/>
      <c r="PQQ164" s="428"/>
      <c r="PQR164" s="79"/>
      <c r="PQS164" s="424"/>
      <c r="PQT164" s="89"/>
      <c r="PQU164" s="425"/>
      <c r="PQV164" s="423"/>
      <c r="PQW164" s="426"/>
      <c r="PQX164" s="426"/>
      <c r="PQY164" s="427"/>
      <c r="PQZ164" s="427"/>
      <c r="PRA164" s="423"/>
      <c r="PRB164" s="428"/>
      <c r="PRC164" s="79"/>
      <c r="PRD164" s="424"/>
      <c r="PRE164" s="89"/>
      <c r="PRF164" s="425"/>
      <c r="PRG164" s="423"/>
      <c r="PRH164" s="426"/>
      <c r="PRI164" s="426"/>
      <c r="PRJ164" s="427"/>
      <c r="PRK164" s="427"/>
      <c r="PRL164" s="423"/>
      <c r="PRM164" s="428"/>
      <c r="PRN164" s="79"/>
      <c r="PRO164" s="424"/>
      <c r="PRP164" s="89"/>
      <c r="PRQ164" s="425"/>
      <c r="PRR164" s="423"/>
      <c r="PRS164" s="426"/>
      <c r="PRT164" s="426"/>
      <c r="PRU164" s="427"/>
      <c r="PRV164" s="427"/>
      <c r="PRW164" s="423"/>
      <c r="PRX164" s="428"/>
      <c r="PRY164" s="79"/>
      <c r="PRZ164" s="424"/>
      <c r="PSA164" s="89"/>
      <c r="PSB164" s="425"/>
      <c r="PSC164" s="423"/>
      <c r="PSD164" s="426"/>
      <c r="PSE164" s="426"/>
      <c r="PSF164" s="427"/>
      <c r="PSG164" s="427"/>
      <c r="PSH164" s="423"/>
      <c r="PSI164" s="428"/>
      <c r="PSJ164" s="79"/>
      <c r="PSK164" s="424"/>
      <c r="PSL164" s="89"/>
      <c r="PSM164" s="425"/>
      <c r="PSN164" s="423"/>
      <c r="PSO164" s="426"/>
      <c r="PSP164" s="426"/>
      <c r="PSQ164" s="427"/>
      <c r="PSR164" s="427"/>
      <c r="PSS164" s="423"/>
      <c r="PST164" s="428"/>
      <c r="PSU164" s="79"/>
      <c r="PSV164" s="424"/>
      <c r="PSW164" s="89"/>
      <c r="PSX164" s="425"/>
      <c r="PSY164" s="423"/>
      <c r="PSZ164" s="426"/>
      <c r="PTA164" s="426"/>
      <c r="PTB164" s="427"/>
      <c r="PTC164" s="427"/>
      <c r="PTD164" s="423"/>
      <c r="PTE164" s="428"/>
      <c r="PTF164" s="79"/>
      <c r="PTG164" s="424"/>
      <c r="PTH164" s="89"/>
      <c r="PTI164" s="425"/>
      <c r="PTJ164" s="423"/>
      <c r="PTK164" s="426"/>
      <c r="PTL164" s="426"/>
      <c r="PTM164" s="427"/>
      <c r="PTN164" s="427"/>
      <c r="PTO164" s="423"/>
      <c r="PTP164" s="428"/>
      <c r="PTQ164" s="79"/>
      <c r="PTR164" s="424"/>
      <c r="PTS164" s="89"/>
      <c r="PTT164" s="425"/>
      <c r="PTU164" s="423"/>
      <c r="PTV164" s="426"/>
      <c r="PTW164" s="426"/>
      <c r="PTX164" s="427"/>
      <c r="PTY164" s="427"/>
      <c r="PTZ164" s="423"/>
      <c r="PUA164" s="428"/>
      <c r="PUB164" s="79"/>
      <c r="PUC164" s="424"/>
      <c r="PUD164" s="89"/>
      <c r="PUE164" s="425"/>
      <c r="PUF164" s="423"/>
      <c r="PUG164" s="426"/>
      <c r="PUH164" s="426"/>
      <c r="PUI164" s="427"/>
      <c r="PUJ164" s="427"/>
      <c r="PUK164" s="423"/>
      <c r="PUL164" s="428"/>
      <c r="PUM164" s="79"/>
      <c r="PUN164" s="424"/>
      <c r="PUO164" s="89"/>
      <c r="PUP164" s="425"/>
      <c r="PUQ164" s="423"/>
      <c r="PUR164" s="426"/>
      <c r="PUS164" s="426"/>
      <c r="PUT164" s="427"/>
      <c r="PUU164" s="427"/>
      <c r="PUV164" s="423"/>
      <c r="PUW164" s="428"/>
      <c r="PUX164" s="79"/>
      <c r="PUY164" s="424"/>
      <c r="PUZ164" s="89"/>
      <c r="PVA164" s="425"/>
      <c r="PVB164" s="423"/>
      <c r="PVC164" s="426"/>
      <c r="PVD164" s="426"/>
      <c r="PVE164" s="427"/>
      <c r="PVF164" s="427"/>
      <c r="PVG164" s="423"/>
      <c r="PVH164" s="428"/>
      <c r="PVI164" s="79"/>
      <c r="PVJ164" s="424"/>
      <c r="PVK164" s="89"/>
      <c r="PVL164" s="425"/>
      <c r="PVM164" s="423"/>
      <c r="PVN164" s="426"/>
      <c r="PVO164" s="426"/>
      <c r="PVP164" s="427"/>
      <c r="PVQ164" s="427"/>
      <c r="PVR164" s="423"/>
      <c r="PVS164" s="428"/>
      <c r="PVT164" s="79"/>
      <c r="PVU164" s="424"/>
      <c r="PVV164" s="89"/>
      <c r="PVW164" s="425"/>
      <c r="PVX164" s="423"/>
      <c r="PVY164" s="426"/>
      <c r="PVZ164" s="426"/>
      <c r="PWA164" s="427"/>
      <c r="PWB164" s="427"/>
      <c r="PWC164" s="423"/>
      <c r="PWD164" s="428"/>
      <c r="PWE164" s="79"/>
      <c r="PWF164" s="424"/>
      <c r="PWG164" s="89"/>
      <c r="PWH164" s="425"/>
      <c r="PWI164" s="423"/>
      <c r="PWJ164" s="426"/>
      <c r="PWK164" s="426"/>
      <c r="PWL164" s="427"/>
      <c r="PWM164" s="427"/>
      <c r="PWN164" s="423"/>
      <c r="PWO164" s="428"/>
      <c r="PWP164" s="79"/>
      <c r="PWQ164" s="424"/>
      <c r="PWR164" s="89"/>
      <c r="PWS164" s="425"/>
      <c r="PWT164" s="423"/>
      <c r="PWU164" s="426"/>
      <c r="PWV164" s="426"/>
      <c r="PWW164" s="427"/>
      <c r="PWX164" s="427"/>
      <c r="PWY164" s="423"/>
      <c r="PWZ164" s="428"/>
      <c r="PXA164" s="79"/>
      <c r="PXB164" s="424"/>
      <c r="PXC164" s="89"/>
      <c r="PXD164" s="425"/>
      <c r="PXE164" s="423"/>
      <c r="PXF164" s="426"/>
      <c r="PXG164" s="426"/>
      <c r="PXH164" s="427"/>
      <c r="PXI164" s="427"/>
      <c r="PXJ164" s="423"/>
      <c r="PXK164" s="428"/>
      <c r="PXL164" s="79"/>
      <c r="PXM164" s="424"/>
      <c r="PXN164" s="89"/>
      <c r="PXO164" s="425"/>
      <c r="PXP164" s="423"/>
      <c r="PXQ164" s="426"/>
      <c r="PXR164" s="426"/>
      <c r="PXS164" s="427"/>
      <c r="PXT164" s="427"/>
      <c r="PXU164" s="423"/>
      <c r="PXV164" s="428"/>
      <c r="PXW164" s="79"/>
      <c r="PXX164" s="424"/>
      <c r="PXY164" s="89"/>
      <c r="PXZ164" s="425"/>
      <c r="PYA164" s="423"/>
      <c r="PYB164" s="426"/>
      <c r="PYC164" s="426"/>
      <c r="PYD164" s="427"/>
      <c r="PYE164" s="427"/>
      <c r="PYF164" s="423"/>
      <c r="PYG164" s="428"/>
      <c r="PYH164" s="79"/>
      <c r="PYI164" s="424"/>
      <c r="PYJ164" s="89"/>
      <c r="PYK164" s="425"/>
      <c r="PYL164" s="423"/>
      <c r="PYM164" s="426"/>
      <c r="PYN164" s="426"/>
      <c r="PYO164" s="427"/>
      <c r="PYP164" s="427"/>
      <c r="PYQ164" s="423"/>
      <c r="PYR164" s="428"/>
      <c r="PYS164" s="79"/>
      <c r="PYT164" s="424"/>
      <c r="PYU164" s="89"/>
      <c r="PYV164" s="425"/>
      <c r="PYW164" s="423"/>
      <c r="PYX164" s="426"/>
      <c r="PYY164" s="426"/>
      <c r="PYZ164" s="427"/>
      <c r="PZA164" s="427"/>
      <c r="PZB164" s="423"/>
      <c r="PZC164" s="428"/>
      <c r="PZD164" s="79"/>
      <c r="PZE164" s="424"/>
      <c r="PZF164" s="89"/>
      <c r="PZG164" s="425"/>
      <c r="PZH164" s="423"/>
      <c r="PZI164" s="426"/>
      <c r="PZJ164" s="426"/>
      <c r="PZK164" s="427"/>
      <c r="PZL164" s="427"/>
      <c r="PZM164" s="423"/>
      <c r="PZN164" s="428"/>
      <c r="PZO164" s="79"/>
      <c r="PZP164" s="424"/>
      <c r="PZQ164" s="89"/>
      <c r="PZR164" s="425"/>
      <c r="PZS164" s="423"/>
      <c r="PZT164" s="426"/>
      <c r="PZU164" s="426"/>
      <c r="PZV164" s="427"/>
      <c r="PZW164" s="427"/>
      <c r="PZX164" s="423"/>
      <c r="PZY164" s="428"/>
      <c r="PZZ164" s="79"/>
      <c r="QAA164" s="424"/>
      <c r="QAB164" s="89"/>
      <c r="QAC164" s="425"/>
      <c r="QAD164" s="423"/>
      <c r="QAE164" s="426"/>
      <c r="QAF164" s="426"/>
      <c r="QAG164" s="427"/>
      <c r="QAH164" s="427"/>
      <c r="QAI164" s="423"/>
      <c r="QAJ164" s="428"/>
      <c r="QAK164" s="79"/>
      <c r="QAL164" s="424"/>
      <c r="QAM164" s="89"/>
      <c r="QAN164" s="425"/>
      <c r="QAO164" s="423"/>
      <c r="QAP164" s="426"/>
      <c r="QAQ164" s="426"/>
      <c r="QAR164" s="427"/>
      <c r="QAS164" s="427"/>
      <c r="QAT164" s="423"/>
      <c r="QAU164" s="428"/>
      <c r="QAV164" s="79"/>
      <c r="QAW164" s="424"/>
      <c r="QAX164" s="89"/>
      <c r="QAY164" s="425"/>
      <c r="QAZ164" s="423"/>
      <c r="QBA164" s="426"/>
      <c r="QBB164" s="426"/>
      <c r="QBC164" s="427"/>
      <c r="QBD164" s="427"/>
      <c r="QBE164" s="423"/>
      <c r="QBF164" s="428"/>
      <c r="QBG164" s="79"/>
      <c r="QBH164" s="424"/>
      <c r="QBI164" s="89"/>
      <c r="QBJ164" s="425"/>
      <c r="QBK164" s="423"/>
      <c r="QBL164" s="426"/>
      <c r="QBM164" s="426"/>
      <c r="QBN164" s="427"/>
      <c r="QBO164" s="427"/>
      <c r="QBP164" s="423"/>
      <c r="QBQ164" s="428"/>
      <c r="QBR164" s="79"/>
      <c r="QBS164" s="424"/>
      <c r="QBT164" s="89"/>
      <c r="QBU164" s="425"/>
      <c r="QBV164" s="423"/>
      <c r="QBW164" s="426"/>
      <c r="QBX164" s="426"/>
      <c r="QBY164" s="427"/>
      <c r="QBZ164" s="427"/>
      <c r="QCA164" s="423"/>
      <c r="QCB164" s="428"/>
      <c r="QCC164" s="79"/>
      <c r="QCD164" s="424"/>
      <c r="QCE164" s="89"/>
      <c r="QCF164" s="425"/>
      <c r="QCG164" s="423"/>
      <c r="QCH164" s="426"/>
      <c r="QCI164" s="426"/>
      <c r="QCJ164" s="427"/>
      <c r="QCK164" s="427"/>
      <c r="QCL164" s="423"/>
      <c r="QCM164" s="428"/>
      <c r="QCN164" s="79"/>
      <c r="QCO164" s="424"/>
      <c r="QCP164" s="89"/>
      <c r="QCQ164" s="425"/>
      <c r="QCR164" s="423"/>
      <c r="QCS164" s="426"/>
      <c r="QCT164" s="426"/>
      <c r="QCU164" s="427"/>
      <c r="QCV164" s="427"/>
      <c r="QCW164" s="423"/>
      <c r="QCX164" s="428"/>
      <c r="QCY164" s="79"/>
      <c r="QCZ164" s="424"/>
      <c r="QDA164" s="89"/>
      <c r="QDB164" s="425"/>
      <c r="QDC164" s="423"/>
      <c r="QDD164" s="426"/>
      <c r="QDE164" s="426"/>
      <c r="QDF164" s="427"/>
      <c r="QDG164" s="427"/>
      <c r="QDH164" s="423"/>
      <c r="QDI164" s="428"/>
      <c r="QDJ164" s="79"/>
      <c r="QDK164" s="424"/>
      <c r="QDL164" s="89"/>
      <c r="QDM164" s="425"/>
      <c r="QDN164" s="423"/>
      <c r="QDO164" s="426"/>
      <c r="QDP164" s="426"/>
      <c r="QDQ164" s="427"/>
      <c r="QDR164" s="427"/>
      <c r="QDS164" s="423"/>
      <c r="QDT164" s="428"/>
      <c r="QDU164" s="79"/>
      <c r="QDV164" s="424"/>
      <c r="QDW164" s="89"/>
      <c r="QDX164" s="425"/>
      <c r="QDY164" s="423"/>
      <c r="QDZ164" s="426"/>
      <c r="QEA164" s="426"/>
      <c r="QEB164" s="427"/>
      <c r="QEC164" s="427"/>
      <c r="QED164" s="423"/>
      <c r="QEE164" s="428"/>
      <c r="QEF164" s="79"/>
      <c r="QEG164" s="424"/>
      <c r="QEH164" s="89"/>
      <c r="QEI164" s="425"/>
      <c r="QEJ164" s="423"/>
      <c r="QEK164" s="426"/>
      <c r="QEL164" s="426"/>
      <c r="QEM164" s="427"/>
      <c r="QEN164" s="427"/>
      <c r="QEO164" s="423"/>
      <c r="QEP164" s="428"/>
      <c r="QEQ164" s="79"/>
      <c r="QER164" s="424"/>
      <c r="QES164" s="89"/>
      <c r="QET164" s="425"/>
      <c r="QEU164" s="423"/>
      <c r="QEV164" s="426"/>
      <c r="QEW164" s="426"/>
      <c r="QEX164" s="427"/>
      <c r="QEY164" s="427"/>
      <c r="QEZ164" s="423"/>
      <c r="QFA164" s="428"/>
      <c r="QFB164" s="79"/>
      <c r="QFC164" s="424"/>
      <c r="QFD164" s="89"/>
      <c r="QFE164" s="425"/>
      <c r="QFF164" s="423"/>
      <c r="QFG164" s="426"/>
      <c r="QFH164" s="426"/>
      <c r="QFI164" s="427"/>
      <c r="QFJ164" s="427"/>
      <c r="QFK164" s="423"/>
      <c r="QFL164" s="428"/>
      <c r="QFM164" s="79"/>
      <c r="QFN164" s="424"/>
      <c r="QFO164" s="89"/>
      <c r="QFP164" s="425"/>
      <c r="QFQ164" s="423"/>
      <c r="QFR164" s="426"/>
      <c r="QFS164" s="426"/>
      <c r="QFT164" s="427"/>
      <c r="QFU164" s="427"/>
      <c r="QFV164" s="423"/>
      <c r="QFW164" s="428"/>
      <c r="QFX164" s="79"/>
      <c r="QFY164" s="424"/>
      <c r="QFZ164" s="89"/>
      <c r="QGA164" s="425"/>
      <c r="QGB164" s="423"/>
      <c r="QGC164" s="426"/>
      <c r="QGD164" s="426"/>
      <c r="QGE164" s="427"/>
      <c r="QGF164" s="427"/>
      <c r="QGG164" s="423"/>
      <c r="QGH164" s="428"/>
      <c r="QGI164" s="79"/>
      <c r="QGJ164" s="424"/>
      <c r="QGK164" s="89"/>
      <c r="QGL164" s="425"/>
      <c r="QGM164" s="423"/>
      <c r="QGN164" s="426"/>
      <c r="QGO164" s="426"/>
      <c r="QGP164" s="427"/>
      <c r="QGQ164" s="427"/>
      <c r="QGR164" s="423"/>
      <c r="QGS164" s="428"/>
      <c r="QGT164" s="79"/>
      <c r="QGU164" s="424"/>
      <c r="QGV164" s="89"/>
      <c r="QGW164" s="425"/>
      <c r="QGX164" s="423"/>
      <c r="QGY164" s="426"/>
      <c r="QGZ164" s="426"/>
      <c r="QHA164" s="427"/>
      <c r="QHB164" s="427"/>
      <c r="QHC164" s="423"/>
      <c r="QHD164" s="428"/>
      <c r="QHE164" s="79"/>
      <c r="QHF164" s="424"/>
      <c r="QHG164" s="89"/>
      <c r="QHH164" s="425"/>
      <c r="QHI164" s="423"/>
      <c r="QHJ164" s="426"/>
      <c r="QHK164" s="426"/>
      <c r="QHL164" s="427"/>
      <c r="QHM164" s="427"/>
      <c r="QHN164" s="423"/>
      <c r="QHO164" s="428"/>
      <c r="QHP164" s="79"/>
      <c r="QHQ164" s="424"/>
      <c r="QHR164" s="89"/>
      <c r="QHS164" s="425"/>
      <c r="QHT164" s="423"/>
      <c r="QHU164" s="426"/>
      <c r="QHV164" s="426"/>
      <c r="QHW164" s="427"/>
      <c r="QHX164" s="427"/>
      <c r="QHY164" s="423"/>
      <c r="QHZ164" s="428"/>
      <c r="QIA164" s="79"/>
      <c r="QIB164" s="424"/>
      <c r="QIC164" s="89"/>
      <c r="QID164" s="425"/>
      <c r="QIE164" s="423"/>
      <c r="QIF164" s="426"/>
      <c r="QIG164" s="426"/>
      <c r="QIH164" s="427"/>
      <c r="QII164" s="427"/>
      <c r="QIJ164" s="423"/>
      <c r="QIK164" s="428"/>
      <c r="QIL164" s="79"/>
      <c r="QIM164" s="424"/>
      <c r="QIN164" s="89"/>
      <c r="QIO164" s="425"/>
      <c r="QIP164" s="423"/>
      <c r="QIQ164" s="426"/>
      <c r="QIR164" s="426"/>
      <c r="QIS164" s="427"/>
      <c r="QIT164" s="427"/>
      <c r="QIU164" s="423"/>
      <c r="QIV164" s="428"/>
      <c r="QIW164" s="79"/>
      <c r="QIX164" s="424"/>
      <c r="QIY164" s="89"/>
      <c r="QIZ164" s="425"/>
      <c r="QJA164" s="423"/>
      <c r="QJB164" s="426"/>
      <c r="QJC164" s="426"/>
      <c r="QJD164" s="427"/>
      <c r="QJE164" s="427"/>
      <c r="QJF164" s="423"/>
      <c r="QJG164" s="428"/>
      <c r="QJH164" s="79"/>
      <c r="QJI164" s="424"/>
      <c r="QJJ164" s="89"/>
      <c r="QJK164" s="425"/>
      <c r="QJL164" s="423"/>
      <c r="QJM164" s="426"/>
      <c r="QJN164" s="426"/>
      <c r="QJO164" s="427"/>
      <c r="QJP164" s="427"/>
      <c r="QJQ164" s="423"/>
      <c r="QJR164" s="428"/>
      <c r="QJS164" s="79"/>
      <c r="QJT164" s="424"/>
      <c r="QJU164" s="89"/>
      <c r="QJV164" s="425"/>
      <c r="QJW164" s="423"/>
      <c r="QJX164" s="426"/>
      <c r="QJY164" s="426"/>
      <c r="QJZ164" s="427"/>
      <c r="QKA164" s="427"/>
      <c r="QKB164" s="423"/>
      <c r="QKC164" s="428"/>
      <c r="QKD164" s="79"/>
      <c r="QKE164" s="424"/>
      <c r="QKF164" s="89"/>
      <c r="QKG164" s="425"/>
      <c r="QKH164" s="423"/>
      <c r="QKI164" s="426"/>
      <c r="QKJ164" s="426"/>
      <c r="QKK164" s="427"/>
      <c r="QKL164" s="427"/>
      <c r="QKM164" s="423"/>
      <c r="QKN164" s="428"/>
      <c r="QKO164" s="79"/>
      <c r="QKP164" s="424"/>
      <c r="QKQ164" s="89"/>
      <c r="QKR164" s="425"/>
      <c r="QKS164" s="423"/>
      <c r="QKT164" s="426"/>
      <c r="QKU164" s="426"/>
      <c r="QKV164" s="427"/>
      <c r="QKW164" s="427"/>
      <c r="QKX164" s="423"/>
      <c r="QKY164" s="428"/>
      <c r="QKZ164" s="79"/>
      <c r="QLA164" s="424"/>
      <c r="QLB164" s="89"/>
      <c r="QLC164" s="425"/>
      <c r="QLD164" s="423"/>
      <c r="QLE164" s="426"/>
      <c r="QLF164" s="426"/>
      <c r="QLG164" s="427"/>
      <c r="QLH164" s="427"/>
      <c r="QLI164" s="423"/>
      <c r="QLJ164" s="428"/>
      <c r="QLK164" s="79"/>
      <c r="QLL164" s="424"/>
      <c r="QLM164" s="89"/>
      <c r="QLN164" s="425"/>
      <c r="QLO164" s="423"/>
      <c r="QLP164" s="426"/>
      <c r="QLQ164" s="426"/>
      <c r="QLR164" s="427"/>
      <c r="QLS164" s="427"/>
      <c r="QLT164" s="423"/>
      <c r="QLU164" s="428"/>
      <c r="QLV164" s="79"/>
      <c r="QLW164" s="424"/>
      <c r="QLX164" s="89"/>
      <c r="QLY164" s="425"/>
      <c r="QLZ164" s="423"/>
      <c r="QMA164" s="426"/>
      <c r="QMB164" s="426"/>
      <c r="QMC164" s="427"/>
      <c r="QMD164" s="427"/>
      <c r="QME164" s="423"/>
      <c r="QMF164" s="428"/>
      <c r="QMG164" s="79"/>
      <c r="QMH164" s="424"/>
      <c r="QMI164" s="89"/>
      <c r="QMJ164" s="425"/>
      <c r="QMK164" s="423"/>
      <c r="QML164" s="426"/>
      <c r="QMM164" s="426"/>
      <c r="QMN164" s="427"/>
      <c r="QMO164" s="427"/>
      <c r="QMP164" s="423"/>
      <c r="QMQ164" s="428"/>
      <c r="QMR164" s="79"/>
      <c r="QMS164" s="424"/>
      <c r="QMT164" s="89"/>
      <c r="QMU164" s="425"/>
      <c r="QMV164" s="423"/>
      <c r="QMW164" s="426"/>
      <c r="QMX164" s="426"/>
      <c r="QMY164" s="427"/>
      <c r="QMZ164" s="427"/>
      <c r="QNA164" s="423"/>
      <c r="QNB164" s="428"/>
      <c r="QNC164" s="79"/>
      <c r="QND164" s="424"/>
      <c r="QNE164" s="89"/>
      <c r="QNF164" s="425"/>
      <c r="QNG164" s="423"/>
      <c r="QNH164" s="426"/>
      <c r="QNI164" s="426"/>
      <c r="QNJ164" s="427"/>
      <c r="QNK164" s="427"/>
      <c r="QNL164" s="423"/>
      <c r="QNM164" s="428"/>
      <c r="QNN164" s="79"/>
      <c r="QNO164" s="424"/>
      <c r="QNP164" s="89"/>
      <c r="QNQ164" s="425"/>
      <c r="QNR164" s="423"/>
      <c r="QNS164" s="426"/>
      <c r="QNT164" s="426"/>
      <c r="QNU164" s="427"/>
      <c r="QNV164" s="427"/>
      <c r="QNW164" s="423"/>
      <c r="QNX164" s="428"/>
      <c r="QNY164" s="79"/>
      <c r="QNZ164" s="424"/>
      <c r="QOA164" s="89"/>
      <c r="QOB164" s="425"/>
      <c r="QOC164" s="423"/>
      <c r="QOD164" s="426"/>
      <c r="QOE164" s="426"/>
      <c r="QOF164" s="427"/>
      <c r="QOG164" s="427"/>
      <c r="QOH164" s="423"/>
      <c r="QOI164" s="428"/>
      <c r="QOJ164" s="79"/>
      <c r="QOK164" s="424"/>
      <c r="QOL164" s="89"/>
      <c r="QOM164" s="425"/>
      <c r="QON164" s="423"/>
      <c r="QOO164" s="426"/>
      <c r="QOP164" s="426"/>
      <c r="QOQ164" s="427"/>
      <c r="QOR164" s="427"/>
      <c r="QOS164" s="423"/>
      <c r="QOT164" s="428"/>
      <c r="QOU164" s="79"/>
      <c r="QOV164" s="424"/>
      <c r="QOW164" s="89"/>
      <c r="QOX164" s="425"/>
      <c r="QOY164" s="423"/>
      <c r="QOZ164" s="426"/>
      <c r="QPA164" s="426"/>
      <c r="QPB164" s="427"/>
      <c r="QPC164" s="427"/>
      <c r="QPD164" s="423"/>
      <c r="QPE164" s="428"/>
      <c r="QPF164" s="79"/>
      <c r="QPG164" s="424"/>
      <c r="QPH164" s="89"/>
      <c r="QPI164" s="425"/>
      <c r="QPJ164" s="423"/>
      <c r="QPK164" s="426"/>
      <c r="QPL164" s="426"/>
      <c r="QPM164" s="427"/>
      <c r="QPN164" s="427"/>
      <c r="QPO164" s="423"/>
      <c r="QPP164" s="428"/>
      <c r="QPQ164" s="79"/>
      <c r="QPR164" s="424"/>
      <c r="QPS164" s="89"/>
      <c r="QPT164" s="425"/>
      <c r="QPU164" s="423"/>
      <c r="QPV164" s="426"/>
      <c r="QPW164" s="426"/>
      <c r="QPX164" s="427"/>
      <c r="QPY164" s="427"/>
      <c r="QPZ164" s="423"/>
      <c r="QQA164" s="428"/>
      <c r="QQB164" s="79"/>
      <c r="QQC164" s="424"/>
      <c r="QQD164" s="89"/>
      <c r="QQE164" s="425"/>
      <c r="QQF164" s="423"/>
      <c r="QQG164" s="426"/>
      <c r="QQH164" s="426"/>
      <c r="QQI164" s="427"/>
      <c r="QQJ164" s="427"/>
      <c r="QQK164" s="423"/>
      <c r="QQL164" s="428"/>
      <c r="QQM164" s="79"/>
      <c r="QQN164" s="424"/>
      <c r="QQO164" s="89"/>
      <c r="QQP164" s="425"/>
      <c r="QQQ164" s="423"/>
      <c r="QQR164" s="426"/>
      <c r="QQS164" s="426"/>
      <c r="QQT164" s="427"/>
      <c r="QQU164" s="427"/>
      <c r="QQV164" s="423"/>
      <c r="QQW164" s="428"/>
      <c r="QQX164" s="79"/>
      <c r="QQY164" s="424"/>
      <c r="QQZ164" s="89"/>
      <c r="QRA164" s="425"/>
      <c r="QRB164" s="423"/>
      <c r="QRC164" s="426"/>
      <c r="QRD164" s="426"/>
      <c r="QRE164" s="427"/>
      <c r="QRF164" s="427"/>
      <c r="QRG164" s="423"/>
      <c r="QRH164" s="428"/>
      <c r="QRI164" s="79"/>
      <c r="QRJ164" s="424"/>
      <c r="QRK164" s="89"/>
      <c r="QRL164" s="425"/>
      <c r="QRM164" s="423"/>
      <c r="QRN164" s="426"/>
      <c r="QRO164" s="426"/>
      <c r="QRP164" s="427"/>
      <c r="QRQ164" s="427"/>
      <c r="QRR164" s="423"/>
      <c r="QRS164" s="428"/>
      <c r="QRT164" s="79"/>
      <c r="QRU164" s="424"/>
      <c r="QRV164" s="89"/>
      <c r="QRW164" s="425"/>
      <c r="QRX164" s="423"/>
      <c r="QRY164" s="426"/>
      <c r="QRZ164" s="426"/>
      <c r="QSA164" s="427"/>
      <c r="QSB164" s="427"/>
      <c r="QSC164" s="423"/>
      <c r="QSD164" s="428"/>
      <c r="QSE164" s="79"/>
      <c r="QSF164" s="424"/>
      <c r="QSG164" s="89"/>
      <c r="QSH164" s="425"/>
      <c r="QSI164" s="423"/>
      <c r="QSJ164" s="426"/>
      <c r="QSK164" s="426"/>
      <c r="QSL164" s="427"/>
      <c r="QSM164" s="427"/>
      <c r="QSN164" s="423"/>
      <c r="QSO164" s="428"/>
      <c r="QSP164" s="79"/>
      <c r="QSQ164" s="424"/>
      <c r="QSR164" s="89"/>
      <c r="QSS164" s="425"/>
      <c r="QST164" s="423"/>
      <c r="QSU164" s="426"/>
      <c r="QSV164" s="426"/>
      <c r="QSW164" s="427"/>
      <c r="QSX164" s="427"/>
      <c r="QSY164" s="423"/>
      <c r="QSZ164" s="428"/>
      <c r="QTA164" s="79"/>
      <c r="QTB164" s="424"/>
      <c r="QTC164" s="89"/>
      <c r="QTD164" s="425"/>
      <c r="QTE164" s="423"/>
      <c r="QTF164" s="426"/>
      <c r="QTG164" s="426"/>
      <c r="QTH164" s="427"/>
      <c r="QTI164" s="427"/>
      <c r="QTJ164" s="423"/>
      <c r="QTK164" s="428"/>
      <c r="QTL164" s="79"/>
      <c r="QTM164" s="424"/>
      <c r="QTN164" s="89"/>
      <c r="QTO164" s="425"/>
      <c r="QTP164" s="423"/>
      <c r="QTQ164" s="426"/>
      <c r="QTR164" s="426"/>
      <c r="QTS164" s="427"/>
      <c r="QTT164" s="427"/>
      <c r="QTU164" s="423"/>
      <c r="QTV164" s="428"/>
      <c r="QTW164" s="79"/>
      <c r="QTX164" s="424"/>
      <c r="QTY164" s="89"/>
      <c r="QTZ164" s="425"/>
      <c r="QUA164" s="423"/>
      <c r="QUB164" s="426"/>
      <c r="QUC164" s="426"/>
      <c r="QUD164" s="427"/>
      <c r="QUE164" s="427"/>
      <c r="QUF164" s="423"/>
      <c r="QUG164" s="428"/>
      <c r="QUH164" s="79"/>
      <c r="QUI164" s="424"/>
      <c r="QUJ164" s="89"/>
      <c r="QUK164" s="425"/>
      <c r="QUL164" s="423"/>
      <c r="QUM164" s="426"/>
      <c r="QUN164" s="426"/>
      <c r="QUO164" s="427"/>
      <c r="QUP164" s="427"/>
      <c r="QUQ164" s="423"/>
      <c r="QUR164" s="428"/>
      <c r="QUS164" s="79"/>
      <c r="QUT164" s="424"/>
      <c r="QUU164" s="89"/>
      <c r="QUV164" s="425"/>
      <c r="QUW164" s="423"/>
      <c r="QUX164" s="426"/>
      <c r="QUY164" s="426"/>
      <c r="QUZ164" s="427"/>
      <c r="QVA164" s="427"/>
      <c r="QVB164" s="423"/>
      <c r="QVC164" s="428"/>
      <c r="QVD164" s="79"/>
      <c r="QVE164" s="424"/>
      <c r="QVF164" s="89"/>
      <c r="QVG164" s="425"/>
      <c r="QVH164" s="423"/>
      <c r="QVI164" s="426"/>
      <c r="QVJ164" s="426"/>
      <c r="QVK164" s="427"/>
      <c r="QVL164" s="427"/>
      <c r="QVM164" s="423"/>
      <c r="QVN164" s="428"/>
      <c r="QVO164" s="79"/>
      <c r="QVP164" s="424"/>
      <c r="QVQ164" s="89"/>
      <c r="QVR164" s="425"/>
      <c r="QVS164" s="423"/>
      <c r="QVT164" s="426"/>
      <c r="QVU164" s="426"/>
      <c r="QVV164" s="427"/>
      <c r="QVW164" s="427"/>
      <c r="QVX164" s="423"/>
      <c r="QVY164" s="428"/>
      <c r="QVZ164" s="79"/>
      <c r="QWA164" s="424"/>
      <c r="QWB164" s="89"/>
      <c r="QWC164" s="425"/>
      <c r="QWD164" s="423"/>
      <c r="QWE164" s="426"/>
      <c r="QWF164" s="426"/>
      <c r="QWG164" s="427"/>
      <c r="QWH164" s="427"/>
      <c r="QWI164" s="423"/>
      <c r="QWJ164" s="428"/>
      <c r="QWK164" s="79"/>
      <c r="QWL164" s="424"/>
      <c r="QWM164" s="89"/>
      <c r="QWN164" s="425"/>
      <c r="QWO164" s="423"/>
      <c r="QWP164" s="426"/>
      <c r="QWQ164" s="426"/>
      <c r="QWR164" s="427"/>
      <c r="QWS164" s="427"/>
      <c r="QWT164" s="423"/>
      <c r="QWU164" s="428"/>
      <c r="QWV164" s="79"/>
      <c r="QWW164" s="424"/>
      <c r="QWX164" s="89"/>
      <c r="QWY164" s="425"/>
      <c r="QWZ164" s="423"/>
      <c r="QXA164" s="426"/>
      <c r="QXB164" s="426"/>
      <c r="QXC164" s="427"/>
      <c r="QXD164" s="427"/>
      <c r="QXE164" s="423"/>
      <c r="QXF164" s="428"/>
      <c r="QXG164" s="79"/>
      <c r="QXH164" s="424"/>
      <c r="QXI164" s="89"/>
      <c r="QXJ164" s="425"/>
      <c r="QXK164" s="423"/>
      <c r="QXL164" s="426"/>
      <c r="QXM164" s="426"/>
      <c r="QXN164" s="427"/>
      <c r="QXO164" s="427"/>
      <c r="QXP164" s="423"/>
      <c r="QXQ164" s="428"/>
      <c r="QXR164" s="79"/>
      <c r="QXS164" s="424"/>
      <c r="QXT164" s="89"/>
      <c r="QXU164" s="425"/>
      <c r="QXV164" s="423"/>
      <c r="QXW164" s="426"/>
      <c r="QXX164" s="426"/>
      <c r="QXY164" s="427"/>
      <c r="QXZ164" s="427"/>
      <c r="QYA164" s="423"/>
      <c r="QYB164" s="428"/>
      <c r="QYC164" s="79"/>
      <c r="QYD164" s="424"/>
      <c r="QYE164" s="89"/>
      <c r="QYF164" s="425"/>
      <c r="QYG164" s="423"/>
      <c r="QYH164" s="426"/>
      <c r="QYI164" s="426"/>
      <c r="QYJ164" s="427"/>
      <c r="QYK164" s="427"/>
      <c r="QYL164" s="423"/>
      <c r="QYM164" s="428"/>
      <c r="QYN164" s="79"/>
      <c r="QYO164" s="424"/>
      <c r="QYP164" s="89"/>
      <c r="QYQ164" s="425"/>
      <c r="QYR164" s="423"/>
      <c r="QYS164" s="426"/>
      <c r="QYT164" s="426"/>
      <c r="QYU164" s="427"/>
      <c r="QYV164" s="427"/>
      <c r="QYW164" s="423"/>
      <c r="QYX164" s="428"/>
      <c r="QYY164" s="79"/>
      <c r="QYZ164" s="424"/>
      <c r="QZA164" s="89"/>
      <c r="QZB164" s="425"/>
      <c r="QZC164" s="423"/>
      <c r="QZD164" s="426"/>
      <c r="QZE164" s="426"/>
      <c r="QZF164" s="427"/>
      <c r="QZG164" s="427"/>
      <c r="QZH164" s="423"/>
      <c r="QZI164" s="428"/>
      <c r="QZJ164" s="79"/>
      <c r="QZK164" s="424"/>
      <c r="QZL164" s="89"/>
      <c r="QZM164" s="425"/>
      <c r="QZN164" s="423"/>
      <c r="QZO164" s="426"/>
      <c r="QZP164" s="426"/>
      <c r="QZQ164" s="427"/>
      <c r="QZR164" s="427"/>
      <c r="QZS164" s="423"/>
      <c r="QZT164" s="428"/>
      <c r="QZU164" s="79"/>
      <c r="QZV164" s="424"/>
      <c r="QZW164" s="89"/>
      <c r="QZX164" s="425"/>
      <c r="QZY164" s="423"/>
      <c r="QZZ164" s="426"/>
      <c r="RAA164" s="426"/>
      <c r="RAB164" s="427"/>
      <c r="RAC164" s="427"/>
      <c r="RAD164" s="423"/>
      <c r="RAE164" s="428"/>
      <c r="RAF164" s="79"/>
      <c r="RAG164" s="424"/>
      <c r="RAH164" s="89"/>
      <c r="RAI164" s="425"/>
      <c r="RAJ164" s="423"/>
      <c r="RAK164" s="426"/>
      <c r="RAL164" s="426"/>
      <c r="RAM164" s="427"/>
      <c r="RAN164" s="427"/>
      <c r="RAO164" s="423"/>
      <c r="RAP164" s="428"/>
      <c r="RAQ164" s="79"/>
      <c r="RAR164" s="424"/>
      <c r="RAS164" s="89"/>
      <c r="RAT164" s="425"/>
      <c r="RAU164" s="423"/>
      <c r="RAV164" s="426"/>
      <c r="RAW164" s="426"/>
      <c r="RAX164" s="427"/>
      <c r="RAY164" s="427"/>
      <c r="RAZ164" s="423"/>
      <c r="RBA164" s="428"/>
      <c r="RBB164" s="79"/>
      <c r="RBC164" s="424"/>
      <c r="RBD164" s="89"/>
      <c r="RBE164" s="425"/>
      <c r="RBF164" s="423"/>
      <c r="RBG164" s="426"/>
      <c r="RBH164" s="426"/>
      <c r="RBI164" s="427"/>
      <c r="RBJ164" s="427"/>
      <c r="RBK164" s="423"/>
      <c r="RBL164" s="428"/>
      <c r="RBM164" s="79"/>
      <c r="RBN164" s="424"/>
      <c r="RBO164" s="89"/>
      <c r="RBP164" s="425"/>
      <c r="RBQ164" s="423"/>
      <c r="RBR164" s="426"/>
      <c r="RBS164" s="426"/>
      <c r="RBT164" s="427"/>
      <c r="RBU164" s="427"/>
      <c r="RBV164" s="423"/>
      <c r="RBW164" s="428"/>
      <c r="RBX164" s="79"/>
      <c r="RBY164" s="424"/>
      <c r="RBZ164" s="89"/>
      <c r="RCA164" s="425"/>
      <c r="RCB164" s="423"/>
      <c r="RCC164" s="426"/>
      <c r="RCD164" s="426"/>
      <c r="RCE164" s="427"/>
      <c r="RCF164" s="427"/>
      <c r="RCG164" s="423"/>
      <c r="RCH164" s="428"/>
      <c r="RCI164" s="79"/>
      <c r="RCJ164" s="424"/>
      <c r="RCK164" s="89"/>
      <c r="RCL164" s="425"/>
      <c r="RCM164" s="423"/>
      <c r="RCN164" s="426"/>
      <c r="RCO164" s="426"/>
      <c r="RCP164" s="427"/>
      <c r="RCQ164" s="427"/>
      <c r="RCR164" s="423"/>
      <c r="RCS164" s="428"/>
      <c r="RCT164" s="79"/>
      <c r="RCU164" s="424"/>
      <c r="RCV164" s="89"/>
      <c r="RCW164" s="425"/>
      <c r="RCX164" s="423"/>
      <c r="RCY164" s="426"/>
      <c r="RCZ164" s="426"/>
      <c r="RDA164" s="427"/>
      <c r="RDB164" s="427"/>
      <c r="RDC164" s="423"/>
      <c r="RDD164" s="428"/>
      <c r="RDE164" s="79"/>
      <c r="RDF164" s="424"/>
      <c r="RDG164" s="89"/>
      <c r="RDH164" s="425"/>
      <c r="RDI164" s="423"/>
      <c r="RDJ164" s="426"/>
      <c r="RDK164" s="426"/>
      <c r="RDL164" s="427"/>
      <c r="RDM164" s="427"/>
      <c r="RDN164" s="423"/>
      <c r="RDO164" s="428"/>
      <c r="RDP164" s="79"/>
      <c r="RDQ164" s="424"/>
      <c r="RDR164" s="89"/>
      <c r="RDS164" s="425"/>
      <c r="RDT164" s="423"/>
      <c r="RDU164" s="426"/>
      <c r="RDV164" s="426"/>
      <c r="RDW164" s="427"/>
      <c r="RDX164" s="427"/>
      <c r="RDY164" s="423"/>
      <c r="RDZ164" s="428"/>
      <c r="REA164" s="79"/>
      <c r="REB164" s="424"/>
      <c r="REC164" s="89"/>
      <c r="RED164" s="425"/>
      <c r="REE164" s="423"/>
      <c r="REF164" s="426"/>
      <c r="REG164" s="426"/>
      <c r="REH164" s="427"/>
      <c r="REI164" s="427"/>
      <c r="REJ164" s="423"/>
      <c r="REK164" s="428"/>
      <c r="REL164" s="79"/>
      <c r="REM164" s="424"/>
      <c r="REN164" s="89"/>
      <c r="REO164" s="425"/>
      <c r="REP164" s="423"/>
      <c r="REQ164" s="426"/>
      <c r="RER164" s="426"/>
      <c r="RES164" s="427"/>
      <c r="RET164" s="427"/>
      <c r="REU164" s="423"/>
      <c r="REV164" s="428"/>
      <c r="REW164" s="79"/>
      <c r="REX164" s="424"/>
      <c r="REY164" s="89"/>
      <c r="REZ164" s="425"/>
      <c r="RFA164" s="423"/>
      <c r="RFB164" s="426"/>
      <c r="RFC164" s="426"/>
      <c r="RFD164" s="427"/>
      <c r="RFE164" s="427"/>
      <c r="RFF164" s="423"/>
      <c r="RFG164" s="428"/>
      <c r="RFH164" s="79"/>
      <c r="RFI164" s="424"/>
      <c r="RFJ164" s="89"/>
      <c r="RFK164" s="425"/>
      <c r="RFL164" s="423"/>
      <c r="RFM164" s="426"/>
      <c r="RFN164" s="426"/>
      <c r="RFO164" s="427"/>
      <c r="RFP164" s="427"/>
      <c r="RFQ164" s="423"/>
      <c r="RFR164" s="428"/>
      <c r="RFS164" s="79"/>
      <c r="RFT164" s="424"/>
      <c r="RFU164" s="89"/>
      <c r="RFV164" s="425"/>
      <c r="RFW164" s="423"/>
      <c r="RFX164" s="426"/>
      <c r="RFY164" s="426"/>
      <c r="RFZ164" s="427"/>
      <c r="RGA164" s="427"/>
      <c r="RGB164" s="423"/>
      <c r="RGC164" s="428"/>
      <c r="RGD164" s="79"/>
      <c r="RGE164" s="424"/>
      <c r="RGF164" s="89"/>
      <c r="RGG164" s="425"/>
      <c r="RGH164" s="423"/>
      <c r="RGI164" s="426"/>
      <c r="RGJ164" s="426"/>
      <c r="RGK164" s="427"/>
      <c r="RGL164" s="427"/>
      <c r="RGM164" s="423"/>
      <c r="RGN164" s="428"/>
      <c r="RGO164" s="79"/>
      <c r="RGP164" s="424"/>
      <c r="RGQ164" s="89"/>
      <c r="RGR164" s="425"/>
      <c r="RGS164" s="423"/>
      <c r="RGT164" s="426"/>
      <c r="RGU164" s="426"/>
      <c r="RGV164" s="427"/>
      <c r="RGW164" s="427"/>
      <c r="RGX164" s="423"/>
      <c r="RGY164" s="428"/>
      <c r="RGZ164" s="79"/>
      <c r="RHA164" s="424"/>
      <c r="RHB164" s="89"/>
      <c r="RHC164" s="425"/>
      <c r="RHD164" s="423"/>
      <c r="RHE164" s="426"/>
      <c r="RHF164" s="426"/>
      <c r="RHG164" s="427"/>
      <c r="RHH164" s="427"/>
      <c r="RHI164" s="423"/>
      <c r="RHJ164" s="428"/>
      <c r="RHK164" s="79"/>
      <c r="RHL164" s="424"/>
      <c r="RHM164" s="89"/>
      <c r="RHN164" s="425"/>
      <c r="RHO164" s="423"/>
      <c r="RHP164" s="426"/>
      <c r="RHQ164" s="426"/>
      <c r="RHR164" s="427"/>
      <c r="RHS164" s="427"/>
      <c r="RHT164" s="423"/>
      <c r="RHU164" s="428"/>
      <c r="RHV164" s="79"/>
      <c r="RHW164" s="424"/>
      <c r="RHX164" s="89"/>
      <c r="RHY164" s="425"/>
      <c r="RHZ164" s="423"/>
      <c r="RIA164" s="426"/>
      <c r="RIB164" s="426"/>
      <c r="RIC164" s="427"/>
      <c r="RID164" s="427"/>
      <c r="RIE164" s="423"/>
      <c r="RIF164" s="428"/>
      <c r="RIG164" s="79"/>
      <c r="RIH164" s="424"/>
      <c r="RII164" s="89"/>
      <c r="RIJ164" s="425"/>
      <c r="RIK164" s="423"/>
      <c r="RIL164" s="426"/>
      <c r="RIM164" s="426"/>
      <c r="RIN164" s="427"/>
      <c r="RIO164" s="427"/>
      <c r="RIP164" s="423"/>
      <c r="RIQ164" s="428"/>
      <c r="RIR164" s="79"/>
      <c r="RIS164" s="424"/>
      <c r="RIT164" s="89"/>
      <c r="RIU164" s="425"/>
      <c r="RIV164" s="423"/>
      <c r="RIW164" s="426"/>
      <c r="RIX164" s="426"/>
      <c r="RIY164" s="427"/>
      <c r="RIZ164" s="427"/>
      <c r="RJA164" s="423"/>
      <c r="RJB164" s="428"/>
      <c r="RJC164" s="79"/>
      <c r="RJD164" s="424"/>
      <c r="RJE164" s="89"/>
      <c r="RJF164" s="425"/>
      <c r="RJG164" s="423"/>
      <c r="RJH164" s="426"/>
      <c r="RJI164" s="426"/>
      <c r="RJJ164" s="427"/>
      <c r="RJK164" s="427"/>
      <c r="RJL164" s="423"/>
      <c r="RJM164" s="428"/>
      <c r="RJN164" s="79"/>
      <c r="RJO164" s="424"/>
      <c r="RJP164" s="89"/>
      <c r="RJQ164" s="425"/>
      <c r="RJR164" s="423"/>
      <c r="RJS164" s="426"/>
      <c r="RJT164" s="426"/>
      <c r="RJU164" s="427"/>
      <c r="RJV164" s="427"/>
      <c r="RJW164" s="423"/>
      <c r="RJX164" s="428"/>
      <c r="RJY164" s="79"/>
      <c r="RJZ164" s="424"/>
      <c r="RKA164" s="89"/>
      <c r="RKB164" s="425"/>
      <c r="RKC164" s="423"/>
      <c r="RKD164" s="426"/>
      <c r="RKE164" s="426"/>
      <c r="RKF164" s="427"/>
      <c r="RKG164" s="427"/>
      <c r="RKH164" s="423"/>
      <c r="RKI164" s="428"/>
      <c r="RKJ164" s="79"/>
      <c r="RKK164" s="424"/>
      <c r="RKL164" s="89"/>
      <c r="RKM164" s="425"/>
      <c r="RKN164" s="423"/>
      <c r="RKO164" s="426"/>
      <c r="RKP164" s="426"/>
      <c r="RKQ164" s="427"/>
      <c r="RKR164" s="427"/>
      <c r="RKS164" s="423"/>
      <c r="RKT164" s="428"/>
      <c r="RKU164" s="79"/>
      <c r="RKV164" s="424"/>
      <c r="RKW164" s="89"/>
      <c r="RKX164" s="425"/>
      <c r="RKY164" s="423"/>
      <c r="RKZ164" s="426"/>
      <c r="RLA164" s="426"/>
      <c r="RLB164" s="427"/>
      <c r="RLC164" s="427"/>
      <c r="RLD164" s="423"/>
      <c r="RLE164" s="428"/>
      <c r="RLF164" s="79"/>
      <c r="RLG164" s="424"/>
      <c r="RLH164" s="89"/>
      <c r="RLI164" s="425"/>
      <c r="RLJ164" s="423"/>
      <c r="RLK164" s="426"/>
      <c r="RLL164" s="426"/>
      <c r="RLM164" s="427"/>
      <c r="RLN164" s="427"/>
      <c r="RLO164" s="423"/>
      <c r="RLP164" s="428"/>
      <c r="RLQ164" s="79"/>
      <c r="RLR164" s="424"/>
      <c r="RLS164" s="89"/>
      <c r="RLT164" s="425"/>
      <c r="RLU164" s="423"/>
      <c r="RLV164" s="426"/>
      <c r="RLW164" s="426"/>
      <c r="RLX164" s="427"/>
      <c r="RLY164" s="427"/>
      <c r="RLZ164" s="423"/>
      <c r="RMA164" s="428"/>
      <c r="RMB164" s="79"/>
      <c r="RMC164" s="424"/>
      <c r="RMD164" s="89"/>
      <c r="RME164" s="425"/>
      <c r="RMF164" s="423"/>
      <c r="RMG164" s="426"/>
      <c r="RMH164" s="426"/>
      <c r="RMI164" s="427"/>
      <c r="RMJ164" s="427"/>
      <c r="RMK164" s="423"/>
      <c r="RML164" s="428"/>
      <c r="RMM164" s="79"/>
      <c r="RMN164" s="424"/>
      <c r="RMO164" s="89"/>
      <c r="RMP164" s="425"/>
      <c r="RMQ164" s="423"/>
      <c r="RMR164" s="426"/>
      <c r="RMS164" s="426"/>
      <c r="RMT164" s="427"/>
      <c r="RMU164" s="427"/>
      <c r="RMV164" s="423"/>
      <c r="RMW164" s="428"/>
      <c r="RMX164" s="79"/>
      <c r="RMY164" s="424"/>
      <c r="RMZ164" s="89"/>
      <c r="RNA164" s="425"/>
      <c r="RNB164" s="423"/>
      <c r="RNC164" s="426"/>
      <c r="RND164" s="426"/>
      <c r="RNE164" s="427"/>
      <c r="RNF164" s="427"/>
      <c r="RNG164" s="423"/>
      <c r="RNH164" s="428"/>
      <c r="RNI164" s="79"/>
      <c r="RNJ164" s="424"/>
      <c r="RNK164" s="89"/>
      <c r="RNL164" s="425"/>
      <c r="RNM164" s="423"/>
      <c r="RNN164" s="426"/>
      <c r="RNO164" s="426"/>
      <c r="RNP164" s="427"/>
      <c r="RNQ164" s="427"/>
      <c r="RNR164" s="423"/>
      <c r="RNS164" s="428"/>
      <c r="RNT164" s="79"/>
      <c r="RNU164" s="424"/>
      <c r="RNV164" s="89"/>
      <c r="RNW164" s="425"/>
      <c r="RNX164" s="423"/>
      <c r="RNY164" s="426"/>
      <c r="RNZ164" s="426"/>
      <c r="ROA164" s="427"/>
      <c r="ROB164" s="427"/>
      <c r="ROC164" s="423"/>
      <c r="ROD164" s="428"/>
      <c r="ROE164" s="79"/>
      <c r="ROF164" s="424"/>
      <c r="ROG164" s="89"/>
      <c r="ROH164" s="425"/>
      <c r="ROI164" s="423"/>
      <c r="ROJ164" s="426"/>
      <c r="ROK164" s="426"/>
      <c r="ROL164" s="427"/>
      <c r="ROM164" s="427"/>
      <c r="RON164" s="423"/>
      <c r="ROO164" s="428"/>
      <c r="ROP164" s="79"/>
      <c r="ROQ164" s="424"/>
      <c r="ROR164" s="89"/>
      <c r="ROS164" s="425"/>
      <c r="ROT164" s="423"/>
      <c r="ROU164" s="426"/>
      <c r="ROV164" s="426"/>
      <c r="ROW164" s="427"/>
      <c r="ROX164" s="427"/>
      <c r="ROY164" s="423"/>
      <c r="ROZ164" s="428"/>
      <c r="RPA164" s="79"/>
      <c r="RPB164" s="424"/>
      <c r="RPC164" s="89"/>
      <c r="RPD164" s="425"/>
      <c r="RPE164" s="423"/>
      <c r="RPF164" s="426"/>
      <c r="RPG164" s="426"/>
      <c r="RPH164" s="427"/>
      <c r="RPI164" s="427"/>
      <c r="RPJ164" s="423"/>
      <c r="RPK164" s="428"/>
      <c r="RPL164" s="79"/>
      <c r="RPM164" s="424"/>
      <c r="RPN164" s="89"/>
      <c r="RPO164" s="425"/>
      <c r="RPP164" s="423"/>
      <c r="RPQ164" s="426"/>
      <c r="RPR164" s="426"/>
      <c r="RPS164" s="427"/>
      <c r="RPT164" s="427"/>
      <c r="RPU164" s="423"/>
      <c r="RPV164" s="428"/>
      <c r="RPW164" s="79"/>
      <c r="RPX164" s="424"/>
      <c r="RPY164" s="89"/>
      <c r="RPZ164" s="425"/>
      <c r="RQA164" s="423"/>
      <c r="RQB164" s="426"/>
      <c r="RQC164" s="426"/>
      <c r="RQD164" s="427"/>
      <c r="RQE164" s="427"/>
      <c r="RQF164" s="423"/>
      <c r="RQG164" s="428"/>
      <c r="RQH164" s="79"/>
      <c r="RQI164" s="424"/>
      <c r="RQJ164" s="89"/>
      <c r="RQK164" s="425"/>
      <c r="RQL164" s="423"/>
      <c r="RQM164" s="426"/>
      <c r="RQN164" s="426"/>
      <c r="RQO164" s="427"/>
      <c r="RQP164" s="427"/>
      <c r="RQQ164" s="423"/>
      <c r="RQR164" s="428"/>
      <c r="RQS164" s="79"/>
      <c r="RQT164" s="424"/>
      <c r="RQU164" s="89"/>
      <c r="RQV164" s="425"/>
      <c r="RQW164" s="423"/>
      <c r="RQX164" s="426"/>
      <c r="RQY164" s="426"/>
      <c r="RQZ164" s="427"/>
      <c r="RRA164" s="427"/>
      <c r="RRB164" s="423"/>
      <c r="RRC164" s="428"/>
      <c r="RRD164" s="79"/>
      <c r="RRE164" s="424"/>
      <c r="RRF164" s="89"/>
      <c r="RRG164" s="425"/>
      <c r="RRH164" s="423"/>
      <c r="RRI164" s="426"/>
      <c r="RRJ164" s="426"/>
      <c r="RRK164" s="427"/>
      <c r="RRL164" s="427"/>
      <c r="RRM164" s="423"/>
      <c r="RRN164" s="428"/>
      <c r="RRO164" s="79"/>
      <c r="RRP164" s="424"/>
      <c r="RRQ164" s="89"/>
      <c r="RRR164" s="425"/>
      <c r="RRS164" s="423"/>
      <c r="RRT164" s="426"/>
      <c r="RRU164" s="426"/>
      <c r="RRV164" s="427"/>
      <c r="RRW164" s="427"/>
      <c r="RRX164" s="423"/>
      <c r="RRY164" s="428"/>
      <c r="RRZ164" s="79"/>
      <c r="RSA164" s="424"/>
      <c r="RSB164" s="89"/>
      <c r="RSC164" s="425"/>
      <c r="RSD164" s="423"/>
      <c r="RSE164" s="426"/>
      <c r="RSF164" s="426"/>
      <c r="RSG164" s="427"/>
      <c r="RSH164" s="427"/>
      <c r="RSI164" s="423"/>
      <c r="RSJ164" s="428"/>
      <c r="RSK164" s="79"/>
      <c r="RSL164" s="424"/>
      <c r="RSM164" s="89"/>
      <c r="RSN164" s="425"/>
      <c r="RSO164" s="423"/>
      <c r="RSP164" s="426"/>
      <c r="RSQ164" s="426"/>
      <c r="RSR164" s="427"/>
      <c r="RSS164" s="427"/>
      <c r="RST164" s="423"/>
      <c r="RSU164" s="428"/>
      <c r="RSV164" s="79"/>
      <c r="RSW164" s="424"/>
      <c r="RSX164" s="89"/>
      <c r="RSY164" s="425"/>
      <c r="RSZ164" s="423"/>
      <c r="RTA164" s="426"/>
      <c r="RTB164" s="426"/>
      <c r="RTC164" s="427"/>
      <c r="RTD164" s="427"/>
      <c r="RTE164" s="423"/>
      <c r="RTF164" s="428"/>
      <c r="RTG164" s="79"/>
      <c r="RTH164" s="424"/>
      <c r="RTI164" s="89"/>
      <c r="RTJ164" s="425"/>
      <c r="RTK164" s="423"/>
      <c r="RTL164" s="426"/>
      <c r="RTM164" s="426"/>
      <c r="RTN164" s="427"/>
      <c r="RTO164" s="427"/>
      <c r="RTP164" s="423"/>
      <c r="RTQ164" s="428"/>
      <c r="RTR164" s="79"/>
      <c r="RTS164" s="424"/>
      <c r="RTT164" s="89"/>
      <c r="RTU164" s="425"/>
      <c r="RTV164" s="423"/>
      <c r="RTW164" s="426"/>
      <c r="RTX164" s="426"/>
      <c r="RTY164" s="427"/>
      <c r="RTZ164" s="427"/>
      <c r="RUA164" s="423"/>
      <c r="RUB164" s="428"/>
      <c r="RUC164" s="79"/>
      <c r="RUD164" s="424"/>
      <c r="RUE164" s="89"/>
      <c r="RUF164" s="425"/>
      <c r="RUG164" s="423"/>
      <c r="RUH164" s="426"/>
      <c r="RUI164" s="426"/>
      <c r="RUJ164" s="427"/>
      <c r="RUK164" s="427"/>
      <c r="RUL164" s="423"/>
      <c r="RUM164" s="428"/>
      <c r="RUN164" s="79"/>
      <c r="RUO164" s="424"/>
      <c r="RUP164" s="89"/>
      <c r="RUQ164" s="425"/>
      <c r="RUR164" s="423"/>
      <c r="RUS164" s="426"/>
      <c r="RUT164" s="426"/>
      <c r="RUU164" s="427"/>
      <c r="RUV164" s="427"/>
      <c r="RUW164" s="423"/>
      <c r="RUX164" s="428"/>
      <c r="RUY164" s="79"/>
      <c r="RUZ164" s="424"/>
      <c r="RVA164" s="89"/>
      <c r="RVB164" s="425"/>
      <c r="RVC164" s="423"/>
      <c r="RVD164" s="426"/>
      <c r="RVE164" s="426"/>
      <c r="RVF164" s="427"/>
      <c r="RVG164" s="427"/>
      <c r="RVH164" s="423"/>
      <c r="RVI164" s="428"/>
      <c r="RVJ164" s="79"/>
      <c r="RVK164" s="424"/>
      <c r="RVL164" s="89"/>
      <c r="RVM164" s="425"/>
      <c r="RVN164" s="423"/>
      <c r="RVO164" s="426"/>
      <c r="RVP164" s="426"/>
      <c r="RVQ164" s="427"/>
      <c r="RVR164" s="427"/>
      <c r="RVS164" s="423"/>
      <c r="RVT164" s="428"/>
      <c r="RVU164" s="79"/>
      <c r="RVV164" s="424"/>
      <c r="RVW164" s="89"/>
      <c r="RVX164" s="425"/>
      <c r="RVY164" s="423"/>
      <c r="RVZ164" s="426"/>
      <c r="RWA164" s="426"/>
      <c r="RWB164" s="427"/>
      <c r="RWC164" s="427"/>
      <c r="RWD164" s="423"/>
      <c r="RWE164" s="428"/>
      <c r="RWF164" s="79"/>
      <c r="RWG164" s="424"/>
      <c r="RWH164" s="89"/>
      <c r="RWI164" s="425"/>
      <c r="RWJ164" s="423"/>
      <c r="RWK164" s="426"/>
      <c r="RWL164" s="426"/>
      <c r="RWM164" s="427"/>
      <c r="RWN164" s="427"/>
      <c r="RWO164" s="423"/>
      <c r="RWP164" s="428"/>
      <c r="RWQ164" s="79"/>
      <c r="RWR164" s="424"/>
      <c r="RWS164" s="89"/>
      <c r="RWT164" s="425"/>
      <c r="RWU164" s="423"/>
      <c r="RWV164" s="426"/>
      <c r="RWW164" s="426"/>
      <c r="RWX164" s="427"/>
      <c r="RWY164" s="427"/>
      <c r="RWZ164" s="423"/>
      <c r="RXA164" s="428"/>
      <c r="RXB164" s="79"/>
      <c r="RXC164" s="424"/>
      <c r="RXD164" s="89"/>
      <c r="RXE164" s="425"/>
      <c r="RXF164" s="423"/>
      <c r="RXG164" s="426"/>
      <c r="RXH164" s="426"/>
      <c r="RXI164" s="427"/>
      <c r="RXJ164" s="427"/>
      <c r="RXK164" s="423"/>
      <c r="RXL164" s="428"/>
      <c r="RXM164" s="79"/>
      <c r="RXN164" s="424"/>
      <c r="RXO164" s="89"/>
      <c r="RXP164" s="425"/>
      <c r="RXQ164" s="423"/>
      <c r="RXR164" s="426"/>
      <c r="RXS164" s="426"/>
      <c r="RXT164" s="427"/>
      <c r="RXU164" s="427"/>
      <c r="RXV164" s="423"/>
      <c r="RXW164" s="428"/>
      <c r="RXX164" s="79"/>
      <c r="RXY164" s="424"/>
      <c r="RXZ164" s="89"/>
      <c r="RYA164" s="425"/>
      <c r="RYB164" s="423"/>
      <c r="RYC164" s="426"/>
      <c r="RYD164" s="426"/>
      <c r="RYE164" s="427"/>
      <c r="RYF164" s="427"/>
      <c r="RYG164" s="423"/>
      <c r="RYH164" s="428"/>
      <c r="RYI164" s="79"/>
      <c r="RYJ164" s="424"/>
      <c r="RYK164" s="89"/>
      <c r="RYL164" s="425"/>
      <c r="RYM164" s="423"/>
      <c r="RYN164" s="426"/>
      <c r="RYO164" s="426"/>
      <c r="RYP164" s="427"/>
      <c r="RYQ164" s="427"/>
      <c r="RYR164" s="423"/>
      <c r="RYS164" s="428"/>
      <c r="RYT164" s="79"/>
      <c r="RYU164" s="424"/>
      <c r="RYV164" s="89"/>
      <c r="RYW164" s="425"/>
      <c r="RYX164" s="423"/>
      <c r="RYY164" s="426"/>
      <c r="RYZ164" s="426"/>
      <c r="RZA164" s="427"/>
      <c r="RZB164" s="427"/>
      <c r="RZC164" s="423"/>
      <c r="RZD164" s="428"/>
      <c r="RZE164" s="79"/>
      <c r="RZF164" s="424"/>
      <c r="RZG164" s="89"/>
      <c r="RZH164" s="425"/>
      <c r="RZI164" s="423"/>
      <c r="RZJ164" s="426"/>
      <c r="RZK164" s="426"/>
      <c r="RZL164" s="427"/>
      <c r="RZM164" s="427"/>
      <c r="RZN164" s="423"/>
      <c r="RZO164" s="428"/>
      <c r="RZP164" s="79"/>
      <c r="RZQ164" s="424"/>
      <c r="RZR164" s="89"/>
      <c r="RZS164" s="425"/>
      <c r="RZT164" s="423"/>
      <c r="RZU164" s="426"/>
      <c r="RZV164" s="426"/>
      <c r="RZW164" s="427"/>
      <c r="RZX164" s="427"/>
      <c r="RZY164" s="423"/>
      <c r="RZZ164" s="428"/>
      <c r="SAA164" s="79"/>
      <c r="SAB164" s="424"/>
      <c r="SAC164" s="89"/>
      <c r="SAD164" s="425"/>
      <c r="SAE164" s="423"/>
      <c r="SAF164" s="426"/>
      <c r="SAG164" s="426"/>
      <c r="SAH164" s="427"/>
      <c r="SAI164" s="427"/>
      <c r="SAJ164" s="423"/>
      <c r="SAK164" s="428"/>
      <c r="SAL164" s="79"/>
      <c r="SAM164" s="424"/>
      <c r="SAN164" s="89"/>
      <c r="SAO164" s="425"/>
      <c r="SAP164" s="423"/>
      <c r="SAQ164" s="426"/>
      <c r="SAR164" s="426"/>
      <c r="SAS164" s="427"/>
      <c r="SAT164" s="427"/>
      <c r="SAU164" s="423"/>
      <c r="SAV164" s="428"/>
      <c r="SAW164" s="79"/>
      <c r="SAX164" s="424"/>
      <c r="SAY164" s="89"/>
      <c r="SAZ164" s="425"/>
      <c r="SBA164" s="423"/>
      <c r="SBB164" s="426"/>
      <c r="SBC164" s="426"/>
      <c r="SBD164" s="427"/>
      <c r="SBE164" s="427"/>
      <c r="SBF164" s="423"/>
      <c r="SBG164" s="428"/>
      <c r="SBH164" s="79"/>
      <c r="SBI164" s="424"/>
      <c r="SBJ164" s="89"/>
      <c r="SBK164" s="425"/>
      <c r="SBL164" s="423"/>
      <c r="SBM164" s="426"/>
      <c r="SBN164" s="426"/>
      <c r="SBO164" s="427"/>
      <c r="SBP164" s="427"/>
      <c r="SBQ164" s="423"/>
      <c r="SBR164" s="428"/>
      <c r="SBS164" s="79"/>
      <c r="SBT164" s="424"/>
      <c r="SBU164" s="89"/>
      <c r="SBV164" s="425"/>
      <c r="SBW164" s="423"/>
      <c r="SBX164" s="426"/>
      <c r="SBY164" s="426"/>
      <c r="SBZ164" s="427"/>
      <c r="SCA164" s="427"/>
      <c r="SCB164" s="423"/>
      <c r="SCC164" s="428"/>
      <c r="SCD164" s="79"/>
      <c r="SCE164" s="424"/>
      <c r="SCF164" s="89"/>
      <c r="SCG164" s="425"/>
      <c r="SCH164" s="423"/>
      <c r="SCI164" s="426"/>
      <c r="SCJ164" s="426"/>
      <c r="SCK164" s="427"/>
      <c r="SCL164" s="427"/>
      <c r="SCM164" s="423"/>
      <c r="SCN164" s="428"/>
      <c r="SCO164" s="79"/>
      <c r="SCP164" s="424"/>
      <c r="SCQ164" s="89"/>
      <c r="SCR164" s="425"/>
      <c r="SCS164" s="423"/>
      <c r="SCT164" s="426"/>
      <c r="SCU164" s="426"/>
      <c r="SCV164" s="427"/>
      <c r="SCW164" s="427"/>
      <c r="SCX164" s="423"/>
      <c r="SCY164" s="428"/>
      <c r="SCZ164" s="79"/>
      <c r="SDA164" s="424"/>
      <c r="SDB164" s="89"/>
      <c r="SDC164" s="425"/>
      <c r="SDD164" s="423"/>
      <c r="SDE164" s="426"/>
      <c r="SDF164" s="426"/>
      <c r="SDG164" s="427"/>
      <c r="SDH164" s="427"/>
      <c r="SDI164" s="423"/>
      <c r="SDJ164" s="428"/>
      <c r="SDK164" s="79"/>
      <c r="SDL164" s="424"/>
      <c r="SDM164" s="89"/>
      <c r="SDN164" s="425"/>
      <c r="SDO164" s="423"/>
      <c r="SDP164" s="426"/>
      <c r="SDQ164" s="426"/>
      <c r="SDR164" s="427"/>
      <c r="SDS164" s="427"/>
      <c r="SDT164" s="423"/>
      <c r="SDU164" s="428"/>
      <c r="SDV164" s="79"/>
      <c r="SDW164" s="424"/>
      <c r="SDX164" s="89"/>
      <c r="SDY164" s="425"/>
      <c r="SDZ164" s="423"/>
      <c r="SEA164" s="426"/>
      <c r="SEB164" s="426"/>
      <c r="SEC164" s="427"/>
      <c r="SED164" s="427"/>
      <c r="SEE164" s="423"/>
      <c r="SEF164" s="428"/>
      <c r="SEG164" s="79"/>
      <c r="SEH164" s="424"/>
      <c r="SEI164" s="89"/>
      <c r="SEJ164" s="425"/>
      <c r="SEK164" s="423"/>
      <c r="SEL164" s="426"/>
      <c r="SEM164" s="426"/>
      <c r="SEN164" s="427"/>
      <c r="SEO164" s="427"/>
      <c r="SEP164" s="423"/>
      <c r="SEQ164" s="428"/>
      <c r="SER164" s="79"/>
      <c r="SES164" s="424"/>
      <c r="SET164" s="89"/>
      <c r="SEU164" s="425"/>
      <c r="SEV164" s="423"/>
      <c r="SEW164" s="426"/>
      <c r="SEX164" s="426"/>
      <c r="SEY164" s="427"/>
      <c r="SEZ164" s="427"/>
      <c r="SFA164" s="423"/>
      <c r="SFB164" s="428"/>
      <c r="SFC164" s="79"/>
      <c r="SFD164" s="424"/>
      <c r="SFE164" s="89"/>
      <c r="SFF164" s="425"/>
      <c r="SFG164" s="423"/>
      <c r="SFH164" s="426"/>
      <c r="SFI164" s="426"/>
      <c r="SFJ164" s="427"/>
      <c r="SFK164" s="427"/>
      <c r="SFL164" s="423"/>
      <c r="SFM164" s="428"/>
      <c r="SFN164" s="79"/>
      <c r="SFO164" s="424"/>
      <c r="SFP164" s="89"/>
      <c r="SFQ164" s="425"/>
      <c r="SFR164" s="423"/>
      <c r="SFS164" s="426"/>
      <c r="SFT164" s="426"/>
      <c r="SFU164" s="427"/>
      <c r="SFV164" s="427"/>
      <c r="SFW164" s="423"/>
      <c r="SFX164" s="428"/>
      <c r="SFY164" s="79"/>
      <c r="SFZ164" s="424"/>
      <c r="SGA164" s="89"/>
      <c r="SGB164" s="425"/>
      <c r="SGC164" s="423"/>
      <c r="SGD164" s="426"/>
      <c r="SGE164" s="426"/>
      <c r="SGF164" s="427"/>
      <c r="SGG164" s="427"/>
      <c r="SGH164" s="423"/>
      <c r="SGI164" s="428"/>
      <c r="SGJ164" s="79"/>
      <c r="SGK164" s="424"/>
      <c r="SGL164" s="89"/>
      <c r="SGM164" s="425"/>
      <c r="SGN164" s="423"/>
      <c r="SGO164" s="426"/>
      <c r="SGP164" s="426"/>
      <c r="SGQ164" s="427"/>
      <c r="SGR164" s="427"/>
      <c r="SGS164" s="423"/>
      <c r="SGT164" s="428"/>
      <c r="SGU164" s="79"/>
      <c r="SGV164" s="424"/>
      <c r="SGW164" s="89"/>
      <c r="SGX164" s="425"/>
      <c r="SGY164" s="423"/>
      <c r="SGZ164" s="426"/>
      <c r="SHA164" s="426"/>
      <c r="SHB164" s="427"/>
      <c r="SHC164" s="427"/>
      <c r="SHD164" s="423"/>
      <c r="SHE164" s="428"/>
      <c r="SHF164" s="79"/>
      <c r="SHG164" s="424"/>
      <c r="SHH164" s="89"/>
      <c r="SHI164" s="425"/>
      <c r="SHJ164" s="423"/>
      <c r="SHK164" s="426"/>
      <c r="SHL164" s="426"/>
      <c r="SHM164" s="427"/>
      <c r="SHN164" s="427"/>
      <c r="SHO164" s="423"/>
      <c r="SHP164" s="428"/>
      <c r="SHQ164" s="79"/>
      <c r="SHR164" s="424"/>
      <c r="SHS164" s="89"/>
      <c r="SHT164" s="425"/>
      <c r="SHU164" s="423"/>
      <c r="SHV164" s="426"/>
      <c r="SHW164" s="426"/>
      <c r="SHX164" s="427"/>
      <c r="SHY164" s="427"/>
      <c r="SHZ164" s="423"/>
      <c r="SIA164" s="428"/>
      <c r="SIB164" s="79"/>
      <c r="SIC164" s="424"/>
      <c r="SID164" s="89"/>
      <c r="SIE164" s="425"/>
      <c r="SIF164" s="423"/>
      <c r="SIG164" s="426"/>
      <c r="SIH164" s="426"/>
      <c r="SII164" s="427"/>
      <c r="SIJ164" s="427"/>
      <c r="SIK164" s="423"/>
      <c r="SIL164" s="428"/>
      <c r="SIM164" s="79"/>
      <c r="SIN164" s="424"/>
      <c r="SIO164" s="89"/>
      <c r="SIP164" s="425"/>
      <c r="SIQ164" s="423"/>
      <c r="SIR164" s="426"/>
      <c r="SIS164" s="426"/>
      <c r="SIT164" s="427"/>
      <c r="SIU164" s="427"/>
      <c r="SIV164" s="423"/>
      <c r="SIW164" s="428"/>
      <c r="SIX164" s="79"/>
      <c r="SIY164" s="424"/>
      <c r="SIZ164" s="89"/>
      <c r="SJA164" s="425"/>
      <c r="SJB164" s="423"/>
      <c r="SJC164" s="426"/>
      <c r="SJD164" s="426"/>
      <c r="SJE164" s="427"/>
      <c r="SJF164" s="427"/>
      <c r="SJG164" s="423"/>
      <c r="SJH164" s="428"/>
      <c r="SJI164" s="79"/>
      <c r="SJJ164" s="424"/>
      <c r="SJK164" s="89"/>
      <c r="SJL164" s="425"/>
      <c r="SJM164" s="423"/>
      <c r="SJN164" s="426"/>
      <c r="SJO164" s="426"/>
      <c r="SJP164" s="427"/>
      <c r="SJQ164" s="427"/>
      <c r="SJR164" s="423"/>
      <c r="SJS164" s="428"/>
      <c r="SJT164" s="79"/>
      <c r="SJU164" s="424"/>
      <c r="SJV164" s="89"/>
      <c r="SJW164" s="425"/>
      <c r="SJX164" s="423"/>
      <c r="SJY164" s="426"/>
      <c r="SJZ164" s="426"/>
      <c r="SKA164" s="427"/>
      <c r="SKB164" s="427"/>
      <c r="SKC164" s="423"/>
      <c r="SKD164" s="428"/>
      <c r="SKE164" s="79"/>
      <c r="SKF164" s="424"/>
      <c r="SKG164" s="89"/>
      <c r="SKH164" s="425"/>
      <c r="SKI164" s="423"/>
      <c r="SKJ164" s="426"/>
      <c r="SKK164" s="426"/>
      <c r="SKL164" s="427"/>
      <c r="SKM164" s="427"/>
      <c r="SKN164" s="423"/>
      <c r="SKO164" s="428"/>
      <c r="SKP164" s="79"/>
      <c r="SKQ164" s="424"/>
      <c r="SKR164" s="89"/>
      <c r="SKS164" s="425"/>
      <c r="SKT164" s="423"/>
      <c r="SKU164" s="426"/>
      <c r="SKV164" s="426"/>
      <c r="SKW164" s="427"/>
      <c r="SKX164" s="427"/>
      <c r="SKY164" s="423"/>
      <c r="SKZ164" s="428"/>
      <c r="SLA164" s="79"/>
      <c r="SLB164" s="424"/>
      <c r="SLC164" s="89"/>
      <c r="SLD164" s="425"/>
      <c r="SLE164" s="423"/>
      <c r="SLF164" s="426"/>
      <c r="SLG164" s="426"/>
      <c r="SLH164" s="427"/>
      <c r="SLI164" s="427"/>
      <c r="SLJ164" s="423"/>
      <c r="SLK164" s="428"/>
      <c r="SLL164" s="79"/>
      <c r="SLM164" s="424"/>
      <c r="SLN164" s="89"/>
      <c r="SLO164" s="425"/>
      <c r="SLP164" s="423"/>
      <c r="SLQ164" s="426"/>
      <c r="SLR164" s="426"/>
      <c r="SLS164" s="427"/>
      <c r="SLT164" s="427"/>
      <c r="SLU164" s="423"/>
      <c r="SLV164" s="428"/>
      <c r="SLW164" s="79"/>
      <c r="SLX164" s="424"/>
      <c r="SLY164" s="89"/>
      <c r="SLZ164" s="425"/>
      <c r="SMA164" s="423"/>
      <c r="SMB164" s="426"/>
      <c r="SMC164" s="426"/>
      <c r="SMD164" s="427"/>
      <c r="SME164" s="427"/>
      <c r="SMF164" s="423"/>
      <c r="SMG164" s="428"/>
      <c r="SMH164" s="79"/>
      <c r="SMI164" s="424"/>
      <c r="SMJ164" s="89"/>
      <c r="SMK164" s="425"/>
      <c r="SML164" s="423"/>
      <c r="SMM164" s="426"/>
      <c r="SMN164" s="426"/>
      <c r="SMO164" s="427"/>
      <c r="SMP164" s="427"/>
      <c r="SMQ164" s="423"/>
      <c r="SMR164" s="428"/>
      <c r="SMS164" s="79"/>
      <c r="SMT164" s="424"/>
      <c r="SMU164" s="89"/>
      <c r="SMV164" s="425"/>
      <c r="SMW164" s="423"/>
      <c r="SMX164" s="426"/>
      <c r="SMY164" s="426"/>
      <c r="SMZ164" s="427"/>
      <c r="SNA164" s="427"/>
      <c r="SNB164" s="423"/>
      <c r="SNC164" s="428"/>
      <c r="SND164" s="79"/>
      <c r="SNE164" s="424"/>
      <c r="SNF164" s="89"/>
      <c r="SNG164" s="425"/>
      <c r="SNH164" s="423"/>
      <c r="SNI164" s="426"/>
      <c r="SNJ164" s="426"/>
      <c r="SNK164" s="427"/>
      <c r="SNL164" s="427"/>
      <c r="SNM164" s="423"/>
      <c r="SNN164" s="428"/>
      <c r="SNO164" s="79"/>
      <c r="SNP164" s="424"/>
      <c r="SNQ164" s="89"/>
      <c r="SNR164" s="425"/>
      <c r="SNS164" s="423"/>
      <c r="SNT164" s="426"/>
      <c r="SNU164" s="426"/>
      <c r="SNV164" s="427"/>
      <c r="SNW164" s="427"/>
      <c r="SNX164" s="423"/>
      <c r="SNY164" s="428"/>
      <c r="SNZ164" s="79"/>
      <c r="SOA164" s="424"/>
      <c r="SOB164" s="89"/>
      <c r="SOC164" s="425"/>
      <c r="SOD164" s="423"/>
      <c r="SOE164" s="426"/>
      <c r="SOF164" s="426"/>
      <c r="SOG164" s="427"/>
      <c r="SOH164" s="427"/>
      <c r="SOI164" s="423"/>
      <c r="SOJ164" s="428"/>
      <c r="SOK164" s="79"/>
      <c r="SOL164" s="424"/>
      <c r="SOM164" s="89"/>
      <c r="SON164" s="425"/>
      <c r="SOO164" s="423"/>
      <c r="SOP164" s="426"/>
      <c r="SOQ164" s="426"/>
      <c r="SOR164" s="427"/>
      <c r="SOS164" s="427"/>
      <c r="SOT164" s="423"/>
      <c r="SOU164" s="428"/>
      <c r="SOV164" s="79"/>
      <c r="SOW164" s="424"/>
      <c r="SOX164" s="89"/>
      <c r="SOY164" s="425"/>
      <c r="SOZ164" s="423"/>
      <c r="SPA164" s="426"/>
      <c r="SPB164" s="426"/>
      <c r="SPC164" s="427"/>
      <c r="SPD164" s="427"/>
      <c r="SPE164" s="423"/>
      <c r="SPF164" s="428"/>
      <c r="SPG164" s="79"/>
      <c r="SPH164" s="424"/>
      <c r="SPI164" s="89"/>
      <c r="SPJ164" s="425"/>
      <c r="SPK164" s="423"/>
      <c r="SPL164" s="426"/>
      <c r="SPM164" s="426"/>
      <c r="SPN164" s="427"/>
      <c r="SPO164" s="427"/>
      <c r="SPP164" s="423"/>
      <c r="SPQ164" s="428"/>
      <c r="SPR164" s="79"/>
      <c r="SPS164" s="424"/>
      <c r="SPT164" s="89"/>
      <c r="SPU164" s="425"/>
      <c r="SPV164" s="423"/>
      <c r="SPW164" s="426"/>
      <c r="SPX164" s="426"/>
      <c r="SPY164" s="427"/>
      <c r="SPZ164" s="427"/>
      <c r="SQA164" s="423"/>
      <c r="SQB164" s="428"/>
      <c r="SQC164" s="79"/>
      <c r="SQD164" s="424"/>
      <c r="SQE164" s="89"/>
      <c r="SQF164" s="425"/>
      <c r="SQG164" s="423"/>
      <c r="SQH164" s="426"/>
      <c r="SQI164" s="426"/>
      <c r="SQJ164" s="427"/>
      <c r="SQK164" s="427"/>
      <c r="SQL164" s="423"/>
      <c r="SQM164" s="428"/>
      <c r="SQN164" s="79"/>
      <c r="SQO164" s="424"/>
      <c r="SQP164" s="89"/>
      <c r="SQQ164" s="425"/>
      <c r="SQR164" s="423"/>
      <c r="SQS164" s="426"/>
      <c r="SQT164" s="426"/>
      <c r="SQU164" s="427"/>
      <c r="SQV164" s="427"/>
      <c r="SQW164" s="423"/>
      <c r="SQX164" s="428"/>
      <c r="SQY164" s="79"/>
      <c r="SQZ164" s="424"/>
      <c r="SRA164" s="89"/>
      <c r="SRB164" s="425"/>
      <c r="SRC164" s="423"/>
      <c r="SRD164" s="426"/>
      <c r="SRE164" s="426"/>
      <c r="SRF164" s="427"/>
      <c r="SRG164" s="427"/>
      <c r="SRH164" s="423"/>
      <c r="SRI164" s="428"/>
      <c r="SRJ164" s="79"/>
      <c r="SRK164" s="424"/>
      <c r="SRL164" s="89"/>
      <c r="SRM164" s="425"/>
      <c r="SRN164" s="423"/>
      <c r="SRO164" s="426"/>
      <c r="SRP164" s="426"/>
      <c r="SRQ164" s="427"/>
      <c r="SRR164" s="427"/>
      <c r="SRS164" s="423"/>
      <c r="SRT164" s="428"/>
      <c r="SRU164" s="79"/>
      <c r="SRV164" s="424"/>
      <c r="SRW164" s="89"/>
      <c r="SRX164" s="425"/>
      <c r="SRY164" s="423"/>
      <c r="SRZ164" s="426"/>
      <c r="SSA164" s="426"/>
      <c r="SSB164" s="427"/>
      <c r="SSC164" s="427"/>
      <c r="SSD164" s="423"/>
      <c r="SSE164" s="428"/>
      <c r="SSF164" s="79"/>
      <c r="SSG164" s="424"/>
      <c r="SSH164" s="89"/>
      <c r="SSI164" s="425"/>
      <c r="SSJ164" s="423"/>
      <c r="SSK164" s="426"/>
      <c r="SSL164" s="426"/>
      <c r="SSM164" s="427"/>
      <c r="SSN164" s="427"/>
      <c r="SSO164" s="423"/>
      <c r="SSP164" s="428"/>
      <c r="SSQ164" s="79"/>
      <c r="SSR164" s="424"/>
      <c r="SSS164" s="89"/>
      <c r="SST164" s="425"/>
      <c r="SSU164" s="423"/>
      <c r="SSV164" s="426"/>
      <c r="SSW164" s="426"/>
      <c r="SSX164" s="427"/>
      <c r="SSY164" s="427"/>
      <c r="SSZ164" s="423"/>
      <c r="STA164" s="428"/>
      <c r="STB164" s="79"/>
      <c r="STC164" s="424"/>
      <c r="STD164" s="89"/>
      <c r="STE164" s="425"/>
      <c r="STF164" s="423"/>
      <c r="STG164" s="426"/>
      <c r="STH164" s="426"/>
      <c r="STI164" s="427"/>
      <c r="STJ164" s="427"/>
      <c r="STK164" s="423"/>
      <c r="STL164" s="428"/>
      <c r="STM164" s="79"/>
      <c r="STN164" s="424"/>
      <c r="STO164" s="89"/>
      <c r="STP164" s="425"/>
      <c r="STQ164" s="423"/>
      <c r="STR164" s="426"/>
      <c r="STS164" s="426"/>
      <c r="STT164" s="427"/>
      <c r="STU164" s="427"/>
      <c r="STV164" s="423"/>
      <c r="STW164" s="428"/>
      <c r="STX164" s="79"/>
      <c r="STY164" s="424"/>
      <c r="STZ164" s="89"/>
      <c r="SUA164" s="425"/>
      <c r="SUB164" s="423"/>
      <c r="SUC164" s="426"/>
      <c r="SUD164" s="426"/>
      <c r="SUE164" s="427"/>
      <c r="SUF164" s="427"/>
      <c r="SUG164" s="423"/>
      <c r="SUH164" s="428"/>
      <c r="SUI164" s="79"/>
      <c r="SUJ164" s="424"/>
      <c r="SUK164" s="89"/>
      <c r="SUL164" s="425"/>
      <c r="SUM164" s="423"/>
      <c r="SUN164" s="426"/>
      <c r="SUO164" s="426"/>
      <c r="SUP164" s="427"/>
      <c r="SUQ164" s="427"/>
      <c r="SUR164" s="423"/>
      <c r="SUS164" s="428"/>
      <c r="SUT164" s="79"/>
      <c r="SUU164" s="424"/>
      <c r="SUV164" s="89"/>
      <c r="SUW164" s="425"/>
      <c r="SUX164" s="423"/>
      <c r="SUY164" s="426"/>
      <c r="SUZ164" s="426"/>
      <c r="SVA164" s="427"/>
      <c r="SVB164" s="427"/>
      <c r="SVC164" s="423"/>
      <c r="SVD164" s="428"/>
      <c r="SVE164" s="79"/>
      <c r="SVF164" s="424"/>
      <c r="SVG164" s="89"/>
      <c r="SVH164" s="425"/>
      <c r="SVI164" s="423"/>
      <c r="SVJ164" s="426"/>
      <c r="SVK164" s="426"/>
      <c r="SVL164" s="427"/>
      <c r="SVM164" s="427"/>
      <c r="SVN164" s="423"/>
      <c r="SVO164" s="428"/>
      <c r="SVP164" s="79"/>
      <c r="SVQ164" s="424"/>
      <c r="SVR164" s="89"/>
      <c r="SVS164" s="425"/>
      <c r="SVT164" s="423"/>
      <c r="SVU164" s="426"/>
      <c r="SVV164" s="426"/>
      <c r="SVW164" s="427"/>
      <c r="SVX164" s="427"/>
      <c r="SVY164" s="423"/>
      <c r="SVZ164" s="428"/>
      <c r="SWA164" s="79"/>
      <c r="SWB164" s="424"/>
      <c r="SWC164" s="89"/>
      <c r="SWD164" s="425"/>
      <c r="SWE164" s="423"/>
      <c r="SWF164" s="426"/>
      <c r="SWG164" s="426"/>
      <c r="SWH164" s="427"/>
      <c r="SWI164" s="427"/>
      <c r="SWJ164" s="423"/>
      <c r="SWK164" s="428"/>
      <c r="SWL164" s="79"/>
      <c r="SWM164" s="424"/>
      <c r="SWN164" s="89"/>
      <c r="SWO164" s="425"/>
      <c r="SWP164" s="423"/>
      <c r="SWQ164" s="426"/>
      <c r="SWR164" s="426"/>
      <c r="SWS164" s="427"/>
      <c r="SWT164" s="427"/>
      <c r="SWU164" s="423"/>
      <c r="SWV164" s="428"/>
      <c r="SWW164" s="79"/>
      <c r="SWX164" s="424"/>
      <c r="SWY164" s="89"/>
      <c r="SWZ164" s="425"/>
      <c r="SXA164" s="423"/>
      <c r="SXB164" s="426"/>
      <c r="SXC164" s="426"/>
      <c r="SXD164" s="427"/>
      <c r="SXE164" s="427"/>
      <c r="SXF164" s="423"/>
      <c r="SXG164" s="428"/>
      <c r="SXH164" s="79"/>
      <c r="SXI164" s="424"/>
      <c r="SXJ164" s="89"/>
      <c r="SXK164" s="425"/>
      <c r="SXL164" s="423"/>
      <c r="SXM164" s="426"/>
      <c r="SXN164" s="426"/>
      <c r="SXO164" s="427"/>
      <c r="SXP164" s="427"/>
      <c r="SXQ164" s="423"/>
      <c r="SXR164" s="428"/>
      <c r="SXS164" s="79"/>
      <c r="SXT164" s="424"/>
      <c r="SXU164" s="89"/>
      <c r="SXV164" s="425"/>
      <c r="SXW164" s="423"/>
      <c r="SXX164" s="426"/>
      <c r="SXY164" s="426"/>
      <c r="SXZ164" s="427"/>
      <c r="SYA164" s="427"/>
      <c r="SYB164" s="423"/>
      <c r="SYC164" s="428"/>
      <c r="SYD164" s="79"/>
      <c r="SYE164" s="424"/>
      <c r="SYF164" s="89"/>
      <c r="SYG164" s="425"/>
      <c r="SYH164" s="423"/>
      <c r="SYI164" s="426"/>
      <c r="SYJ164" s="426"/>
      <c r="SYK164" s="427"/>
      <c r="SYL164" s="427"/>
      <c r="SYM164" s="423"/>
      <c r="SYN164" s="428"/>
      <c r="SYO164" s="79"/>
      <c r="SYP164" s="424"/>
      <c r="SYQ164" s="89"/>
      <c r="SYR164" s="425"/>
      <c r="SYS164" s="423"/>
      <c r="SYT164" s="426"/>
      <c r="SYU164" s="426"/>
      <c r="SYV164" s="427"/>
      <c r="SYW164" s="427"/>
      <c r="SYX164" s="423"/>
      <c r="SYY164" s="428"/>
      <c r="SYZ164" s="79"/>
      <c r="SZA164" s="424"/>
      <c r="SZB164" s="89"/>
      <c r="SZC164" s="425"/>
      <c r="SZD164" s="423"/>
      <c r="SZE164" s="426"/>
      <c r="SZF164" s="426"/>
      <c r="SZG164" s="427"/>
      <c r="SZH164" s="427"/>
      <c r="SZI164" s="423"/>
      <c r="SZJ164" s="428"/>
      <c r="SZK164" s="79"/>
      <c r="SZL164" s="424"/>
      <c r="SZM164" s="89"/>
      <c r="SZN164" s="425"/>
      <c r="SZO164" s="423"/>
      <c r="SZP164" s="426"/>
      <c r="SZQ164" s="426"/>
      <c r="SZR164" s="427"/>
      <c r="SZS164" s="427"/>
      <c r="SZT164" s="423"/>
      <c r="SZU164" s="428"/>
      <c r="SZV164" s="79"/>
      <c r="SZW164" s="424"/>
      <c r="SZX164" s="89"/>
      <c r="SZY164" s="425"/>
      <c r="SZZ164" s="423"/>
      <c r="TAA164" s="426"/>
      <c r="TAB164" s="426"/>
      <c r="TAC164" s="427"/>
      <c r="TAD164" s="427"/>
      <c r="TAE164" s="423"/>
      <c r="TAF164" s="428"/>
      <c r="TAG164" s="79"/>
      <c r="TAH164" s="424"/>
      <c r="TAI164" s="89"/>
      <c r="TAJ164" s="425"/>
      <c r="TAK164" s="423"/>
      <c r="TAL164" s="426"/>
      <c r="TAM164" s="426"/>
      <c r="TAN164" s="427"/>
      <c r="TAO164" s="427"/>
      <c r="TAP164" s="423"/>
      <c r="TAQ164" s="428"/>
      <c r="TAR164" s="79"/>
      <c r="TAS164" s="424"/>
      <c r="TAT164" s="89"/>
      <c r="TAU164" s="425"/>
      <c r="TAV164" s="423"/>
      <c r="TAW164" s="426"/>
      <c r="TAX164" s="426"/>
      <c r="TAY164" s="427"/>
      <c r="TAZ164" s="427"/>
      <c r="TBA164" s="423"/>
      <c r="TBB164" s="428"/>
      <c r="TBC164" s="79"/>
      <c r="TBD164" s="424"/>
      <c r="TBE164" s="89"/>
      <c r="TBF164" s="425"/>
      <c r="TBG164" s="423"/>
      <c r="TBH164" s="426"/>
      <c r="TBI164" s="426"/>
      <c r="TBJ164" s="427"/>
      <c r="TBK164" s="427"/>
      <c r="TBL164" s="423"/>
      <c r="TBM164" s="428"/>
      <c r="TBN164" s="79"/>
      <c r="TBO164" s="424"/>
      <c r="TBP164" s="89"/>
      <c r="TBQ164" s="425"/>
      <c r="TBR164" s="423"/>
      <c r="TBS164" s="426"/>
      <c r="TBT164" s="426"/>
      <c r="TBU164" s="427"/>
      <c r="TBV164" s="427"/>
      <c r="TBW164" s="423"/>
      <c r="TBX164" s="428"/>
      <c r="TBY164" s="79"/>
      <c r="TBZ164" s="424"/>
      <c r="TCA164" s="89"/>
      <c r="TCB164" s="425"/>
      <c r="TCC164" s="423"/>
      <c r="TCD164" s="426"/>
      <c r="TCE164" s="426"/>
      <c r="TCF164" s="427"/>
      <c r="TCG164" s="427"/>
      <c r="TCH164" s="423"/>
      <c r="TCI164" s="428"/>
      <c r="TCJ164" s="79"/>
      <c r="TCK164" s="424"/>
      <c r="TCL164" s="89"/>
      <c r="TCM164" s="425"/>
      <c r="TCN164" s="423"/>
      <c r="TCO164" s="426"/>
      <c r="TCP164" s="426"/>
      <c r="TCQ164" s="427"/>
      <c r="TCR164" s="427"/>
      <c r="TCS164" s="423"/>
      <c r="TCT164" s="428"/>
      <c r="TCU164" s="79"/>
      <c r="TCV164" s="424"/>
      <c r="TCW164" s="89"/>
      <c r="TCX164" s="425"/>
      <c r="TCY164" s="423"/>
      <c r="TCZ164" s="426"/>
      <c r="TDA164" s="426"/>
      <c r="TDB164" s="427"/>
      <c r="TDC164" s="427"/>
      <c r="TDD164" s="423"/>
      <c r="TDE164" s="428"/>
      <c r="TDF164" s="79"/>
      <c r="TDG164" s="424"/>
      <c r="TDH164" s="89"/>
      <c r="TDI164" s="425"/>
      <c r="TDJ164" s="423"/>
      <c r="TDK164" s="426"/>
      <c r="TDL164" s="426"/>
      <c r="TDM164" s="427"/>
      <c r="TDN164" s="427"/>
      <c r="TDO164" s="423"/>
      <c r="TDP164" s="428"/>
      <c r="TDQ164" s="79"/>
      <c r="TDR164" s="424"/>
      <c r="TDS164" s="89"/>
      <c r="TDT164" s="425"/>
      <c r="TDU164" s="423"/>
      <c r="TDV164" s="426"/>
      <c r="TDW164" s="426"/>
      <c r="TDX164" s="427"/>
      <c r="TDY164" s="427"/>
      <c r="TDZ164" s="423"/>
      <c r="TEA164" s="428"/>
      <c r="TEB164" s="79"/>
      <c r="TEC164" s="424"/>
      <c r="TED164" s="89"/>
      <c r="TEE164" s="425"/>
      <c r="TEF164" s="423"/>
      <c r="TEG164" s="426"/>
      <c r="TEH164" s="426"/>
      <c r="TEI164" s="427"/>
      <c r="TEJ164" s="427"/>
      <c r="TEK164" s="423"/>
      <c r="TEL164" s="428"/>
      <c r="TEM164" s="79"/>
      <c r="TEN164" s="424"/>
      <c r="TEO164" s="89"/>
      <c r="TEP164" s="425"/>
      <c r="TEQ164" s="423"/>
      <c r="TER164" s="426"/>
      <c r="TES164" s="426"/>
      <c r="TET164" s="427"/>
      <c r="TEU164" s="427"/>
      <c r="TEV164" s="423"/>
      <c r="TEW164" s="428"/>
      <c r="TEX164" s="79"/>
      <c r="TEY164" s="424"/>
      <c r="TEZ164" s="89"/>
      <c r="TFA164" s="425"/>
      <c r="TFB164" s="423"/>
      <c r="TFC164" s="426"/>
      <c r="TFD164" s="426"/>
      <c r="TFE164" s="427"/>
      <c r="TFF164" s="427"/>
      <c r="TFG164" s="423"/>
      <c r="TFH164" s="428"/>
      <c r="TFI164" s="79"/>
      <c r="TFJ164" s="424"/>
      <c r="TFK164" s="89"/>
      <c r="TFL164" s="425"/>
      <c r="TFM164" s="423"/>
      <c r="TFN164" s="426"/>
      <c r="TFO164" s="426"/>
      <c r="TFP164" s="427"/>
      <c r="TFQ164" s="427"/>
      <c r="TFR164" s="423"/>
      <c r="TFS164" s="428"/>
      <c r="TFT164" s="79"/>
      <c r="TFU164" s="424"/>
      <c r="TFV164" s="89"/>
      <c r="TFW164" s="425"/>
      <c r="TFX164" s="423"/>
      <c r="TFY164" s="426"/>
      <c r="TFZ164" s="426"/>
      <c r="TGA164" s="427"/>
      <c r="TGB164" s="427"/>
      <c r="TGC164" s="423"/>
      <c r="TGD164" s="428"/>
      <c r="TGE164" s="79"/>
      <c r="TGF164" s="424"/>
      <c r="TGG164" s="89"/>
      <c r="TGH164" s="425"/>
      <c r="TGI164" s="423"/>
      <c r="TGJ164" s="426"/>
      <c r="TGK164" s="426"/>
      <c r="TGL164" s="427"/>
      <c r="TGM164" s="427"/>
      <c r="TGN164" s="423"/>
      <c r="TGO164" s="428"/>
      <c r="TGP164" s="79"/>
      <c r="TGQ164" s="424"/>
      <c r="TGR164" s="89"/>
      <c r="TGS164" s="425"/>
      <c r="TGT164" s="423"/>
      <c r="TGU164" s="426"/>
      <c r="TGV164" s="426"/>
      <c r="TGW164" s="427"/>
      <c r="TGX164" s="427"/>
      <c r="TGY164" s="423"/>
      <c r="TGZ164" s="428"/>
      <c r="THA164" s="79"/>
      <c r="THB164" s="424"/>
      <c r="THC164" s="89"/>
      <c r="THD164" s="425"/>
      <c r="THE164" s="423"/>
      <c r="THF164" s="426"/>
      <c r="THG164" s="426"/>
      <c r="THH164" s="427"/>
      <c r="THI164" s="427"/>
      <c r="THJ164" s="423"/>
      <c r="THK164" s="428"/>
      <c r="THL164" s="79"/>
      <c r="THM164" s="424"/>
      <c r="THN164" s="89"/>
      <c r="THO164" s="425"/>
      <c r="THP164" s="423"/>
      <c r="THQ164" s="426"/>
      <c r="THR164" s="426"/>
      <c r="THS164" s="427"/>
      <c r="THT164" s="427"/>
      <c r="THU164" s="423"/>
      <c r="THV164" s="428"/>
      <c r="THW164" s="79"/>
      <c r="THX164" s="424"/>
      <c r="THY164" s="89"/>
      <c r="THZ164" s="425"/>
      <c r="TIA164" s="423"/>
      <c r="TIB164" s="426"/>
      <c r="TIC164" s="426"/>
      <c r="TID164" s="427"/>
      <c r="TIE164" s="427"/>
      <c r="TIF164" s="423"/>
      <c r="TIG164" s="428"/>
      <c r="TIH164" s="79"/>
      <c r="TII164" s="424"/>
      <c r="TIJ164" s="89"/>
      <c r="TIK164" s="425"/>
      <c r="TIL164" s="423"/>
      <c r="TIM164" s="426"/>
      <c r="TIN164" s="426"/>
      <c r="TIO164" s="427"/>
      <c r="TIP164" s="427"/>
      <c r="TIQ164" s="423"/>
      <c r="TIR164" s="428"/>
      <c r="TIS164" s="79"/>
      <c r="TIT164" s="424"/>
      <c r="TIU164" s="89"/>
      <c r="TIV164" s="425"/>
      <c r="TIW164" s="423"/>
      <c r="TIX164" s="426"/>
      <c r="TIY164" s="426"/>
      <c r="TIZ164" s="427"/>
      <c r="TJA164" s="427"/>
      <c r="TJB164" s="423"/>
      <c r="TJC164" s="428"/>
      <c r="TJD164" s="79"/>
      <c r="TJE164" s="424"/>
      <c r="TJF164" s="89"/>
      <c r="TJG164" s="425"/>
      <c r="TJH164" s="423"/>
      <c r="TJI164" s="426"/>
      <c r="TJJ164" s="426"/>
      <c r="TJK164" s="427"/>
      <c r="TJL164" s="427"/>
      <c r="TJM164" s="423"/>
      <c r="TJN164" s="428"/>
      <c r="TJO164" s="79"/>
      <c r="TJP164" s="424"/>
      <c r="TJQ164" s="89"/>
      <c r="TJR164" s="425"/>
      <c r="TJS164" s="423"/>
      <c r="TJT164" s="426"/>
      <c r="TJU164" s="426"/>
      <c r="TJV164" s="427"/>
      <c r="TJW164" s="427"/>
      <c r="TJX164" s="423"/>
      <c r="TJY164" s="428"/>
      <c r="TJZ164" s="79"/>
      <c r="TKA164" s="424"/>
      <c r="TKB164" s="89"/>
      <c r="TKC164" s="425"/>
      <c r="TKD164" s="423"/>
      <c r="TKE164" s="426"/>
      <c r="TKF164" s="426"/>
      <c r="TKG164" s="427"/>
      <c r="TKH164" s="427"/>
      <c r="TKI164" s="423"/>
      <c r="TKJ164" s="428"/>
      <c r="TKK164" s="79"/>
      <c r="TKL164" s="424"/>
      <c r="TKM164" s="89"/>
      <c r="TKN164" s="425"/>
      <c r="TKO164" s="423"/>
      <c r="TKP164" s="426"/>
      <c r="TKQ164" s="426"/>
      <c r="TKR164" s="427"/>
      <c r="TKS164" s="427"/>
      <c r="TKT164" s="423"/>
      <c r="TKU164" s="428"/>
      <c r="TKV164" s="79"/>
      <c r="TKW164" s="424"/>
      <c r="TKX164" s="89"/>
      <c r="TKY164" s="425"/>
      <c r="TKZ164" s="423"/>
      <c r="TLA164" s="426"/>
      <c r="TLB164" s="426"/>
      <c r="TLC164" s="427"/>
      <c r="TLD164" s="427"/>
      <c r="TLE164" s="423"/>
      <c r="TLF164" s="428"/>
      <c r="TLG164" s="79"/>
      <c r="TLH164" s="424"/>
      <c r="TLI164" s="89"/>
      <c r="TLJ164" s="425"/>
      <c r="TLK164" s="423"/>
      <c r="TLL164" s="426"/>
      <c r="TLM164" s="426"/>
      <c r="TLN164" s="427"/>
      <c r="TLO164" s="427"/>
      <c r="TLP164" s="423"/>
      <c r="TLQ164" s="428"/>
      <c r="TLR164" s="79"/>
      <c r="TLS164" s="424"/>
      <c r="TLT164" s="89"/>
      <c r="TLU164" s="425"/>
      <c r="TLV164" s="423"/>
      <c r="TLW164" s="426"/>
      <c r="TLX164" s="426"/>
      <c r="TLY164" s="427"/>
      <c r="TLZ164" s="427"/>
      <c r="TMA164" s="423"/>
      <c r="TMB164" s="428"/>
      <c r="TMC164" s="79"/>
      <c r="TMD164" s="424"/>
      <c r="TME164" s="89"/>
      <c r="TMF164" s="425"/>
      <c r="TMG164" s="423"/>
      <c r="TMH164" s="426"/>
      <c r="TMI164" s="426"/>
      <c r="TMJ164" s="427"/>
      <c r="TMK164" s="427"/>
      <c r="TML164" s="423"/>
      <c r="TMM164" s="428"/>
      <c r="TMN164" s="79"/>
      <c r="TMO164" s="424"/>
      <c r="TMP164" s="89"/>
      <c r="TMQ164" s="425"/>
      <c r="TMR164" s="423"/>
      <c r="TMS164" s="426"/>
      <c r="TMT164" s="426"/>
      <c r="TMU164" s="427"/>
      <c r="TMV164" s="427"/>
      <c r="TMW164" s="423"/>
      <c r="TMX164" s="428"/>
      <c r="TMY164" s="79"/>
      <c r="TMZ164" s="424"/>
      <c r="TNA164" s="89"/>
      <c r="TNB164" s="425"/>
      <c r="TNC164" s="423"/>
      <c r="TND164" s="426"/>
      <c r="TNE164" s="426"/>
      <c r="TNF164" s="427"/>
      <c r="TNG164" s="427"/>
      <c r="TNH164" s="423"/>
      <c r="TNI164" s="428"/>
      <c r="TNJ164" s="79"/>
      <c r="TNK164" s="424"/>
      <c r="TNL164" s="89"/>
      <c r="TNM164" s="425"/>
      <c r="TNN164" s="423"/>
      <c r="TNO164" s="426"/>
      <c r="TNP164" s="426"/>
      <c r="TNQ164" s="427"/>
      <c r="TNR164" s="427"/>
      <c r="TNS164" s="423"/>
      <c r="TNT164" s="428"/>
      <c r="TNU164" s="79"/>
      <c r="TNV164" s="424"/>
      <c r="TNW164" s="89"/>
      <c r="TNX164" s="425"/>
      <c r="TNY164" s="423"/>
      <c r="TNZ164" s="426"/>
      <c r="TOA164" s="426"/>
      <c r="TOB164" s="427"/>
      <c r="TOC164" s="427"/>
      <c r="TOD164" s="423"/>
      <c r="TOE164" s="428"/>
      <c r="TOF164" s="79"/>
      <c r="TOG164" s="424"/>
      <c r="TOH164" s="89"/>
      <c r="TOI164" s="425"/>
      <c r="TOJ164" s="423"/>
      <c r="TOK164" s="426"/>
      <c r="TOL164" s="426"/>
      <c r="TOM164" s="427"/>
      <c r="TON164" s="427"/>
      <c r="TOO164" s="423"/>
      <c r="TOP164" s="428"/>
      <c r="TOQ164" s="79"/>
      <c r="TOR164" s="424"/>
      <c r="TOS164" s="89"/>
      <c r="TOT164" s="425"/>
      <c r="TOU164" s="423"/>
      <c r="TOV164" s="426"/>
      <c r="TOW164" s="426"/>
      <c r="TOX164" s="427"/>
      <c r="TOY164" s="427"/>
      <c r="TOZ164" s="423"/>
      <c r="TPA164" s="428"/>
      <c r="TPB164" s="79"/>
      <c r="TPC164" s="424"/>
      <c r="TPD164" s="89"/>
      <c r="TPE164" s="425"/>
      <c r="TPF164" s="423"/>
      <c r="TPG164" s="426"/>
      <c r="TPH164" s="426"/>
      <c r="TPI164" s="427"/>
      <c r="TPJ164" s="427"/>
      <c r="TPK164" s="423"/>
      <c r="TPL164" s="428"/>
      <c r="TPM164" s="79"/>
      <c r="TPN164" s="424"/>
      <c r="TPO164" s="89"/>
      <c r="TPP164" s="425"/>
      <c r="TPQ164" s="423"/>
      <c r="TPR164" s="426"/>
      <c r="TPS164" s="426"/>
      <c r="TPT164" s="427"/>
      <c r="TPU164" s="427"/>
      <c r="TPV164" s="423"/>
      <c r="TPW164" s="428"/>
      <c r="TPX164" s="79"/>
      <c r="TPY164" s="424"/>
      <c r="TPZ164" s="89"/>
      <c r="TQA164" s="425"/>
      <c r="TQB164" s="423"/>
      <c r="TQC164" s="426"/>
      <c r="TQD164" s="426"/>
      <c r="TQE164" s="427"/>
      <c r="TQF164" s="427"/>
      <c r="TQG164" s="423"/>
      <c r="TQH164" s="428"/>
      <c r="TQI164" s="79"/>
      <c r="TQJ164" s="424"/>
      <c r="TQK164" s="89"/>
      <c r="TQL164" s="425"/>
      <c r="TQM164" s="423"/>
      <c r="TQN164" s="426"/>
      <c r="TQO164" s="426"/>
      <c r="TQP164" s="427"/>
      <c r="TQQ164" s="427"/>
      <c r="TQR164" s="423"/>
      <c r="TQS164" s="428"/>
      <c r="TQT164" s="79"/>
      <c r="TQU164" s="424"/>
      <c r="TQV164" s="89"/>
      <c r="TQW164" s="425"/>
      <c r="TQX164" s="423"/>
      <c r="TQY164" s="426"/>
      <c r="TQZ164" s="426"/>
      <c r="TRA164" s="427"/>
      <c r="TRB164" s="427"/>
      <c r="TRC164" s="423"/>
      <c r="TRD164" s="428"/>
      <c r="TRE164" s="79"/>
      <c r="TRF164" s="424"/>
      <c r="TRG164" s="89"/>
      <c r="TRH164" s="425"/>
      <c r="TRI164" s="423"/>
      <c r="TRJ164" s="426"/>
      <c r="TRK164" s="426"/>
      <c r="TRL164" s="427"/>
      <c r="TRM164" s="427"/>
      <c r="TRN164" s="423"/>
      <c r="TRO164" s="428"/>
      <c r="TRP164" s="79"/>
      <c r="TRQ164" s="424"/>
      <c r="TRR164" s="89"/>
      <c r="TRS164" s="425"/>
      <c r="TRT164" s="423"/>
      <c r="TRU164" s="426"/>
      <c r="TRV164" s="426"/>
      <c r="TRW164" s="427"/>
      <c r="TRX164" s="427"/>
      <c r="TRY164" s="423"/>
      <c r="TRZ164" s="428"/>
      <c r="TSA164" s="79"/>
      <c r="TSB164" s="424"/>
      <c r="TSC164" s="89"/>
      <c r="TSD164" s="425"/>
      <c r="TSE164" s="423"/>
      <c r="TSF164" s="426"/>
      <c r="TSG164" s="426"/>
      <c r="TSH164" s="427"/>
      <c r="TSI164" s="427"/>
      <c r="TSJ164" s="423"/>
      <c r="TSK164" s="428"/>
      <c r="TSL164" s="79"/>
      <c r="TSM164" s="424"/>
      <c r="TSN164" s="89"/>
      <c r="TSO164" s="425"/>
      <c r="TSP164" s="423"/>
      <c r="TSQ164" s="426"/>
      <c r="TSR164" s="426"/>
      <c r="TSS164" s="427"/>
      <c r="TST164" s="427"/>
      <c r="TSU164" s="423"/>
      <c r="TSV164" s="428"/>
      <c r="TSW164" s="79"/>
      <c r="TSX164" s="424"/>
      <c r="TSY164" s="89"/>
      <c r="TSZ164" s="425"/>
      <c r="TTA164" s="423"/>
      <c r="TTB164" s="426"/>
      <c r="TTC164" s="426"/>
      <c r="TTD164" s="427"/>
      <c r="TTE164" s="427"/>
      <c r="TTF164" s="423"/>
      <c r="TTG164" s="428"/>
      <c r="TTH164" s="79"/>
      <c r="TTI164" s="424"/>
      <c r="TTJ164" s="89"/>
      <c r="TTK164" s="425"/>
      <c r="TTL164" s="423"/>
      <c r="TTM164" s="426"/>
      <c r="TTN164" s="426"/>
      <c r="TTO164" s="427"/>
      <c r="TTP164" s="427"/>
      <c r="TTQ164" s="423"/>
      <c r="TTR164" s="428"/>
      <c r="TTS164" s="79"/>
      <c r="TTT164" s="424"/>
      <c r="TTU164" s="89"/>
      <c r="TTV164" s="425"/>
      <c r="TTW164" s="423"/>
      <c r="TTX164" s="426"/>
      <c r="TTY164" s="426"/>
      <c r="TTZ164" s="427"/>
      <c r="TUA164" s="427"/>
      <c r="TUB164" s="423"/>
      <c r="TUC164" s="428"/>
      <c r="TUD164" s="79"/>
      <c r="TUE164" s="424"/>
      <c r="TUF164" s="89"/>
      <c r="TUG164" s="425"/>
      <c r="TUH164" s="423"/>
      <c r="TUI164" s="426"/>
      <c r="TUJ164" s="426"/>
      <c r="TUK164" s="427"/>
      <c r="TUL164" s="427"/>
      <c r="TUM164" s="423"/>
      <c r="TUN164" s="428"/>
      <c r="TUO164" s="79"/>
      <c r="TUP164" s="424"/>
      <c r="TUQ164" s="89"/>
      <c r="TUR164" s="425"/>
      <c r="TUS164" s="423"/>
      <c r="TUT164" s="426"/>
      <c r="TUU164" s="426"/>
      <c r="TUV164" s="427"/>
      <c r="TUW164" s="427"/>
      <c r="TUX164" s="423"/>
      <c r="TUY164" s="428"/>
      <c r="TUZ164" s="79"/>
      <c r="TVA164" s="424"/>
      <c r="TVB164" s="89"/>
      <c r="TVC164" s="425"/>
      <c r="TVD164" s="423"/>
      <c r="TVE164" s="426"/>
      <c r="TVF164" s="426"/>
      <c r="TVG164" s="427"/>
      <c r="TVH164" s="427"/>
      <c r="TVI164" s="423"/>
      <c r="TVJ164" s="428"/>
      <c r="TVK164" s="79"/>
      <c r="TVL164" s="424"/>
      <c r="TVM164" s="89"/>
      <c r="TVN164" s="425"/>
      <c r="TVO164" s="423"/>
      <c r="TVP164" s="426"/>
      <c r="TVQ164" s="426"/>
      <c r="TVR164" s="427"/>
      <c r="TVS164" s="427"/>
      <c r="TVT164" s="423"/>
      <c r="TVU164" s="428"/>
      <c r="TVV164" s="79"/>
      <c r="TVW164" s="424"/>
      <c r="TVX164" s="89"/>
      <c r="TVY164" s="425"/>
      <c r="TVZ164" s="423"/>
      <c r="TWA164" s="426"/>
      <c r="TWB164" s="426"/>
      <c r="TWC164" s="427"/>
      <c r="TWD164" s="427"/>
      <c r="TWE164" s="423"/>
      <c r="TWF164" s="428"/>
      <c r="TWG164" s="79"/>
      <c r="TWH164" s="424"/>
      <c r="TWI164" s="89"/>
      <c r="TWJ164" s="425"/>
      <c r="TWK164" s="423"/>
      <c r="TWL164" s="426"/>
      <c r="TWM164" s="426"/>
      <c r="TWN164" s="427"/>
      <c r="TWO164" s="427"/>
      <c r="TWP164" s="423"/>
      <c r="TWQ164" s="428"/>
      <c r="TWR164" s="79"/>
      <c r="TWS164" s="424"/>
      <c r="TWT164" s="89"/>
      <c r="TWU164" s="425"/>
      <c r="TWV164" s="423"/>
      <c r="TWW164" s="426"/>
      <c r="TWX164" s="426"/>
      <c r="TWY164" s="427"/>
      <c r="TWZ164" s="427"/>
      <c r="TXA164" s="423"/>
      <c r="TXB164" s="428"/>
      <c r="TXC164" s="79"/>
      <c r="TXD164" s="424"/>
      <c r="TXE164" s="89"/>
      <c r="TXF164" s="425"/>
      <c r="TXG164" s="423"/>
      <c r="TXH164" s="426"/>
      <c r="TXI164" s="426"/>
      <c r="TXJ164" s="427"/>
      <c r="TXK164" s="427"/>
      <c r="TXL164" s="423"/>
      <c r="TXM164" s="428"/>
      <c r="TXN164" s="79"/>
      <c r="TXO164" s="424"/>
      <c r="TXP164" s="89"/>
      <c r="TXQ164" s="425"/>
      <c r="TXR164" s="423"/>
      <c r="TXS164" s="426"/>
      <c r="TXT164" s="426"/>
      <c r="TXU164" s="427"/>
      <c r="TXV164" s="427"/>
      <c r="TXW164" s="423"/>
      <c r="TXX164" s="428"/>
      <c r="TXY164" s="79"/>
      <c r="TXZ164" s="424"/>
      <c r="TYA164" s="89"/>
      <c r="TYB164" s="425"/>
      <c r="TYC164" s="423"/>
      <c r="TYD164" s="426"/>
      <c r="TYE164" s="426"/>
      <c r="TYF164" s="427"/>
      <c r="TYG164" s="427"/>
      <c r="TYH164" s="423"/>
      <c r="TYI164" s="428"/>
      <c r="TYJ164" s="79"/>
      <c r="TYK164" s="424"/>
      <c r="TYL164" s="89"/>
      <c r="TYM164" s="425"/>
      <c r="TYN164" s="423"/>
      <c r="TYO164" s="426"/>
      <c r="TYP164" s="426"/>
      <c r="TYQ164" s="427"/>
      <c r="TYR164" s="427"/>
      <c r="TYS164" s="423"/>
      <c r="TYT164" s="428"/>
      <c r="TYU164" s="79"/>
      <c r="TYV164" s="424"/>
      <c r="TYW164" s="89"/>
      <c r="TYX164" s="425"/>
      <c r="TYY164" s="423"/>
      <c r="TYZ164" s="426"/>
      <c r="TZA164" s="426"/>
      <c r="TZB164" s="427"/>
      <c r="TZC164" s="427"/>
      <c r="TZD164" s="423"/>
      <c r="TZE164" s="428"/>
      <c r="TZF164" s="79"/>
      <c r="TZG164" s="424"/>
      <c r="TZH164" s="89"/>
      <c r="TZI164" s="425"/>
      <c r="TZJ164" s="423"/>
      <c r="TZK164" s="426"/>
      <c r="TZL164" s="426"/>
      <c r="TZM164" s="427"/>
      <c r="TZN164" s="427"/>
      <c r="TZO164" s="423"/>
      <c r="TZP164" s="428"/>
      <c r="TZQ164" s="79"/>
      <c r="TZR164" s="424"/>
      <c r="TZS164" s="89"/>
      <c r="TZT164" s="425"/>
      <c r="TZU164" s="423"/>
      <c r="TZV164" s="426"/>
      <c r="TZW164" s="426"/>
      <c r="TZX164" s="427"/>
      <c r="TZY164" s="427"/>
      <c r="TZZ164" s="423"/>
      <c r="UAA164" s="428"/>
      <c r="UAB164" s="79"/>
      <c r="UAC164" s="424"/>
      <c r="UAD164" s="89"/>
      <c r="UAE164" s="425"/>
      <c r="UAF164" s="423"/>
      <c r="UAG164" s="426"/>
      <c r="UAH164" s="426"/>
      <c r="UAI164" s="427"/>
      <c r="UAJ164" s="427"/>
      <c r="UAK164" s="423"/>
      <c r="UAL164" s="428"/>
      <c r="UAM164" s="79"/>
      <c r="UAN164" s="424"/>
      <c r="UAO164" s="89"/>
      <c r="UAP164" s="425"/>
      <c r="UAQ164" s="423"/>
      <c r="UAR164" s="426"/>
      <c r="UAS164" s="426"/>
      <c r="UAT164" s="427"/>
      <c r="UAU164" s="427"/>
      <c r="UAV164" s="423"/>
      <c r="UAW164" s="428"/>
      <c r="UAX164" s="79"/>
      <c r="UAY164" s="424"/>
      <c r="UAZ164" s="89"/>
      <c r="UBA164" s="425"/>
      <c r="UBB164" s="423"/>
      <c r="UBC164" s="426"/>
      <c r="UBD164" s="426"/>
      <c r="UBE164" s="427"/>
      <c r="UBF164" s="427"/>
      <c r="UBG164" s="423"/>
      <c r="UBH164" s="428"/>
      <c r="UBI164" s="79"/>
      <c r="UBJ164" s="424"/>
      <c r="UBK164" s="89"/>
      <c r="UBL164" s="425"/>
      <c r="UBM164" s="423"/>
      <c r="UBN164" s="426"/>
      <c r="UBO164" s="426"/>
      <c r="UBP164" s="427"/>
      <c r="UBQ164" s="427"/>
      <c r="UBR164" s="423"/>
      <c r="UBS164" s="428"/>
      <c r="UBT164" s="79"/>
      <c r="UBU164" s="424"/>
      <c r="UBV164" s="89"/>
      <c r="UBW164" s="425"/>
      <c r="UBX164" s="423"/>
      <c r="UBY164" s="426"/>
      <c r="UBZ164" s="426"/>
      <c r="UCA164" s="427"/>
      <c r="UCB164" s="427"/>
      <c r="UCC164" s="423"/>
      <c r="UCD164" s="428"/>
      <c r="UCE164" s="79"/>
      <c r="UCF164" s="424"/>
      <c r="UCG164" s="89"/>
      <c r="UCH164" s="425"/>
      <c r="UCI164" s="423"/>
      <c r="UCJ164" s="426"/>
      <c r="UCK164" s="426"/>
      <c r="UCL164" s="427"/>
      <c r="UCM164" s="427"/>
      <c r="UCN164" s="423"/>
      <c r="UCO164" s="428"/>
      <c r="UCP164" s="79"/>
      <c r="UCQ164" s="424"/>
      <c r="UCR164" s="89"/>
      <c r="UCS164" s="425"/>
      <c r="UCT164" s="423"/>
      <c r="UCU164" s="426"/>
      <c r="UCV164" s="426"/>
      <c r="UCW164" s="427"/>
      <c r="UCX164" s="427"/>
      <c r="UCY164" s="423"/>
      <c r="UCZ164" s="428"/>
      <c r="UDA164" s="79"/>
      <c r="UDB164" s="424"/>
      <c r="UDC164" s="89"/>
      <c r="UDD164" s="425"/>
      <c r="UDE164" s="423"/>
      <c r="UDF164" s="426"/>
      <c r="UDG164" s="426"/>
      <c r="UDH164" s="427"/>
      <c r="UDI164" s="427"/>
      <c r="UDJ164" s="423"/>
      <c r="UDK164" s="428"/>
      <c r="UDL164" s="79"/>
      <c r="UDM164" s="424"/>
      <c r="UDN164" s="89"/>
      <c r="UDO164" s="425"/>
      <c r="UDP164" s="423"/>
      <c r="UDQ164" s="426"/>
      <c r="UDR164" s="426"/>
      <c r="UDS164" s="427"/>
      <c r="UDT164" s="427"/>
      <c r="UDU164" s="423"/>
      <c r="UDV164" s="428"/>
      <c r="UDW164" s="79"/>
      <c r="UDX164" s="424"/>
      <c r="UDY164" s="89"/>
      <c r="UDZ164" s="425"/>
      <c r="UEA164" s="423"/>
      <c r="UEB164" s="426"/>
      <c r="UEC164" s="426"/>
      <c r="UED164" s="427"/>
      <c r="UEE164" s="427"/>
      <c r="UEF164" s="423"/>
      <c r="UEG164" s="428"/>
      <c r="UEH164" s="79"/>
      <c r="UEI164" s="424"/>
      <c r="UEJ164" s="89"/>
      <c r="UEK164" s="425"/>
      <c r="UEL164" s="423"/>
      <c r="UEM164" s="426"/>
      <c r="UEN164" s="426"/>
      <c r="UEO164" s="427"/>
      <c r="UEP164" s="427"/>
      <c r="UEQ164" s="423"/>
      <c r="UER164" s="428"/>
      <c r="UES164" s="79"/>
      <c r="UET164" s="424"/>
      <c r="UEU164" s="89"/>
      <c r="UEV164" s="425"/>
      <c r="UEW164" s="423"/>
      <c r="UEX164" s="426"/>
      <c r="UEY164" s="426"/>
      <c r="UEZ164" s="427"/>
      <c r="UFA164" s="427"/>
      <c r="UFB164" s="423"/>
      <c r="UFC164" s="428"/>
      <c r="UFD164" s="79"/>
      <c r="UFE164" s="424"/>
      <c r="UFF164" s="89"/>
      <c r="UFG164" s="425"/>
      <c r="UFH164" s="423"/>
      <c r="UFI164" s="426"/>
      <c r="UFJ164" s="426"/>
      <c r="UFK164" s="427"/>
      <c r="UFL164" s="427"/>
      <c r="UFM164" s="423"/>
      <c r="UFN164" s="428"/>
      <c r="UFO164" s="79"/>
      <c r="UFP164" s="424"/>
      <c r="UFQ164" s="89"/>
      <c r="UFR164" s="425"/>
      <c r="UFS164" s="423"/>
      <c r="UFT164" s="426"/>
      <c r="UFU164" s="426"/>
      <c r="UFV164" s="427"/>
      <c r="UFW164" s="427"/>
      <c r="UFX164" s="423"/>
      <c r="UFY164" s="428"/>
      <c r="UFZ164" s="79"/>
      <c r="UGA164" s="424"/>
      <c r="UGB164" s="89"/>
      <c r="UGC164" s="425"/>
      <c r="UGD164" s="423"/>
      <c r="UGE164" s="426"/>
      <c r="UGF164" s="426"/>
      <c r="UGG164" s="427"/>
      <c r="UGH164" s="427"/>
      <c r="UGI164" s="423"/>
      <c r="UGJ164" s="428"/>
      <c r="UGK164" s="79"/>
      <c r="UGL164" s="424"/>
      <c r="UGM164" s="89"/>
      <c r="UGN164" s="425"/>
      <c r="UGO164" s="423"/>
      <c r="UGP164" s="426"/>
      <c r="UGQ164" s="426"/>
      <c r="UGR164" s="427"/>
      <c r="UGS164" s="427"/>
      <c r="UGT164" s="423"/>
      <c r="UGU164" s="428"/>
      <c r="UGV164" s="79"/>
      <c r="UGW164" s="424"/>
      <c r="UGX164" s="89"/>
      <c r="UGY164" s="425"/>
      <c r="UGZ164" s="423"/>
      <c r="UHA164" s="426"/>
      <c r="UHB164" s="426"/>
      <c r="UHC164" s="427"/>
      <c r="UHD164" s="427"/>
      <c r="UHE164" s="423"/>
      <c r="UHF164" s="428"/>
      <c r="UHG164" s="79"/>
      <c r="UHH164" s="424"/>
      <c r="UHI164" s="89"/>
      <c r="UHJ164" s="425"/>
      <c r="UHK164" s="423"/>
      <c r="UHL164" s="426"/>
      <c r="UHM164" s="426"/>
      <c r="UHN164" s="427"/>
      <c r="UHO164" s="427"/>
      <c r="UHP164" s="423"/>
      <c r="UHQ164" s="428"/>
      <c r="UHR164" s="79"/>
      <c r="UHS164" s="424"/>
      <c r="UHT164" s="89"/>
      <c r="UHU164" s="425"/>
      <c r="UHV164" s="423"/>
      <c r="UHW164" s="426"/>
      <c r="UHX164" s="426"/>
      <c r="UHY164" s="427"/>
      <c r="UHZ164" s="427"/>
      <c r="UIA164" s="423"/>
      <c r="UIB164" s="428"/>
      <c r="UIC164" s="79"/>
      <c r="UID164" s="424"/>
      <c r="UIE164" s="89"/>
      <c r="UIF164" s="425"/>
      <c r="UIG164" s="423"/>
      <c r="UIH164" s="426"/>
      <c r="UII164" s="426"/>
      <c r="UIJ164" s="427"/>
      <c r="UIK164" s="427"/>
      <c r="UIL164" s="423"/>
      <c r="UIM164" s="428"/>
      <c r="UIN164" s="79"/>
      <c r="UIO164" s="424"/>
      <c r="UIP164" s="89"/>
      <c r="UIQ164" s="425"/>
      <c r="UIR164" s="423"/>
      <c r="UIS164" s="426"/>
      <c r="UIT164" s="426"/>
      <c r="UIU164" s="427"/>
      <c r="UIV164" s="427"/>
      <c r="UIW164" s="423"/>
      <c r="UIX164" s="428"/>
      <c r="UIY164" s="79"/>
      <c r="UIZ164" s="424"/>
      <c r="UJA164" s="89"/>
      <c r="UJB164" s="425"/>
      <c r="UJC164" s="423"/>
      <c r="UJD164" s="426"/>
      <c r="UJE164" s="426"/>
      <c r="UJF164" s="427"/>
      <c r="UJG164" s="427"/>
      <c r="UJH164" s="423"/>
      <c r="UJI164" s="428"/>
      <c r="UJJ164" s="79"/>
      <c r="UJK164" s="424"/>
      <c r="UJL164" s="89"/>
      <c r="UJM164" s="425"/>
      <c r="UJN164" s="423"/>
      <c r="UJO164" s="426"/>
      <c r="UJP164" s="426"/>
      <c r="UJQ164" s="427"/>
      <c r="UJR164" s="427"/>
      <c r="UJS164" s="423"/>
      <c r="UJT164" s="428"/>
      <c r="UJU164" s="79"/>
      <c r="UJV164" s="424"/>
      <c r="UJW164" s="89"/>
      <c r="UJX164" s="425"/>
      <c r="UJY164" s="423"/>
      <c r="UJZ164" s="426"/>
      <c r="UKA164" s="426"/>
      <c r="UKB164" s="427"/>
      <c r="UKC164" s="427"/>
      <c r="UKD164" s="423"/>
      <c r="UKE164" s="428"/>
      <c r="UKF164" s="79"/>
      <c r="UKG164" s="424"/>
      <c r="UKH164" s="89"/>
      <c r="UKI164" s="425"/>
      <c r="UKJ164" s="423"/>
      <c r="UKK164" s="426"/>
      <c r="UKL164" s="426"/>
      <c r="UKM164" s="427"/>
      <c r="UKN164" s="427"/>
      <c r="UKO164" s="423"/>
      <c r="UKP164" s="428"/>
      <c r="UKQ164" s="79"/>
      <c r="UKR164" s="424"/>
      <c r="UKS164" s="89"/>
      <c r="UKT164" s="425"/>
      <c r="UKU164" s="423"/>
      <c r="UKV164" s="426"/>
      <c r="UKW164" s="426"/>
      <c r="UKX164" s="427"/>
      <c r="UKY164" s="427"/>
      <c r="UKZ164" s="423"/>
      <c r="ULA164" s="428"/>
      <c r="ULB164" s="79"/>
      <c r="ULC164" s="424"/>
      <c r="ULD164" s="89"/>
      <c r="ULE164" s="425"/>
      <c r="ULF164" s="423"/>
      <c r="ULG164" s="426"/>
      <c r="ULH164" s="426"/>
      <c r="ULI164" s="427"/>
      <c r="ULJ164" s="427"/>
      <c r="ULK164" s="423"/>
      <c r="ULL164" s="428"/>
      <c r="ULM164" s="79"/>
      <c r="ULN164" s="424"/>
      <c r="ULO164" s="89"/>
      <c r="ULP164" s="425"/>
      <c r="ULQ164" s="423"/>
      <c r="ULR164" s="426"/>
      <c r="ULS164" s="426"/>
      <c r="ULT164" s="427"/>
      <c r="ULU164" s="427"/>
      <c r="ULV164" s="423"/>
      <c r="ULW164" s="428"/>
      <c r="ULX164" s="79"/>
      <c r="ULY164" s="424"/>
      <c r="ULZ164" s="89"/>
      <c r="UMA164" s="425"/>
      <c r="UMB164" s="423"/>
      <c r="UMC164" s="426"/>
      <c r="UMD164" s="426"/>
      <c r="UME164" s="427"/>
      <c r="UMF164" s="427"/>
      <c r="UMG164" s="423"/>
      <c r="UMH164" s="428"/>
      <c r="UMI164" s="79"/>
      <c r="UMJ164" s="424"/>
      <c r="UMK164" s="89"/>
      <c r="UML164" s="425"/>
      <c r="UMM164" s="423"/>
      <c r="UMN164" s="426"/>
      <c r="UMO164" s="426"/>
      <c r="UMP164" s="427"/>
      <c r="UMQ164" s="427"/>
      <c r="UMR164" s="423"/>
      <c r="UMS164" s="428"/>
      <c r="UMT164" s="79"/>
      <c r="UMU164" s="424"/>
      <c r="UMV164" s="89"/>
      <c r="UMW164" s="425"/>
      <c r="UMX164" s="423"/>
      <c r="UMY164" s="426"/>
      <c r="UMZ164" s="426"/>
      <c r="UNA164" s="427"/>
      <c r="UNB164" s="427"/>
      <c r="UNC164" s="423"/>
      <c r="UND164" s="428"/>
      <c r="UNE164" s="79"/>
      <c r="UNF164" s="424"/>
      <c r="UNG164" s="89"/>
      <c r="UNH164" s="425"/>
      <c r="UNI164" s="423"/>
      <c r="UNJ164" s="426"/>
      <c r="UNK164" s="426"/>
      <c r="UNL164" s="427"/>
      <c r="UNM164" s="427"/>
      <c r="UNN164" s="423"/>
      <c r="UNO164" s="428"/>
      <c r="UNP164" s="79"/>
      <c r="UNQ164" s="424"/>
      <c r="UNR164" s="89"/>
      <c r="UNS164" s="425"/>
      <c r="UNT164" s="423"/>
      <c r="UNU164" s="426"/>
      <c r="UNV164" s="426"/>
      <c r="UNW164" s="427"/>
      <c r="UNX164" s="427"/>
      <c r="UNY164" s="423"/>
      <c r="UNZ164" s="428"/>
      <c r="UOA164" s="79"/>
      <c r="UOB164" s="424"/>
      <c r="UOC164" s="89"/>
      <c r="UOD164" s="425"/>
      <c r="UOE164" s="423"/>
      <c r="UOF164" s="426"/>
      <c r="UOG164" s="426"/>
      <c r="UOH164" s="427"/>
      <c r="UOI164" s="427"/>
      <c r="UOJ164" s="423"/>
      <c r="UOK164" s="428"/>
      <c r="UOL164" s="79"/>
      <c r="UOM164" s="424"/>
      <c r="UON164" s="89"/>
      <c r="UOO164" s="425"/>
      <c r="UOP164" s="423"/>
      <c r="UOQ164" s="426"/>
      <c r="UOR164" s="426"/>
      <c r="UOS164" s="427"/>
      <c r="UOT164" s="427"/>
      <c r="UOU164" s="423"/>
      <c r="UOV164" s="428"/>
      <c r="UOW164" s="79"/>
      <c r="UOX164" s="424"/>
      <c r="UOY164" s="89"/>
      <c r="UOZ164" s="425"/>
      <c r="UPA164" s="423"/>
      <c r="UPB164" s="426"/>
      <c r="UPC164" s="426"/>
      <c r="UPD164" s="427"/>
      <c r="UPE164" s="427"/>
      <c r="UPF164" s="423"/>
      <c r="UPG164" s="428"/>
      <c r="UPH164" s="79"/>
      <c r="UPI164" s="424"/>
      <c r="UPJ164" s="89"/>
      <c r="UPK164" s="425"/>
      <c r="UPL164" s="423"/>
      <c r="UPM164" s="426"/>
      <c r="UPN164" s="426"/>
      <c r="UPO164" s="427"/>
      <c r="UPP164" s="427"/>
      <c r="UPQ164" s="423"/>
      <c r="UPR164" s="428"/>
      <c r="UPS164" s="79"/>
      <c r="UPT164" s="424"/>
      <c r="UPU164" s="89"/>
      <c r="UPV164" s="425"/>
      <c r="UPW164" s="423"/>
      <c r="UPX164" s="426"/>
      <c r="UPY164" s="426"/>
      <c r="UPZ164" s="427"/>
      <c r="UQA164" s="427"/>
      <c r="UQB164" s="423"/>
      <c r="UQC164" s="428"/>
      <c r="UQD164" s="79"/>
      <c r="UQE164" s="424"/>
      <c r="UQF164" s="89"/>
      <c r="UQG164" s="425"/>
      <c r="UQH164" s="423"/>
      <c r="UQI164" s="426"/>
      <c r="UQJ164" s="426"/>
      <c r="UQK164" s="427"/>
      <c r="UQL164" s="427"/>
      <c r="UQM164" s="423"/>
      <c r="UQN164" s="428"/>
      <c r="UQO164" s="79"/>
      <c r="UQP164" s="424"/>
      <c r="UQQ164" s="89"/>
      <c r="UQR164" s="425"/>
      <c r="UQS164" s="423"/>
      <c r="UQT164" s="426"/>
      <c r="UQU164" s="426"/>
      <c r="UQV164" s="427"/>
      <c r="UQW164" s="427"/>
      <c r="UQX164" s="423"/>
      <c r="UQY164" s="428"/>
      <c r="UQZ164" s="79"/>
      <c r="URA164" s="424"/>
      <c r="URB164" s="89"/>
      <c r="URC164" s="425"/>
      <c r="URD164" s="423"/>
      <c r="URE164" s="426"/>
      <c r="URF164" s="426"/>
      <c r="URG164" s="427"/>
      <c r="URH164" s="427"/>
      <c r="URI164" s="423"/>
      <c r="URJ164" s="428"/>
      <c r="URK164" s="79"/>
      <c r="URL164" s="424"/>
      <c r="URM164" s="89"/>
      <c r="URN164" s="425"/>
      <c r="URO164" s="423"/>
      <c r="URP164" s="426"/>
      <c r="URQ164" s="426"/>
      <c r="URR164" s="427"/>
      <c r="URS164" s="427"/>
      <c r="URT164" s="423"/>
      <c r="URU164" s="428"/>
      <c r="URV164" s="79"/>
      <c r="URW164" s="424"/>
      <c r="URX164" s="89"/>
      <c r="URY164" s="425"/>
      <c r="URZ164" s="423"/>
      <c r="USA164" s="426"/>
      <c r="USB164" s="426"/>
      <c r="USC164" s="427"/>
      <c r="USD164" s="427"/>
      <c r="USE164" s="423"/>
      <c r="USF164" s="428"/>
      <c r="USG164" s="79"/>
      <c r="USH164" s="424"/>
      <c r="USI164" s="89"/>
      <c r="USJ164" s="425"/>
      <c r="USK164" s="423"/>
      <c r="USL164" s="426"/>
      <c r="USM164" s="426"/>
      <c r="USN164" s="427"/>
      <c r="USO164" s="427"/>
      <c r="USP164" s="423"/>
      <c r="USQ164" s="428"/>
      <c r="USR164" s="79"/>
      <c r="USS164" s="424"/>
      <c r="UST164" s="89"/>
      <c r="USU164" s="425"/>
      <c r="USV164" s="423"/>
      <c r="USW164" s="426"/>
      <c r="USX164" s="426"/>
      <c r="USY164" s="427"/>
      <c r="USZ164" s="427"/>
      <c r="UTA164" s="423"/>
      <c r="UTB164" s="428"/>
      <c r="UTC164" s="79"/>
      <c r="UTD164" s="424"/>
      <c r="UTE164" s="89"/>
      <c r="UTF164" s="425"/>
      <c r="UTG164" s="423"/>
      <c r="UTH164" s="426"/>
      <c r="UTI164" s="426"/>
      <c r="UTJ164" s="427"/>
      <c r="UTK164" s="427"/>
      <c r="UTL164" s="423"/>
      <c r="UTM164" s="428"/>
      <c r="UTN164" s="79"/>
      <c r="UTO164" s="424"/>
      <c r="UTP164" s="89"/>
      <c r="UTQ164" s="425"/>
      <c r="UTR164" s="423"/>
      <c r="UTS164" s="426"/>
      <c r="UTT164" s="426"/>
      <c r="UTU164" s="427"/>
      <c r="UTV164" s="427"/>
      <c r="UTW164" s="423"/>
      <c r="UTX164" s="428"/>
      <c r="UTY164" s="79"/>
      <c r="UTZ164" s="424"/>
      <c r="UUA164" s="89"/>
      <c r="UUB164" s="425"/>
      <c r="UUC164" s="423"/>
      <c r="UUD164" s="426"/>
      <c r="UUE164" s="426"/>
      <c r="UUF164" s="427"/>
      <c r="UUG164" s="427"/>
      <c r="UUH164" s="423"/>
      <c r="UUI164" s="428"/>
      <c r="UUJ164" s="79"/>
      <c r="UUK164" s="424"/>
      <c r="UUL164" s="89"/>
      <c r="UUM164" s="425"/>
      <c r="UUN164" s="423"/>
      <c r="UUO164" s="426"/>
      <c r="UUP164" s="426"/>
      <c r="UUQ164" s="427"/>
      <c r="UUR164" s="427"/>
      <c r="UUS164" s="423"/>
      <c r="UUT164" s="428"/>
      <c r="UUU164" s="79"/>
      <c r="UUV164" s="424"/>
      <c r="UUW164" s="89"/>
      <c r="UUX164" s="425"/>
      <c r="UUY164" s="423"/>
      <c r="UUZ164" s="426"/>
      <c r="UVA164" s="426"/>
      <c r="UVB164" s="427"/>
      <c r="UVC164" s="427"/>
      <c r="UVD164" s="423"/>
      <c r="UVE164" s="428"/>
      <c r="UVF164" s="79"/>
      <c r="UVG164" s="424"/>
      <c r="UVH164" s="89"/>
      <c r="UVI164" s="425"/>
      <c r="UVJ164" s="423"/>
      <c r="UVK164" s="426"/>
      <c r="UVL164" s="426"/>
      <c r="UVM164" s="427"/>
      <c r="UVN164" s="427"/>
      <c r="UVO164" s="423"/>
      <c r="UVP164" s="428"/>
      <c r="UVQ164" s="79"/>
      <c r="UVR164" s="424"/>
      <c r="UVS164" s="89"/>
      <c r="UVT164" s="425"/>
      <c r="UVU164" s="423"/>
      <c r="UVV164" s="426"/>
      <c r="UVW164" s="426"/>
      <c r="UVX164" s="427"/>
      <c r="UVY164" s="427"/>
      <c r="UVZ164" s="423"/>
      <c r="UWA164" s="428"/>
      <c r="UWB164" s="79"/>
      <c r="UWC164" s="424"/>
      <c r="UWD164" s="89"/>
      <c r="UWE164" s="425"/>
      <c r="UWF164" s="423"/>
      <c r="UWG164" s="426"/>
      <c r="UWH164" s="426"/>
      <c r="UWI164" s="427"/>
      <c r="UWJ164" s="427"/>
      <c r="UWK164" s="423"/>
      <c r="UWL164" s="428"/>
      <c r="UWM164" s="79"/>
      <c r="UWN164" s="424"/>
      <c r="UWO164" s="89"/>
      <c r="UWP164" s="425"/>
      <c r="UWQ164" s="423"/>
      <c r="UWR164" s="426"/>
      <c r="UWS164" s="426"/>
      <c r="UWT164" s="427"/>
      <c r="UWU164" s="427"/>
      <c r="UWV164" s="423"/>
      <c r="UWW164" s="428"/>
      <c r="UWX164" s="79"/>
      <c r="UWY164" s="424"/>
      <c r="UWZ164" s="89"/>
      <c r="UXA164" s="425"/>
      <c r="UXB164" s="423"/>
      <c r="UXC164" s="426"/>
      <c r="UXD164" s="426"/>
      <c r="UXE164" s="427"/>
      <c r="UXF164" s="427"/>
      <c r="UXG164" s="423"/>
      <c r="UXH164" s="428"/>
      <c r="UXI164" s="79"/>
      <c r="UXJ164" s="424"/>
      <c r="UXK164" s="89"/>
      <c r="UXL164" s="425"/>
      <c r="UXM164" s="423"/>
      <c r="UXN164" s="426"/>
      <c r="UXO164" s="426"/>
      <c r="UXP164" s="427"/>
      <c r="UXQ164" s="427"/>
      <c r="UXR164" s="423"/>
      <c r="UXS164" s="428"/>
      <c r="UXT164" s="79"/>
      <c r="UXU164" s="424"/>
      <c r="UXV164" s="89"/>
      <c r="UXW164" s="425"/>
      <c r="UXX164" s="423"/>
      <c r="UXY164" s="426"/>
      <c r="UXZ164" s="426"/>
      <c r="UYA164" s="427"/>
      <c r="UYB164" s="427"/>
      <c r="UYC164" s="423"/>
      <c r="UYD164" s="428"/>
      <c r="UYE164" s="79"/>
      <c r="UYF164" s="424"/>
      <c r="UYG164" s="89"/>
      <c r="UYH164" s="425"/>
      <c r="UYI164" s="423"/>
      <c r="UYJ164" s="426"/>
      <c r="UYK164" s="426"/>
      <c r="UYL164" s="427"/>
      <c r="UYM164" s="427"/>
      <c r="UYN164" s="423"/>
      <c r="UYO164" s="428"/>
      <c r="UYP164" s="79"/>
      <c r="UYQ164" s="424"/>
      <c r="UYR164" s="89"/>
      <c r="UYS164" s="425"/>
      <c r="UYT164" s="423"/>
      <c r="UYU164" s="426"/>
      <c r="UYV164" s="426"/>
      <c r="UYW164" s="427"/>
      <c r="UYX164" s="427"/>
      <c r="UYY164" s="423"/>
      <c r="UYZ164" s="428"/>
      <c r="UZA164" s="79"/>
      <c r="UZB164" s="424"/>
      <c r="UZC164" s="89"/>
      <c r="UZD164" s="425"/>
      <c r="UZE164" s="423"/>
      <c r="UZF164" s="426"/>
      <c r="UZG164" s="426"/>
      <c r="UZH164" s="427"/>
      <c r="UZI164" s="427"/>
      <c r="UZJ164" s="423"/>
      <c r="UZK164" s="428"/>
      <c r="UZL164" s="79"/>
      <c r="UZM164" s="424"/>
      <c r="UZN164" s="89"/>
      <c r="UZO164" s="425"/>
      <c r="UZP164" s="423"/>
      <c r="UZQ164" s="426"/>
      <c r="UZR164" s="426"/>
      <c r="UZS164" s="427"/>
      <c r="UZT164" s="427"/>
      <c r="UZU164" s="423"/>
      <c r="UZV164" s="428"/>
      <c r="UZW164" s="79"/>
      <c r="UZX164" s="424"/>
      <c r="UZY164" s="89"/>
      <c r="UZZ164" s="425"/>
      <c r="VAA164" s="423"/>
      <c r="VAB164" s="426"/>
      <c r="VAC164" s="426"/>
      <c r="VAD164" s="427"/>
      <c r="VAE164" s="427"/>
      <c r="VAF164" s="423"/>
      <c r="VAG164" s="428"/>
      <c r="VAH164" s="79"/>
      <c r="VAI164" s="424"/>
      <c r="VAJ164" s="89"/>
      <c r="VAK164" s="425"/>
      <c r="VAL164" s="423"/>
      <c r="VAM164" s="426"/>
      <c r="VAN164" s="426"/>
      <c r="VAO164" s="427"/>
      <c r="VAP164" s="427"/>
      <c r="VAQ164" s="423"/>
      <c r="VAR164" s="428"/>
      <c r="VAS164" s="79"/>
      <c r="VAT164" s="424"/>
      <c r="VAU164" s="89"/>
      <c r="VAV164" s="425"/>
      <c r="VAW164" s="423"/>
      <c r="VAX164" s="426"/>
      <c r="VAY164" s="426"/>
      <c r="VAZ164" s="427"/>
      <c r="VBA164" s="427"/>
      <c r="VBB164" s="423"/>
      <c r="VBC164" s="428"/>
      <c r="VBD164" s="79"/>
      <c r="VBE164" s="424"/>
      <c r="VBF164" s="89"/>
      <c r="VBG164" s="425"/>
      <c r="VBH164" s="423"/>
      <c r="VBI164" s="426"/>
      <c r="VBJ164" s="426"/>
      <c r="VBK164" s="427"/>
      <c r="VBL164" s="427"/>
      <c r="VBM164" s="423"/>
      <c r="VBN164" s="428"/>
      <c r="VBO164" s="79"/>
      <c r="VBP164" s="424"/>
      <c r="VBQ164" s="89"/>
      <c r="VBR164" s="425"/>
      <c r="VBS164" s="423"/>
      <c r="VBT164" s="426"/>
      <c r="VBU164" s="426"/>
      <c r="VBV164" s="427"/>
      <c r="VBW164" s="427"/>
      <c r="VBX164" s="423"/>
      <c r="VBY164" s="428"/>
      <c r="VBZ164" s="79"/>
      <c r="VCA164" s="424"/>
      <c r="VCB164" s="89"/>
      <c r="VCC164" s="425"/>
      <c r="VCD164" s="423"/>
      <c r="VCE164" s="426"/>
      <c r="VCF164" s="426"/>
      <c r="VCG164" s="427"/>
      <c r="VCH164" s="427"/>
      <c r="VCI164" s="423"/>
      <c r="VCJ164" s="428"/>
      <c r="VCK164" s="79"/>
      <c r="VCL164" s="424"/>
      <c r="VCM164" s="89"/>
      <c r="VCN164" s="425"/>
      <c r="VCO164" s="423"/>
      <c r="VCP164" s="426"/>
      <c r="VCQ164" s="426"/>
      <c r="VCR164" s="427"/>
      <c r="VCS164" s="427"/>
      <c r="VCT164" s="423"/>
      <c r="VCU164" s="428"/>
      <c r="VCV164" s="79"/>
      <c r="VCW164" s="424"/>
      <c r="VCX164" s="89"/>
      <c r="VCY164" s="425"/>
      <c r="VCZ164" s="423"/>
      <c r="VDA164" s="426"/>
      <c r="VDB164" s="426"/>
      <c r="VDC164" s="427"/>
      <c r="VDD164" s="427"/>
      <c r="VDE164" s="423"/>
      <c r="VDF164" s="428"/>
      <c r="VDG164" s="79"/>
      <c r="VDH164" s="424"/>
      <c r="VDI164" s="89"/>
      <c r="VDJ164" s="425"/>
      <c r="VDK164" s="423"/>
      <c r="VDL164" s="426"/>
      <c r="VDM164" s="426"/>
      <c r="VDN164" s="427"/>
      <c r="VDO164" s="427"/>
      <c r="VDP164" s="423"/>
      <c r="VDQ164" s="428"/>
      <c r="VDR164" s="79"/>
      <c r="VDS164" s="424"/>
      <c r="VDT164" s="89"/>
      <c r="VDU164" s="425"/>
      <c r="VDV164" s="423"/>
      <c r="VDW164" s="426"/>
      <c r="VDX164" s="426"/>
      <c r="VDY164" s="427"/>
      <c r="VDZ164" s="427"/>
      <c r="VEA164" s="423"/>
      <c r="VEB164" s="428"/>
      <c r="VEC164" s="79"/>
      <c r="VED164" s="424"/>
      <c r="VEE164" s="89"/>
      <c r="VEF164" s="425"/>
      <c r="VEG164" s="423"/>
      <c r="VEH164" s="426"/>
      <c r="VEI164" s="426"/>
      <c r="VEJ164" s="427"/>
      <c r="VEK164" s="427"/>
      <c r="VEL164" s="423"/>
      <c r="VEM164" s="428"/>
      <c r="VEN164" s="79"/>
      <c r="VEO164" s="424"/>
      <c r="VEP164" s="89"/>
      <c r="VEQ164" s="425"/>
      <c r="VER164" s="423"/>
      <c r="VES164" s="426"/>
      <c r="VET164" s="426"/>
      <c r="VEU164" s="427"/>
      <c r="VEV164" s="427"/>
      <c r="VEW164" s="423"/>
      <c r="VEX164" s="428"/>
      <c r="VEY164" s="79"/>
      <c r="VEZ164" s="424"/>
      <c r="VFA164" s="89"/>
      <c r="VFB164" s="425"/>
      <c r="VFC164" s="423"/>
      <c r="VFD164" s="426"/>
      <c r="VFE164" s="426"/>
      <c r="VFF164" s="427"/>
      <c r="VFG164" s="427"/>
      <c r="VFH164" s="423"/>
      <c r="VFI164" s="428"/>
      <c r="VFJ164" s="79"/>
      <c r="VFK164" s="424"/>
      <c r="VFL164" s="89"/>
      <c r="VFM164" s="425"/>
      <c r="VFN164" s="423"/>
      <c r="VFO164" s="426"/>
      <c r="VFP164" s="426"/>
      <c r="VFQ164" s="427"/>
      <c r="VFR164" s="427"/>
      <c r="VFS164" s="423"/>
      <c r="VFT164" s="428"/>
      <c r="VFU164" s="79"/>
      <c r="VFV164" s="424"/>
      <c r="VFW164" s="89"/>
      <c r="VFX164" s="425"/>
      <c r="VFY164" s="423"/>
      <c r="VFZ164" s="426"/>
      <c r="VGA164" s="426"/>
      <c r="VGB164" s="427"/>
      <c r="VGC164" s="427"/>
      <c r="VGD164" s="423"/>
      <c r="VGE164" s="428"/>
      <c r="VGF164" s="79"/>
      <c r="VGG164" s="424"/>
      <c r="VGH164" s="89"/>
      <c r="VGI164" s="425"/>
      <c r="VGJ164" s="423"/>
      <c r="VGK164" s="426"/>
      <c r="VGL164" s="426"/>
      <c r="VGM164" s="427"/>
      <c r="VGN164" s="427"/>
      <c r="VGO164" s="423"/>
      <c r="VGP164" s="428"/>
      <c r="VGQ164" s="79"/>
      <c r="VGR164" s="424"/>
      <c r="VGS164" s="89"/>
      <c r="VGT164" s="425"/>
      <c r="VGU164" s="423"/>
      <c r="VGV164" s="426"/>
      <c r="VGW164" s="426"/>
      <c r="VGX164" s="427"/>
      <c r="VGY164" s="427"/>
      <c r="VGZ164" s="423"/>
      <c r="VHA164" s="428"/>
      <c r="VHB164" s="79"/>
      <c r="VHC164" s="424"/>
      <c r="VHD164" s="89"/>
      <c r="VHE164" s="425"/>
      <c r="VHF164" s="423"/>
      <c r="VHG164" s="426"/>
      <c r="VHH164" s="426"/>
      <c r="VHI164" s="427"/>
      <c r="VHJ164" s="427"/>
      <c r="VHK164" s="423"/>
      <c r="VHL164" s="428"/>
      <c r="VHM164" s="79"/>
      <c r="VHN164" s="424"/>
      <c r="VHO164" s="89"/>
      <c r="VHP164" s="425"/>
      <c r="VHQ164" s="423"/>
      <c r="VHR164" s="426"/>
      <c r="VHS164" s="426"/>
      <c r="VHT164" s="427"/>
      <c r="VHU164" s="427"/>
      <c r="VHV164" s="423"/>
      <c r="VHW164" s="428"/>
      <c r="VHX164" s="79"/>
      <c r="VHY164" s="424"/>
      <c r="VHZ164" s="89"/>
      <c r="VIA164" s="425"/>
      <c r="VIB164" s="423"/>
      <c r="VIC164" s="426"/>
      <c r="VID164" s="426"/>
      <c r="VIE164" s="427"/>
      <c r="VIF164" s="427"/>
      <c r="VIG164" s="423"/>
      <c r="VIH164" s="428"/>
      <c r="VII164" s="79"/>
      <c r="VIJ164" s="424"/>
      <c r="VIK164" s="89"/>
      <c r="VIL164" s="425"/>
      <c r="VIM164" s="423"/>
      <c r="VIN164" s="426"/>
      <c r="VIO164" s="426"/>
      <c r="VIP164" s="427"/>
      <c r="VIQ164" s="427"/>
      <c r="VIR164" s="423"/>
      <c r="VIS164" s="428"/>
      <c r="VIT164" s="79"/>
      <c r="VIU164" s="424"/>
      <c r="VIV164" s="89"/>
      <c r="VIW164" s="425"/>
      <c r="VIX164" s="423"/>
      <c r="VIY164" s="426"/>
      <c r="VIZ164" s="426"/>
      <c r="VJA164" s="427"/>
      <c r="VJB164" s="427"/>
      <c r="VJC164" s="423"/>
      <c r="VJD164" s="428"/>
      <c r="VJE164" s="79"/>
      <c r="VJF164" s="424"/>
      <c r="VJG164" s="89"/>
      <c r="VJH164" s="425"/>
      <c r="VJI164" s="423"/>
      <c r="VJJ164" s="426"/>
      <c r="VJK164" s="426"/>
      <c r="VJL164" s="427"/>
      <c r="VJM164" s="427"/>
      <c r="VJN164" s="423"/>
      <c r="VJO164" s="428"/>
      <c r="VJP164" s="79"/>
      <c r="VJQ164" s="424"/>
      <c r="VJR164" s="89"/>
      <c r="VJS164" s="425"/>
      <c r="VJT164" s="423"/>
      <c r="VJU164" s="426"/>
      <c r="VJV164" s="426"/>
      <c r="VJW164" s="427"/>
      <c r="VJX164" s="427"/>
      <c r="VJY164" s="423"/>
      <c r="VJZ164" s="428"/>
      <c r="VKA164" s="79"/>
      <c r="VKB164" s="424"/>
      <c r="VKC164" s="89"/>
      <c r="VKD164" s="425"/>
      <c r="VKE164" s="423"/>
      <c r="VKF164" s="426"/>
      <c r="VKG164" s="426"/>
      <c r="VKH164" s="427"/>
      <c r="VKI164" s="427"/>
      <c r="VKJ164" s="423"/>
      <c r="VKK164" s="428"/>
      <c r="VKL164" s="79"/>
      <c r="VKM164" s="424"/>
      <c r="VKN164" s="89"/>
      <c r="VKO164" s="425"/>
      <c r="VKP164" s="423"/>
      <c r="VKQ164" s="426"/>
      <c r="VKR164" s="426"/>
      <c r="VKS164" s="427"/>
      <c r="VKT164" s="427"/>
      <c r="VKU164" s="423"/>
      <c r="VKV164" s="428"/>
      <c r="VKW164" s="79"/>
      <c r="VKX164" s="424"/>
      <c r="VKY164" s="89"/>
      <c r="VKZ164" s="425"/>
      <c r="VLA164" s="423"/>
      <c r="VLB164" s="426"/>
      <c r="VLC164" s="426"/>
      <c r="VLD164" s="427"/>
      <c r="VLE164" s="427"/>
      <c r="VLF164" s="423"/>
      <c r="VLG164" s="428"/>
      <c r="VLH164" s="79"/>
      <c r="VLI164" s="424"/>
      <c r="VLJ164" s="89"/>
      <c r="VLK164" s="425"/>
      <c r="VLL164" s="423"/>
      <c r="VLM164" s="426"/>
      <c r="VLN164" s="426"/>
      <c r="VLO164" s="427"/>
      <c r="VLP164" s="427"/>
      <c r="VLQ164" s="423"/>
      <c r="VLR164" s="428"/>
      <c r="VLS164" s="79"/>
      <c r="VLT164" s="424"/>
      <c r="VLU164" s="89"/>
      <c r="VLV164" s="425"/>
      <c r="VLW164" s="423"/>
      <c r="VLX164" s="426"/>
      <c r="VLY164" s="426"/>
      <c r="VLZ164" s="427"/>
      <c r="VMA164" s="427"/>
      <c r="VMB164" s="423"/>
      <c r="VMC164" s="428"/>
      <c r="VMD164" s="79"/>
      <c r="VME164" s="424"/>
      <c r="VMF164" s="89"/>
      <c r="VMG164" s="425"/>
      <c r="VMH164" s="423"/>
      <c r="VMI164" s="426"/>
      <c r="VMJ164" s="426"/>
      <c r="VMK164" s="427"/>
      <c r="VML164" s="427"/>
      <c r="VMM164" s="423"/>
      <c r="VMN164" s="428"/>
      <c r="VMO164" s="79"/>
      <c r="VMP164" s="424"/>
      <c r="VMQ164" s="89"/>
      <c r="VMR164" s="425"/>
      <c r="VMS164" s="423"/>
      <c r="VMT164" s="426"/>
      <c r="VMU164" s="426"/>
      <c r="VMV164" s="427"/>
      <c r="VMW164" s="427"/>
      <c r="VMX164" s="423"/>
      <c r="VMY164" s="428"/>
      <c r="VMZ164" s="79"/>
      <c r="VNA164" s="424"/>
      <c r="VNB164" s="89"/>
      <c r="VNC164" s="425"/>
      <c r="VND164" s="423"/>
      <c r="VNE164" s="426"/>
      <c r="VNF164" s="426"/>
      <c r="VNG164" s="427"/>
      <c r="VNH164" s="427"/>
      <c r="VNI164" s="423"/>
      <c r="VNJ164" s="428"/>
      <c r="VNK164" s="79"/>
      <c r="VNL164" s="424"/>
      <c r="VNM164" s="89"/>
      <c r="VNN164" s="425"/>
      <c r="VNO164" s="423"/>
      <c r="VNP164" s="426"/>
      <c r="VNQ164" s="426"/>
      <c r="VNR164" s="427"/>
      <c r="VNS164" s="427"/>
      <c r="VNT164" s="423"/>
      <c r="VNU164" s="428"/>
      <c r="VNV164" s="79"/>
      <c r="VNW164" s="424"/>
      <c r="VNX164" s="89"/>
      <c r="VNY164" s="425"/>
      <c r="VNZ164" s="423"/>
      <c r="VOA164" s="426"/>
      <c r="VOB164" s="426"/>
      <c r="VOC164" s="427"/>
      <c r="VOD164" s="427"/>
      <c r="VOE164" s="423"/>
      <c r="VOF164" s="428"/>
      <c r="VOG164" s="79"/>
      <c r="VOH164" s="424"/>
      <c r="VOI164" s="89"/>
      <c r="VOJ164" s="425"/>
      <c r="VOK164" s="423"/>
      <c r="VOL164" s="426"/>
      <c r="VOM164" s="426"/>
      <c r="VON164" s="427"/>
      <c r="VOO164" s="427"/>
      <c r="VOP164" s="423"/>
      <c r="VOQ164" s="428"/>
      <c r="VOR164" s="79"/>
      <c r="VOS164" s="424"/>
      <c r="VOT164" s="89"/>
      <c r="VOU164" s="425"/>
      <c r="VOV164" s="423"/>
      <c r="VOW164" s="426"/>
      <c r="VOX164" s="426"/>
      <c r="VOY164" s="427"/>
      <c r="VOZ164" s="427"/>
      <c r="VPA164" s="423"/>
      <c r="VPB164" s="428"/>
      <c r="VPC164" s="79"/>
      <c r="VPD164" s="424"/>
      <c r="VPE164" s="89"/>
      <c r="VPF164" s="425"/>
      <c r="VPG164" s="423"/>
      <c r="VPH164" s="426"/>
      <c r="VPI164" s="426"/>
      <c r="VPJ164" s="427"/>
      <c r="VPK164" s="427"/>
      <c r="VPL164" s="423"/>
      <c r="VPM164" s="428"/>
      <c r="VPN164" s="79"/>
      <c r="VPO164" s="424"/>
      <c r="VPP164" s="89"/>
      <c r="VPQ164" s="425"/>
      <c r="VPR164" s="423"/>
      <c r="VPS164" s="426"/>
      <c r="VPT164" s="426"/>
      <c r="VPU164" s="427"/>
      <c r="VPV164" s="427"/>
      <c r="VPW164" s="423"/>
      <c r="VPX164" s="428"/>
      <c r="VPY164" s="79"/>
      <c r="VPZ164" s="424"/>
      <c r="VQA164" s="89"/>
      <c r="VQB164" s="425"/>
      <c r="VQC164" s="423"/>
      <c r="VQD164" s="426"/>
      <c r="VQE164" s="426"/>
      <c r="VQF164" s="427"/>
      <c r="VQG164" s="427"/>
      <c r="VQH164" s="423"/>
      <c r="VQI164" s="428"/>
      <c r="VQJ164" s="79"/>
      <c r="VQK164" s="424"/>
      <c r="VQL164" s="89"/>
      <c r="VQM164" s="425"/>
      <c r="VQN164" s="423"/>
      <c r="VQO164" s="426"/>
      <c r="VQP164" s="426"/>
      <c r="VQQ164" s="427"/>
      <c r="VQR164" s="427"/>
      <c r="VQS164" s="423"/>
      <c r="VQT164" s="428"/>
      <c r="VQU164" s="79"/>
      <c r="VQV164" s="424"/>
      <c r="VQW164" s="89"/>
      <c r="VQX164" s="425"/>
      <c r="VQY164" s="423"/>
      <c r="VQZ164" s="426"/>
      <c r="VRA164" s="426"/>
      <c r="VRB164" s="427"/>
      <c r="VRC164" s="427"/>
      <c r="VRD164" s="423"/>
      <c r="VRE164" s="428"/>
      <c r="VRF164" s="79"/>
      <c r="VRG164" s="424"/>
      <c r="VRH164" s="89"/>
      <c r="VRI164" s="425"/>
      <c r="VRJ164" s="423"/>
      <c r="VRK164" s="426"/>
      <c r="VRL164" s="426"/>
      <c r="VRM164" s="427"/>
      <c r="VRN164" s="427"/>
      <c r="VRO164" s="423"/>
      <c r="VRP164" s="428"/>
      <c r="VRQ164" s="79"/>
      <c r="VRR164" s="424"/>
      <c r="VRS164" s="89"/>
      <c r="VRT164" s="425"/>
      <c r="VRU164" s="423"/>
      <c r="VRV164" s="426"/>
      <c r="VRW164" s="426"/>
      <c r="VRX164" s="427"/>
      <c r="VRY164" s="427"/>
      <c r="VRZ164" s="423"/>
      <c r="VSA164" s="428"/>
      <c r="VSB164" s="79"/>
      <c r="VSC164" s="424"/>
      <c r="VSD164" s="89"/>
      <c r="VSE164" s="425"/>
      <c r="VSF164" s="423"/>
      <c r="VSG164" s="426"/>
      <c r="VSH164" s="426"/>
      <c r="VSI164" s="427"/>
      <c r="VSJ164" s="427"/>
      <c r="VSK164" s="423"/>
      <c r="VSL164" s="428"/>
      <c r="VSM164" s="79"/>
      <c r="VSN164" s="424"/>
      <c r="VSO164" s="89"/>
      <c r="VSP164" s="425"/>
      <c r="VSQ164" s="423"/>
      <c r="VSR164" s="426"/>
      <c r="VSS164" s="426"/>
      <c r="VST164" s="427"/>
      <c r="VSU164" s="427"/>
      <c r="VSV164" s="423"/>
      <c r="VSW164" s="428"/>
      <c r="VSX164" s="79"/>
      <c r="VSY164" s="424"/>
      <c r="VSZ164" s="89"/>
      <c r="VTA164" s="425"/>
      <c r="VTB164" s="423"/>
      <c r="VTC164" s="426"/>
      <c r="VTD164" s="426"/>
      <c r="VTE164" s="427"/>
      <c r="VTF164" s="427"/>
      <c r="VTG164" s="423"/>
      <c r="VTH164" s="428"/>
      <c r="VTI164" s="79"/>
      <c r="VTJ164" s="424"/>
      <c r="VTK164" s="89"/>
      <c r="VTL164" s="425"/>
      <c r="VTM164" s="423"/>
      <c r="VTN164" s="426"/>
      <c r="VTO164" s="426"/>
      <c r="VTP164" s="427"/>
      <c r="VTQ164" s="427"/>
      <c r="VTR164" s="423"/>
      <c r="VTS164" s="428"/>
      <c r="VTT164" s="79"/>
      <c r="VTU164" s="424"/>
      <c r="VTV164" s="89"/>
      <c r="VTW164" s="425"/>
      <c r="VTX164" s="423"/>
      <c r="VTY164" s="426"/>
      <c r="VTZ164" s="426"/>
      <c r="VUA164" s="427"/>
      <c r="VUB164" s="427"/>
      <c r="VUC164" s="423"/>
      <c r="VUD164" s="428"/>
      <c r="VUE164" s="79"/>
      <c r="VUF164" s="424"/>
      <c r="VUG164" s="89"/>
      <c r="VUH164" s="425"/>
      <c r="VUI164" s="423"/>
      <c r="VUJ164" s="426"/>
      <c r="VUK164" s="426"/>
      <c r="VUL164" s="427"/>
      <c r="VUM164" s="427"/>
      <c r="VUN164" s="423"/>
      <c r="VUO164" s="428"/>
      <c r="VUP164" s="79"/>
      <c r="VUQ164" s="424"/>
      <c r="VUR164" s="89"/>
      <c r="VUS164" s="425"/>
      <c r="VUT164" s="423"/>
      <c r="VUU164" s="426"/>
      <c r="VUV164" s="426"/>
      <c r="VUW164" s="427"/>
      <c r="VUX164" s="427"/>
      <c r="VUY164" s="423"/>
      <c r="VUZ164" s="428"/>
      <c r="VVA164" s="79"/>
      <c r="VVB164" s="424"/>
      <c r="VVC164" s="89"/>
      <c r="VVD164" s="425"/>
      <c r="VVE164" s="423"/>
      <c r="VVF164" s="426"/>
      <c r="VVG164" s="426"/>
      <c r="VVH164" s="427"/>
      <c r="VVI164" s="427"/>
      <c r="VVJ164" s="423"/>
      <c r="VVK164" s="428"/>
      <c r="VVL164" s="79"/>
      <c r="VVM164" s="424"/>
      <c r="VVN164" s="89"/>
      <c r="VVO164" s="425"/>
      <c r="VVP164" s="423"/>
      <c r="VVQ164" s="426"/>
      <c r="VVR164" s="426"/>
      <c r="VVS164" s="427"/>
      <c r="VVT164" s="427"/>
      <c r="VVU164" s="423"/>
      <c r="VVV164" s="428"/>
      <c r="VVW164" s="79"/>
      <c r="VVX164" s="424"/>
      <c r="VVY164" s="89"/>
      <c r="VVZ164" s="425"/>
      <c r="VWA164" s="423"/>
      <c r="VWB164" s="426"/>
      <c r="VWC164" s="426"/>
      <c r="VWD164" s="427"/>
      <c r="VWE164" s="427"/>
      <c r="VWF164" s="423"/>
      <c r="VWG164" s="428"/>
      <c r="VWH164" s="79"/>
      <c r="VWI164" s="424"/>
      <c r="VWJ164" s="89"/>
      <c r="VWK164" s="425"/>
      <c r="VWL164" s="423"/>
      <c r="VWM164" s="426"/>
      <c r="VWN164" s="426"/>
      <c r="VWO164" s="427"/>
      <c r="VWP164" s="427"/>
      <c r="VWQ164" s="423"/>
      <c r="VWR164" s="428"/>
      <c r="VWS164" s="79"/>
      <c r="VWT164" s="424"/>
      <c r="VWU164" s="89"/>
      <c r="VWV164" s="425"/>
      <c r="VWW164" s="423"/>
      <c r="VWX164" s="426"/>
      <c r="VWY164" s="426"/>
      <c r="VWZ164" s="427"/>
      <c r="VXA164" s="427"/>
      <c r="VXB164" s="423"/>
      <c r="VXC164" s="428"/>
      <c r="VXD164" s="79"/>
      <c r="VXE164" s="424"/>
      <c r="VXF164" s="89"/>
      <c r="VXG164" s="425"/>
      <c r="VXH164" s="423"/>
      <c r="VXI164" s="426"/>
      <c r="VXJ164" s="426"/>
      <c r="VXK164" s="427"/>
      <c r="VXL164" s="427"/>
      <c r="VXM164" s="423"/>
      <c r="VXN164" s="428"/>
      <c r="VXO164" s="79"/>
      <c r="VXP164" s="424"/>
      <c r="VXQ164" s="89"/>
      <c r="VXR164" s="425"/>
      <c r="VXS164" s="423"/>
      <c r="VXT164" s="426"/>
      <c r="VXU164" s="426"/>
      <c r="VXV164" s="427"/>
      <c r="VXW164" s="427"/>
      <c r="VXX164" s="423"/>
      <c r="VXY164" s="428"/>
      <c r="VXZ164" s="79"/>
      <c r="VYA164" s="424"/>
      <c r="VYB164" s="89"/>
      <c r="VYC164" s="425"/>
      <c r="VYD164" s="423"/>
      <c r="VYE164" s="426"/>
      <c r="VYF164" s="426"/>
      <c r="VYG164" s="427"/>
      <c r="VYH164" s="427"/>
      <c r="VYI164" s="423"/>
      <c r="VYJ164" s="428"/>
      <c r="VYK164" s="79"/>
      <c r="VYL164" s="424"/>
      <c r="VYM164" s="89"/>
      <c r="VYN164" s="425"/>
      <c r="VYO164" s="423"/>
      <c r="VYP164" s="426"/>
      <c r="VYQ164" s="426"/>
      <c r="VYR164" s="427"/>
      <c r="VYS164" s="427"/>
      <c r="VYT164" s="423"/>
      <c r="VYU164" s="428"/>
      <c r="VYV164" s="79"/>
      <c r="VYW164" s="424"/>
      <c r="VYX164" s="89"/>
      <c r="VYY164" s="425"/>
      <c r="VYZ164" s="423"/>
      <c r="VZA164" s="426"/>
      <c r="VZB164" s="426"/>
      <c r="VZC164" s="427"/>
      <c r="VZD164" s="427"/>
      <c r="VZE164" s="423"/>
      <c r="VZF164" s="428"/>
      <c r="VZG164" s="79"/>
      <c r="VZH164" s="424"/>
      <c r="VZI164" s="89"/>
      <c r="VZJ164" s="425"/>
      <c r="VZK164" s="423"/>
      <c r="VZL164" s="426"/>
      <c r="VZM164" s="426"/>
      <c r="VZN164" s="427"/>
      <c r="VZO164" s="427"/>
      <c r="VZP164" s="423"/>
      <c r="VZQ164" s="428"/>
      <c r="VZR164" s="79"/>
      <c r="VZS164" s="424"/>
      <c r="VZT164" s="89"/>
      <c r="VZU164" s="425"/>
      <c r="VZV164" s="423"/>
      <c r="VZW164" s="426"/>
      <c r="VZX164" s="426"/>
      <c r="VZY164" s="427"/>
      <c r="VZZ164" s="427"/>
      <c r="WAA164" s="423"/>
      <c r="WAB164" s="428"/>
      <c r="WAC164" s="79"/>
      <c r="WAD164" s="424"/>
      <c r="WAE164" s="89"/>
      <c r="WAF164" s="425"/>
      <c r="WAG164" s="423"/>
      <c r="WAH164" s="426"/>
      <c r="WAI164" s="426"/>
      <c r="WAJ164" s="427"/>
      <c r="WAK164" s="427"/>
      <c r="WAL164" s="423"/>
      <c r="WAM164" s="428"/>
      <c r="WAN164" s="79"/>
      <c r="WAO164" s="424"/>
      <c r="WAP164" s="89"/>
      <c r="WAQ164" s="425"/>
      <c r="WAR164" s="423"/>
      <c r="WAS164" s="426"/>
      <c r="WAT164" s="426"/>
      <c r="WAU164" s="427"/>
      <c r="WAV164" s="427"/>
      <c r="WAW164" s="423"/>
      <c r="WAX164" s="428"/>
      <c r="WAY164" s="79"/>
      <c r="WAZ164" s="424"/>
      <c r="WBA164" s="89"/>
      <c r="WBB164" s="425"/>
      <c r="WBC164" s="423"/>
      <c r="WBD164" s="426"/>
      <c r="WBE164" s="426"/>
      <c r="WBF164" s="427"/>
      <c r="WBG164" s="427"/>
      <c r="WBH164" s="423"/>
      <c r="WBI164" s="428"/>
      <c r="WBJ164" s="79"/>
      <c r="WBK164" s="424"/>
      <c r="WBL164" s="89"/>
      <c r="WBM164" s="425"/>
      <c r="WBN164" s="423"/>
      <c r="WBO164" s="426"/>
      <c r="WBP164" s="426"/>
      <c r="WBQ164" s="427"/>
      <c r="WBR164" s="427"/>
      <c r="WBS164" s="423"/>
      <c r="WBT164" s="428"/>
      <c r="WBU164" s="79"/>
      <c r="WBV164" s="424"/>
      <c r="WBW164" s="89"/>
      <c r="WBX164" s="425"/>
      <c r="WBY164" s="423"/>
      <c r="WBZ164" s="426"/>
      <c r="WCA164" s="426"/>
      <c r="WCB164" s="427"/>
      <c r="WCC164" s="427"/>
      <c r="WCD164" s="423"/>
      <c r="WCE164" s="428"/>
      <c r="WCF164" s="79"/>
      <c r="WCG164" s="424"/>
      <c r="WCH164" s="89"/>
      <c r="WCI164" s="425"/>
      <c r="WCJ164" s="423"/>
      <c r="WCK164" s="426"/>
      <c r="WCL164" s="426"/>
      <c r="WCM164" s="427"/>
      <c r="WCN164" s="427"/>
      <c r="WCO164" s="423"/>
      <c r="WCP164" s="428"/>
      <c r="WCQ164" s="79"/>
      <c r="WCR164" s="424"/>
      <c r="WCS164" s="89"/>
      <c r="WCT164" s="425"/>
      <c r="WCU164" s="423"/>
      <c r="WCV164" s="426"/>
      <c r="WCW164" s="426"/>
      <c r="WCX164" s="427"/>
      <c r="WCY164" s="427"/>
      <c r="WCZ164" s="423"/>
      <c r="WDA164" s="428"/>
      <c r="WDB164" s="79"/>
      <c r="WDC164" s="424"/>
      <c r="WDD164" s="89"/>
      <c r="WDE164" s="425"/>
      <c r="WDF164" s="423"/>
      <c r="WDG164" s="426"/>
      <c r="WDH164" s="426"/>
      <c r="WDI164" s="427"/>
      <c r="WDJ164" s="427"/>
      <c r="WDK164" s="423"/>
      <c r="WDL164" s="428"/>
      <c r="WDM164" s="79"/>
      <c r="WDN164" s="424"/>
      <c r="WDO164" s="89"/>
      <c r="WDP164" s="425"/>
      <c r="WDQ164" s="423"/>
      <c r="WDR164" s="426"/>
      <c r="WDS164" s="426"/>
      <c r="WDT164" s="427"/>
      <c r="WDU164" s="427"/>
      <c r="WDV164" s="423"/>
      <c r="WDW164" s="428"/>
      <c r="WDX164" s="79"/>
      <c r="WDY164" s="424"/>
      <c r="WDZ164" s="89"/>
      <c r="WEA164" s="425"/>
      <c r="WEB164" s="423"/>
      <c r="WEC164" s="426"/>
      <c r="WED164" s="426"/>
      <c r="WEE164" s="427"/>
      <c r="WEF164" s="427"/>
      <c r="WEG164" s="423"/>
      <c r="WEH164" s="428"/>
      <c r="WEI164" s="79"/>
      <c r="WEJ164" s="424"/>
      <c r="WEK164" s="89"/>
      <c r="WEL164" s="425"/>
      <c r="WEM164" s="423"/>
      <c r="WEN164" s="426"/>
      <c r="WEO164" s="426"/>
      <c r="WEP164" s="427"/>
      <c r="WEQ164" s="427"/>
      <c r="WER164" s="423"/>
      <c r="WES164" s="428"/>
      <c r="WET164" s="79"/>
      <c r="WEU164" s="424"/>
      <c r="WEV164" s="89"/>
      <c r="WEW164" s="425"/>
      <c r="WEX164" s="423"/>
      <c r="WEY164" s="426"/>
      <c r="WEZ164" s="426"/>
      <c r="WFA164" s="427"/>
      <c r="WFB164" s="427"/>
      <c r="WFC164" s="423"/>
      <c r="WFD164" s="428"/>
      <c r="WFE164" s="79"/>
      <c r="WFF164" s="424"/>
      <c r="WFG164" s="89"/>
      <c r="WFH164" s="425"/>
      <c r="WFI164" s="423"/>
      <c r="WFJ164" s="426"/>
      <c r="WFK164" s="426"/>
      <c r="WFL164" s="427"/>
      <c r="WFM164" s="427"/>
      <c r="WFN164" s="423"/>
      <c r="WFO164" s="428"/>
      <c r="WFP164" s="79"/>
      <c r="WFQ164" s="424"/>
      <c r="WFR164" s="89"/>
      <c r="WFS164" s="425"/>
      <c r="WFT164" s="423"/>
      <c r="WFU164" s="426"/>
      <c r="WFV164" s="426"/>
      <c r="WFW164" s="427"/>
      <c r="WFX164" s="427"/>
      <c r="WFY164" s="423"/>
      <c r="WFZ164" s="428"/>
      <c r="WGA164" s="79"/>
      <c r="WGB164" s="424"/>
      <c r="WGC164" s="89"/>
      <c r="WGD164" s="425"/>
      <c r="WGE164" s="423"/>
      <c r="WGF164" s="426"/>
      <c r="WGG164" s="426"/>
      <c r="WGH164" s="427"/>
      <c r="WGI164" s="427"/>
      <c r="WGJ164" s="423"/>
      <c r="WGK164" s="428"/>
      <c r="WGL164" s="79"/>
      <c r="WGM164" s="424"/>
      <c r="WGN164" s="89"/>
      <c r="WGO164" s="425"/>
      <c r="WGP164" s="423"/>
      <c r="WGQ164" s="426"/>
      <c r="WGR164" s="426"/>
      <c r="WGS164" s="427"/>
      <c r="WGT164" s="427"/>
      <c r="WGU164" s="423"/>
      <c r="WGV164" s="428"/>
      <c r="WGW164" s="79"/>
      <c r="WGX164" s="424"/>
      <c r="WGY164" s="89"/>
      <c r="WGZ164" s="425"/>
      <c r="WHA164" s="423"/>
      <c r="WHB164" s="426"/>
      <c r="WHC164" s="426"/>
      <c r="WHD164" s="427"/>
      <c r="WHE164" s="427"/>
      <c r="WHF164" s="423"/>
      <c r="WHG164" s="428"/>
      <c r="WHH164" s="79"/>
      <c r="WHI164" s="424"/>
      <c r="WHJ164" s="89"/>
      <c r="WHK164" s="425"/>
      <c r="WHL164" s="423"/>
      <c r="WHM164" s="426"/>
      <c r="WHN164" s="426"/>
      <c r="WHO164" s="427"/>
      <c r="WHP164" s="427"/>
      <c r="WHQ164" s="423"/>
      <c r="WHR164" s="428"/>
      <c r="WHS164" s="79"/>
      <c r="WHT164" s="424"/>
      <c r="WHU164" s="89"/>
      <c r="WHV164" s="425"/>
      <c r="WHW164" s="423"/>
      <c r="WHX164" s="426"/>
      <c r="WHY164" s="426"/>
      <c r="WHZ164" s="427"/>
      <c r="WIA164" s="427"/>
      <c r="WIB164" s="423"/>
      <c r="WIC164" s="428"/>
      <c r="WID164" s="79"/>
      <c r="WIE164" s="424"/>
      <c r="WIF164" s="89"/>
      <c r="WIG164" s="425"/>
      <c r="WIH164" s="423"/>
      <c r="WII164" s="426"/>
      <c r="WIJ164" s="426"/>
      <c r="WIK164" s="427"/>
      <c r="WIL164" s="427"/>
      <c r="WIM164" s="423"/>
      <c r="WIN164" s="428"/>
      <c r="WIO164" s="79"/>
      <c r="WIP164" s="424"/>
      <c r="WIQ164" s="89"/>
      <c r="WIR164" s="425"/>
      <c r="WIS164" s="423"/>
      <c r="WIT164" s="426"/>
      <c r="WIU164" s="426"/>
      <c r="WIV164" s="427"/>
      <c r="WIW164" s="427"/>
      <c r="WIX164" s="423"/>
      <c r="WIY164" s="428"/>
      <c r="WIZ164" s="79"/>
      <c r="WJA164" s="424"/>
      <c r="WJB164" s="89"/>
      <c r="WJC164" s="425"/>
      <c r="WJD164" s="423"/>
      <c r="WJE164" s="426"/>
      <c r="WJF164" s="426"/>
      <c r="WJG164" s="427"/>
      <c r="WJH164" s="427"/>
      <c r="WJI164" s="423"/>
      <c r="WJJ164" s="428"/>
      <c r="WJK164" s="79"/>
      <c r="WJL164" s="424"/>
      <c r="WJM164" s="89"/>
      <c r="WJN164" s="425"/>
      <c r="WJO164" s="423"/>
      <c r="WJP164" s="426"/>
      <c r="WJQ164" s="426"/>
      <c r="WJR164" s="427"/>
      <c r="WJS164" s="427"/>
      <c r="WJT164" s="423"/>
      <c r="WJU164" s="428"/>
      <c r="WJV164" s="79"/>
      <c r="WJW164" s="424"/>
      <c r="WJX164" s="89"/>
      <c r="WJY164" s="425"/>
      <c r="WJZ164" s="423"/>
      <c r="WKA164" s="426"/>
      <c r="WKB164" s="426"/>
      <c r="WKC164" s="427"/>
      <c r="WKD164" s="427"/>
      <c r="WKE164" s="423"/>
      <c r="WKF164" s="428"/>
      <c r="WKG164" s="79"/>
      <c r="WKH164" s="424"/>
      <c r="WKI164" s="89"/>
      <c r="WKJ164" s="425"/>
      <c r="WKK164" s="423"/>
      <c r="WKL164" s="426"/>
      <c r="WKM164" s="426"/>
      <c r="WKN164" s="427"/>
      <c r="WKO164" s="427"/>
      <c r="WKP164" s="423"/>
      <c r="WKQ164" s="428"/>
      <c r="WKR164" s="79"/>
      <c r="WKS164" s="424"/>
      <c r="WKT164" s="89"/>
      <c r="WKU164" s="425"/>
      <c r="WKV164" s="423"/>
      <c r="WKW164" s="426"/>
      <c r="WKX164" s="426"/>
      <c r="WKY164" s="427"/>
      <c r="WKZ164" s="427"/>
      <c r="WLA164" s="423"/>
      <c r="WLB164" s="428"/>
      <c r="WLC164" s="79"/>
      <c r="WLD164" s="424"/>
      <c r="WLE164" s="89"/>
      <c r="WLF164" s="425"/>
      <c r="WLG164" s="423"/>
      <c r="WLH164" s="426"/>
      <c r="WLI164" s="426"/>
      <c r="WLJ164" s="427"/>
      <c r="WLK164" s="427"/>
      <c r="WLL164" s="423"/>
      <c r="WLM164" s="428"/>
      <c r="WLN164" s="79"/>
      <c r="WLO164" s="424"/>
      <c r="WLP164" s="89"/>
      <c r="WLQ164" s="425"/>
      <c r="WLR164" s="423"/>
      <c r="WLS164" s="426"/>
      <c r="WLT164" s="426"/>
      <c r="WLU164" s="427"/>
      <c r="WLV164" s="427"/>
      <c r="WLW164" s="423"/>
      <c r="WLX164" s="428"/>
      <c r="WLY164" s="79"/>
      <c r="WLZ164" s="424"/>
      <c r="WMA164" s="89"/>
      <c r="WMB164" s="425"/>
      <c r="WMC164" s="423"/>
      <c r="WMD164" s="426"/>
      <c r="WME164" s="426"/>
      <c r="WMF164" s="427"/>
      <c r="WMG164" s="427"/>
      <c r="WMH164" s="423"/>
      <c r="WMI164" s="428"/>
      <c r="WMJ164" s="79"/>
      <c r="WMK164" s="424"/>
      <c r="WML164" s="89"/>
      <c r="WMM164" s="425"/>
      <c r="WMN164" s="423"/>
      <c r="WMO164" s="426"/>
      <c r="WMP164" s="426"/>
      <c r="WMQ164" s="427"/>
      <c r="WMR164" s="427"/>
      <c r="WMS164" s="423"/>
      <c r="WMT164" s="428"/>
      <c r="WMU164" s="79"/>
      <c r="WMV164" s="424"/>
      <c r="WMW164" s="89"/>
      <c r="WMX164" s="425"/>
      <c r="WMY164" s="423"/>
      <c r="WMZ164" s="426"/>
      <c r="WNA164" s="426"/>
      <c r="WNB164" s="427"/>
      <c r="WNC164" s="427"/>
      <c r="WND164" s="423"/>
      <c r="WNE164" s="428"/>
      <c r="WNF164" s="79"/>
      <c r="WNG164" s="424"/>
      <c r="WNH164" s="89"/>
      <c r="WNI164" s="425"/>
      <c r="WNJ164" s="423"/>
      <c r="WNK164" s="426"/>
      <c r="WNL164" s="426"/>
      <c r="WNM164" s="427"/>
      <c r="WNN164" s="427"/>
      <c r="WNO164" s="423"/>
      <c r="WNP164" s="428"/>
      <c r="WNQ164" s="79"/>
      <c r="WNR164" s="424"/>
      <c r="WNS164" s="89"/>
      <c r="WNT164" s="425"/>
      <c r="WNU164" s="423"/>
      <c r="WNV164" s="426"/>
      <c r="WNW164" s="426"/>
      <c r="WNX164" s="427"/>
      <c r="WNY164" s="427"/>
      <c r="WNZ164" s="423"/>
      <c r="WOA164" s="428"/>
      <c r="WOB164" s="79"/>
      <c r="WOC164" s="424"/>
      <c r="WOD164" s="89"/>
      <c r="WOE164" s="425"/>
      <c r="WOF164" s="423"/>
      <c r="WOG164" s="426"/>
      <c r="WOH164" s="426"/>
      <c r="WOI164" s="427"/>
      <c r="WOJ164" s="427"/>
      <c r="WOK164" s="423"/>
      <c r="WOL164" s="428"/>
      <c r="WOM164" s="79"/>
      <c r="WON164" s="424"/>
      <c r="WOO164" s="89"/>
      <c r="WOP164" s="425"/>
      <c r="WOQ164" s="423"/>
      <c r="WOR164" s="426"/>
      <c r="WOS164" s="426"/>
      <c r="WOT164" s="427"/>
      <c r="WOU164" s="427"/>
      <c r="WOV164" s="423"/>
      <c r="WOW164" s="428"/>
      <c r="WOX164" s="79"/>
      <c r="WOY164" s="424"/>
      <c r="WOZ164" s="89"/>
      <c r="WPA164" s="425"/>
      <c r="WPB164" s="423"/>
      <c r="WPC164" s="426"/>
      <c r="WPD164" s="426"/>
      <c r="WPE164" s="427"/>
      <c r="WPF164" s="427"/>
      <c r="WPG164" s="423"/>
      <c r="WPH164" s="428"/>
      <c r="WPI164" s="79"/>
      <c r="WPJ164" s="424"/>
      <c r="WPK164" s="89"/>
      <c r="WPL164" s="425"/>
      <c r="WPM164" s="423"/>
      <c r="WPN164" s="426"/>
      <c r="WPO164" s="426"/>
      <c r="WPP164" s="427"/>
      <c r="WPQ164" s="427"/>
      <c r="WPR164" s="423"/>
      <c r="WPS164" s="428"/>
      <c r="WPT164" s="79"/>
      <c r="WPU164" s="424"/>
      <c r="WPV164" s="89"/>
      <c r="WPW164" s="425"/>
      <c r="WPX164" s="423"/>
      <c r="WPY164" s="426"/>
      <c r="WPZ164" s="426"/>
      <c r="WQA164" s="427"/>
      <c r="WQB164" s="427"/>
      <c r="WQC164" s="423"/>
      <c r="WQD164" s="428"/>
      <c r="WQE164" s="79"/>
      <c r="WQF164" s="424"/>
      <c r="WQG164" s="89"/>
      <c r="WQH164" s="425"/>
      <c r="WQI164" s="423"/>
      <c r="WQJ164" s="426"/>
      <c r="WQK164" s="426"/>
      <c r="WQL164" s="427"/>
      <c r="WQM164" s="427"/>
      <c r="WQN164" s="423"/>
      <c r="WQO164" s="428"/>
      <c r="WQP164" s="79"/>
      <c r="WQQ164" s="424"/>
      <c r="WQR164" s="89"/>
      <c r="WQS164" s="425"/>
      <c r="WQT164" s="423"/>
      <c r="WQU164" s="426"/>
      <c r="WQV164" s="426"/>
      <c r="WQW164" s="427"/>
      <c r="WQX164" s="427"/>
      <c r="WQY164" s="423"/>
      <c r="WQZ164" s="428"/>
      <c r="WRA164" s="79"/>
      <c r="WRB164" s="424"/>
      <c r="WRC164" s="89"/>
      <c r="WRD164" s="425"/>
      <c r="WRE164" s="423"/>
      <c r="WRF164" s="426"/>
      <c r="WRG164" s="426"/>
      <c r="WRH164" s="427"/>
      <c r="WRI164" s="427"/>
      <c r="WRJ164" s="423"/>
      <c r="WRK164" s="428"/>
      <c r="WRL164" s="79"/>
      <c r="WRM164" s="424"/>
      <c r="WRN164" s="89"/>
      <c r="WRO164" s="425"/>
      <c r="WRP164" s="423"/>
      <c r="WRQ164" s="426"/>
      <c r="WRR164" s="426"/>
      <c r="WRS164" s="427"/>
      <c r="WRT164" s="427"/>
      <c r="WRU164" s="423"/>
      <c r="WRV164" s="428"/>
      <c r="WRW164" s="79"/>
      <c r="WRX164" s="424"/>
      <c r="WRY164" s="89"/>
      <c r="WRZ164" s="425"/>
      <c r="WSA164" s="423"/>
      <c r="WSB164" s="426"/>
      <c r="WSC164" s="426"/>
      <c r="WSD164" s="427"/>
      <c r="WSE164" s="427"/>
      <c r="WSF164" s="423"/>
      <c r="WSG164" s="428"/>
      <c r="WSH164" s="79"/>
      <c r="WSI164" s="424"/>
      <c r="WSJ164" s="89"/>
      <c r="WSK164" s="425"/>
      <c r="WSL164" s="423"/>
      <c r="WSM164" s="426"/>
      <c r="WSN164" s="426"/>
      <c r="WSO164" s="427"/>
      <c r="WSP164" s="427"/>
      <c r="WSQ164" s="423"/>
      <c r="WSR164" s="428"/>
      <c r="WSS164" s="79"/>
      <c r="WST164" s="424"/>
      <c r="WSU164" s="89"/>
      <c r="WSV164" s="425"/>
      <c r="WSW164" s="423"/>
      <c r="WSX164" s="426"/>
      <c r="WSY164" s="426"/>
      <c r="WSZ164" s="427"/>
      <c r="WTA164" s="427"/>
      <c r="WTB164" s="423"/>
      <c r="WTC164" s="428"/>
      <c r="WTD164" s="79"/>
      <c r="WTE164" s="424"/>
      <c r="WTF164" s="89"/>
      <c r="WTG164" s="425"/>
      <c r="WTH164" s="423"/>
      <c r="WTI164" s="426"/>
      <c r="WTJ164" s="426"/>
      <c r="WTK164" s="427"/>
      <c r="WTL164" s="427"/>
      <c r="WTM164" s="423"/>
      <c r="WTN164" s="428"/>
      <c r="WTO164" s="79"/>
      <c r="WTP164" s="424"/>
      <c r="WTQ164" s="89"/>
      <c r="WTR164" s="425"/>
      <c r="WTS164" s="423"/>
      <c r="WTT164" s="426"/>
      <c r="WTU164" s="426"/>
      <c r="WTV164" s="427"/>
      <c r="WTW164" s="427"/>
      <c r="WTX164" s="423"/>
      <c r="WTY164" s="428"/>
      <c r="WTZ164" s="79"/>
      <c r="WUA164" s="424"/>
      <c r="WUB164" s="89"/>
      <c r="WUC164" s="425"/>
      <c r="WUD164" s="423"/>
      <c r="WUE164" s="426"/>
      <c r="WUF164" s="426"/>
      <c r="WUG164" s="427"/>
      <c r="WUH164" s="427"/>
      <c r="WUI164" s="423"/>
      <c r="WUJ164" s="428"/>
      <c r="WUK164" s="79"/>
      <c r="WUL164" s="424"/>
      <c r="WUM164" s="89"/>
      <c r="WUN164" s="425"/>
      <c r="WUO164" s="423"/>
      <c r="WUP164" s="426"/>
      <c r="WUQ164" s="426"/>
      <c r="WUR164" s="427"/>
      <c r="WUS164" s="427"/>
      <c r="WUT164" s="423"/>
      <c r="WUU164" s="428"/>
      <c r="WUV164" s="79"/>
      <c r="WUW164" s="424"/>
      <c r="WUX164" s="89"/>
      <c r="WUY164" s="425"/>
      <c r="WUZ164" s="423"/>
      <c r="WVA164" s="426"/>
      <c r="WVB164" s="426"/>
      <c r="WVC164" s="427"/>
      <c r="WVD164" s="427"/>
      <c r="WVE164" s="423"/>
      <c r="WVF164" s="428"/>
      <c r="WVG164" s="79"/>
      <c r="WVH164" s="424"/>
      <c r="WVI164" s="89"/>
      <c r="WVJ164" s="425"/>
      <c r="WVK164" s="423"/>
      <c r="WVL164" s="426"/>
      <c r="WVM164" s="426"/>
      <c r="WVN164" s="427"/>
      <c r="WVO164" s="427"/>
      <c r="WVP164" s="423"/>
      <c r="WVQ164" s="428"/>
      <c r="WVR164" s="79"/>
      <c r="WVS164" s="424"/>
      <c r="WVT164" s="89"/>
      <c r="WVU164" s="425"/>
      <c r="WVV164" s="423"/>
      <c r="WVW164" s="426"/>
      <c r="WVX164" s="426"/>
      <c r="WVY164" s="427"/>
      <c r="WVZ164" s="427"/>
      <c r="WWA164" s="423"/>
      <c r="WWB164" s="428"/>
      <c r="WWC164" s="79"/>
      <c r="WWD164" s="424"/>
      <c r="WWE164" s="89"/>
      <c r="WWF164" s="425"/>
      <c r="WWG164" s="423"/>
      <c r="WWH164" s="426"/>
      <c r="WWI164" s="426"/>
      <c r="WWJ164" s="427"/>
      <c r="WWK164" s="427"/>
      <c r="WWL164" s="423"/>
      <c r="WWM164" s="428"/>
      <c r="WWN164" s="79"/>
      <c r="WWO164" s="424"/>
      <c r="WWP164" s="89"/>
      <c r="WWQ164" s="425"/>
      <c r="WWR164" s="423"/>
      <c r="WWS164" s="426"/>
      <c r="WWT164" s="426"/>
      <c r="WWU164" s="427"/>
      <c r="WWV164" s="427"/>
      <c r="WWW164" s="423"/>
      <c r="WWX164" s="428"/>
      <c r="WWY164" s="79"/>
      <c r="WWZ164" s="424"/>
      <c r="WXA164" s="89"/>
      <c r="WXB164" s="425"/>
      <c r="WXC164" s="423"/>
      <c r="WXD164" s="426"/>
      <c r="WXE164" s="426"/>
      <c r="WXF164" s="427"/>
      <c r="WXG164" s="427"/>
      <c r="WXH164" s="423"/>
      <c r="WXI164" s="428"/>
      <c r="WXJ164" s="79"/>
      <c r="WXK164" s="424"/>
      <c r="WXL164" s="89"/>
      <c r="WXM164" s="425"/>
      <c r="WXN164" s="423"/>
      <c r="WXO164" s="426"/>
      <c r="WXP164" s="426"/>
      <c r="WXQ164" s="427"/>
      <c r="WXR164" s="427"/>
      <c r="WXS164" s="423"/>
      <c r="WXT164" s="428"/>
      <c r="WXU164" s="79"/>
      <c r="WXV164" s="424"/>
      <c r="WXW164" s="89"/>
      <c r="WXX164" s="425"/>
      <c r="WXY164" s="423"/>
      <c r="WXZ164" s="426"/>
      <c r="WYA164" s="426"/>
      <c r="WYB164" s="427"/>
      <c r="WYC164" s="427"/>
      <c r="WYD164" s="423"/>
      <c r="WYE164" s="428"/>
      <c r="WYF164" s="79"/>
      <c r="WYG164" s="424"/>
      <c r="WYH164" s="89"/>
      <c r="WYI164" s="425"/>
      <c r="WYJ164" s="423"/>
      <c r="WYK164" s="426"/>
      <c r="WYL164" s="426"/>
      <c r="WYM164" s="427"/>
      <c r="WYN164" s="427"/>
      <c r="WYO164" s="423"/>
      <c r="WYP164" s="428"/>
      <c r="WYQ164" s="79"/>
      <c r="WYR164" s="424"/>
      <c r="WYS164" s="89"/>
      <c r="WYT164" s="425"/>
      <c r="WYU164" s="423"/>
      <c r="WYV164" s="426"/>
      <c r="WYW164" s="426"/>
      <c r="WYX164" s="427"/>
      <c r="WYY164" s="427"/>
      <c r="WYZ164" s="423"/>
      <c r="WZA164" s="428"/>
      <c r="WZB164" s="79"/>
      <c r="WZC164" s="424"/>
      <c r="WZD164" s="89"/>
      <c r="WZE164" s="425"/>
      <c r="WZF164" s="423"/>
      <c r="WZG164" s="426"/>
      <c r="WZH164" s="426"/>
      <c r="WZI164" s="427"/>
      <c r="WZJ164" s="427"/>
      <c r="WZK164" s="423"/>
      <c r="WZL164" s="428"/>
      <c r="WZM164" s="79"/>
      <c r="WZN164" s="424"/>
      <c r="WZO164" s="89"/>
      <c r="WZP164" s="425"/>
      <c r="WZQ164" s="423"/>
      <c r="WZR164" s="426"/>
      <c r="WZS164" s="426"/>
      <c r="WZT164" s="427"/>
      <c r="WZU164" s="427"/>
      <c r="WZV164" s="423"/>
      <c r="WZW164" s="428"/>
      <c r="WZX164" s="79"/>
      <c r="WZY164" s="424"/>
      <c r="WZZ164" s="89"/>
      <c r="XAA164" s="425"/>
      <c r="XAB164" s="423"/>
      <c r="XAC164" s="426"/>
      <c r="XAD164" s="426"/>
      <c r="XAE164" s="427"/>
      <c r="XAF164" s="427"/>
      <c r="XAG164" s="423"/>
      <c r="XAH164" s="428"/>
      <c r="XAI164" s="79"/>
      <c r="XAJ164" s="424"/>
      <c r="XAK164" s="89"/>
      <c r="XAL164" s="425"/>
      <c r="XAM164" s="423"/>
      <c r="XAN164" s="426"/>
      <c r="XAO164" s="426"/>
      <c r="XAP164" s="427"/>
      <c r="XAQ164" s="427"/>
      <c r="XAR164" s="423"/>
      <c r="XAS164" s="428"/>
      <c r="XAT164" s="79"/>
      <c r="XAU164" s="424"/>
      <c r="XAV164" s="89"/>
      <c r="XAW164" s="425"/>
      <c r="XAX164" s="423"/>
      <c r="XAY164" s="426"/>
      <c r="XAZ164" s="426"/>
      <c r="XBA164" s="427"/>
      <c r="XBB164" s="427"/>
      <c r="XBC164" s="423"/>
      <c r="XBD164" s="428"/>
      <c r="XBE164" s="79"/>
      <c r="XBF164" s="424"/>
      <c r="XBG164" s="89"/>
      <c r="XBH164" s="425"/>
      <c r="XBI164" s="423"/>
      <c r="XBJ164" s="426"/>
      <c r="XBK164" s="426"/>
      <c r="XBL164" s="427"/>
      <c r="XBM164" s="427"/>
      <c r="XBN164" s="423"/>
      <c r="XBO164" s="428"/>
      <c r="XBP164" s="79"/>
      <c r="XBQ164" s="424"/>
      <c r="XBR164" s="89"/>
      <c r="XBS164" s="425"/>
      <c r="XBT164" s="423"/>
      <c r="XBU164" s="426"/>
      <c r="XBV164" s="426"/>
      <c r="XBW164" s="427"/>
      <c r="XBX164" s="427"/>
      <c r="XBY164" s="423"/>
      <c r="XBZ164" s="428"/>
      <c r="XCA164" s="79"/>
      <c r="XCB164" s="424"/>
      <c r="XCC164" s="89"/>
      <c r="XCD164" s="425"/>
      <c r="XCE164" s="423"/>
      <c r="XCF164" s="426"/>
      <c r="XCG164" s="426"/>
      <c r="XCH164" s="427"/>
      <c r="XCI164" s="427"/>
      <c r="XCJ164" s="423"/>
      <c r="XCK164" s="428"/>
      <c r="XCL164" s="79"/>
      <c r="XCM164" s="424"/>
      <c r="XCN164" s="89"/>
      <c r="XCO164" s="425"/>
      <c r="XCP164" s="423"/>
      <c r="XCQ164" s="426"/>
      <c r="XCR164" s="426"/>
      <c r="XCS164" s="427"/>
      <c r="XCT164" s="427"/>
      <c r="XCU164" s="423"/>
      <c r="XCV164" s="428"/>
      <c r="XCW164" s="79"/>
      <c r="XCX164" s="424"/>
      <c r="XCY164" s="89"/>
      <c r="XCZ164" s="425"/>
      <c r="XDA164" s="423"/>
      <c r="XDB164" s="426"/>
      <c r="XDC164" s="426"/>
      <c r="XDD164" s="427"/>
      <c r="XDE164" s="427"/>
      <c r="XDF164" s="423"/>
      <c r="XDG164" s="428"/>
      <c r="XDH164" s="79"/>
      <c r="XDI164" s="424"/>
      <c r="XDJ164" s="89"/>
      <c r="XDK164" s="425"/>
      <c r="XDL164" s="423"/>
      <c r="XDM164" s="426"/>
      <c r="XDN164" s="426"/>
      <c r="XDO164" s="427"/>
      <c r="XDP164" s="427"/>
      <c r="XDQ164" s="423"/>
      <c r="XDR164" s="428"/>
      <c r="XDS164" s="79"/>
      <c r="XDT164" s="424"/>
      <c r="XDU164" s="89"/>
      <c r="XDV164" s="425"/>
      <c r="XDW164" s="423"/>
      <c r="XDX164" s="426"/>
      <c r="XDY164" s="426"/>
      <c r="XDZ164" s="427"/>
      <c r="XEA164" s="427"/>
      <c r="XEB164" s="423"/>
      <c r="XEC164" s="428"/>
      <c r="XED164" s="79"/>
      <c r="XEE164" s="424"/>
      <c r="XEF164" s="89"/>
      <c r="XEG164" s="425"/>
      <c r="XEH164" s="423"/>
      <c r="XEI164" s="426"/>
      <c r="XEJ164" s="426"/>
      <c r="XEK164" s="427"/>
      <c r="XEL164" s="427"/>
      <c r="XEM164" s="423"/>
      <c r="XEN164" s="428"/>
      <c r="XEO164" s="79"/>
      <c r="XEP164" s="424"/>
      <c r="XEQ164" s="89"/>
      <c r="XER164" s="425"/>
      <c r="XES164" s="423"/>
      <c r="XET164" s="426"/>
      <c r="XEU164" s="426"/>
      <c r="XEV164" s="427"/>
      <c r="XEW164" s="427"/>
      <c r="XEX164" s="423"/>
      <c r="XEY164" s="428"/>
      <c r="XEZ164" s="79"/>
      <c r="XFA164" s="424"/>
      <c r="XFB164" s="89"/>
      <c r="XFC164" s="425"/>
      <c r="XFD164" s="423"/>
    </row>
    <row r="165" spans="1:16384" ht="5.0999999999999996" customHeight="1" x14ac:dyDescent="0.2">
      <c r="A165" s="435"/>
      <c r="B165" s="402" t="e">
        <f>VLOOKUP(A165,Data!$A:$P,3,FALSE)</f>
        <v>#N/A</v>
      </c>
      <c r="C165" s="185" t="e">
        <f>VLOOKUP(A165,Data!$A:$P,4,FALSE)</f>
        <v>#N/A</v>
      </c>
      <c r="D165" s="186" t="e">
        <f>VLOOKUP(A165,Data!$A:$P,5,FALSE)</f>
        <v>#N/A</v>
      </c>
      <c r="E165" s="312" t="e">
        <f>VLOOKUP(A165,Data!$A:$P,9,FALSE)</f>
        <v>#N/A</v>
      </c>
      <c r="F165" s="429" t="e">
        <f>VLOOKUP(A165,Data!$A:$P,11,FALSE)</f>
        <v>#N/A</v>
      </c>
      <c r="G165" s="429" t="e">
        <f>VLOOKUP(A165,Data!$A:$P,12,FALSE)</f>
        <v>#N/A</v>
      </c>
      <c r="H165" s="494" t="e">
        <f>VLOOKUP(A165,Data!$A:$P,13,FALSE)</f>
        <v>#N/A</v>
      </c>
      <c r="I165" s="190" t="e">
        <f>VLOOKUP(A165,Data!$A:$P,14,FALSE)</f>
        <v>#N/A</v>
      </c>
      <c r="J165" s="388" t="e">
        <f>VLOOKUP(A165,Data!$A:$P,15,FALSE)</f>
        <v>#N/A</v>
      </c>
      <c r="K165" s="525" t="e">
        <f>VLOOKUP(A165,Data!$A:$S,19,FALSE)</f>
        <v>#N/A</v>
      </c>
      <c r="L165" s="528" t="e">
        <f>VLOOKUP(A165,Data!$A$2:$P$337,16,FALSE)</f>
        <v>#N/A</v>
      </c>
      <c r="M165" s="424"/>
      <c r="N165" s="89"/>
      <c r="O165" s="425"/>
      <c r="P165" s="423"/>
      <c r="Q165" s="426"/>
      <c r="R165" s="426"/>
      <c r="S165" s="427"/>
      <c r="T165" s="427"/>
      <c r="U165" s="423"/>
      <c r="V165" s="428"/>
      <c r="W165" s="78"/>
      <c r="X165" s="424"/>
      <c r="Y165" s="89"/>
      <c r="Z165" s="425"/>
      <c r="AA165" s="423"/>
      <c r="AB165" s="426"/>
      <c r="AC165" s="426"/>
      <c r="AD165" s="427"/>
      <c r="AE165" s="427"/>
      <c r="AF165" s="423"/>
      <c r="AG165" s="428"/>
      <c r="AH165" s="79"/>
      <c r="AI165" s="424"/>
      <c r="AJ165" s="89"/>
      <c r="AK165" s="425"/>
      <c r="AL165" s="423"/>
      <c r="AM165" s="426"/>
      <c r="AN165" s="426"/>
      <c r="AO165" s="427"/>
      <c r="AP165" s="427"/>
      <c r="AQ165" s="423"/>
      <c r="AR165" s="428"/>
      <c r="AS165" s="79"/>
      <c r="AT165" s="424"/>
      <c r="AU165" s="89"/>
      <c r="AV165" s="425"/>
      <c r="AW165" s="423"/>
      <c r="AX165" s="426"/>
      <c r="AY165" s="426"/>
      <c r="AZ165" s="427"/>
      <c r="BA165" s="427"/>
      <c r="BB165" s="423"/>
      <c r="BC165" s="428"/>
      <c r="BD165" s="79"/>
      <c r="BE165" s="424"/>
      <c r="BF165" s="89"/>
      <c r="BG165" s="425"/>
      <c r="BH165" s="423"/>
      <c r="BI165" s="426"/>
      <c r="BJ165" s="426"/>
      <c r="BK165" s="427"/>
      <c r="BL165" s="427"/>
      <c r="BM165" s="423"/>
      <c r="BN165" s="428"/>
      <c r="BO165" s="79"/>
      <c r="BP165" s="424"/>
      <c r="BQ165" s="89"/>
      <c r="BR165" s="425"/>
      <c r="BS165" s="423"/>
      <c r="BT165" s="426"/>
      <c r="BU165" s="426"/>
      <c r="BV165" s="427"/>
      <c r="BW165" s="427"/>
      <c r="BX165" s="423"/>
      <c r="BY165" s="428"/>
      <c r="BZ165" s="79"/>
      <c r="CA165" s="424"/>
      <c r="CB165" s="89"/>
      <c r="CC165" s="425"/>
      <c r="CD165" s="423"/>
      <c r="CE165" s="426"/>
      <c r="CF165" s="426"/>
      <c r="CG165" s="427"/>
      <c r="CH165" s="427"/>
      <c r="CI165" s="423"/>
      <c r="CJ165" s="428"/>
      <c r="CK165" s="79"/>
      <c r="CL165" s="424"/>
      <c r="CM165" s="89"/>
      <c r="CN165" s="425"/>
      <c r="CO165" s="423"/>
      <c r="CP165" s="426"/>
      <c r="CQ165" s="426"/>
      <c r="CR165" s="427"/>
      <c r="CS165" s="427"/>
      <c r="CT165" s="423"/>
      <c r="CU165" s="428"/>
      <c r="CV165" s="79"/>
      <c r="CW165" s="424"/>
      <c r="CX165" s="89"/>
      <c r="CY165" s="425"/>
      <c r="CZ165" s="423"/>
      <c r="DA165" s="426"/>
      <c r="DB165" s="426"/>
      <c r="DC165" s="427"/>
      <c r="DD165" s="427"/>
      <c r="DE165" s="423"/>
      <c r="DF165" s="428"/>
      <c r="DG165" s="79"/>
      <c r="DH165" s="424"/>
      <c r="DI165" s="89"/>
      <c r="DJ165" s="425"/>
      <c r="DK165" s="423"/>
      <c r="DL165" s="426"/>
      <c r="DM165" s="426"/>
      <c r="DN165" s="427"/>
      <c r="DO165" s="427"/>
      <c r="DP165" s="423"/>
      <c r="DQ165" s="428"/>
      <c r="DR165" s="79"/>
      <c r="DS165" s="424"/>
      <c r="DT165" s="89"/>
      <c r="DU165" s="425"/>
      <c r="DV165" s="423"/>
      <c r="DW165" s="426"/>
      <c r="DX165" s="426"/>
      <c r="DY165" s="427"/>
      <c r="DZ165" s="427"/>
      <c r="EA165" s="423"/>
      <c r="EB165" s="428"/>
      <c r="EC165" s="79"/>
      <c r="ED165" s="424"/>
      <c r="EE165" s="89"/>
      <c r="EF165" s="425"/>
      <c r="EG165" s="423"/>
      <c r="EH165" s="426"/>
      <c r="EI165" s="426"/>
      <c r="EJ165" s="427"/>
      <c r="EK165" s="427"/>
      <c r="EL165" s="423"/>
      <c r="EM165" s="428"/>
      <c r="EN165" s="79"/>
      <c r="EO165" s="424"/>
      <c r="EP165" s="89"/>
      <c r="EQ165" s="425"/>
      <c r="ER165" s="423"/>
      <c r="ES165" s="426"/>
      <c r="ET165" s="426"/>
      <c r="EU165" s="427"/>
      <c r="EV165" s="427"/>
      <c r="EW165" s="423"/>
      <c r="EX165" s="428"/>
      <c r="EY165" s="79"/>
      <c r="EZ165" s="424"/>
      <c r="FA165" s="89"/>
      <c r="FB165" s="425"/>
      <c r="FC165" s="423"/>
      <c r="FD165" s="426"/>
      <c r="FE165" s="426"/>
      <c r="FF165" s="427"/>
      <c r="FG165" s="427"/>
      <c r="FH165" s="423"/>
      <c r="FI165" s="428"/>
      <c r="FJ165" s="79"/>
      <c r="FK165" s="424"/>
      <c r="FL165" s="89"/>
      <c r="FM165" s="425"/>
      <c r="FN165" s="423"/>
      <c r="FO165" s="426"/>
      <c r="FP165" s="426"/>
      <c r="FQ165" s="427"/>
      <c r="FR165" s="427"/>
      <c r="FS165" s="423"/>
      <c r="FT165" s="428"/>
      <c r="FU165" s="79"/>
      <c r="FV165" s="424"/>
      <c r="FW165" s="89"/>
      <c r="FX165" s="425"/>
      <c r="FY165" s="423"/>
      <c r="FZ165" s="426"/>
      <c r="GA165" s="426"/>
      <c r="GB165" s="427"/>
      <c r="GC165" s="427"/>
      <c r="GD165" s="423"/>
      <c r="GE165" s="428"/>
      <c r="GF165" s="79"/>
      <c r="GG165" s="424"/>
      <c r="GH165" s="89"/>
      <c r="GI165" s="425"/>
      <c r="GJ165" s="423"/>
      <c r="GK165" s="426"/>
      <c r="GL165" s="426"/>
      <c r="GM165" s="427"/>
      <c r="GN165" s="427"/>
      <c r="GO165" s="423"/>
      <c r="GP165" s="428"/>
      <c r="GQ165" s="79"/>
      <c r="GR165" s="424"/>
      <c r="GS165" s="89"/>
      <c r="GT165" s="425"/>
      <c r="GU165" s="423"/>
      <c r="GV165" s="426"/>
      <c r="GW165" s="426"/>
      <c r="GX165" s="427"/>
      <c r="GY165" s="427"/>
      <c r="GZ165" s="423"/>
      <c r="HA165" s="428"/>
      <c r="HB165" s="79"/>
      <c r="HC165" s="424"/>
      <c r="HD165" s="89"/>
      <c r="HE165" s="425"/>
      <c r="HF165" s="423"/>
      <c r="HG165" s="426"/>
      <c r="HH165" s="426"/>
      <c r="HI165" s="427"/>
      <c r="HJ165" s="427"/>
      <c r="HK165" s="423"/>
      <c r="HL165" s="428"/>
      <c r="HM165" s="79"/>
      <c r="HN165" s="424"/>
      <c r="HO165" s="89"/>
      <c r="HP165" s="425"/>
      <c r="HQ165" s="423"/>
      <c r="HR165" s="426"/>
      <c r="HS165" s="426"/>
      <c r="HT165" s="427"/>
      <c r="HU165" s="427"/>
      <c r="HV165" s="423"/>
      <c r="HW165" s="428"/>
      <c r="HX165" s="79"/>
      <c r="HY165" s="424"/>
      <c r="HZ165" s="89"/>
      <c r="IA165" s="425"/>
      <c r="IB165" s="423"/>
      <c r="IC165" s="426"/>
      <c r="ID165" s="426"/>
      <c r="IE165" s="427"/>
      <c r="IF165" s="427"/>
      <c r="IG165" s="423"/>
      <c r="IH165" s="428"/>
      <c r="II165" s="79"/>
      <c r="IJ165" s="424"/>
      <c r="IK165" s="89"/>
      <c r="IL165" s="425"/>
      <c r="IM165" s="423"/>
      <c r="IN165" s="426"/>
      <c r="IO165" s="426"/>
      <c r="IP165" s="427"/>
      <c r="IQ165" s="427"/>
      <c r="IR165" s="423"/>
      <c r="IS165" s="428"/>
      <c r="IT165" s="79"/>
      <c r="IU165" s="424"/>
      <c r="IV165" s="89"/>
      <c r="IW165" s="425"/>
      <c r="IX165" s="423"/>
      <c r="IY165" s="426"/>
      <c r="IZ165" s="426"/>
      <c r="JA165" s="427"/>
      <c r="JB165" s="427"/>
      <c r="JC165" s="423"/>
      <c r="JD165" s="428"/>
      <c r="JE165" s="79"/>
      <c r="JF165" s="424"/>
      <c r="JG165" s="89"/>
      <c r="JH165" s="425"/>
      <c r="JI165" s="423"/>
      <c r="JJ165" s="426"/>
      <c r="JK165" s="426"/>
      <c r="JL165" s="427"/>
      <c r="JM165" s="427"/>
      <c r="JN165" s="423"/>
      <c r="JO165" s="428"/>
      <c r="JP165" s="79"/>
      <c r="JQ165" s="424"/>
      <c r="JR165" s="89"/>
      <c r="JS165" s="425"/>
      <c r="JT165" s="423"/>
      <c r="JU165" s="426"/>
      <c r="JV165" s="426"/>
      <c r="JW165" s="427"/>
      <c r="JX165" s="427"/>
      <c r="JY165" s="423"/>
      <c r="JZ165" s="428"/>
      <c r="KA165" s="79"/>
      <c r="KB165" s="424"/>
      <c r="KC165" s="89"/>
      <c r="KD165" s="425"/>
      <c r="KE165" s="423"/>
      <c r="KF165" s="426"/>
      <c r="KG165" s="426"/>
      <c r="KH165" s="427"/>
      <c r="KI165" s="427"/>
      <c r="KJ165" s="423"/>
      <c r="KK165" s="428"/>
      <c r="KL165" s="79"/>
      <c r="KM165" s="424"/>
      <c r="KN165" s="89"/>
      <c r="KO165" s="425"/>
      <c r="KP165" s="423"/>
      <c r="KQ165" s="426"/>
      <c r="KR165" s="426"/>
      <c r="KS165" s="427"/>
      <c r="KT165" s="427"/>
      <c r="KU165" s="423"/>
      <c r="KV165" s="428"/>
      <c r="KW165" s="79"/>
      <c r="KX165" s="424"/>
      <c r="KY165" s="89"/>
      <c r="KZ165" s="425"/>
      <c r="LA165" s="423"/>
      <c r="LB165" s="426"/>
      <c r="LC165" s="426"/>
      <c r="LD165" s="427"/>
      <c r="LE165" s="427"/>
      <c r="LF165" s="423"/>
      <c r="LG165" s="428"/>
      <c r="LH165" s="79"/>
      <c r="LI165" s="424"/>
      <c r="LJ165" s="89"/>
      <c r="LK165" s="425"/>
      <c r="LL165" s="423"/>
      <c r="LM165" s="426"/>
      <c r="LN165" s="426"/>
      <c r="LO165" s="427"/>
      <c r="LP165" s="427"/>
      <c r="LQ165" s="423"/>
      <c r="LR165" s="428"/>
      <c r="LS165" s="79"/>
      <c r="LT165" s="424"/>
      <c r="LU165" s="89"/>
      <c r="LV165" s="425"/>
      <c r="LW165" s="423"/>
      <c r="LX165" s="426"/>
      <c r="LY165" s="426"/>
      <c r="LZ165" s="427"/>
      <c r="MA165" s="427"/>
      <c r="MB165" s="423"/>
      <c r="MC165" s="428"/>
      <c r="MD165" s="79"/>
      <c r="ME165" s="424"/>
      <c r="MF165" s="89"/>
      <c r="MG165" s="425"/>
      <c r="MH165" s="423"/>
      <c r="MI165" s="426"/>
      <c r="MJ165" s="426"/>
      <c r="MK165" s="427"/>
      <c r="ML165" s="427"/>
      <c r="MM165" s="423"/>
      <c r="MN165" s="428"/>
      <c r="MO165" s="79"/>
      <c r="MP165" s="424"/>
      <c r="MQ165" s="89"/>
      <c r="MR165" s="425"/>
      <c r="MS165" s="423"/>
      <c r="MT165" s="426"/>
      <c r="MU165" s="426"/>
      <c r="MV165" s="427"/>
      <c r="MW165" s="427"/>
      <c r="MX165" s="423"/>
      <c r="MY165" s="428"/>
      <c r="MZ165" s="79"/>
      <c r="NA165" s="424"/>
      <c r="NB165" s="89"/>
      <c r="NC165" s="425"/>
      <c r="ND165" s="423"/>
      <c r="NE165" s="426"/>
      <c r="NF165" s="426"/>
      <c r="NG165" s="427"/>
      <c r="NH165" s="427"/>
      <c r="NI165" s="423"/>
      <c r="NJ165" s="428"/>
      <c r="NK165" s="79"/>
      <c r="NL165" s="424"/>
      <c r="NM165" s="89"/>
      <c r="NN165" s="425"/>
      <c r="NO165" s="423"/>
      <c r="NP165" s="426"/>
      <c r="NQ165" s="426"/>
      <c r="NR165" s="427"/>
      <c r="NS165" s="427"/>
      <c r="NT165" s="423"/>
      <c r="NU165" s="428"/>
      <c r="NV165" s="79"/>
      <c r="NW165" s="424"/>
      <c r="NX165" s="89"/>
      <c r="NY165" s="425"/>
      <c r="NZ165" s="423"/>
      <c r="OA165" s="426"/>
      <c r="OB165" s="426"/>
      <c r="OC165" s="427"/>
      <c r="OD165" s="427"/>
      <c r="OE165" s="423"/>
      <c r="OF165" s="428"/>
      <c r="OG165" s="79"/>
      <c r="OH165" s="424"/>
      <c r="OI165" s="89"/>
      <c r="OJ165" s="425"/>
      <c r="OK165" s="423"/>
      <c r="OL165" s="426"/>
      <c r="OM165" s="426"/>
      <c r="ON165" s="427"/>
      <c r="OO165" s="427"/>
      <c r="OP165" s="423"/>
      <c r="OQ165" s="428"/>
      <c r="OR165" s="79"/>
      <c r="OS165" s="424"/>
      <c r="OT165" s="89"/>
      <c r="OU165" s="425"/>
      <c r="OV165" s="423"/>
      <c r="OW165" s="426"/>
      <c r="OX165" s="426"/>
      <c r="OY165" s="427"/>
      <c r="OZ165" s="427"/>
      <c r="PA165" s="423"/>
      <c r="PB165" s="428"/>
      <c r="PC165" s="79"/>
      <c r="PD165" s="424"/>
      <c r="PE165" s="89"/>
      <c r="PF165" s="425"/>
      <c r="PG165" s="423"/>
      <c r="PH165" s="426"/>
      <c r="PI165" s="426"/>
      <c r="PJ165" s="427"/>
      <c r="PK165" s="427"/>
      <c r="PL165" s="423"/>
      <c r="PM165" s="428"/>
      <c r="PN165" s="79"/>
      <c r="PO165" s="424"/>
      <c r="PP165" s="89"/>
      <c r="PQ165" s="425"/>
      <c r="PR165" s="423"/>
      <c r="PS165" s="426"/>
      <c r="PT165" s="426"/>
      <c r="PU165" s="427"/>
      <c r="PV165" s="427"/>
      <c r="PW165" s="423"/>
      <c r="PX165" s="428"/>
      <c r="PY165" s="79"/>
      <c r="PZ165" s="424"/>
      <c r="QA165" s="89"/>
      <c r="QB165" s="425"/>
      <c r="QC165" s="423"/>
      <c r="QD165" s="426"/>
      <c r="QE165" s="426"/>
      <c r="QF165" s="427"/>
      <c r="QG165" s="427"/>
      <c r="QH165" s="423"/>
      <c r="QI165" s="428"/>
      <c r="QJ165" s="79"/>
      <c r="QK165" s="424"/>
      <c r="QL165" s="89"/>
      <c r="QM165" s="425"/>
      <c r="QN165" s="423"/>
      <c r="QO165" s="426"/>
      <c r="QP165" s="426"/>
      <c r="QQ165" s="427"/>
      <c r="QR165" s="427"/>
      <c r="QS165" s="423"/>
      <c r="QT165" s="428"/>
      <c r="QU165" s="79"/>
      <c r="QV165" s="424"/>
      <c r="QW165" s="89"/>
      <c r="QX165" s="425"/>
      <c r="QY165" s="423"/>
      <c r="QZ165" s="426"/>
      <c r="RA165" s="426"/>
      <c r="RB165" s="427"/>
      <c r="RC165" s="427"/>
      <c r="RD165" s="423"/>
      <c r="RE165" s="428"/>
      <c r="RF165" s="79"/>
      <c r="RG165" s="424"/>
      <c r="RH165" s="89"/>
      <c r="RI165" s="425"/>
      <c r="RJ165" s="423"/>
      <c r="RK165" s="426"/>
      <c r="RL165" s="426"/>
      <c r="RM165" s="427"/>
      <c r="RN165" s="427"/>
      <c r="RO165" s="423"/>
      <c r="RP165" s="428"/>
      <c r="RQ165" s="79"/>
      <c r="RR165" s="424"/>
      <c r="RS165" s="89"/>
      <c r="RT165" s="425"/>
      <c r="RU165" s="423"/>
      <c r="RV165" s="426"/>
      <c r="RW165" s="426"/>
      <c r="RX165" s="427"/>
      <c r="RY165" s="427"/>
      <c r="RZ165" s="423"/>
      <c r="SA165" s="428"/>
      <c r="SB165" s="79"/>
      <c r="SC165" s="424"/>
      <c r="SD165" s="89"/>
      <c r="SE165" s="425"/>
      <c r="SF165" s="423"/>
      <c r="SG165" s="426"/>
      <c r="SH165" s="426"/>
      <c r="SI165" s="427"/>
      <c r="SJ165" s="427"/>
      <c r="SK165" s="423"/>
      <c r="SL165" s="428"/>
      <c r="SM165" s="79"/>
      <c r="SN165" s="424"/>
      <c r="SO165" s="89"/>
      <c r="SP165" s="425"/>
      <c r="SQ165" s="423"/>
      <c r="SR165" s="426"/>
      <c r="SS165" s="426"/>
      <c r="ST165" s="427"/>
      <c r="SU165" s="427"/>
      <c r="SV165" s="423"/>
      <c r="SW165" s="428"/>
      <c r="SX165" s="79"/>
      <c r="SY165" s="424"/>
      <c r="SZ165" s="89"/>
      <c r="TA165" s="425"/>
      <c r="TB165" s="423"/>
      <c r="TC165" s="426"/>
      <c r="TD165" s="426"/>
      <c r="TE165" s="427"/>
      <c r="TF165" s="427"/>
      <c r="TG165" s="423"/>
      <c r="TH165" s="428"/>
      <c r="TI165" s="79"/>
      <c r="TJ165" s="424"/>
      <c r="TK165" s="89"/>
      <c r="TL165" s="425"/>
      <c r="TM165" s="423"/>
      <c r="TN165" s="426"/>
      <c r="TO165" s="426"/>
      <c r="TP165" s="427"/>
      <c r="TQ165" s="427"/>
      <c r="TR165" s="423"/>
      <c r="TS165" s="428"/>
      <c r="TT165" s="79"/>
      <c r="TU165" s="424"/>
      <c r="TV165" s="89"/>
      <c r="TW165" s="425"/>
      <c r="TX165" s="423"/>
      <c r="TY165" s="426"/>
      <c r="TZ165" s="426"/>
      <c r="UA165" s="427"/>
      <c r="UB165" s="427"/>
      <c r="UC165" s="423"/>
      <c r="UD165" s="428"/>
      <c r="UE165" s="79"/>
      <c r="UF165" s="424"/>
      <c r="UG165" s="89"/>
      <c r="UH165" s="425"/>
      <c r="UI165" s="423"/>
      <c r="UJ165" s="426"/>
      <c r="UK165" s="426"/>
      <c r="UL165" s="427"/>
      <c r="UM165" s="427"/>
      <c r="UN165" s="423"/>
      <c r="UO165" s="428"/>
      <c r="UP165" s="79"/>
      <c r="UQ165" s="424"/>
      <c r="UR165" s="89"/>
      <c r="US165" s="425"/>
      <c r="UT165" s="423"/>
      <c r="UU165" s="426"/>
      <c r="UV165" s="426"/>
      <c r="UW165" s="427"/>
      <c r="UX165" s="427"/>
      <c r="UY165" s="423"/>
      <c r="UZ165" s="428"/>
      <c r="VA165" s="79"/>
      <c r="VB165" s="424"/>
      <c r="VC165" s="89"/>
      <c r="VD165" s="425"/>
      <c r="VE165" s="423"/>
      <c r="VF165" s="426"/>
      <c r="VG165" s="426"/>
      <c r="VH165" s="427"/>
      <c r="VI165" s="427"/>
      <c r="VJ165" s="423"/>
      <c r="VK165" s="428"/>
      <c r="VL165" s="79"/>
      <c r="VM165" s="424"/>
      <c r="VN165" s="89"/>
      <c r="VO165" s="425"/>
      <c r="VP165" s="423"/>
      <c r="VQ165" s="426"/>
      <c r="VR165" s="426"/>
      <c r="VS165" s="427"/>
      <c r="VT165" s="427"/>
      <c r="VU165" s="423"/>
      <c r="VV165" s="428"/>
      <c r="VW165" s="79"/>
      <c r="VX165" s="424"/>
      <c r="VY165" s="89"/>
      <c r="VZ165" s="425"/>
      <c r="WA165" s="423"/>
      <c r="WB165" s="426"/>
      <c r="WC165" s="426"/>
      <c r="WD165" s="427"/>
      <c r="WE165" s="427"/>
      <c r="WF165" s="423"/>
      <c r="WG165" s="428"/>
      <c r="WH165" s="79"/>
      <c r="WI165" s="424"/>
      <c r="WJ165" s="89"/>
      <c r="WK165" s="425"/>
      <c r="WL165" s="423"/>
      <c r="WM165" s="426"/>
      <c r="WN165" s="426"/>
      <c r="WO165" s="427"/>
      <c r="WP165" s="427"/>
      <c r="WQ165" s="423"/>
      <c r="WR165" s="428"/>
      <c r="WS165" s="79"/>
      <c r="WT165" s="424"/>
      <c r="WU165" s="89"/>
      <c r="WV165" s="425"/>
      <c r="WW165" s="423"/>
      <c r="WX165" s="426"/>
      <c r="WY165" s="426"/>
      <c r="WZ165" s="427"/>
      <c r="XA165" s="427"/>
      <c r="XB165" s="423"/>
      <c r="XC165" s="428"/>
      <c r="XD165" s="79"/>
      <c r="XE165" s="424"/>
      <c r="XF165" s="89"/>
      <c r="XG165" s="425"/>
      <c r="XH165" s="423"/>
      <c r="XI165" s="426"/>
      <c r="XJ165" s="426"/>
      <c r="XK165" s="427"/>
      <c r="XL165" s="427"/>
      <c r="XM165" s="423"/>
      <c r="XN165" s="428"/>
      <c r="XO165" s="79"/>
      <c r="XP165" s="424"/>
      <c r="XQ165" s="89"/>
      <c r="XR165" s="425"/>
      <c r="XS165" s="423"/>
      <c r="XT165" s="426"/>
      <c r="XU165" s="426"/>
      <c r="XV165" s="427"/>
      <c r="XW165" s="427"/>
      <c r="XX165" s="423"/>
      <c r="XY165" s="428"/>
      <c r="XZ165" s="79"/>
      <c r="YA165" s="424"/>
      <c r="YB165" s="89"/>
      <c r="YC165" s="425"/>
      <c r="YD165" s="423"/>
      <c r="YE165" s="426"/>
      <c r="YF165" s="426"/>
      <c r="YG165" s="427"/>
      <c r="YH165" s="427"/>
      <c r="YI165" s="423"/>
      <c r="YJ165" s="428"/>
      <c r="YK165" s="79"/>
      <c r="YL165" s="424"/>
      <c r="YM165" s="89"/>
      <c r="YN165" s="425"/>
      <c r="YO165" s="423"/>
      <c r="YP165" s="426"/>
      <c r="YQ165" s="426"/>
      <c r="YR165" s="427"/>
      <c r="YS165" s="427"/>
      <c r="YT165" s="423"/>
      <c r="YU165" s="428"/>
      <c r="YV165" s="79"/>
      <c r="YW165" s="424"/>
      <c r="YX165" s="89"/>
      <c r="YY165" s="425"/>
      <c r="YZ165" s="423"/>
      <c r="ZA165" s="426"/>
      <c r="ZB165" s="426"/>
      <c r="ZC165" s="427"/>
      <c r="ZD165" s="427"/>
      <c r="ZE165" s="423"/>
      <c r="ZF165" s="428"/>
      <c r="ZG165" s="79"/>
      <c r="ZH165" s="424"/>
      <c r="ZI165" s="89"/>
      <c r="ZJ165" s="425"/>
      <c r="ZK165" s="423"/>
      <c r="ZL165" s="426"/>
      <c r="ZM165" s="426"/>
      <c r="ZN165" s="427"/>
      <c r="ZO165" s="427"/>
      <c r="ZP165" s="423"/>
      <c r="ZQ165" s="428"/>
      <c r="ZR165" s="79"/>
      <c r="ZS165" s="424"/>
      <c r="ZT165" s="89"/>
      <c r="ZU165" s="425"/>
      <c r="ZV165" s="423"/>
      <c r="ZW165" s="426"/>
      <c r="ZX165" s="426"/>
      <c r="ZY165" s="427"/>
      <c r="ZZ165" s="427"/>
      <c r="AAA165" s="423"/>
      <c r="AAB165" s="428"/>
      <c r="AAC165" s="79"/>
      <c r="AAD165" s="424"/>
      <c r="AAE165" s="89"/>
      <c r="AAF165" s="425"/>
      <c r="AAG165" s="423"/>
      <c r="AAH165" s="426"/>
      <c r="AAI165" s="426"/>
      <c r="AAJ165" s="427"/>
      <c r="AAK165" s="427"/>
      <c r="AAL165" s="423"/>
      <c r="AAM165" s="428"/>
      <c r="AAN165" s="79"/>
      <c r="AAO165" s="424"/>
      <c r="AAP165" s="89"/>
      <c r="AAQ165" s="425"/>
      <c r="AAR165" s="423"/>
      <c r="AAS165" s="426"/>
      <c r="AAT165" s="426"/>
      <c r="AAU165" s="427"/>
      <c r="AAV165" s="427"/>
      <c r="AAW165" s="423"/>
      <c r="AAX165" s="428"/>
      <c r="AAY165" s="79"/>
      <c r="AAZ165" s="424"/>
      <c r="ABA165" s="89"/>
      <c r="ABB165" s="425"/>
      <c r="ABC165" s="423"/>
      <c r="ABD165" s="426"/>
      <c r="ABE165" s="426"/>
      <c r="ABF165" s="427"/>
      <c r="ABG165" s="427"/>
      <c r="ABH165" s="423"/>
      <c r="ABI165" s="428"/>
      <c r="ABJ165" s="79"/>
      <c r="ABK165" s="424"/>
      <c r="ABL165" s="89"/>
      <c r="ABM165" s="425"/>
      <c r="ABN165" s="423"/>
      <c r="ABO165" s="426"/>
      <c r="ABP165" s="426"/>
      <c r="ABQ165" s="427"/>
      <c r="ABR165" s="427"/>
      <c r="ABS165" s="423"/>
      <c r="ABT165" s="428"/>
      <c r="ABU165" s="79"/>
      <c r="ABV165" s="424"/>
      <c r="ABW165" s="89"/>
      <c r="ABX165" s="425"/>
      <c r="ABY165" s="423"/>
      <c r="ABZ165" s="426"/>
      <c r="ACA165" s="426"/>
      <c r="ACB165" s="427"/>
      <c r="ACC165" s="427"/>
      <c r="ACD165" s="423"/>
      <c r="ACE165" s="428"/>
      <c r="ACF165" s="79"/>
      <c r="ACG165" s="424"/>
      <c r="ACH165" s="89"/>
      <c r="ACI165" s="425"/>
      <c r="ACJ165" s="423"/>
      <c r="ACK165" s="426"/>
      <c r="ACL165" s="426"/>
      <c r="ACM165" s="427"/>
      <c r="ACN165" s="427"/>
      <c r="ACO165" s="423"/>
      <c r="ACP165" s="428"/>
      <c r="ACQ165" s="79"/>
      <c r="ACR165" s="424"/>
      <c r="ACS165" s="89"/>
      <c r="ACT165" s="425"/>
      <c r="ACU165" s="423"/>
      <c r="ACV165" s="426"/>
      <c r="ACW165" s="426"/>
      <c r="ACX165" s="427"/>
      <c r="ACY165" s="427"/>
      <c r="ACZ165" s="423"/>
      <c r="ADA165" s="428"/>
      <c r="ADB165" s="79"/>
      <c r="ADC165" s="424"/>
      <c r="ADD165" s="89"/>
      <c r="ADE165" s="425"/>
      <c r="ADF165" s="423"/>
      <c r="ADG165" s="426"/>
      <c r="ADH165" s="426"/>
      <c r="ADI165" s="427"/>
      <c r="ADJ165" s="427"/>
      <c r="ADK165" s="423"/>
      <c r="ADL165" s="428"/>
      <c r="ADM165" s="79"/>
      <c r="ADN165" s="424"/>
      <c r="ADO165" s="89"/>
      <c r="ADP165" s="425"/>
      <c r="ADQ165" s="423"/>
      <c r="ADR165" s="426"/>
      <c r="ADS165" s="426"/>
      <c r="ADT165" s="427"/>
      <c r="ADU165" s="427"/>
      <c r="ADV165" s="423"/>
      <c r="ADW165" s="428"/>
      <c r="ADX165" s="79"/>
      <c r="ADY165" s="424"/>
      <c r="ADZ165" s="89"/>
      <c r="AEA165" s="425"/>
      <c r="AEB165" s="423"/>
      <c r="AEC165" s="426"/>
      <c r="AED165" s="426"/>
      <c r="AEE165" s="427"/>
      <c r="AEF165" s="427"/>
      <c r="AEG165" s="423"/>
      <c r="AEH165" s="428"/>
      <c r="AEI165" s="79"/>
      <c r="AEJ165" s="424"/>
      <c r="AEK165" s="89"/>
      <c r="AEL165" s="425"/>
      <c r="AEM165" s="423"/>
      <c r="AEN165" s="426"/>
      <c r="AEO165" s="426"/>
      <c r="AEP165" s="427"/>
      <c r="AEQ165" s="427"/>
      <c r="AER165" s="423"/>
      <c r="AES165" s="428"/>
      <c r="AET165" s="79"/>
      <c r="AEU165" s="424"/>
      <c r="AEV165" s="89"/>
      <c r="AEW165" s="425"/>
      <c r="AEX165" s="423"/>
      <c r="AEY165" s="426"/>
      <c r="AEZ165" s="426"/>
      <c r="AFA165" s="427"/>
      <c r="AFB165" s="427"/>
      <c r="AFC165" s="423"/>
      <c r="AFD165" s="428"/>
      <c r="AFE165" s="79"/>
      <c r="AFF165" s="424"/>
      <c r="AFG165" s="89"/>
      <c r="AFH165" s="425"/>
      <c r="AFI165" s="423"/>
      <c r="AFJ165" s="426"/>
      <c r="AFK165" s="426"/>
      <c r="AFL165" s="427"/>
      <c r="AFM165" s="427"/>
      <c r="AFN165" s="423"/>
      <c r="AFO165" s="428"/>
      <c r="AFP165" s="79"/>
      <c r="AFQ165" s="424"/>
      <c r="AFR165" s="89"/>
      <c r="AFS165" s="425"/>
      <c r="AFT165" s="423"/>
      <c r="AFU165" s="426"/>
      <c r="AFV165" s="426"/>
      <c r="AFW165" s="427"/>
      <c r="AFX165" s="427"/>
      <c r="AFY165" s="423"/>
      <c r="AFZ165" s="428"/>
      <c r="AGA165" s="79"/>
      <c r="AGB165" s="424"/>
      <c r="AGC165" s="89"/>
      <c r="AGD165" s="425"/>
      <c r="AGE165" s="423"/>
      <c r="AGF165" s="426"/>
      <c r="AGG165" s="426"/>
      <c r="AGH165" s="427"/>
      <c r="AGI165" s="427"/>
      <c r="AGJ165" s="423"/>
      <c r="AGK165" s="428"/>
      <c r="AGL165" s="79"/>
      <c r="AGM165" s="424"/>
      <c r="AGN165" s="89"/>
      <c r="AGO165" s="425"/>
      <c r="AGP165" s="423"/>
      <c r="AGQ165" s="426"/>
      <c r="AGR165" s="426"/>
      <c r="AGS165" s="427"/>
      <c r="AGT165" s="427"/>
      <c r="AGU165" s="423"/>
      <c r="AGV165" s="428"/>
      <c r="AGW165" s="79"/>
      <c r="AGX165" s="424"/>
      <c r="AGY165" s="89"/>
      <c r="AGZ165" s="425"/>
      <c r="AHA165" s="423"/>
      <c r="AHB165" s="426"/>
      <c r="AHC165" s="426"/>
      <c r="AHD165" s="427"/>
      <c r="AHE165" s="427"/>
      <c r="AHF165" s="423"/>
      <c r="AHG165" s="428"/>
      <c r="AHH165" s="79"/>
      <c r="AHI165" s="424"/>
      <c r="AHJ165" s="89"/>
      <c r="AHK165" s="425"/>
      <c r="AHL165" s="423"/>
      <c r="AHM165" s="426"/>
      <c r="AHN165" s="426"/>
      <c r="AHO165" s="427"/>
      <c r="AHP165" s="427"/>
      <c r="AHQ165" s="423"/>
      <c r="AHR165" s="428"/>
      <c r="AHS165" s="79"/>
      <c r="AHT165" s="424"/>
      <c r="AHU165" s="89"/>
      <c r="AHV165" s="425"/>
      <c r="AHW165" s="423"/>
      <c r="AHX165" s="426"/>
      <c r="AHY165" s="426"/>
      <c r="AHZ165" s="427"/>
      <c r="AIA165" s="427"/>
      <c r="AIB165" s="423"/>
      <c r="AIC165" s="428"/>
      <c r="AID165" s="79"/>
      <c r="AIE165" s="424"/>
      <c r="AIF165" s="89"/>
      <c r="AIG165" s="425"/>
      <c r="AIH165" s="423"/>
      <c r="AII165" s="426"/>
      <c r="AIJ165" s="426"/>
      <c r="AIK165" s="427"/>
      <c r="AIL165" s="427"/>
      <c r="AIM165" s="423"/>
      <c r="AIN165" s="428"/>
      <c r="AIO165" s="79"/>
      <c r="AIP165" s="424"/>
      <c r="AIQ165" s="89"/>
      <c r="AIR165" s="425"/>
      <c r="AIS165" s="423"/>
      <c r="AIT165" s="426"/>
      <c r="AIU165" s="426"/>
      <c r="AIV165" s="427"/>
      <c r="AIW165" s="427"/>
      <c r="AIX165" s="423"/>
      <c r="AIY165" s="428"/>
      <c r="AIZ165" s="79"/>
      <c r="AJA165" s="424"/>
      <c r="AJB165" s="89"/>
      <c r="AJC165" s="425"/>
      <c r="AJD165" s="423"/>
      <c r="AJE165" s="426"/>
      <c r="AJF165" s="426"/>
      <c r="AJG165" s="427"/>
      <c r="AJH165" s="427"/>
      <c r="AJI165" s="423"/>
      <c r="AJJ165" s="428"/>
      <c r="AJK165" s="79"/>
      <c r="AJL165" s="424"/>
      <c r="AJM165" s="89"/>
      <c r="AJN165" s="425"/>
      <c r="AJO165" s="423"/>
      <c r="AJP165" s="426"/>
      <c r="AJQ165" s="426"/>
      <c r="AJR165" s="427"/>
      <c r="AJS165" s="427"/>
      <c r="AJT165" s="423"/>
      <c r="AJU165" s="428"/>
      <c r="AJV165" s="79"/>
      <c r="AJW165" s="424"/>
      <c r="AJX165" s="89"/>
      <c r="AJY165" s="425"/>
      <c r="AJZ165" s="423"/>
      <c r="AKA165" s="426"/>
      <c r="AKB165" s="426"/>
      <c r="AKC165" s="427"/>
      <c r="AKD165" s="427"/>
      <c r="AKE165" s="423"/>
      <c r="AKF165" s="428"/>
      <c r="AKG165" s="79"/>
      <c r="AKH165" s="424"/>
      <c r="AKI165" s="89"/>
      <c r="AKJ165" s="425"/>
      <c r="AKK165" s="423"/>
      <c r="AKL165" s="426"/>
      <c r="AKM165" s="426"/>
      <c r="AKN165" s="427"/>
      <c r="AKO165" s="427"/>
      <c r="AKP165" s="423"/>
      <c r="AKQ165" s="428"/>
      <c r="AKR165" s="79"/>
      <c r="AKS165" s="424"/>
      <c r="AKT165" s="89"/>
      <c r="AKU165" s="425"/>
      <c r="AKV165" s="423"/>
      <c r="AKW165" s="426"/>
      <c r="AKX165" s="426"/>
      <c r="AKY165" s="427"/>
      <c r="AKZ165" s="427"/>
      <c r="ALA165" s="423"/>
      <c r="ALB165" s="428"/>
      <c r="ALC165" s="79"/>
      <c r="ALD165" s="424"/>
      <c r="ALE165" s="89"/>
      <c r="ALF165" s="425"/>
      <c r="ALG165" s="423"/>
      <c r="ALH165" s="426"/>
      <c r="ALI165" s="426"/>
      <c r="ALJ165" s="427"/>
      <c r="ALK165" s="427"/>
      <c r="ALL165" s="423"/>
      <c r="ALM165" s="428"/>
      <c r="ALN165" s="79"/>
      <c r="ALO165" s="424"/>
      <c r="ALP165" s="89"/>
      <c r="ALQ165" s="425"/>
      <c r="ALR165" s="423"/>
      <c r="ALS165" s="426"/>
      <c r="ALT165" s="426"/>
      <c r="ALU165" s="427"/>
      <c r="ALV165" s="427"/>
      <c r="ALW165" s="423"/>
      <c r="ALX165" s="428"/>
      <c r="ALY165" s="79"/>
      <c r="ALZ165" s="424"/>
      <c r="AMA165" s="89"/>
      <c r="AMB165" s="425"/>
      <c r="AMC165" s="423"/>
      <c r="AMD165" s="426"/>
      <c r="AME165" s="426"/>
      <c r="AMF165" s="427"/>
      <c r="AMG165" s="427"/>
      <c r="AMH165" s="423"/>
      <c r="AMI165" s="428"/>
      <c r="AMJ165" s="79"/>
      <c r="AMK165" s="424"/>
      <c r="AML165" s="89"/>
      <c r="AMM165" s="425"/>
      <c r="AMN165" s="423"/>
      <c r="AMO165" s="426"/>
      <c r="AMP165" s="426"/>
      <c r="AMQ165" s="427"/>
      <c r="AMR165" s="427"/>
      <c r="AMS165" s="423"/>
      <c r="AMT165" s="428"/>
      <c r="AMU165" s="79"/>
      <c r="AMV165" s="424"/>
      <c r="AMW165" s="89"/>
      <c r="AMX165" s="425"/>
      <c r="AMY165" s="423"/>
      <c r="AMZ165" s="426"/>
      <c r="ANA165" s="426"/>
      <c r="ANB165" s="427"/>
      <c r="ANC165" s="427"/>
      <c r="AND165" s="423"/>
      <c r="ANE165" s="428"/>
      <c r="ANF165" s="79"/>
      <c r="ANG165" s="424"/>
      <c r="ANH165" s="89"/>
      <c r="ANI165" s="425"/>
      <c r="ANJ165" s="423"/>
      <c r="ANK165" s="426"/>
      <c r="ANL165" s="426"/>
      <c r="ANM165" s="427"/>
      <c r="ANN165" s="427"/>
      <c r="ANO165" s="423"/>
      <c r="ANP165" s="428"/>
      <c r="ANQ165" s="79"/>
      <c r="ANR165" s="424"/>
      <c r="ANS165" s="89"/>
      <c r="ANT165" s="425"/>
      <c r="ANU165" s="423"/>
      <c r="ANV165" s="426"/>
      <c r="ANW165" s="426"/>
      <c r="ANX165" s="427"/>
      <c r="ANY165" s="427"/>
      <c r="ANZ165" s="423"/>
      <c r="AOA165" s="428"/>
      <c r="AOB165" s="79"/>
      <c r="AOC165" s="424"/>
      <c r="AOD165" s="89"/>
      <c r="AOE165" s="425"/>
      <c r="AOF165" s="423"/>
      <c r="AOG165" s="426"/>
      <c r="AOH165" s="426"/>
      <c r="AOI165" s="427"/>
      <c r="AOJ165" s="427"/>
      <c r="AOK165" s="423"/>
      <c r="AOL165" s="428"/>
      <c r="AOM165" s="79"/>
      <c r="AON165" s="424"/>
      <c r="AOO165" s="89"/>
      <c r="AOP165" s="425"/>
      <c r="AOQ165" s="423"/>
      <c r="AOR165" s="426"/>
      <c r="AOS165" s="426"/>
      <c r="AOT165" s="427"/>
      <c r="AOU165" s="427"/>
      <c r="AOV165" s="423"/>
      <c r="AOW165" s="428"/>
      <c r="AOX165" s="79"/>
      <c r="AOY165" s="424"/>
      <c r="AOZ165" s="89"/>
      <c r="APA165" s="425"/>
      <c r="APB165" s="423"/>
      <c r="APC165" s="426"/>
      <c r="APD165" s="426"/>
      <c r="APE165" s="427"/>
      <c r="APF165" s="427"/>
      <c r="APG165" s="423"/>
      <c r="APH165" s="428"/>
      <c r="API165" s="79"/>
      <c r="APJ165" s="424"/>
      <c r="APK165" s="89"/>
      <c r="APL165" s="425"/>
      <c r="APM165" s="423"/>
      <c r="APN165" s="426"/>
      <c r="APO165" s="426"/>
      <c r="APP165" s="427"/>
      <c r="APQ165" s="427"/>
      <c r="APR165" s="423"/>
      <c r="APS165" s="428"/>
      <c r="APT165" s="79"/>
      <c r="APU165" s="424"/>
      <c r="APV165" s="89"/>
      <c r="APW165" s="425"/>
      <c r="APX165" s="423"/>
      <c r="APY165" s="426"/>
      <c r="APZ165" s="426"/>
      <c r="AQA165" s="427"/>
      <c r="AQB165" s="427"/>
      <c r="AQC165" s="423"/>
      <c r="AQD165" s="428"/>
      <c r="AQE165" s="79"/>
      <c r="AQF165" s="424"/>
      <c r="AQG165" s="89"/>
      <c r="AQH165" s="425"/>
      <c r="AQI165" s="423"/>
      <c r="AQJ165" s="426"/>
      <c r="AQK165" s="426"/>
      <c r="AQL165" s="427"/>
      <c r="AQM165" s="427"/>
      <c r="AQN165" s="423"/>
      <c r="AQO165" s="428"/>
      <c r="AQP165" s="79"/>
      <c r="AQQ165" s="424"/>
      <c r="AQR165" s="89"/>
      <c r="AQS165" s="425"/>
      <c r="AQT165" s="423"/>
      <c r="AQU165" s="426"/>
      <c r="AQV165" s="426"/>
      <c r="AQW165" s="427"/>
      <c r="AQX165" s="427"/>
      <c r="AQY165" s="423"/>
      <c r="AQZ165" s="428"/>
      <c r="ARA165" s="79"/>
      <c r="ARB165" s="424"/>
      <c r="ARC165" s="89"/>
      <c r="ARD165" s="425"/>
      <c r="ARE165" s="423"/>
      <c r="ARF165" s="426"/>
      <c r="ARG165" s="426"/>
      <c r="ARH165" s="427"/>
      <c r="ARI165" s="427"/>
      <c r="ARJ165" s="423"/>
      <c r="ARK165" s="428"/>
      <c r="ARL165" s="79"/>
      <c r="ARM165" s="424"/>
      <c r="ARN165" s="89"/>
      <c r="ARO165" s="425"/>
      <c r="ARP165" s="423"/>
      <c r="ARQ165" s="426"/>
      <c r="ARR165" s="426"/>
      <c r="ARS165" s="427"/>
      <c r="ART165" s="427"/>
      <c r="ARU165" s="423"/>
      <c r="ARV165" s="428"/>
      <c r="ARW165" s="79"/>
      <c r="ARX165" s="424"/>
      <c r="ARY165" s="89"/>
      <c r="ARZ165" s="425"/>
      <c r="ASA165" s="423"/>
      <c r="ASB165" s="426"/>
      <c r="ASC165" s="426"/>
      <c r="ASD165" s="427"/>
      <c r="ASE165" s="427"/>
      <c r="ASF165" s="423"/>
      <c r="ASG165" s="428"/>
      <c r="ASH165" s="79"/>
      <c r="ASI165" s="424"/>
      <c r="ASJ165" s="89"/>
      <c r="ASK165" s="425"/>
      <c r="ASL165" s="423"/>
      <c r="ASM165" s="426"/>
      <c r="ASN165" s="426"/>
      <c r="ASO165" s="427"/>
      <c r="ASP165" s="427"/>
      <c r="ASQ165" s="423"/>
      <c r="ASR165" s="428"/>
      <c r="ASS165" s="79"/>
      <c r="AST165" s="424"/>
      <c r="ASU165" s="89"/>
      <c r="ASV165" s="425"/>
      <c r="ASW165" s="423"/>
      <c r="ASX165" s="426"/>
      <c r="ASY165" s="426"/>
      <c r="ASZ165" s="427"/>
      <c r="ATA165" s="427"/>
      <c r="ATB165" s="423"/>
      <c r="ATC165" s="428"/>
      <c r="ATD165" s="79"/>
      <c r="ATE165" s="424"/>
      <c r="ATF165" s="89"/>
      <c r="ATG165" s="425"/>
      <c r="ATH165" s="423"/>
      <c r="ATI165" s="426"/>
      <c r="ATJ165" s="426"/>
      <c r="ATK165" s="427"/>
      <c r="ATL165" s="427"/>
      <c r="ATM165" s="423"/>
      <c r="ATN165" s="428"/>
      <c r="ATO165" s="79"/>
      <c r="ATP165" s="424"/>
      <c r="ATQ165" s="89"/>
      <c r="ATR165" s="425"/>
      <c r="ATS165" s="423"/>
      <c r="ATT165" s="426"/>
      <c r="ATU165" s="426"/>
      <c r="ATV165" s="427"/>
      <c r="ATW165" s="427"/>
      <c r="ATX165" s="423"/>
      <c r="ATY165" s="428"/>
      <c r="ATZ165" s="79"/>
      <c r="AUA165" s="424"/>
      <c r="AUB165" s="89"/>
      <c r="AUC165" s="425"/>
      <c r="AUD165" s="423"/>
      <c r="AUE165" s="426"/>
      <c r="AUF165" s="426"/>
      <c r="AUG165" s="427"/>
      <c r="AUH165" s="427"/>
      <c r="AUI165" s="423"/>
      <c r="AUJ165" s="428"/>
      <c r="AUK165" s="79"/>
      <c r="AUL165" s="424"/>
      <c r="AUM165" s="89"/>
      <c r="AUN165" s="425"/>
      <c r="AUO165" s="423"/>
      <c r="AUP165" s="426"/>
      <c r="AUQ165" s="426"/>
      <c r="AUR165" s="427"/>
      <c r="AUS165" s="427"/>
      <c r="AUT165" s="423"/>
      <c r="AUU165" s="428"/>
      <c r="AUV165" s="79"/>
      <c r="AUW165" s="424"/>
      <c r="AUX165" s="89"/>
      <c r="AUY165" s="425"/>
      <c r="AUZ165" s="423"/>
      <c r="AVA165" s="426"/>
      <c r="AVB165" s="426"/>
      <c r="AVC165" s="427"/>
      <c r="AVD165" s="427"/>
      <c r="AVE165" s="423"/>
      <c r="AVF165" s="428"/>
      <c r="AVG165" s="79"/>
      <c r="AVH165" s="424"/>
      <c r="AVI165" s="89"/>
      <c r="AVJ165" s="425"/>
      <c r="AVK165" s="423"/>
      <c r="AVL165" s="426"/>
      <c r="AVM165" s="426"/>
      <c r="AVN165" s="427"/>
      <c r="AVO165" s="427"/>
      <c r="AVP165" s="423"/>
      <c r="AVQ165" s="428"/>
      <c r="AVR165" s="79"/>
      <c r="AVS165" s="424"/>
      <c r="AVT165" s="89"/>
      <c r="AVU165" s="425"/>
      <c r="AVV165" s="423"/>
      <c r="AVW165" s="426"/>
      <c r="AVX165" s="426"/>
      <c r="AVY165" s="427"/>
      <c r="AVZ165" s="427"/>
      <c r="AWA165" s="423"/>
      <c r="AWB165" s="428"/>
      <c r="AWC165" s="79"/>
      <c r="AWD165" s="424"/>
      <c r="AWE165" s="89"/>
      <c r="AWF165" s="425"/>
      <c r="AWG165" s="423"/>
      <c r="AWH165" s="426"/>
      <c r="AWI165" s="426"/>
      <c r="AWJ165" s="427"/>
      <c r="AWK165" s="427"/>
      <c r="AWL165" s="423"/>
      <c r="AWM165" s="428"/>
      <c r="AWN165" s="79"/>
      <c r="AWO165" s="424"/>
      <c r="AWP165" s="89"/>
      <c r="AWQ165" s="425"/>
      <c r="AWR165" s="423"/>
      <c r="AWS165" s="426"/>
      <c r="AWT165" s="426"/>
      <c r="AWU165" s="427"/>
      <c r="AWV165" s="427"/>
      <c r="AWW165" s="423"/>
      <c r="AWX165" s="428"/>
      <c r="AWY165" s="79"/>
      <c r="AWZ165" s="424"/>
      <c r="AXA165" s="89"/>
      <c r="AXB165" s="425"/>
      <c r="AXC165" s="423"/>
      <c r="AXD165" s="426"/>
      <c r="AXE165" s="426"/>
      <c r="AXF165" s="427"/>
      <c r="AXG165" s="427"/>
      <c r="AXH165" s="423"/>
      <c r="AXI165" s="428"/>
      <c r="AXJ165" s="79"/>
      <c r="AXK165" s="424"/>
      <c r="AXL165" s="89"/>
      <c r="AXM165" s="425"/>
      <c r="AXN165" s="423"/>
      <c r="AXO165" s="426"/>
      <c r="AXP165" s="426"/>
      <c r="AXQ165" s="427"/>
      <c r="AXR165" s="427"/>
      <c r="AXS165" s="423"/>
      <c r="AXT165" s="428"/>
      <c r="AXU165" s="79"/>
      <c r="AXV165" s="424"/>
      <c r="AXW165" s="89"/>
      <c r="AXX165" s="425"/>
      <c r="AXY165" s="423"/>
      <c r="AXZ165" s="426"/>
      <c r="AYA165" s="426"/>
      <c r="AYB165" s="427"/>
      <c r="AYC165" s="427"/>
      <c r="AYD165" s="423"/>
      <c r="AYE165" s="428"/>
      <c r="AYF165" s="79"/>
      <c r="AYG165" s="424"/>
      <c r="AYH165" s="89"/>
      <c r="AYI165" s="425"/>
      <c r="AYJ165" s="423"/>
      <c r="AYK165" s="426"/>
      <c r="AYL165" s="426"/>
      <c r="AYM165" s="427"/>
      <c r="AYN165" s="427"/>
      <c r="AYO165" s="423"/>
      <c r="AYP165" s="428"/>
      <c r="AYQ165" s="79"/>
      <c r="AYR165" s="424"/>
      <c r="AYS165" s="89"/>
      <c r="AYT165" s="425"/>
      <c r="AYU165" s="423"/>
      <c r="AYV165" s="426"/>
      <c r="AYW165" s="426"/>
      <c r="AYX165" s="427"/>
      <c r="AYY165" s="427"/>
      <c r="AYZ165" s="423"/>
      <c r="AZA165" s="428"/>
      <c r="AZB165" s="79"/>
      <c r="AZC165" s="424"/>
      <c r="AZD165" s="89"/>
      <c r="AZE165" s="425"/>
      <c r="AZF165" s="423"/>
      <c r="AZG165" s="426"/>
      <c r="AZH165" s="426"/>
      <c r="AZI165" s="427"/>
      <c r="AZJ165" s="427"/>
      <c r="AZK165" s="423"/>
      <c r="AZL165" s="428"/>
      <c r="AZM165" s="79"/>
      <c r="AZN165" s="424"/>
      <c r="AZO165" s="89"/>
      <c r="AZP165" s="425"/>
      <c r="AZQ165" s="423"/>
      <c r="AZR165" s="426"/>
      <c r="AZS165" s="426"/>
      <c r="AZT165" s="427"/>
      <c r="AZU165" s="427"/>
      <c r="AZV165" s="423"/>
      <c r="AZW165" s="428"/>
      <c r="AZX165" s="79"/>
      <c r="AZY165" s="424"/>
      <c r="AZZ165" s="89"/>
      <c r="BAA165" s="425"/>
      <c r="BAB165" s="423"/>
      <c r="BAC165" s="426"/>
      <c r="BAD165" s="426"/>
      <c r="BAE165" s="427"/>
      <c r="BAF165" s="427"/>
      <c r="BAG165" s="423"/>
      <c r="BAH165" s="428"/>
      <c r="BAI165" s="79"/>
      <c r="BAJ165" s="424"/>
      <c r="BAK165" s="89"/>
      <c r="BAL165" s="425"/>
      <c r="BAM165" s="423"/>
      <c r="BAN165" s="426"/>
      <c r="BAO165" s="426"/>
      <c r="BAP165" s="427"/>
      <c r="BAQ165" s="427"/>
      <c r="BAR165" s="423"/>
      <c r="BAS165" s="428"/>
      <c r="BAT165" s="79"/>
      <c r="BAU165" s="424"/>
      <c r="BAV165" s="89"/>
      <c r="BAW165" s="425"/>
      <c r="BAX165" s="423"/>
      <c r="BAY165" s="426"/>
      <c r="BAZ165" s="426"/>
      <c r="BBA165" s="427"/>
      <c r="BBB165" s="427"/>
      <c r="BBC165" s="423"/>
      <c r="BBD165" s="428"/>
      <c r="BBE165" s="79"/>
      <c r="BBF165" s="424"/>
      <c r="BBG165" s="89"/>
      <c r="BBH165" s="425"/>
      <c r="BBI165" s="423"/>
      <c r="BBJ165" s="426"/>
      <c r="BBK165" s="426"/>
      <c r="BBL165" s="427"/>
      <c r="BBM165" s="427"/>
      <c r="BBN165" s="423"/>
      <c r="BBO165" s="428"/>
      <c r="BBP165" s="79"/>
      <c r="BBQ165" s="424"/>
      <c r="BBR165" s="89"/>
      <c r="BBS165" s="425"/>
      <c r="BBT165" s="423"/>
      <c r="BBU165" s="426"/>
      <c r="BBV165" s="426"/>
      <c r="BBW165" s="427"/>
      <c r="BBX165" s="427"/>
      <c r="BBY165" s="423"/>
      <c r="BBZ165" s="428"/>
      <c r="BCA165" s="79"/>
      <c r="BCB165" s="424"/>
      <c r="BCC165" s="89"/>
      <c r="BCD165" s="425"/>
      <c r="BCE165" s="423"/>
      <c r="BCF165" s="426"/>
      <c r="BCG165" s="426"/>
      <c r="BCH165" s="427"/>
      <c r="BCI165" s="427"/>
      <c r="BCJ165" s="423"/>
      <c r="BCK165" s="428"/>
      <c r="BCL165" s="79"/>
      <c r="BCM165" s="424"/>
      <c r="BCN165" s="89"/>
      <c r="BCO165" s="425"/>
      <c r="BCP165" s="423"/>
      <c r="BCQ165" s="426"/>
      <c r="BCR165" s="426"/>
      <c r="BCS165" s="427"/>
      <c r="BCT165" s="427"/>
      <c r="BCU165" s="423"/>
      <c r="BCV165" s="428"/>
      <c r="BCW165" s="79"/>
      <c r="BCX165" s="424"/>
      <c r="BCY165" s="89"/>
      <c r="BCZ165" s="425"/>
      <c r="BDA165" s="423"/>
      <c r="BDB165" s="426"/>
      <c r="BDC165" s="426"/>
      <c r="BDD165" s="427"/>
      <c r="BDE165" s="427"/>
      <c r="BDF165" s="423"/>
      <c r="BDG165" s="428"/>
      <c r="BDH165" s="79"/>
      <c r="BDI165" s="424"/>
      <c r="BDJ165" s="89"/>
      <c r="BDK165" s="425"/>
      <c r="BDL165" s="423"/>
      <c r="BDM165" s="426"/>
      <c r="BDN165" s="426"/>
      <c r="BDO165" s="427"/>
      <c r="BDP165" s="427"/>
      <c r="BDQ165" s="423"/>
      <c r="BDR165" s="428"/>
      <c r="BDS165" s="79"/>
      <c r="BDT165" s="424"/>
      <c r="BDU165" s="89"/>
      <c r="BDV165" s="425"/>
      <c r="BDW165" s="423"/>
      <c r="BDX165" s="426"/>
      <c r="BDY165" s="426"/>
      <c r="BDZ165" s="427"/>
      <c r="BEA165" s="427"/>
      <c r="BEB165" s="423"/>
      <c r="BEC165" s="428"/>
      <c r="BED165" s="79"/>
      <c r="BEE165" s="424"/>
      <c r="BEF165" s="89"/>
      <c r="BEG165" s="425"/>
      <c r="BEH165" s="423"/>
      <c r="BEI165" s="426"/>
      <c r="BEJ165" s="426"/>
      <c r="BEK165" s="427"/>
      <c r="BEL165" s="427"/>
      <c r="BEM165" s="423"/>
      <c r="BEN165" s="428"/>
      <c r="BEO165" s="79"/>
      <c r="BEP165" s="424"/>
      <c r="BEQ165" s="89"/>
      <c r="BER165" s="425"/>
      <c r="BES165" s="423"/>
      <c r="BET165" s="426"/>
      <c r="BEU165" s="426"/>
      <c r="BEV165" s="427"/>
      <c r="BEW165" s="427"/>
      <c r="BEX165" s="423"/>
      <c r="BEY165" s="428"/>
      <c r="BEZ165" s="79"/>
      <c r="BFA165" s="424"/>
      <c r="BFB165" s="89"/>
      <c r="BFC165" s="425"/>
      <c r="BFD165" s="423"/>
      <c r="BFE165" s="426"/>
      <c r="BFF165" s="426"/>
      <c r="BFG165" s="427"/>
      <c r="BFH165" s="427"/>
      <c r="BFI165" s="423"/>
      <c r="BFJ165" s="428"/>
      <c r="BFK165" s="79"/>
      <c r="BFL165" s="424"/>
      <c r="BFM165" s="89"/>
      <c r="BFN165" s="425"/>
      <c r="BFO165" s="423"/>
      <c r="BFP165" s="426"/>
      <c r="BFQ165" s="426"/>
      <c r="BFR165" s="427"/>
      <c r="BFS165" s="427"/>
      <c r="BFT165" s="423"/>
      <c r="BFU165" s="428"/>
      <c r="BFV165" s="79"/>
      <c r="BFW165" s="424"/>
      <c r="BFX165" s="89"/>
      <c r="BFY165" s="425"/>
      <c r="BFZ165" s="423"/>
      <c r="BGA165" s="426"/>
      <c r="BGB165" s="426"/>
      <c r="BGC165" s="427"/>
      <c r="BGD165" s="427"/>
      <c r="BGE165" s="423"/>
      <c r="BGF165" s="428"/>
      <c r="BGG165" s="79"/>
      <c r="BGH165" s="424"/>
      <c r="BGI165" s="89"/>
      <c r="BGJ165" s="425"/>
      <c r="BGK165" s="423"/>
      <c r="BGL165" s="426"/>
      <c r="BGM165" s="426"/>
      <c r="BGN165" s="427"/>
      <c r="BGO165" s="427"/>
      <c r="BGP165" s="423"/>
      <c r="BGQ165" s="428"/>
      <c r="BGR165" s="79"/>
      <c r="BGS165" s="424"/>
      <c r="BGT165" s="89"/>
      <c r="BGU165" s="425"/>
      <c r="BGV165" s="423"/>
      <c r="BGW165" s="426"/>
      <c r="BGX165" s="426"/>
      <c r="BGY165" s="427"/>
      <c r="BGZ165" s="427"/>
      <c r="BHA165" s="423"/>
      <c r="BHB165" s="428"/>
      <c r="BHC165" s="79"/>
      <c r="BHD165" s="424"/>
      <c r="BHE165" s="89"/>
      <c r="BHF165" s="425"/>
      <c r="BHG165" s="423"/>
      <c r="BHH165" s="426"/>
      <c r="BHI165" s="426"/>
      <c r="BHJ165" s="427"/>
      <c r="BHK165" s="427"/>
      <c r="BHL165" s="423"/>
      <c r="BHM165" s="428"/>
      <c r="BHN165" s="79"/>
      <c r="BHO165" s="424"/>
      <c r="BHP165" s="89"/>
      <c r="BHQ165" s="425"/>
      <c r="BHR165" s="423"/>
      <c r="BHS165" s="426"/>
      <c r="BHT165" s="426"/>
      <c r="BHU165" s="427"/>
      <c r="BHV165" s="427"/>
      <c r="BHW165" s="423"/>
      <c r="BHX165" s="428"/>
      <c r="BHY165" s="79"/>
      <c r="BHZ165" s="424"/>
      <c r="BIA165" s="89"/>
      <c r="BIB165" s="425"/>
      <c r="BIC165" s="423"/>
      <c r="BID165" s="426"/>
      <c r="BIE165" s="426"/>
      <c r="BIF165" s="427"/>
      <c r="BIG165" s="427"/>
      <c r="BIH165" s="423"/>
      <c r="BII165" s="428"/>
      <c r="BIJ165" s="79"/>
      <c r="BIK165" s="424"/>
      <c r="BIL165" s="89"/>
      <c r="BIM165" s="425"/>
      <c r="BIN165" s="423"/>
      <c r="BIO165" s="426"/>
      <c r="BIP165" s="426"/>
      <c r="BIQ165" s="427"/>
      <c r="BIR165" s="427"/>
      <c r="BIS165" s="423"/>
      <c r="BIT165" s="428"/>
      <c r="BIU165" s="79"/>
      <c r="BIV165" s="424"/>
      <c r="BIW165" s="89"/>
      <c r="BIX165" s="425"/>
      <c r="BIY165" s="423"/>
      <c r="BIZ165" s="426"/>
      <c r="BJA165" s="426"/>
      <c r="BJB165" s="427"/>
      <c r="BJC165" s="427"/>
      <c r="BJD165" s="423"/>
      <c r="BJE165" s="428"/>
      <c r="BJF165" s="79"/>
      <c r="BJG165" s="424"/>
      <c r="BJH165" s="89"/>
      <c r="BJI165" s="425"/>
      <c r="BJJ165" s="423"/>
      <c r="BJK165" s="426"/>
      <c r="BJL165" s="426"/>
      <c r="BJM165" s="427"/>
      <c r="BJN165" s="427"/>
      <c r="BJO165" s="423"/>
      <c r="BJP165" s="428"/>
      <c r="BJQ165" s="79"/>
      <c r="BJR165" s="424"/>
      <c r="BJS165" s="89"/>
      <c r="BJT165" s="425"/>
      <c r="BJU165" s="423"/>
      <c r="BJV165" s="426"/>
      <c r="BJW165" s="426"/>
      <c r="BJX165" s="427"/>
      <c r="BJY165" s="427"/>
      <c r="BJZ165" s="423"/>
      <c r="BKA165" s="428"/>
      <c r="BKB165" s="79"/>
      <c r="BKC165" s="424"/>
      <c r="BKD165" s="89"/>
      <c r="BKE165" s="425"/>
      <c r="BKF165" s="423"/>
      <c r="BKG165" s="426"/>
      <c r="BKH165" s="426"/>
      <c r="BKI165" s="427"/>
      <c r="BKJ165" s="427"/>
      <c r="BKK165" s="423"/>
      <c r="BKL165" s="428"/>
      <c r="BKM165" s="79"/>
      <c r="BKN165" s="424"/>
      <c r="BKO165" s="89"/>
      <c r="BKP165" s="425"/>
      <c r="BKQ165" s="423"/>
      <c r="BKR165" s="426"/>
      <c r="BKS165" s="426"/>
      <c r="BKT165" s="427"/>
      <c r="BKU165" s="427"/>
      <c r="BKV165" s="423"/>
      <c r="BKW165" s="428"/>
      <c r="BKX165" s="79"/>
      <c r="BKY165" s="424"/>
      <c r="BKZ165" s="89"/>
      <c r="BLA165" s="425"/>
      <c r="BLB165" s="423"/>
      <c r="BLC165" s="426"/>
      <c r="BLD165" s="426"/>
      <c r="BLE165" s="427"/>
      <c r="BLF165" s="427"/>
      <c r="BLG165" s="423"/>
      <c r="BLH165" s="428"/>
      <c r="BLI165" s="79"/>
      <c r="BLJ165" s="424"/>
      <c r="BLK165" s="89"/>
      <c r="BLL165" s="425"/>
      <c r="BLM165" s="423"/>
      <c r="BLN165" s="426"/>
      <c r="BLO165" s="426"/>
      <c r="BLP165" s="427"/>
      <c r="BLQ165" s="427"/>
      <c r="BLR165" s="423"/>
      <c r="BLS165" s="428"/>
      <c r="BLT165" s="79"/>
      <c r="BLU165" s="424"/>
      <c r="BLV165" s="89"/>
      <c r="BLW165" s="425"/>
      <c r="BLX165" s="423"/>
      <c r="BLY165" s="426"/>
      <c r="BLZ165" s="426"/>
      <c r="BMA165" s="427"/>
      <c r="BMB165" s="427"/>
      <c r="BMC165" s="423"/>
      <c r="BMD165" s="428"/>
      <c r="BME165" s="79"/>
      <c r="BMF165" s="424"/>
      <c r="BMG165" s="89"/>
      <c r="BMH165" s="425"/>
      <c r="BMI165" s="423"/>
      <c r="BMJ165" s="426"/>
      <c r="BMK165" s="426"/>
      <c r="BML165" s="427"/>
      <c r="BMM165" s="427"/>
      <c r="BMN165" s="423"/>
      <c r="BMO165" s="428"/>
      <c r="BMP165" s="79"/>
      <c r="BMQ165" s="424"/>
      <c r="BMR165" s="89"/>
      <c r="BMS165" s="425"/>
      <c r="BMT165" s="423"/>
      <c r="BMU165" s="426"/>
      <c r="BMV165" s="426"/>
      <c r="BMW165" s="427"/>
      <c r="BMX165" s="427"/>
      <c r="BMY165" s="423"/>
      <c r="BMZ165" s="428"/>
      <c r="BNA165" s="79"/>
      <c r="BNB165" s="424"/>
      <c r="BNC165" s="89"/>
      <c r="BND165" s="425"/>
      <c r="BNE165" s="423"/>
      <c r="BNF165" s="426"/>
      <c r="BNG165" s="426"/>
      <c r="BNH165" s="427"/>
      <c r="BNI165" s="427"/>
      <c r="BNJ165" s="423"/>
      <c r="BNK165" s="428"/>
      <c r="BNL165" s="79"/>
      <c r="BNM165" s="424"/>
      <c r="BNN165" s="89"/>
      <c r="BNO165" s="425"/>
      <c r="BNP165" s="423"/>
      <c r="BNQ165" s="426"/>
      <c r="BNR165" s="426"/>
      <c r="BNS165" s="427"/>
      <c r="BNT165" s="427"/>
      <c r="BNU165" s="423"/>
      <c r="BNV165" s="428"/>
      <c r="BNW165" s="79"/>
      <c r="BNX165" s="424"/>
      <c r="BNY165" s="89"/>
      <c r="BNZ165" s="425"/>
      <c r="BOA165" s="423"/>
      <c r="BOB165" s="426"/>
      <c r="BOC165" s="426"/>
      <c r="BOD165" s="427"/>
      <c r="BOE165" s="427"/>
      <c r="BOF165" s="423"/>
      <c r="BOG165" s="428"/>
      <c r="BOH165" s="79"/>
      <c r="BOI165" s="424"/>
      <c r="BOJ165" s="89"/>
      <c r="BOK165" s="425"/>
      <c r="BOL165" s="423"/>
      <c r="BOM165" s="426"/>
      <c r="BON165" s="426"/>
      <c r="BOO165" s="427"/>
      <c r="BOP165" s="427"/>
      <c r="BOQ165" s="423"/>
      <c r="BOR165" s="428"/>
      <c r="BOS165" s="79"/>
      <c r="BOT165" s="424"/>
      <c r="BOU165" s="89"/>
      <c r="BOV165" s="425"/>
      <c r="BOW165" s="423"/>
      <c r="BOX165" s="426"/>
      <c r="BOY165" s="426"/>
      <c r="BOZ165" s="427"/>
      <c r="BPA165" s="427"/>
      <c r="BPB165" s="423"/>
      <c r="BPC165" s="428"/>
      <c r="BPD165" s="79"/>
      <c r="BPE165" s="424"/>
      <c r="BPF165" s="89"/>
      <c r="BPG165" s="425"/>
      <c r="BPH165" s="423"/>
      <c r="BPI165" s="426"/>
      <c r="BPJ165" s="426"/>
      <c r="BPK165" s="427"/>
      <c r="BPL165" s="427"/>
      <c r="BPM165" s="423"/>
      <c r="BPN165" s="428"/>
      <c r="BPO165" s="79"/>
      <c r="BPP165" s="424"/>
      <c r="BPQ165" s="89"/>
      <c r="BPR165" s="425"/>
      <c r="BPS165" s="423"/>
      <c r="BPT165" s="426"/>
      <c r="BPU165" s="426"/>
      <c r="BPV165" s="427"/>
      <c r="BPW165" s="427"/>
      <c r="BPX165" s="423"/>
      <c r="BPY165" s="428"/>
      <c r="BPZ165" s="79"/>
      <c r="BQA165" s="424"/>
      <c r="BQB165" s="89"/>
      <c r="BQC165" s="425"/>
      <c r="BQD165" s="423"/>
      <c r="BQE165" s="426"/>
      <c r="BQF165" s="426"/>
      <c r="BQG165" s="427"/>
      <c r="BQH165" s="427"/>
      <c r="BQI165" s="423"/>
      <c r="BQJ165" s="428"/>
      <c r="BQK165" s="79"/>
      <c r="BQL165" s="424"/>
      <c r="BQM165" s="89"/>
      <c r="BQN165" s="425"/>
      <c r="BQO165" s="423"/>
      <c r="BQP165" s="426"/>
      <c r="BQQ165" s="426"/>
      <c r="BQR165" s="427"/>
      <c r="BQS165" s="427"/>
      <c r="BQT165" s="423"/>
      <c r="BQU165" s="428"/>
      <c r="BQV165" s="79"/>
      <c r="BQW165" s="424"/>
      <c r="BQX165" s="89"/>
      <c r="BQY165" s="425"/>
      <c r="BQZ165" s="423"/>
      <c r="BRA165" s="426"/>
      <c r="BRB165" s="426"/>
      <c r="BRC165" s="427"/>
      <c r="BRD165" s="427"/>
      <c r="BRE165" s="423"/>
      <c r="BRF165" s="428"/>
      <c r="BRG165" s="79"/>
      <c r="BRH165" s="424"/>
      <c r="BRI165" s="89"/>
      <c r="BRJ165" s="425"/>
      <c r="BRK165" s="423"/>
      <c r="BRL165" s="426"/>
      <c r="BRM165" s="426"/>
      <c r="BRN165" s="427"/>
      <c r="BRO165" s="427"/>
      <c r="BRP165" s="423"/>
      <c r="BRQ165" s="428"/>
      <c r="BRR165" s="79"/>
      <c r="BRS165" s="424"/>
      <c r="BRT165" s="89"/>
      <c r="BRU165" s="425"/>
      <c r="BRV165" s="423"/>
      <c r="BRW165" s="426"/>
      <c r="BRX165" s="426"/>
      <c r="BRY165" s="427"/>
      <c r="BRZ165" s="427"/>
      <c r="BSA165" s="423"/>
      <c r="BSB165" s="428"/>
      <c r="BSC165" s="79"/>
      <c r="BSD165" s="424"/>
      <c r="BSE165" s="89"/>
      <c r="BSF165" s="425"/>
      <c r="BSG165" s="423"/>
      <c r="BSH165" s="426"/>
      <c r="BSI165" s="426"/>
      <c r="BSJ165" s="427"/>
      <c r="BSK165" s="427"/>
      <c r="BSL165" s="423"/>
      <c r="BSM165" s="428"/>
      <c r="BSN165" s="79"/>
      <c r="BSO165" s="424"/>
      <c r="BSP165" s="89"/>
      <c r="BSQ165" s="425"/>
      <c r="BSR165" s="423"/>
      <c r="BSS165" s="426"/>
      <c r="BST165" s="426"/>
      <c r="BSU165" s="427"/>
      <c r="BSV165" s="427"/>
      <c r="BSW165" s="423"/>
      <c r="BSX165" s="428"/>
      <c r="BSY165" s="79"/>
      <c r="BSZ165" s="424"/>
      <c r="BTA165" s="89"/>
      <c r="BTB165" s="425"/>
      <c r="BTC165" s="423"/>
      <c r="BTD165" s="426"/>
      <c r="BTE165" s="426"/>
      <c r="BTF165" s="427"/>
      <c r="BTG165" s="427"/>
      <c r="BTH165" s="423"/>
      <c r="BTI165" s="428"/>
      <c r="BTJ165" s="79"/>
      <c r="BTK165" s="424"/>
      <c r="BTL165" s="89"/>
      <c r="BTM165" s="425"/>
      <c r="BTN165" s="423"/>
      <c r="BTO165" s="426"/>
      <c r="BTP165" s="426"/>
      <c r="BTQ165" s="427"/>
      <c r="BTR165" s="427"/>
      <c r="BTS165" s="423"/>
      <c r="BTT165" s="428"/>
      <c r="BTU165" s="79"/>
      <c r="BTV165" s="424"/>
      <c r="BTW165" s="89"/>
      <c r="BTX165" s="425"/>
      <c r="BTY165" s="423"/>
      <c r="BTZ165" s="426"/>
      <c r="BUA165" s="426"/>
      <c r="BUB165" s="427"/>
      <c r="BUC165" s="427"/>
      <c r="BUD165" s="423"/>
      <c r="BUE165" s="428"/>
      <c r="BUF165" s="79"/>
      <c r="BUG165" s="424"/>
      <c r="BUH165" s="89"/>
      <c r="BUI165" s="425"/>
      <c r="BUJ165" s="423"/>
      <c r="BUK165" s="426"/>
      <c r="BUL165" s="426"/>
      <c r="BUM165" s="427"/>
      <c r="BUN165" s="427"/>
      <c r="BUO165" s="423"/>
      <c r="BUP165" s="428"/>
      <c r="BUQ165" s="79"/>
      <c r="BUR165" s="424"/>
      <c r="BUS165" s="89"/>
      <c r="BUT165" s="425"/>
      <c r="BUU165" s="423"/>
      <c r="BUV165" s="426"/>
      <c r="BUW165" s="426"/>
      <c r="BUX165" s="427"/>
      <c r="BUY165" s="427"/>
      <c r="BUZ165" s="423"/>
      <c r="BVA165" s="428"/>
      <c r="BVB165" s="79"/>
      <c r="BVC165" s="424"/>
      <c r="BVD165" s="89"/>
      <c r="BVE165" s="425"/>
      <c r="BVF165" s="423"/>
      <c r="BVG165" s="426"/>
      <c r="BVH165" s="426"/>
      <c r="BVI165" s="427"/>
      <c r="BVJ165" s="427"/>
      <c r="BVK165" s="423"/>
      <c r="BVL165" s="428"/>
      <c r="BVM165" s="79"/>
      <c r="BVN165" s="424"/>
      <c r="BVO165" s="89"/>
      <c r="BVP165" s="425"/>
      <c r="BVQ165" s="423"/>
      <c r="BVR165" s="426"/>
      <c r="BVS165" s="426"/>
      <c r="BVT165" s="427"/>
      <c r="BVU165" s="427"/>
      <c r="BVV165" s="423"/>
      <c r="BVW165" s="428"/>
      <c r="BVX165" s="79"/>
      <c r="BVY165" s="424"/>
      <c r="BVZ165" s="89"/>
      <c r="BWA165" s="425"/>
      <c r="BWB165" s="423"/>
      <c r="BWC165" s="426"/>
      <c r="BWD165" s="426"/>
      <c r="BWE165" s="427"/>
      <c r="BWF165" s="427"/>
      <c r="BWG165" s="423"/>
      <c r="BWH165" s="428"/>
      <c r="BWI165" s="79"/>
      <c r="BWJ165" s="424"/>
      <c r="BWK165" s="89"/>
      <c r="BWL165" s="425"/>
      <c r="BWM165" s="423"/>
      <c r="BWN165" s="426"/>
      <c r="BWO165" s="426"/>
      <c r="BWP165" s="427"/>
      <c r="BWQ165" s="427"/>
      <c r="BWR165" s="423"/>
      <c r="BWS165" s="428"/>
      <c r="BWT165" s="79"/>
      <c r="BWU165" s="424"/>
      <c r="BWV165" s="89"/>
      <c r="BWW165" s="425"/>
      <c r="BWX165" s="423"/>
      <c r="BWY165" s="426"/>
      <c r="BWZ165" s="426"/>
      <c r="BXA165" s="427"/>
      <c r="BXB165" s="427"/>
      <c r="BXC165" s="423"/>
      <c r="BXD165" s="428"/>
      <c r="BXE165" s="79"/>
      <c r="BXF165" s="424"/>
      <c r="BXG165" s="89"/>
      <c r="BXH165" s="425"/>
      <c r="BXI165" s="423"/>
      <c r="BXJ165" s="426"/>
      <c r="BXK165" s="426"/>
      <c r="BXL165" s="427"/>
      <c r="BXM165" s="427"/>
      <c r="BXN165" s="423"/>
      <c r="BXO165" s="428"/>
      <c r="BXP165" s="79"/>
      <c r="BXQ165" s="424"/>
      <c r="BXR165" s="89"/>
      <c r="BXS165" s="425"/>
      <c r="BXT165" s="423"/>
      <c r="BXU165" s="426"/>
      <c r="BXV165" s="426"/>
      <c r="BXW165" s="427"/>
      <c r="BXX165" s="427"/>
      <c r="BXY165" s="423"/>
      <c r="BXZ165" s="428"/>
      <c r="BYA165" s="79"/>
      <c r="BYB165" s="424"/>
      <c r="BYC165" s="89"/>
      <c r="BYD165" s="425"/>
      <c r="BYE165" s="423"/>
      <c r="BYF165" s="426"/>
      <c r="BYG165" s="426"/>
      <c r="BYH165" s="427"/>
      <c r="BYI165" s="427"/>
      <c r="BYJ165" s="423"/>
      <c r="BYK165" s="428"/>
      <c r="BYL165" s="79"/>
      <c r="BYM165" s="424"/>
      <c r="BYN165" s="89"/>
      <c r="BYO165" s="425"/>
      <c r="BYP165" s="423"/>
      <c r="BYQ165" s="426"/>
      <c r="BYR165" s="426"/>
      <c r="BYS165" s="427"/>
      <c r="BYT165" s="427"/>
      <c r="BYU165" s="423"/>
      <c r="BYV165" s="428"/>
      <c r="BYW165" s="79"/>
      <c r="BYX165" s="424"/>
      <c r="BYY165" s="89"/>
      <c r="BYZ165" s="425"/>
      <c r="BZA165" s="423"/>
      <c r="BZB165" s="426"/>
      <c r="BZC165" s="426"/>
      <c r="BZD165" s="427"/>
      <c r="BZE165" s="427"/>
      <c r="BZF165" s="423"/>
      <c r="BZG165" s="428"/>
      <c r="BZH165" s="79"/>
      <c r="BZI165" s="424"/>
      <c r="BZJ165" s="89"/>
      <c r="BZK165" s="425"/>
      <c r="BZL165" s="423"/>
      <c r="BZM165" s="426"/>
      <c r="BZN165" s="426"/>
      <c r="BZO165" s="427"/>
      <c r="BZP165" s="427"/>
      <c r="BZQ165" s="423"/>
      <c r="BZR165" s="428"/>
      <c r="BZS165" s="79"/>
      <c r="BZT165" s="424"/>
      <c r="BZU165" s="89"/>
      <c r="BZV165" s="425"/>
      <c r="BZW165" s="423"/>
      <c r="BZX165" s="426"/>
      <c r="BZY165" s="426"/>
      <c r="BZZ165" s="427"/>
      <c r="CAA165" s="427"/>
      <c r="CAB165" s="423"/>
      <c r="CAC165" s="428"/>
      <c r="CAD165" s="79"/>
      <c r="CAE165" s="424"/>
      <c r="CAF165" s="89"/>
      <c r="CAG165" s="425"/>
      <c r="CAH165" s="423"/>
      <c r="CAI165" s="426"/>
      <c r="CAJ165" s="426"/>
      <c r="CAK165" s="427"/>
      <c r="CAL165" s="427"/>
      <c r="CAM165" s="423"/>
      <c r="CAN165" s="428"/>
      <c r="CAO165" s="79"/>
      <c r="CAP165" s="424"/>
      <c r="CAQ165" s="89"/>
      <c r="CAR165" s="425"/>
      <c r="CAS165" s="423"/>
      <c r="CAT165" s="426"/>
      <c r="CAU165" s="426"/>
      <c r="CAV165" s="427"/>
      <c r="CAW165" s="427"/>
      <c r="CAX165" s="423"/>
      <c r="CAY165" s="428"/>
      <c r="CAZ165" s="79"/>
      <c r="CBA165" s="424"/>
      <c r="CBB165" s="89"/>
      <c r="CBC165" s="425"/>
      <c r="CBD165" s="423"/>
      <c r="CBE165" s="426"/>
      <c r="CBF165" s="426"/>
      <c r="CBG165" s="427"/>
      <c r="CBH165" s="427"/>
      <c r="CBI165" s="423"/>
      <c r="CBJ165" s="428"/>
      <c r="CBK165" s="79"/>
      <c r="CBL165" s="424"/>
      <c r="CBM165" s="89"/>
      <c r="CBN165" s="425"/>
      <c r="CBO165" s="423"/>
      <c r="CBP165" s="426"/>
      <c r="CBQ165" s="426"/>
      <c r="CBR165" s="427"/>
      <c r="CBS165" s="427"/>
      <c r="CBT165" s="423"/>
      <c r="CBU165" s="428"/>
      <c r="CBV165" s="79"/>
      <c r="CBW165" s="424"/>
      <c r="CBX165" s="89"/>
      <c r="CBY165" s="425"/>
      <c r="CBZ165" s="423"/>
      <c r="CCA165" s="426"/>
      <c r="CCB165" s="426"/>
      <c r="CCC165" s="427"/>
      <c r="CCD165" s="427"/>
      <c r="CCE165" s="423"/>
      <c r="CCF165" s="428"/>
      <c r="CCG165" s="79"/>
      <c r="CCH165" s="424"/>
      <c r="CCI165" s="89"/>
      <c r="CCJ165" s="425"/>
      <c r="CCK165" s="423"/>
      <c r="CCL165" s="426"/>
      <c r="CCM165" s="426"/>
      <c r="CCN165" s="427"/>
      <c r="CCO165" s="427"/>
      <c r="CCP165" s="423"/>
      <c r="CCQ165" s="428"/>
      <c r="CCR165" s="79"/>
      <c r="CCS165" s="424"/>
      <c r="CCT165" s="89"/>
      <c r="CCU165" s="425"/>
      <c r="CCV165" s="423"/>
      <c r="CCW165" s="426"/>
      <c r="CCX165" s="426"/>
      <c r="CCY165" s="427"/>
      <c r="CCZ165" s="427"/>
      <c r="CDA165" s="423"/>
      <c r="CDB165" s="428"/>
      <c r="CDC165" s="79"/>
      <c r="CDD165" s="424"/>
      <c r="CDE165" s="89"/>
      <c r="CDF165" s="425"/>
      <c r="CDG165" s="423"/>
      <c r="CDH165" s="426"/>
      <c r="CDI165" s="426"/>
      <c r="CDJ165" s="427"/>
      <c r="CDK165" s="427"/>
      <c r="CDL165" s="423"/>
      <c r="CDM165" s="428"/>
      <c r="CDN165" s="79"/>
      <c r="CDO165" s="424"/>
      <c r="CDP165" s="89"/>
      <c r="CDQ165" s="425"/>
      <c r="CDR165" s="423"/>
      <c r="CDS165" s="426"/>
      <c r="CDT165" s="426"/>
      <c r="CDU165" s="427"/>
      <c r="CDV165" s="427"/>
      <c r="CDW165" s="423"/>
      <c r="CDX165" s="428"/>
      <c r="CDY165" s="79"/>
      <c r="CDZ165" s="424"/>
      <c r="CEA165" s="89"/>
      <c r="CEB165" s="425"/>
      <c r="CEC165" s="423"/>
      <c r="CED165" s="426"/>
      <c r="CEE165" s="426"/>
      <c r="CEF165" s="427"/>
      <c r="CEG165" s="427"/>
      <c r="CEH165" s="423"/>
      <c r="CEI165" s="428"/>
      <c r="CEJ165" s="79"/>
      <c r="CEK165" s="424"/>
      <c r="CEL165" s="89"/>
      <c r="CEM165" s="425"/>
      <c r="CEN165" s="423"/>
      <c r="CEO165" s="426"/>
      <c r="CEP165" s="426"/>
      <c r="CEQ165" s="427"/>
      <c r="CER165" s="427"/>
      <c r="CES165" s="423"/>
      <c r="CET165" s="428"/>
      <c r="CEU165" s="79"/>
      <c r="CEV165" s="424"/>
      <c r="CEW165" s="89"/>
      <c r="CEX165" s="425"/>
      <c r="CEY165" s="423"/>
      <c r="CEZ165" s="426"/>
      <c r="CFA165" s="426"/>
      <c r="CFB165" s="427"/>
      <c r="CFC165" s="427"/>
      <c r="CFD165" s="423"/>
      <c r="CFE165" s="428"/>
      <c r="CFF165" s="79"/>
      <c r="CFG165" s="424"/>
      <c r="CFH165" s="89"/>
      <c r="CFI165" s="425"/>
      <c r="CFJ165" s="423"/>
      <c r="CFK165" s="426"/>
      <c r="CFL165" s="426"/>
      <c r="CFM165" s="427"/>
      <c r="CFN165" s="427"/>
      <c r="CFO165" s="423"/>
      <c r="CFP165" s="428"/>
      <c r="CFQ165" s="79"/>
      <c r="CFR165" s="424"/>
      <c r="CFS165" s="89"/>
      <c r="CFT165" s="425"/>
      <c r="CFU165" s="423"/>
      <c r="CFV165" s="426"/>
      <c r="CFW165" s="426"/>
      <c r="CFX165" s="427"/>
      <c r="CFY165" s="427"/>
      <c r="CFZ165" s="423"/>
      <c r="CGA165" s="428"/>
      <c r="CGB165" s="79"/>
      <c r="CGC165" s="424"/>
      <c r="CGD165" s="89"/>
      <c r="CGE165" s="425"/>
      <c r="CGF165" s="423"/>
      <c r="CGG165" s="426"/>
      <c r="CGH165" s="426"/>
      <c r="CGI165" s="427"/>
      <c r="CGJ165" s="427"/>
      <c r="CGK165" s="423"/>
      <c r="CGL165" s="428"/>
      <c r="CGM165" s="79"/>
      <c r="CGN165" s="424"/>
      <c r="CGO165" s="89"/>
      <c r="CGP165" s="425"/>
      <c r="CGQ165" s="423"/>
      <c r="CGR165" s="426"/>
      <c r="CGS165" s="426"/>
      <c r="CGT165" s="427"/>
      <c r="CGU165" s="427"/>
      <c r="CGV165" s="423"/>
      <c r="CGW165" s="428"/>
      <c r="CGX165" s="79"/>
      <c r="CGY165" s="424"/>
      <c r="CGZ165" s="89"/>
      <c r="CHA165" s="425"/>
      <c r="CHB165" s="423"/>
      <c r="CHC165" s="426"/>
      <c r="CHD165" s="426"/>
      <c r="CHE165" s="427"/>
      <c r="CHF165" s="427"/>
      <c r="CHG165" s="423"/>
      <c r="CHH165" s="428"/>
      <c r="CHI165" s="79"/>
      <c r="CHJ165" s="424"/>
      <c r="CHK165" s="89"/>
      <c r="CHL165" s="425"/>
      <c r="CHM165" s="423"/>
      <c r="CHN165" s="426"/>
      <c r="CHO165" s="426"/>
      <c r="CHP165" s="427"/>
      <c r="CHQ165" s="427"/>
      <c r="CHR165" s="423"/>
      <c r="CHS165" s="428"/>
      <c r="CHT165" s="79"/>
      <c r="CHU165" s="424"/>
      <c r="CHV165" s="89"/>
      <c r="CHW165" s="425"/>
      <c r="CHX165" s="423"/>
      <c r="CHY165" s="426"/>
      <c r="CHZ165" s="426"/>
      <c r="CIA165" s="427"/>
      <c r="CIB165" s="427"/>
      <c r="CIC165" s="423"/>
      <c r="CID165" s="428"/>
      <c r="CIE165" s="79"/>
      <c r="CIF165" s="424"/>
      <c r="CIG165" s="89"/>
      <c r="CIH165" s="425"/>
      <c r="CII165" s="423"/>
      <c r="CIJ165" s="426"/>
      <c r="CIK165" s="426"/>
      <c r="CIL165" s="427"/>
      <c r="CIM165" s="427"/>
      <c r="CIN165" s="423"/>
      <c r="CIO165" s="428"/>
      <c r="CIP165" s="79"/>
      <c r="CIQ165" s="424"/>
      <c r="CIR165" s="89"/>
      <c r="CIS165" s="425"/>
      <c r="CIT165" s="423"/>
      <c r="CIU165" s="426"/>
      <c r="CIV165" s="426"/>
      <c r="CIW165" s="427"/>
      <c r="CIX165" s="427"/>
      <c r="CIY165" s="423"/>
      <c r="CIZ165" s="428"/>
      <c r="CJA165" s="79"/>
      <c r="CJB165" s="424"/>
      <c r="CJC165" s="89"/>
      <c r="CJD165" s="425"/>
      <c r="CJE165" s="423"/>
      <c r="CJF165" s="426"/>
      <c r="CJG165" s="426"/>
      <c r="CJH165" s="427"/>
      <c r="CJI165" s="427"/>
      <c r="CJJ165" s="423"/>
      <c r="CJK165" s="428"/>
      <c r="CJL165" s="79"/>
      <c r="CJM165" s="424"/>
      <c r="CJN165" s="89"/>
      <c r="CJO165" s="425"/>
      <c r="CJP165" s="423"/>
      <c r="CJQ165" s="426"/>
      <c r="CJR165" s="426"/>
      <c r="CJS165" s="427"/>
      <c r="CJT165" s="427"/>
      <c r="CJU165" s="423"/>
      <c r="CJV165" s="428"/>
      <c r="CJW165" s="79"/>
      <c r="CJX165" s="424"/>
      <c r="CJY165" s="89"/>
      <c r="CJZ165" s="425"/>
      <c r="CKA165" s="423"/>
      <c r="CKB165" s="426"/>
      <c r="CKC165" s="426"/>
      <c r="CKD165" s="427"/>
      <c r="CKE165" s="427"/>
      <c r="CKF165" s="423"/>
      <c r="CKG165" s="428"/>
      <c r="CKH165" s="79"/>
      <c r="CKI165" s="424"/>
      <c r="CKJ165" s="89"/>
      <c r="CKK165" s="425"/>
      <c r="CKL165" s="423"/>
      <c r="CKM165" s="426"/>
      <c r="CKN165" s="426"/>
      <c r="CKO165" s="427"/>
      <c r="CKP165" s="427"/>
      <c r="CKQ165" s="423"/>
      <c r="CKR165" s="428"/>
      <c r="CKS165" s="79"/>
      <c r="CKT165" s="424"/>
      <c r="CKU165" s="89"/>
      <c r="CKV165" s="425"/>
      <c r="CKW165" s="423"/>
      <c r="CKX165" s="426"/>
      <c r="CKY165" s="426"/>
      <c r="CKZ165" s="427"/>
      <c r="CLA165" s="427"/>
      <c r="CLB165" s="423"/>
      <c r="CLC165" s="428"/>
      <c r="CLD165" s="79"/>
      <c r="CLE165" s="424"/>
      <c r="CLF165" s="89"/>
      <c r="CLG165" s="425"/>
      <c r="CLH165" s="423"/>
      <c r="CLI165" s="426"/>
      <c r="CLJ165" s="426"/>
      <c r="CLK165" s="427"/>
      <c r="CLL165" s="427"/>
      <c r="CLM165" s="423"/>
      <c r="CLN165" s="428"/>
      <c r="CLO165" s="79"/>
      <c r="CLP165" s="424"/>
      <c r="CLQ165" s="89"/>
      <c r="CLR165" s="425"/>
      <c r="CLS165" s="423"/>
      <c r="CLT165" s="426"/>
      <c r="CLU165" s="426"/>
      <c r="CLV165" s="427"/>
      <c r="CLW165" s="427"/>
      <c r="CLX165" s="423"/>
      <c r="CLY165" s="428"/>
      <c r="CLZ165" s="79"/>
      <c r="CMA165" s="424"/>
      <c r="CMB165" s="89"/>
      <c r="CMC165" s="425"/>
      <c r="CMD165" s="423"/>
      <c r="CME165" s="426"/>
      <c r="CMF165" s="426"/>
      <c r="CMG165" s="427"/>
      <c r="CMH165" s="427"/>
      <c r="CMI165" s="423"/>
      <c r="CMJ165" s="428"/>
      <c r="CMK165" s="79"/>
      <c r="CML165" s="424"/>
      <c r="CMM165" s="89"/>
      <c r="CMN165" s="425"/>
      <c r="CMO165" s="423"/>
      <c r="CMP165" s="426"/>
      <c r="CMQ165" s="426"/>
      <c r="CMR165" s="427"/>
      <c r="CMS165" s="427"/>
      <c r="CMT165" s="423"/>
      <c r="CMU165" s="428"/>
      <c r="CMV165" s="79"/>
      <c r="CMW165" s="424"/>
      <c r="CMX165" s="89"/>
      <c r="CMY165" s="425"/>
      <c r="CMZ165" s="423"/>
      <c r="CNA165" s="426"/>
      <c r="CNB165" s="426"/>
      <c r="CNC165" s="427"/>
      <c r="CND165" s="427"/>
      <c r="CNE165" s="423"/>
      <c r="CNF165" s="428"/>
      <c r="CNG165" s="79"/>
      <c r="CNH165" s="424"/>
      <c r="CNI165" s="89"/>
      <c r="CNJ165" s="425"/>
      <c r="CNK165" s="423"/>
      <c r="CNL165" s="426"/>
      <c r="CNM165" s="426"/>
      <c r="CNN165" s="427"/>
      <c r="CNO165" s="427"/>
      <c r="CNP165" s="423"/>
      <c r="CNQ165" s="428"/>
      <c r="CNR165" s="79"/>
      <c r="CNS165" s="424"/>
      <c r="CNT165" s="89"/>
      <c r="CNU165" s="425"/>
      <c r="CNV165" s="423"/>
      <c r="CNW165" s="426"/>
      <c r="CNX165" s="426"/>
      <c r="CNY165" s="427"/>
      <c r="CNZ165" s="427"/>
      <c r="COA165" s="423"/>
      <c r="COB165" s="428"/>
      <c r="COC165" s="79"/>
      <c r="COD165" s="424"/>
      <c r="COE165" s="89"/>
      <c r="COF165" s="425"/>
      <c r="COG165" s="423"/>
      <c r="COH165" s="426"/>
      <c r="COI165" s="426"/>
      <c r="COJ165" s="427"/>
      <c r="COK165" s="427"/>
      <c r="COL165" s="423"/>
      <c r="COM165" s="428"/>
      <c r="CON165" s="79"/>
      <c r="COO165" s="424"/>
      <c r="COP165" s="89"/>
      <c r="COQ165" s="425"/>
      <c r="COR165" s="423"/>
      <c r="COS165" s="426"/>
      <c r="COT165" s="426"/>
      <c r="COU165" s="427"/>
      <c r="COV165" s="427"/>
      <c r="COW165" s="423"/>
      <c r="COX165" s="428"/>
      <c r="COY165" s="79"/>
      <c r="COZ165" s="424"/>
      <c r="CPA165" s="89"/>
      <c r="CPB165" s="425"/>
      <c r="CPC165" s="423"/>
      <c r="CPD165" s="426"/>
      <c r="CPE165" s="426"/>
      <c r="CPF165" s="427"/>
      <c r="CPG165" s="427"/>
      <c r="CPH165" s="423"/>
      <c r="CPI165" s="428"/>
      <c r="CPJ165" s="79"/>
      <c r="CPK165" s="424"/>
      <c r="CPL165" s="89"/>
      <c r="CPM165" s="425"/>
      <c r="CPN165" s="423"/>
      <c r="CPO165" s="426"/>
      <c r="CPP165" s="426"/>
      <c r="CPQ165" s="427"/>
      <c r="CPR165" s="427"/>
      <c r="CPS165" s="423"/>
      <c r="CPT165" s="428"/>
      <c r="CPU165" s="79"/>
      <c r="CPV165" s="424"/>
      <c r="CPW165" s="89"/>
      <c r="CPX165" s="425"/>
      <c r="CPY165" s="423"/>
      <c r="CPZ165" s="426"/>
      <c r="CQA165" s="426"/>
      <c r="CQB165" s="427"/>
      <c r="CQC165" s="427"/>
      <c r="CQD165" s="423"/>
      <c r="CQE165" s="428"/>
      <c r="CQF165" s="79"/>
      <c r="CQG165" s="424"/>
      <c r="CQH165" s="89"/>
      <c r="CQI165" s="425"/>
      <c r="CQJ165" s="423"/>
      <c r="CQK165" s="426"/>
      <c r="CQL165" s="426"/>
      <c r="CQM165" s="427"/>
      <c r="CQN165" s="427"/>
      <c r="CQO165" s="423"/>
      <c r="CQP165" s="428"/>
      <c r="CQQ165" s="79"/>
      <c r="CQR165" s="424"/>
      <c r="CQS165" s="89"/>
      <c r="CQT165" s="425"/>
      <c r="CQU165" s="423"/>
      <c r="CQV165" s="426"/>
      <c r="CQW165" s="426"/>
      <c r="CQX165" s="427"/>
      <c r="CQY165" s="427"/>
      <c r="CQZ165" s="423"/>
      <c r="CRA165" s="428"/>
      <c r="CRB165" s="79"/>
      <c r="CRC165" s="424"/>
      <c r="CRD165" s="89"/>
      <c r="CRE165" s="425"/>
      <c r="CRF165" s="423"/>
      <c r="CRG165" s="426"/>
      <c r="CRH165" s="426"/>
      <c r="CRI165" s="427"/>
      <c r="CRJ165" s="427"/>
      <c r="CRK165" s="423"/>
      <c r="CRL165" s="428"/>
      <c r="CRM165" s="79"/>
      <c r="CRN165" s="424"/>
      <c r="CRO165" s="89"/>
      <c r="CRP165" s="425"/>
      <c r="CRQ165" s="423"/>
      <c r="CRR165" s="426"/>
      <c r="CRS165" s="426"/>
      <c r="CRT165" s="427"/>
      <c r="CRU165" s="427"/>
      <c r="CRV165" s="423"/>
      <c r="CRW165" s="428"/>
      <c r="CRX165" s="79"/>
      <c r="CRY165" s="424"/>
      <c r="CRZ165" s="89"/>
      <c r="CSA165" s="425"/>
      <c r="CSB165" s="423"/>
      <c r="CSC165" s="426"/>
      <c r="CSD165" s="426"/>
      <c r="CSE165" s="427"/>
      <c r="CSF165" s="427"/>
      <c r="CSG165" s="423"/>
      <c r="CSH165" s="428"/>
      <c r="CSI165" s="79"/>
      <c r="CSJ165" s="424"/>
      <c r="CSK165" s="89"/>
      <c r="CSL165" s="425"/>
      <c r="CSM165" s="423"/>
      <c r="CSN165" s="426"/>
      <c r="CSO165" s="426"/>
      <c r="CSP165" s="427"/>
      <c r="CSQ165" s="427"/>
      <c r="CSR165" s="423"/>
      <c r="CSS165" s="428"/>
      <c r="CST165" s="79"/>
      <c r="CSU165" s="424"/>
      <c r="CSV165" s="89"/>
      <c r="CSW165" s="425"/>
      <c r="CSX165" s="423"/>
      <c r="CSY165" s="426"/>
      <c r="CSZ165" s="426"/>
      <c r="CTA165" s="427"/>
      <c r="CTB165" s="427"/>
      <c r="CTC165" s="423"/>
      <c r="CTD165" s="428"/>
      <c r="CTE165" s="79"/>
      <c r="CTF165" s="424"/>
      <c r="CTG165" s="89"/>
      <c r="CTH165" s="425"/>
      <c r="CTI165" s="423"/>
      <c r="CTJ165" s="426"/>
      <c r="CTK165" s="426"/>
      <c r="CTL165" s="427"/>
      <c r="CTM165" s="427"/>
      <c r="CTN165" s="423"/>
      <c r="CTO165" s="428"/>
      <c r="CTP165" s="79"/>
      <c r="CTQ165" s="424"/>
      <c r="CTR165" s="89"/>
      <c r="CTS165" s="425"/>
      <c r="CTT165" s="423"/>
      <c r="CTU165" s="426"/>
      <c r="CTV165" s="426"/>
      <c r="CTW165" s="427"/>
      <c r="CTX165" s="427"/>
      <c r="CTY165" s="423"/>
      <c r="CTZ165" s="428"/>
      <c r="CUA165" s="79"/>
      <c r="CUB165" s="424"/>
      <c r="CUC165" s="89"/>
      <c r="CUD165" s="425"/>
      <c r="CUE165" s="423"/>
      <c r="CUF165" s="426"/>
      <c r="CUG165" s="426"/>
      <c r="CUH165" s="427"/>
      <c r="CUI165" s="427"/>
      <c r="CUJ165" s="423"/>
      <c r="CUK165" s="428"/>
      <c r="CUL165" s="79"/>
      <c r="CUM165" s="424"/>
      <c r="CUN165" s="89"/>
      <c r="CUO165" s="425"/>
      <c r="CUP165" s="423"/>
      <c r="CUQ165" s="426"/>
      <c r="CUR165" s="426"/>
      <c r="CUS165" s="427"/>
      <c r="CUT165" s="427"/>
      <c r="CUU165" s="423"/>
      <c r="CUV165" s="428"/>
      <c r="CUW165" s="79"/>
      <c r="CUX165" s="424"/>
      <c r="CUY165" s="89"/>
      <c r="CUZ165" s="425"/>
      <c r="CVA165" s="423"/>
      <c r="CVB165" s="426"/>
      <c r="CVC165" s="426"/>
      <c r="CVD165" s="427"/>
      <c r="CVE165" s="427"/>
      <c r="CVF165" s="423"/>
      <c r="CVG165" s="428"/>
      <c r="CVH165" s="79"/>
      <c r="CVI165" s="424"/>
      <c r="CVJ165" s="89"/>
      <c r="CVK165" s="425"/>
      <c r="CVL165" s="423"/>
      <c r="CVM165" s="426"/>
      <c r="CVN165" s="426"/>
      <c r="CVO165" s="427"/>
      <c r="CVP165" s="427"/>
      <c r="CVQ165" s="423"/>
      <c r="CVR165" s="428"/>
      <c r="CVS165" s="79"/>
      <c r="CVT165" s="424"/>
      <c r="CVU165" s="89"/>
      <c r="CVV165" s="425"/>
      <c r="CVW165" s="423"/>
      <c r="CVX165" s="426"/>
      <c r="CVY165" s="426"/>
      <c r="CVZ165" s="427"/>
      <c r="CWA165" s="427"/>
      <c r="CWB165" s="423"/>
      <c r="CWC165" s="428"/>
      <c r="CWD165" s="79"/>
      <c r="CWE165" s="424"/>
      <c r="CWF165" s="89"/>
      <c r="CWG165" s="425"/>
      <c r="CWH165" s="423"/>
      <c r="CWI165" s="426"/>
      <c r="CWJ165" s="426"/>
      <c r="CWK165" s="427"/>
      <c r="CWL165" s="427"/>
      <c r="CWM165" s="423"/>
      <c r="CWN165" s="428"/>
      <c r="CWO165" s="79"/>
      <c r="CWP165" s="424"/>
      <c r="CWQ165" s="89"/>
      <c r="CWR165" s="425"/>
      <c r="CWS165" s="423"/>
      <c r="CWT165" s="426"/>
      <c r="CWU165" s="426"/>
      <c r="CWV165" s="427"/>
      <c r="CWW165" s="427"/>
      <c r="CWX165" s="423"/>
      <c r="CWY165" s="428"/>
      <c r="CWZ165" s="79"/>
      <c r="CXA165" s="424"/>
      <c r="CXB165" s="89"/>
      <c r="CXC165" s="425"/>
      <c r="CXD165" s="423"/>
      <c r="CXE165" s="426"/>
      <c r="CXF165" s="426"/>
      <c r="CXG165" s="427"/>
      <c r="CXH165" s="427"/>
      <c r="CXI165" s="423"/>
      <c r="CXJ165" s="428"/>
      <c r="CXK165" s="79"/>
      <c r="CXL165" s="424"/>
      <c r="CXM165" s="89"/>
      <c r="CXN165" s="425"/>
      <c r="CXO165" s="423"/>
      <c r="CXP165" s="426"/>
      <c r="CXQ165" s="426"/>
      <c r="CXR165" s="427"/>
      <c r="CXS165" s="427"/>
      <c r="CXT165" s="423"/>
      <c r="CXU165" s="428"/>
      <c r="CXV165" s="79"/>
      <c r="CXW165" s="424"/>
      <c r="CXX165" s="89"/>
      <c r="CXY165" s="425"/>
      <c r="CXZ165" s="423"/>
      <c r="CYA165" s="426"/>
      <c r="CYB165" s="426"/>
      <c r="CYC165" s="427"/>
      <c r="CYD165" s="427"/>
      <c r="CYE165" s="423"/>
      <c r="CYF165" s="428"/>
      <c r="CYG165" s="79"/>
      <c r="CYH165" s="424"/>
      <c r="CYI165" s="89"/>
      <c r="CYJ165" s="425"/>
      <c r="CYK165" s="423"/>
      <c r="CYL165" s="426"/>
      <c r="CYM165" s="426"/>
      <c r="CYN165" s="427"/>
      <c r="CYO165" s="427"/>
      <c r="CYP165" s="423"/>
      <c r="CYQ165" s="428"/>
      <c r="CYR165" s="79"/>
      <c r="CYS165" s="424"/>
      <c r="CYT165" s="89"/>
      <c r="CYU165" s="425"/>
      <c r="CYV165" s="423"/>
      <c r="CYW165" s="426"/>
      <c r="CYX165" s="426"/>
      <c r="CYY165" s="427"/>
      <c r="CYZ165" s="427"/>
      <c r="CZA165" s="423"/>
      <c r="CZB165" s="428"/>
      <c r="CZC165" s="79"/>
      <c r="CZD165" s="424"/>
      <c r="CZE165" s="89"/>
      <c r="CZF165" s="425"/>
      <c r="CZG165" s="423"/>
      <c r="CZH165" s="426"/>
      <c r="CZI165" s="426"/>
      <c r="CZJ165" s="427"/>
      <c r="CZK165" s="427"/>
      <c r="CZL165" s="423"/>
      <c r="CZM165" s="428"/>
      <c r="CZN165" s="79"/>
      <c r="CZO165" s="424"/>
      <c r="CZP165" s="89"/>
      <c r="CZQ165" s="425"/>
      <c r="CZR165" s="423"/>
      <c r="CZS165" s="426"/>
      <c r="CZT165" s="426"/>
      <c r="CZU165" s="427"/>
      <c r="CZV165" s="427"/>
      <c r="CZW165" s="423"/>
      <c r="CZX165" s="428"/>
      <c r="CZY165" s="79"/>
      <c r="CZZ165" s="424"/>
      <c r="DAA165" s="89"/>
      <c r="DAB165" s="425"/>
      <c r="DAC165" s="423"/>
      <c r="DAD165" s="426"/>
      <c r="DAE165" s="426"/>
      <c r="DAF165" s="427"/>
      <c r="DAG165" s="427"/>
      <c r="DAH165" s="423"/>
      <c r="DAI165" s="428"/>
      <c r="DAJ165" s="79"/>
      <c r="DAK165" s="424"/>
      <c r="DAL165" s="89"/>
      <c r="DAM165" s="425"/>
      <c r="DAN165" s="423"/>
      <c r="DAO165" s="426"/>
      <c r="DAP165" s="426"/>
      <c r="DAQ165" s="427"/>
      <c r="DAR165" s="427"/>
      <c r="DAS165" s="423"/>
      <c r="DAT165" s="428"/>
      <c r="DAU165" s="79"/>
      <c r="DAV165" s="424"/>
      <c r="DAW165" s="89"/>
      <c r="DAX165" s="425"/>
      <c r="DAY165" s="423"/>
      <c r="DAZ165" s="426"/>
      <c r="DBA165" s="426"/>
      <c r="DBB165" s="427"/>
      <c r="DBC165" s="427"/>
      <c r="DBD165" s="423"/>
      <c r="DBE165" s="428"/>
      <c r="DBF165" s="79"/>
      <c r="DBG165" s="424"/>
      <c r="DBH165" s="89"/>
      <c r="DBI165" s="425"/>
      <c r="DBJ165" s="423"/>
      <c r="DBK165" s="426"/>
      <c r="DBL165" s="426"/>
      <c r="DBM165" s="427"/>
      <c r="DBN165" s="427"/>
      <c r="DBO165" s="423"/>
      <c r="DBP165" s="428"/>
      <c r="DBQ165" s="79"/>
      <c r="DBR165" s="424"/>
      <c r="DBS165" s="89"/>
      <c r="DBT165" s="425"/>
      <c r="DBU165" s="423"/>
      <c r="DBV165" s="426"/>
      <c r="DBW165" s="426"/>
      <c r="DBX165" s="427"/>
      <c r="DBY165" s="427"/>
      <c r="DBZ165" s="423"/>
      <c r="DCA165" s="428"/>
      <c r="DCB165" s="79"/>
      <c r="DCC165" s="424"/>
      <c r="DCD165" s="89"/>
      <c r="DCE165" s="425"/>
      <c r="DCF165" s="423"/>
      <c r="DCG165" s="426"/>
      <c r="DCH165" s="426"/>
      <c r="DCI165" s="427"/>
      <c r="DCJ165" s="427"/>
      <c r="DCK165" s="423"/>
      <c r="DCL165" s="428"/>
      <c r="DCM165" s="79"/>
      <c r="DCN165" s="424"/>
      <c r="DCO165" s="89"/>
      <c r="DCP165" s="425"/>
      <c r="DCQ165" s="423"/>
      <c r="DCR165" s="426"/>
      <c r="DCS165" s="426"/>
      <c r="DCT165" s="427"/>
      <c r="DCU165" s="427"/>
      <c r="DCV165" s="423"/>
      <c r="DCW165" s="428"/>
      <c r="DCX165" s="79"/>
      <c r="DCY165" s="424"/>
      <c r="DCZ165" s="89"/>
      <c r="DDA165" s="425"/>
      <c r="DDB165" s="423"/>
      <c r="DDC165" s="426"/>
      <c r="DDD165" s="426"/>
      <c r="DDE165" s="427"/>
      <c r="DDF165" s="427"/>
      <c r="DDG165" s="423"/>
      <c r="DDH165" s="428"/>
      <c r="DDI165" s="79"/>
      <c r="DDJ165" s="424"/>
      <c r="DDK165" s="89"/>
      <c r="DDL165" s="425"/>
      <c r="DDM165" s="423"/>
      <c r="DDN165" s="426"/>
      <c r="DDO165" s="426"/>
      <c r="DDP165" s="427"/>
      <c r="DDQ165" s="427"/>
      <c r="DDR165" s="423"/>
      <c r="DDS165" s="428"/>
      <c r="DDT165" s="79"/>
      <c r="DDU165" s="424"/>
      <c r="DDV165" s="89"/>
      <c r="DDW165" s="425"/>
      <c r="DDX165" s="423"/>
      <c r="DDY165" s="426"/>
      <c r="DDZ165" s="426"/>
      <c r="DEA165" s="427"/>
      <c r="DEB165" s="427"/>
      <c r="DEC165" s="423"/>
      <c r="DED165" s="428"/>
      <c r="DEE165" s="79"/>
      <c r="DEF165" s="424"/>
      <c r="DEG165" s="89"/>
      <c r="DEH165" s="425"/>
      <c r="DEI165" s="423"/>
      <c r="DEJ165" s="426"/>
      <c r="DEK165" s="426"/>
      <c r="DEL165" s="427"/>
      <c r="DEM165" s="427"/>
      <c r="DEN165" s="423"/>
      <c r="DEO165" s="428"/>
      <c r="DEP165" s="79"/>
      <c r="DEQ165" s="424"/>
      <c r="DER165" s="89"/>
      <c r="DES165" s="425"/>
      <c r="DET165" s="423"/>
      <c r="DEU165" s="426"/>
      <c r="DEV165" s="426"/>
      <c r="DEW165" s="427"/>
      <c r="DEX165" s="427"/>
      <c r="DEY165" s="423"/>
      <c r="DEZ165" s="428"/>
      <c r="DFA165" s="79"/>
      <c r="DFB165" s="424"/>
      <c r="DFC165" s="89"/>
      <c r="DFD165" s="425"/>
      <c r="DFE165" s="423"/>
      <c r="DFF165" s="426"/>
      <c r="DFG165" s="426"/>
      <c r="DFH165" s="427"/>
      <c r="DFI165" s="427"/>
      <c r="DFJ165" s="423"/>
      <c r="DFK165" s="428"/>
      <c r="DFL165" s="79"/>
      <c r="DFM165" s="424"/>
      <c r="DFN165" s="89"/>
      <c r="DFO165" s="425"/>
      <c r="DFP165" s="423"/>
      <c r="DFQ165" s="426"/>
      <c r="DFR165" s="426"/>
      <c r="DFS165" s="427"/>
      <c r="DFT165" s="427"/>
      <c r="DFU165" s="423"/>
      <c r="DFV165" s="428"/>
      <c r="DFW165" s="79"/>
      <c r="DFX165" s="424"/>
      <c r="DFY165" s="89"/>
      <c r="DFZ165" s="425"/>
      <c r="DGA165" s="423"/>
      <c r="DGB165" s="426"/>
      <c r="DGC165" s="426"/>
      <c r="DGD165" s="427"/>
      <c r="DGE165" s="427"/>
      <c r="DGF165" s="423"/>
      <c r="DGG165" s="428"/>
      <c r="DGH165" s="79"/>
      <c r="DGI165" s="424"/>
      <c r="DGJ165" s="89"/>
      <c r="DGK165" s="425"/>
      <c r="DGL165" s="423"/>
      <c r="DGM165" s="426"/>
      <c r="DGN165" s="426"/>
      <c r="DGO165" s="427"/>
      <c r="DGP165" s="427"/>
      <c r="DGQ165" s="423"/>
      <c r="DGR165" s="428"/>
      <c r="DGS165" s="79"/>
      <c r="DGT165" s="424"/>
      <c r="DGU165" s="89"/>
      <c r="DGV165" s="425"/>
      <c r="DGW165" s="423"/>
      <c r="DGX165" s="426"/>
      <c r="DGY165" s="426"/>
      <c r="DGZ165" s="427"/>
      <c r="DHA165" s="427"/>
      <c r="DHB165" s="423"/>
      <c r="DHC165" s="428"/>
      <c r="DHD165" s="79"/>
      <c r="DHE165" s="424"/>
      <c r="DHF165" s="89"/>
      <c r="DHG165" s="425"/>
      <c r="DHH165" s="423"/>
      <c r="DHI165" s="426"/>
      <c r="DHJ165" s="426"/>
      <c r="DHK165" s="427"/>
      <c r="DHL165" s="427"/>
      <c r="DHM165" s="423"/>
      <c r="DHN165" s="428"/>
      <c r="DHO165" s="79"/>
      <c r="DHP165" s="424"/>
      <c r="DHQ165" s="89"/>
      <c r="DHR165" s="425"/>
      <c r="DHS165" s="423"/>
      <c r="DHT165" s="426"/>
      <c r="DHU165" s="426"/>
      <c r="DHV165" s="427"/>
      <c r="DHW165" s="427"/>
      <c r="DHX165" s="423"/>
      <c r="DHY165" s="428"/>
      <c r="DHZ165" s="79"/>
      <c r="DIA165" s="424"/>
      <c r="DIB165" s="89"/>
      <c r="DIC165" s="425"/>
      <c r="DID165" s="423"/>
      <c r="DIE165" s="426"/>
      <c r="DIF165" s="426"/>
      <c r="DIG165" s="427"/>
      <c r="DIH165" s="427"/>
      <c r="DII165" s="423"/>
      <c r="DIJ165" s="428"/>
      <c r="DIK165" s="79"/>
      <c r="DIL165" s="424"/>
      <c r="DIM165" s="89"/>
      <c r="DIN165" s="425"/>
      <c r="DIO165" s="423"/>
      <c r="DIP165" s="426"/>
      <c r="DIQ165" s="426"/>
      <c r="DIR165" s="427"/>
      <c r="DIS165" s="427"/>
      <c r="DIT165" s="423"/>
      <c r="DIU165" s="428"/>
      <c r="DIV165" s="79"/>
      <c r="DIW165" s="424"/>
      <c r="DIX165" s="89"/>
      <c r="DIY165" s="425"/>
      <c r="DIZ165" s="423"/>
      <c r="DJA165" s="426"/>
      <c r="DJB165" s="426"/>
      <c r="DJC165" s="427"/>
      <c r="DJD165" s="427"/>
      <c r="DJE165" s="423"/>
      <c r="DJF165" s="428"/>
      <c r="DJG165" s="79"/>
      <c r="DJH165" s="424"/>
      <c r="DJI165" s="89"/>
      <c r="DJJ165" s="425"/>
      <c r="DJK165" s="423"/>
      <c r="DJL165" s="426"/>
      <c r="DJM165" s="426"/>
      <c r="DJN165" s="427"/>
      <c r="DJO165" s="427"/>
      <c r="DJP165" s="423"/>
      <c r="DJQ165" s="428"/>
      <c r="DJR165" s="79"/>
      <c r="DJS165" s="424"/>
      <c r="DJT165" s="89"/>
      <c r="DJU165" s="425"/>
      <c r="DJV165" s="423"/>
      <c r="DJW165" s="426"/>
      <c r="DJX165" s="426"/>
      <c r="DJY165" s="427"/>
      <c r="DJZ165" s="427"/>
      <c r="DKA165" s="423"/>
      <c r="DKB165" s="428"/>
      <c r="DKC165" s="79"/>
      <c r="DKD165" s="424"/>
      <c r="DKE165" s="89"/>
      <c r="DKF165" s="425"/>
      <c r="DKG165" s="423"/>
      <c r="DKH165" s="426"/>
      <c r="DKI165" s="426"/>
      <c r="DKJ165" s="427"/>
      <c r="DKK165" s="427"/>
      <c r="DKL165" s="423"/>
      <c r="DKM165" s="428"/>
      <c r="DKN165" s="79"/>
      <c r="DKO165" s="424"/>
      <c r="DKP165" s="89"/>
      <c r="DKQ165" s="425"/>
      <c r="DKR165" s="423"/>
      <c r="DKS165" s="426"/>
      <c r="DKT165" s="426"/>
      <c r="DKU165" s="427"/>
      <c r="DKV165" s="427"/>
      <c r="DKW165" s="423"/>
      <c r="DKX165" s="428"/>
      <c r="DKY165" s="79"/>
      <c r="DKZ165" s="424"/>
      <c r="DLA165" s="89"/>
      <c r="DLB165" s="425"/>
      <c r="DLC165" s="423"/>
      <c r="DLD165" s="426"/>
      <c r="DLE165" s="426"/>
      <c r="DLF165" s="427"/>
      <c r="DLG165" s="427"/>
      <c r="DLH165" s="423"/>
      <c r="DLI165" s="428"/>
      <c r="DLJ165" s="79"/>
      <c r="DLK165" s="424"/>
      <c r="DLL165" s="89"/>
      <c r="DLM165" s="425"/>
      <c r="DLN165" s="423"/>
      <c r="DLO165" s="426"/>
      <c r="DLP165" s="426"/>
      <c r="DLQ165" s="427"/>
      <c r="DLR165" s="427"/>
      <c r="DLS165" s="423"/>
      <c r="DLT165" s="428"/>
      <c r="DLU165" s="79"/>
      <c r="DLV165" s="424"/>
      <c r="DLW165" s="89"/>
      <c r="DLX165" s="425"/>
      <c r="DLY165" s="423"/>
      <c r="DLZ165" s="426"/>
      <c r="DMA165" s="426"/>
      <c r="DMB165" s="427"/>
      <c r="DMC165" s="427"/>
      <c r="DMD165" s="423"/>
      <c r="DME165" s="428"/>
      <c r="DMF165" s="79"/>
      <c r="DMG165" s="424"/>
      <c r="DMH165" s="89"/>
      <c r="DMI165" s="425"/>
      <c r="DMJ165" s="423"/>
      <c r="DMK165" s="426"/>
      <c r="DML165" s="426"/>
      <c r="DMM165" s="427"/>
      <c r="DMN165" s="427"/>
      <c r="DMO165" s="423"/>
      <c r="DMP165" s="428"/>
      <c r="DMQ165" s="79"/>
      <c r="DMR165" s="424"/>
      <c r="DMS165" s="89"/>
      <c r="DMT165" s="425"/>
      <c r="DMU165" s="423"/>
      <c r="DMV165" s="426"/>
      <c r="DMW165" s="426"/>
      <c r="DMX165" s="427"/>
      <c r="DMY165" s="427"/>
      <c r="DMZ165" s="423"/>
      <c r="DNA165" s="428"/>
      <c r="DNB165" s="79"/>
      <c r="DNC165" s="424"/>
      <c r="DND165" s="89"/>
      <c r="DNE165" s="425"/>
      <c r="DNF165" s="423"/>
      <c r="DNG165" s="426"/>
      <c r="DNH165" s="426"/>
      <c r="DNI165" s="427"/>
      <c r="DNJ165" s="427"/>
      <c r="DNK165" s="423"/>
      <c r="DNL165" s="428"/>
      <c r="DNM165" s="79"/>
      <c r="DNN165" s="424"/>
      <c r="DNO165" s="89"/>
      <c r="DNP165" s="425"/>
      <c r="DNQ165" s="423"/>
      <c r="DNR165" s="426"/>
      <c r="DNS165" s="426"/>
      <c r="DNT165" s="427"/>
      <c r="DNU165" s="427"/>
      <c r="DNV165" s="423"/>
      <c r="DNW165" s="428"/>
      <c r="DNX165" s="79"/>
      <c r="DNY165" s="424"/>
      <c r="DNZ165" s="89"/>
      <c r="DOA165" s="425"/>
      <c r="DOB165" s="423"/>
      <c r="DOC165" s="426"/>
      <c r="DOD165" s="426"/>
      <c r="DOE165" s="427"/>
      <c r="DOF165" s="427"/>
      <c r="DOG165" s="423"/>
      <c r="DOH165" s="428"/>
      <c r="DOI165" s="79"/>
      <c r="DOJ165" s="424"/>
      <c r="DOK165" s="89"/>
      <c r="DOL165" s="425"/>
      <c r="DOM165" s="423"/>
      <c r="DON165" s="426"/>
      <c r="DOO165" s="426"/>
      <c r="DOP165" s="427"/>
      <c r="DOQ165" s="427"/>
      <c r="DOR165" s="423"/>
      <c r="DOS165" s="428"/>
      <c r="DOT165" s="79"/>
      <c r="DOU165" s="424"/>
      <c r="DOV165" s="89"/>
      <c r="DOW165" s="425"/>
      <c r="DOX165" s="423"/>
      <c r="DOY165" s="426"/>
      <c r="DOZ165" s="426"/>
      <c r="DPA165" s="427"/>
      <c r="DPB165" s="427"/>
      <c r="DPC165" s="423"/>
      <c r="DPD165" s="428"/>
      <c r="DPE165" s="79"/>
      <c r="DPF165" s="424"/>
      <c r="DPG165" s="89"/>
      <c r="DPH165" s="425"/>
      <c r="DPI165" s="423"/>
      <c r="DPJ165" s="426"/>
      <c r="DPK165" s="426"/>
      <c r="DPL165" s="427"/>
      <c r="DPM165" s="427"/>
      <c r="DPN165" s="423"/>
      <c r="DPO165" s="428"/>
      <c r="DPP165" s="79"/>
      <c r="DPQ165" s="424"/>
      <c r="DPR165" s="89"/>
      <c r="DPS165" s="425"/>
      <c r="DPT165" s="423"/>
      <c r="DPU165" s="426"/>
      <c r="DPV165" s="426"/>
      <c r="DPW165" s="427"/>
      <c r="DPX165" s="427"/>
      <c r="DPY165" s="423"/>
      <c r="DPZ165" s="428"/>
      <c r="DQA165" s="79"/>
      <c r="DQB165" s="424"/>
      <c r="DQC165" s="89"/>
      <c r="DQD165" s="425"/>
      <c r="DQE165" s="423"/>
      <c r="DQF165" s="426"/>
      <c r="DQG165" s="426"/>
      <c r="DQH165" s="427"/>
      <c r="DQI165" s="427"/>
      <c r="DQJ165" s="423"/>
      <c r="DQK165" s="428"/>
      <c r="DQL165" s="79"/>
      <c r="DQM165" s="424"/>
      <c r="DQN165" s="89"/>
      <c r="DQO165" s="425"/>
      <c r="DQP165" s="423"/>
      <c r="DQQ165" s="426"/>
      <c r="DQR165" s="426"/>
      <c r="DQS165" s="427"/>
      <c r="DQT165" s="427"/>
      <c r="DQU165" s="423"/>
      <c r="DQV165" s="428"/>
      <c r="DQW165" s="79"/>
      <c r="DQX165" s="424"/>
      <c r="DQY165" s="89"/>
      <c r="DQZ165" s="425"/>
      <c r="DRA165" s="423"/>
      <c r="DRB165" s="426"/>
      <c r="DRC165" s="426"/>
      <c r="DRD165" s="427"/>
      <c r="DRE165" s="427"/>
      <c r="DRF165" s="423"/>
      <c r="DRG165" s="428"/>
      <c r="DRH165" s="79"/>
      <c r="DRI165" s="424"/>
      <c r="DRJ165" s="89"/>
      <c r="DRK165" s="425"/>
      <c r="DRL165" s="423"/>
      <c r="DRM165" s="426"/>
      <c r="DRN165" s="426"/>
      <c r="DRO165" s="427"/>
      <c r="DRP165" s="427"/>
      <c r="DRQ165" s="423"/>
      <c r="DRR165" s="428"/>
      <c r="DRS165" s="79"/>
      <c r="DRT165" s="424"/>
      <c r="DRU165" s="89"/>
      <c r="DRV165" s="425"/>
      <c r="DRW165" s="423"/>
      <c r="DRX165" s="426"/>
      <c r="DRY165" s="426"/>
      <c r="DRZ165" s="427"/>
      <c r="DSA165" s="427"/>
      <c r="DSB165" s="423"/>
      <c r="DSC165" s="428"/>
      <c r="DSD165" s="79"/>
      <c r="DSE165" s="424"/>
      <c r="DSF165" s="89"/>
      <c r="DSG165" s="425"/>
      <c r="DSH165" s="423"/>
      <c r="DSI165" s="426"/>
      <c r="DSJ165" s="426"/>
      <c r="DSK165" s="427"/>
      <c r="DSL165" s="427"/>
      <c r="DSM165" s="423"/>
      <c r="DSN165" s="428"/>
      <c r="DSO165" s="79"/>
      <c r="DSP165" s="424"/>
      <c r="DSQ165" s="89"/>
      <c r="DSR165" s="425"/>
      <c r="DSS165" s="423"/>
      <c r="DST165" s="426"/>
      <c r="DSU165" s="426"/>
      <c r="DSV165" s="427"/>
      <c r="DSW165" s="427"/>
      <c r="DSX165" s="423"/>
      <c r="DSY165" s="428"/>
      <c r="DSZ165" s="79"/>
      <c r="DTA165" s="424"/>
      <c r="DTB165" s="89"/>
      <c r="DTC165" s="425"/>
      <c r="DTD165" s="423"/>
      <c r="DTE165" s="426"/>
      <c r="DTF165" s="426"/>
      <c r="DTG165" s="427"/>
      <c r="DTH165" s="427"/>
      <c r="DTI165" s="423"/>
      <c r="DTJ165" s="428"/>
      <c r="DTK165" s="79"/>
      <c r="DTL165" s="424"/>
      <c r="DTM165" s="89"/>
      <c r="DTN165" s="425"/>
      <c r="DTO165" s="423"/>
      <c r="DTP165" s="426"/>
      <c r="DTQ165" s="426"/>
      <c r="DTR165" s="427"/>
      <c r="DTS165" s="427"/>
      <c r="DTT165" s="423"/>
      <c r="DTU165" s="428"/>
      <c r="DTV165" s="79"/>
      <c r="DTW165" s="424"/>
      <c r="DTX165" s="89"/>
      <c r="DTY165" s="425"/>
      <c r="DTZ165" s="423"/>
      <c r="DUA165" s="426"/>
      <c r="DUB165" s="426"/>
      <c r="DUC165" s="427"/>
      <c r="DUD165" s="427"/>
      <c r="DUE165" s="423"/>
      <c r="DUF165" s="428"/>
      <c r="DUG165" s="79"/>
      <c r="DUH165" s="424"/>
      <c r="DUI165" s="89"/>
      <c r="DUJ165" s="425"/>
      <c r="DUK165" s="423"/>
      <c r="DUL165" s="426"/>
      <c r="DUM165" s="426"/>
      <c r="DUN165" s="427"/>
      <c r="DUO165" s="427"/>
      <c r="DUP165" s="423"/>
      <c r="DUQ165" s="428"/>
      <c r="DUR165" s="79"/>
      <c r="DUS165" s="424"/>
      <c r="DUT165" s="89"/>
      <c r="DUU165" s="425"/>
      <c r="DUV165" s="423"/>
      <c r="DUW165" s="426"/>
      <c r="DUX165" s="426"/>
      <c r="DUY165" s="427"/>
      <c r="DUZ165" s="427"/>
      <c r="DVA165" s="423"/>
      <c r="DVB165" s="428"/>
      <c r="DVC165" s="79"/>
      <c r="DVD165" s="424"/>
      <c r="DVE165" s="89"/>
      <c r="DVF165" s="425"/>
      <c r="DVG165" s="423"/>
      <c r="DVH165" s="426"/>
      <c r="DVI165" s="426"/>
      <c r="DVJ165" s="427"/>
      <c r="DVK165" s="427"/>
      <c r="DVL165" s="423"/>
      <c r="DVM165" s="428"/>
      <c r="DVN165" s="79"/>
      <c r="DVO165" s="424"/>
      <c r="DVP165" s="89"/>
      <c r="DVQ165" s="425"/>
      <c r="DVR165" s="423"/>
      <c r="DVS165" s="426"/>
      <c r="DVT165" s="426"/>
      <c r="DVU165" s="427"/>
      <c r="DVV165" s="427"/>
      <c r="DVW165" s="423"/>
      <c r="DVX165" s="428"/>
      <c r="DVY165" s="79"/>
      <c r="DVZ165" s="424"/>
      <c r="DWA165" s="89"/>
      <c r="DWB165" s="425"/>
      <c r="DWC165" s="423"/>
      <c r="DWD165" s="426"/>
      <c r="DWE165" s="426"/>
      <c r="DWF165" s="427"/>
      <c r="DWG165" s="427"/>
      <c r="DWH165" s="423"/>
      <c r="DWI165" s="428"/>
      <c r="DWJ165" s="79"/>
      <c r="DWK165" s="424"/>
      <c r="DWL165" s="89"/>
      <c r="DWM165" s="425"/>
      <c r="DWN165" s="423"/>
      <c r="DWO165" s="426"/>
      <c r="DWP165" s="426"/>
      <c r="DWQ165" s="427"/>
      <c r="DWR165" s="427"/>
      <c r="DWS165" s="423"/>
      <c r="DWT165" s="428"/>
      <c r="DWU165" s="79"/>
      <c r="DWV165" s="424"/>
      <c r="DWW165" s="89"/>
      <c r="DWX165" s="425"/>
      <c r="DWY165" s="423"/>
      <c r="DWZ165" s="426"/>
      <c r="DXA165" s="426"/>
      <c r="DXB165" s="427"/>
      <c r="DXC165" s="427"/>
      <c r="DXD165" s="423"/>
      <c r="DXE165" s="428"/>
      <c r="DXF165" s="79"/>
      <c r="DXG165" s="424"/>
      <c r="DXH165" s="89"/>
      <c r="DXI165" s="425"/>
      <c r="DXJ165" s="423"/>
      <c r="DXK165" s="426"/>
      <c r="DXL165" s="426"/>
      <c r="DXM165" s="427"/>
      <c r="DXN165" s="427"/>
      <c r="DXO165" s="423"/>
      <c r="DXP165" s="428"/>
      <c r="DXQ165" s="79"/>
      <c r="DXR165" s="424"/>
      <c r="DXS165" s="89"/>
      <c r="DXT165" s="425"/>
      <c r="DXU165" s="423"/>
      <c r="DXV165" s="426"/>
      <c r="DXW165" s="426"/>
      <c r="DXX165" s="427"/>
      <c r="DXY165" s="427"/>
      <c r="DXZ165" s="423"/>
      <c r="DYA165" s="428"/>
      <c r="DYB165" s="79"/>
      <c r="DYC165" s="424"/>
      <c r="DYD165" s="89"/>
      <c r="DYE165" s="425"/>
      <c r="DYF165" s="423"/>
      <c r="DYG165" s="426"/>
      <c r="DYH165" s="426"/>
      <c r="DYI165" s="427"/>
      <c r="DYJ165" s="427"/>
      <c r="DYK165" s="423"/>
      <c r="DYL165" s="428"/>
      <c r="DYM165" s="79"/>
      <c r="DYN165" s="424"/>
      <c r="DYO165" s="89"/>
      <c r="DYP165" s="425"/>
      <c r="DYQ165" s="423"/>
      <c r="DYR165" s="426"/>
      <c r="DYS165" s="426"/>
      <c r="DYT165" s="427"/>
      <c r="DYU165" s="427"/>
      <c r="DYV165" s="423"/>
      <c r="DYW165" s="428"/>
      <c r="DYX165" s="79"/>
      <c r="DYY165" s="424"/>
      <c r="DYZ165" s="89"/>
      <c r="DZA165" s="425"/>
      <c r="DZB165" s="423"/>
      <c r="DZC165" s="426"/>
      <c r="DZD165" s="426"/>
      <c r="DZE165" s="427"/>
      <c r="DZF165" s="427"/>
      <c r="DZG165" s="423"/>
      <c r="DZH165" s="428"/>
      <c r="DZI165" s="79"/>
      <c r="DZJ165" s="424"/>
      <c r="DZK165" s="89"/>
      <c r="DZL165" s="425"/>
      <c r="DZM165" s="423"/>
      <c r="DZN165" s="426"/>
      <c r="DZO165" s="426"/>
      <c r="DZP165" s="427"/>
      <c r="DZQ165" s="427"/>
      <c r="DZR165" s="423"/>
      <c r="DZS165" s="428"/>
      <c r="DZT165" s="79"/>
      <c r="DZU165" s="424"/>
      <c r="DZV165" s="89"/>
      <c r="DZW165" s="425"/>
      <c r="DZX165" s="423"/>
      <c r="DZY165" s="426"/>
      <c r="DZZ165" s="426"/>
      <c r="EAA165" s="427"/>
      <c r="EAB165" s="427"/>
      <c r="EAC165" s="423"/>
      <c r="EAD165" s="428"/>
      <c r="EAE165" s="79"/>
      <c r="EAF165" s="424"/>
      <c r="EAG165" s="89"/>
      <c r="EAH165" s="425"/>
      <c r="EAI165" s="423"/>
      <c r="EAJ165" s="426"/>
      <c r="EAK165" s="426"/>
      <c r="EAL165" s="427"/>
      <c r="EAM165" s="427"/>
      <c r="EAN165" s="423"/>
      <c r="EAO165" s="428"/>
      <c r="EAP165" s="79"/>
      <c r="EAQ165" s="424"/>
      <c r="EAR165" s="89"/>
      <c r="EAS165" s="425"/>
      <c r="EAT165" s="423"/>
      <c r="EAU165" s="426"/>
      <c r="EAV165" s="426"/>
      <c r="EAW165" s="427"/>
      <c r="EAX165" s="427"/>
      <c r="EAY165" s="423"/>
      <c r="EAZ165" s="428"/>
      <c r="EBA165" s="79"/>
      <c r="EBB165" s="424"/>
      <c r="EBC165" s="89"/>
      <c r="EBD165" s="425"/>
      <c r="EBE165" s="423"/>
      <c r="EBF165" s="426"/>
      <c r="EBG165" s="426"/>
      <c r="EBH165" s="427"/>
      <c r="EBI165" s="427"/>
      <c r="EBJ165" s="423"/>
      <c r="EBK165" s="428"/>
      <c r="EBL165" s="79"/>
      <c r="EBM165" s="424"/>
      <c r="EBN165" s="89"/>
      <c r="EBO165" s="425"/>
      <c r="EBP165" s="423"/>
      <c r="EBQ165" s="426"/>
      <c r="EBR165" s="426"/>
      <c r="EBS165" s="427"/>
      <c r="EBT165" s="427"/>
      <c r="EBU165" s="423"/>
      <c r="EBV165" s="428"/>
      <c r="EBW165" s="79"/>
      <c r="EBX165" s="424"/>
      <c r="EBY165" s="89"/>
      <c r="EBZ165" s="425"/>
      <c r="ECA165" s="423"/>
      <c r="ECB165" s="426"/>
      <c r="ECC165" s="426"/>
      <c r="ECD165" s="427"/>
      <c r="ECE165" s="427"/>
      <c r="ECF165" s="423"/>
      <c r="ECG165" s="428"/>
      <c r="ECH165" s="79"/>
      <c r="ECI165" s="424"/>
      <c r="ECJ165" s="89"/>
      <c r="ECK165" s="425"/>
      <c r="ECL165" s="423"/>
      <c r="ECM165" s="426"/>
      <c r="ECN165" s="426"/>
      <c r="ECO165" s="427"/>
      <c r="ECP165" s="427"/>
      <c r="ECQ165" s="423"/>
      <c r="ECR165" s="428"/>
      <c r="ECS165" s="79"/>
      <c r="ECT165" s="424"/>
      <c r="ECU165" s="89"/>
      <c r="ECV165" s="425"/>
      <c r="ECW165" s="423"/>
      <c r="ECX165" s="426"/>
      <c r="ECY165" s="426"/>
      <c r="ECZ165" s="427"/>
      <c r="EDA165" s="427"/>
      <c r="EDB165" s="423"/>
      <c r="EDC165" s="428"/>
      <c r="EDD165" s="79"/>
      <c r="EDE165" s="424"/>
      <c r="EDF165" s="89"/>
      <c r="EDG165" s="425"/>
      <c r="EDH165" s="423"/>
      <c r="EDI165" s="426"/>
      <c r="EDJ165" s="426"/>
      <c r="EDK165" s="427"/>
      <c r="EDL165" s="427"/>
      <c r="EDM165" s="423"/>
      <c r="EDN165" s="428"/>
      <c r="EDO165" s="79"/>
      <c r="EDP165" s="424"/>
      <c r="EDQ165" s="89"/>
      <c r="EDR165" s="425"/>
      <c r="EDS165" s="423"/>
      <c r="EDT165" s="426"/>
      <c r="EDU165" s="426"/>
      <c r="EDV165" s="427"/>
      <c r="EDW165" s="427"/>
      <c r="EDX165" s="423"/>
      <c r="EDY165" s="428"/>
      <c r="EDZ165" s="79"/>
      <c r="EEA165" s="424"/>
      <c r="EEB165" s="89"/>
      <c r="EEC165" s="425"/>
      <c r="EED165" s="423"/>
      <c r="EEE165" s="426"/>
      <c r="EEF165" s="426"/>
      <c r="EEG165" s="427"/>
      <c r="EEH165" s="427"/>
      <c r="EEI165" s="423"/>
      <c r="EEJ165" s="428"/>
      <c r="EEK165" s="79"/>
      <c r="EEL165" s="424"/>
      <c r="EEM165" s="89"/>
      <c r="EEN165" s="425"/>
      <c r="EEO165" s="423"/>
      <c r="EEP165" s="426"/>
      <c r="EEQ165" s="426"/>
      <c r="EER165" s="427"/>
      <c r="EES165" s="427"/>
      <c r="EET165" s="423"/>
      <c r="EEU165" s="428"/>
      <c r="EEV165" s="79"/>
      <c r="EEW165" s="424"/>
      <c r="EEX165" s="89"/>
      <c r="EEY165" s="425"/>
      <c r="EEZ165" s="423"/>
      <c r="EFA165" s="426"/>
      <c r="EFB165" s="426"/>
      <c r="EFC165" s="427"/>
      <c r="EFD165" s="427"/>
      <c r="EFE165" s="423"/>
      <c r="EFF165" s="428"/>
      <c r="EFG165" s="79"/>
      <c r="EFH165" s="424"/>
      <c r="EFI165" s="89"/>
      <c r="EFJ165" s="425"/>
      <c r="EFK165" s="423"/>
      <c r="EFL165" s="426"/>
      <c r="EFM165" s="426"/>
      <c r="EFN165" s="427"/>
      <c r="EFO165" s="427"/>
      <c r="EFP165" s="423"/>
      <c r="EFQ165" s="428"/>
      <c r="EFR165" s="79"/>
      <c r="EFS165" s="424"/>
      <c r="EFT165" s="89"/>
      <c r="EFU165" s="425"/>
      <c r="EFV165" s="423"/>
      <c r="EFW165" s="426"/>
      <c r="EFX165" s="426"/>
      <c r="EFY165" s="427"/>
      <c r="EFZ165" s="427"/>
      <c r="EGA165" s="423"/>
      <c r="EGB165" s="428"/>
      <c r="EGC165" s="79"/>
      <c r="EGD165" s="424"/>
      <c r="EGE165" s="89"/>
      <c r="EGF165" s="425"/>
      <c r="EGG165" s="423"/>
      <c r="EGH165" s="426"/>
      <c r="EGI165" s="426"/>
      <c r="EGJ165" s="427"/>
      <c r="EGK165" s="427"/>
      <c r="EGL165" s="423"/>
      <c r="EGM165" s="428"/>
      <c r="EGN165" s="79"/>
      <c r="EGO165" s="424"/>
      <c r="EGP165" s="89"/>
      <c r="EGQ165" s="425"/>
      <c r="EGR165" s="423"/>
      <c r="EGS165" s="426"/>
      <c r="EGT165" s="426"/>
      <c r="EGU165" s="427"/>
      <c r="EGV165" s="427"/>
      <c r="EGW165" s="423"/>
      <c r="EGX165" s="428"/>
      <c r="EGY165" s="79"/>
      <c r="EGZ165" s="424"/>
      <c r="EHA165" s="89"/>
      <c r="EHB165" s="425"/>
      <c r="EHC165" s="423"/>
      <c r="EHD165" s="426"/>
      <c r="EHE165" s="426"/>
      <c r="EHF165" s="427"/>
      <c r="EHG165" s="427"/>
      <c r="EHH165" s="423"/>
      <c r="EHI165" s="428"/>
      <c r="EHJ165" s="79"/>
      <c r="EHK165" s="424"/>
      <c r="EHL165" s="89"/>
      <c r="EHM165" s="425"/>
      <c r="EHN165" s="423"/>
      <c r="EHO165" s="426"/>
      <c r="EHP165" s="426"/>
      <c r="EHQ165" s="427"/>
      <c r="EHR165" s="427"/>
      <c r="EHS165" s="423"/>
      <c r="EHT165" s="428"/>
      <c r="EHU165" s="79"/>
      <c r="EHV165" s="424"/>
      <c r="EHW165" s="89"/>
      <c r="EHX165" s="425"/>
      <c r="EHY165" s="423"/>
      <c r="EHZ165" s="426"/>
      <c r="EIA165" s="426"/>
      <c r="EIB165" s="427"/>
      <c r="EIC165" s="427"/>
      <c r="EID165" s="423"/>
      <c r="EIE165" s="428"/>
      <c r="EIF165" s="79"/>
      <c r="EIG165" s="424"/>
      <c r="EIH165" s="89"/>
      <c r="EII165" s="425"/>
      <c r="EIJ165" s="423"/>
      <c r="EIK165" s="426"/>
      <c r="EIL165" s="426"/>
      <c r="EIM165" s="427"/>
      <c r="EIN165" s="427"/>
      <c r="EIO165" s="423"/>
      <c r="EIP165" s="428"/>
      <c r="EIQ165" s="79"/>
      <c r="EIR165" s="424"/>
      <c r="EIS165" s="89"/>
      <c r="EIT165" s="425"/>
      <c r="EIU165" s="423"/>
      <c r="EIV165" s="426"/>
      <c r="EIW165" s="426"/>
      <c r="EIX165" s="427"/>
      <c r="EIY165" s="427"/>
      <c r="EIZ165" s="423"/>
      <c r="EJA165" s="428"/>
      <c r="EJB165" s="79"/>
      <c r="EJC165" s="424"/>
      <c r="EJD165" s="89"/>
      <c r="EJE165" s="425"/>
      <c r="EJF165" s="423"/>
      <c r="EJG165" s="426"/>
      <c r="EJH165" s="426"/>
      <c r="EJI165" s="427"/>
      <c r="EJJ165" s="427"/>
      <c r="EJK165" s="423"/>
      <c r="EJL165" s="428"/>
      <c r="EJM165" s="79"/>
      <c r="EJN165" s="424"/>
      <c r="EJO165" s="89"/>
      <c r="EJP165" s="425"/>
      <c r="EJQ165" s="423"/>
      <c r="EJR165" s="426"/>
      <c r="EJS165" s="426"/>
      <c r="EJT165" s="427"/>
      <c r="EJU165" s="427"/>
      <c r="EJV165" s="423"/>
      <c r="EJW165" s="428"/>
      <c r="EJX165" s="79"/>
      <c r="EJY165" s="424"/>
      <c r="EJZ165" s="89"/>
      <c r="EKA165" s="425"/>
      <c r="EKB165" s="423"/>
      <c r="EKC165" s="426"/>
      <c r="EKD165" s="426"/>
      <c r="EKE165" s="427"/>
      <c r="EKF165" s="427"/>
      <c r="EKG165" s="423"/>
      <c r="EKH165" s="428"/>
      <c r="EKI165" s="79"/>
      <c r="EKJ165" s="424"/>
      <c r="EKK165" s="89"/>
      <c r="EKL165" s="425"/>
      <c r="EKM165" s="423"/>
      <c r="EKN165" s="426"/>
      <c r="EKO165" s="426"/>
      <c r="EKP165" s="427"/>
      <c r="EKQ165" s="427"/>
      <c r="EKR165" s="423"/>
      <c r="EKS165" s="428"/>
      <c r="EKT165" s="79"/>
      <c r="EKU165" s="424"/>
      <c r="EKV165" s="89"/>
      <c r="EKW165" s="425"/>
      <c r="EKX165" s="423"/>
      <c r="EKY165" s="426"/>
      <c r="EKZ165" s="426"/>
      <c r="ELA165" s="427"/>
      <c r="ELB165" s="427"/>
      <c r="ELC165" s="423"/>
      <c r="ELD165" s="428"/>
      <c r="ELE165" s="79"/>
      <c r="ELF165" s="424"/>
      <c r="ELG165" s="89"/>
      <c r="ELH165" s="425"/>
      <c r="ELI165" s="423"/>
      <c r="ELJ165" s="426"/>
      <c r="ELK165" s="426"/>
      <c r="ELL165" s="427"/>
      <c r="ELM165" s="427"/>
      <c r="ELN165" s="423"/>
      <c r="ELO165" s="428"/>
      <c r="ELP165" s="79"/>
      <c r="ELQ165" s="424"/>
      <c r="ELR165" s="89"/>
      <c r="ELS165" s="425"/>
      <c r="ELT165" s="423"/>
      <c r="ELU165" s="426"/>
      <c r="ELV165" s="426"/>
      <c r="ELW165" s="427"/>
      <c r="ELX165" s="427"/>
      <c r="ELY165" s="423"/>
      <c r="ELZ165" s="428"/>
      <c r="EMA165" s="79"/>
      <c r="EMB165" s="424"/>
      <c r="EMC165" s="89"/>
      <c r="EMD165" s="425"/>
      <c r="EME165" s="423"/>
      <c r="EMF165" s="426"/>
      <c r="EMG165" s="426"/>
      <c r="EMH165" s="427"/>
      <c r="EMI165" s="427"/>
      <c r="EMJ165" s="423"/>
      <c r="EMK165" s="428"/>
      <c r="EML165" s="79"/>
      <c r="EMM165" s="424"/>
      <c r="EMN165" s="89"/>
      <c r="EMO165" s="425"/>
      <c r="EMP165" s="423"/>
      <c r="EMQ165" s="426"/>
      <c r="EMR165" s="426"/>
      <c r="EMS165" s="427"/>
      <c r="EMT165" s="427"/>
      <c r="EMU165" s="423"/>
      <c r="EMV165" s="428"/>
      <c r="EMW165" s="79"/>
      <c r="EMX165" s="424"/>
      <c r="EMY165" s="89"/>
      <c r="EMZ165" s="425"/>
      <c r="ENA165" s="423"/>
      <c r="ENB165" s="426"/>
      <c r="ENC165" s="426"/>
      <c r="END165" s="427"/>
      <c r="ENE165" s="427"/>
      <c r="ENF165" s="423"/>
      <c r="ENG165" s="428"/>
      <c r="ENH165" s="79"/>
      <c r="ENI165" s="424"/>
      <c r="ENJ165" s="89"/>
      <c r="ENK165" s="425"/>
      <c r="ENL165" s="423"/>
      <c r="ENM165" s="426"/>
      <c r="ENN165" s="426"/>
      <c r="ENO165" s="427"/>
      <c r="ENP165" s="427"/>
      <c r="ENQ165" s="423"/>
      <c r="ENR165" s="428"/>
      <c r="ENS165" s="79"/>
      <c r="ENT165" s="424"/>
      <c r="ENU165" s="89"/>
      <c r="ENV165" s="425"/>
      <c r="ENW165" s="423"/>
      <c r="ENX165" s="426"/>
      <c r="ENY165" s="426"/>
      <c r="ENZ165" s="427"/>
      <c r="EOA165" s="427"/>
      <c r="EOB165" s="423"/>
      <c r="EOC165" s="428"/>
      <c r="EOD165" s="79"/>
      <c r="EOE165" s="424"/>
      <c r="EOF165" s="89"/>
      <c r="EOG165" s="425"/>
      <c r="EOH165" s="423"/>
      <c r="EOI165" s="426"/>
      <c r="EOJ165" s="426"/>
      <c r="EOK165" s="427"/>
      <c r="EOL165" s="427"/>
      <c r="EOM165" s="423"/>
      <c r="EON165" s="428"/>
      <c r="EOO165" s="79"/>
      <c r="EOP165" s="424"/>
      <c r="EOQ165" s="89"/>
      <c r="EOR165" s="425"/>
      <c r="EOS165" s="423"/>
      <c r="EOT165" s="426"/>
      <c r="EOU165" s="426"/>
      <c r="EOV165" s="427"/>
      <c r="EOW165" s="427"/>
      <c r="EOX165" s="423"/>
      <c r="EOY165" s="428"/>
      <c r="EOZ165" s="79"/>
      <c r="EPA165" s="424"/>
      <c r="EPB165" s="89"/>
      <c r="EPC165" s="425"/>
      <c r="EPD165" s="423"/>
      <c r="EPE165" s="426"/>
      <c r="EPF165" s="426"/>
      <c r="EPG165" s="427"/>
      <c r="EPH165" s="427"/>
      <c r="EPI165" s="423"/>
      <c r="EPJ165" s="428"/>
      <c r="EPK165" s="79"/>
      <c r="EPL165" s="424"/>
      <c r="EPM165" s="89"/>
      <c r="EPN165" s="425"/>
      <c r="EPO165" s="423"/>
      <c r="EPP165" s="426"/>
      <c r="EPQ165" s="426"/>
      <c r="EPR165" s="427"/>
      <c r="EPS165" s="427"/>
      <c r="EPT165" s="423"/>
      <c r="EPU165" s="428"/>
      <c r="EPV165" s="79"/>
      <c r="EPW165" s="424"/>
      <c r="EPX165" s="89"/>
      <c r="EPY165" s="425"/>
      <c r="EPZ165" s="423"/>
      <c r="EQA165" s="426"/>
      <c r="EQB165" s="426"/>
      <c r="EQC165" s="427"/>
      <c r="EQD165" s="427"/>
      <c r="EQE165" s="423"/>
      <c r="EQF165" s="428"/>
      <c r="EQG165" s="79"/>
      <c r="EQH165" s="424"/>
      <c r="EQI165" s="89"/>
      <c r="EQJ165" s="425"/>
      <c r="EQK165" s="423"/>
      <c r="EQL165" s="426"/>
      <c r="EQM165" s="426"/>
      <c r="EQN165" s="427"/>
      <c r="EQO165" s="427"/>
      <c r="EQP165" s="423"/>
      <c r="EQQ165" s="428"/>
      <c r="EQR165" s="79"/>
      <c r="EQS165" s="424"/>
      <c r="EQT165" s="89"/>
      <c r="EQU165" s="425"/>
      <c r="EQV165" s="423"/>
      <c r="EQW165" s="426"/>
      <c r="EQX165" s="426"/>
      <c r="EQY165" s="427"/>
      <c r="EQZ165" s="427"/>
      <c r="ERA165" s="423"/>
      <c r="ERB165" s="428"/>
      <c r="ERC165" s="79"/>
      <c r="ERD165" s="424"/>
      <c r="ERE165" s="89"/>
      <c r="ERF165" s="425"/>
      <c r="ERG165" s="423"/>
      <c r="ERH165" s="426"/>
      <c r="ERI165" s="426"/>
      <c r="ERJ165" s="427"/>
      <c r="ERK165" s="427"/>
      <c r="ERL165" s="423"/>
      <c r="ERM165" s="428"/>
      <c r="ERN165" s="79"/>
      <c r="ERO165" s="424"/>
      <c r="ERP165" s="89"/>
      <c r="ERQ165" s="425"/>
      <c r="ERR165" s="423"/>
      <c r="ERS165" s="426"/>
      <c r="ERT165" s="426"/>
      <c r="ERU165" s="427"/>
      <c r="ERV165" s="427"/>
      <c r="ERW165" s="423"/>
      <c r="ERX165" s="428"/>
      <c r="ERY165" s="79"/>
      <c r="ERZ165" s="424"/>
      <c r="ESA165" s="89"/>
      <c r="ESB165" s="425"/>
      <c r="ESC165" s="423"/>
      <c r="ESD165" s="426"/>
      <c r="ESE165" s="426"/>
      <c r="ESF165" s="427"/>
      <c r="ESG165" s="427"/>
      <c r="ESH165" s="423"/>
      <c r="ESI165" s="428"/>
      <c r="ESJ165" s="79"/>
      <c r="ESK165" s="424"/>
      <c r="ESL165" s="89"/>
      <c r="ESM165" s="425"/>
      <c r="ESN165" s="423"/>
      <c r="ESO165" s="426"/>
      <c r="ESP165" s="426"/>
      <c r="ESQ165" s="427"/>
      <c r="ESR165" s="427"/>
      <c r="ESS165" s="423"/>
      <c r="EST165" s="428"/>
      <c r="ESU165" s="79"/>
      <c r="ESV165" s="424"/>
      <c r="ESW165" s="89"/>
      <c r="ESX165" s="425"/>
      <c r="ESY165" s="423"/>
      <c r="ESZ165" s="426"/>
      <c r="ETA165" s="426"/>
      <c r="ETB165" s="427"/>
      <c r="ETC165" s="427"/>
      <c r="ETD165" s="423"/>
      <c r="ETE165" s="428"/>
      <c r="ETF165" s="79"/>
      <c r="ETG165" s="424"/>
      <c r="ETH165" s="89"/>
      <c r="ETI165" s="425"/>
      <c r="ETJ165" s="423"/>
      <c r="ETK165" s="426"/>
      <c r="ETL165" s="426"/>
      <c r="ETM165" s="427"/>
      <c r="ETN165" s="427"/>
      <c r="ETO165" s="423"/>
      <c r="ETP165" s="428"/>
      <c r="ETQ165" s="79"/>
      <c r="ETR165" s="424"/>
      <c r="ETS165" s="89"/>
      <c r="ETT165" s="425"/>
      <c r="ETU165" s="423"/>
      <c r="ETV165" s="426"/>
      <c r="ETW165" s="426"/>
      <c r="ETX165" s="427"/>
      <c r="ETY165" s="427"/>
      <c r="ETZ165" s="423"/>
      <c r="EUA165" s="428"/>
      <c r="EUB165" s="79"/>
      <c r="EUC165" s="424"/>
      <c r="EUD165" s="89"/>
      <c r="EUE165" s="425"/>
      <c r="EUF165" s="423"/>
      <c r="EUG165" s="426"/>
      <c r="EUH165" s="426"/>
      <c r="EUI165" s="427"/>
      <c r="EUJ165" s="427"/>
      <c r="EUK165" s="423"/>
      <c r="EUL165" s="428"/>
      <c r="EUM165" s="79"/>
      <c r="EUN165" s="424"/>
      <c r="EUO165" s="89"/>
      <c r="EUP165" s="425"/>
      <c r="EUQ165" s="423"/>
      <c r="EUR165" s="426"/>
      <c r="EUS165" s="426"/>
      <c r="EUT165" s="427"/>
      <c r="EUU165" s="427"/>
      <c r="EUV165" s="423"/>
      <c r="EUW165" s="428"/>
      <c r="EUX165" s="79"/>
      <c r="EUY165" s="424"/>
      <c r="EUZ165" s="89"/>
      <c r="EVA165" s="425"/>
      <c r="EVB165" s="423"/>
      <c r="EVC165" s="426"/>
      <c r="EVD165" s="426"/>
      <c r="EVE165" s="427"/>
      <c r="EVF165" s="427"/>
      <c r="EVG165" s="423"/>
      <c r="EVH165" s="428"/>
      <c r="EVI165" s="79"/>
      <c r="EVJ165" s="424"/>
      <c r="EVK165" s="89"/>
      <c r="EVL165" s="425"/>
      <c r="EVM165" s="423"/>
      <c r="EVN165" s="426"/>
      <c r="EVO165" s="426"/>
      <c r="EVP165" s="427"/>
      <c r="EVQ165" s="427"/>
      <c r="EVR165" s="423"/>
      <c r="EVS165" s="428"/>
      <c r="EVT165" s="79"/>
      <c r="EVU165" s="424"/>
      <c r="EVV165" s="89"/>
      <c r="EVW165" s="425"/>
      <c r="EVX165" s="423"/>
      <c r="EVY165" s="426"/>
      <c r="EVZ165" s="426"/>
      <c r="EWA165" s="427"/>
      <c r="EWB165" s="427"/>
      <c r="EWC165" s="423"/>
      <c r="EWD165" s="428"/>
      <c r="EWE165" s="79"/>
      <c r="EWF165" s="424"/>
      <c r="EWG165" s="89"/>
      <c r="EWH165" s="425"/>
      <c r="EWI165" s="423"/>
      <c r="EWJ165" s="426"/>
      <c r="EWK165" s="426"/>
      <c r="EWL165" s="427"/>
      <c r="EWM165" s="427"/>
      <c r="EWN165" s="423"/>
      <c r="EWO165" s="428"/>
      <c r="EWP165" s="79"/>
      <c r="EWQ165" s="424"/>
      <c r="EWR165" s="89"/>
      <c r="EWS165" s="425"/>
      <c r="EWT165" s="423"/>
      <c r="EWU165" s="426"/>
      <c r="EWV165" s="426"/>
      <c r="EWW165" s="427"/>
      <c r="EWX165" s="427"/>
      <c r="EWY165" s="423"/>
      <c r="EWZ165" s="428"/>
      <c r="EXA165" s="79"/>
      <c r="EXB165" s="424"/>
      <c r="EXC165" s="89"/>
      <c r="EXD165" s="425"/>
      <c r="EXE165" s="423"/>
      <c r="EXF165" s="426"/>
      <c r="EXG165" s="426"/>
      <c r="EXH165" s="427"/>
      <c r="EXI165" s="427"/>
      <c r="EXJ165" s="423"/>
      <c r="EXK165" s="428"/>
      <c r="EXL165" s="79"/>
      <c r="EXM165" s="424"/>
      <c r="EXN165" s="89"/>
      <c r="EXO165" s="425"/>
      <c r="EXP165" s="423"/>
      <c r="EXQ165" s="426"/>
      <c r="EXR165" s="426"/>
      <c r="EXS165" s="427"/>
      <c r="EXT165" s="427"/>
      <c r="EXU165" s="423"/>
      <c r="EXV165" s="428"/>
      <c r="EXW165" s="79"/>
      <c r="EXX165" s="424"/>
      <c r="EXY165" s="89"/>
      <c r="EXZ165" s="425"/>
      <c r="EYA165" s="423"/>
      <c r="EYB165" s="426"/>
      <c r="EYC165" s="426"/>
      <c r="EYD165" s="427"/>
      <c r="EYE165" s="427"/>
      <c r="EYF165" s="423"/>
      <c r="EYG165" s="428"/>
      <c r="EYH165" s="79"/>
      <c r="EYI165" s="424"/>
      <c r="EYJ165" s="89"/>
      <c r="EYK165" s="425"/>
      <c r="EYL165" s="423"/>
      <c r="EYM165" s="426"/>
      <c r="EYN165" s="426"/>
      <c r="EYO165" s="427"/>
      <c r="EYP165" s="427"/>
      <c r="EYQ165" s="423"/>
      <c r="EYR165" s="428"/>
      <c r="EYS165" s="79"/>
      <c r="EYT165" s="424"/>
      <c r="EYU165" s="89"/>
      <c r="EYV165" s="425"/>
      <c r="EYW165" s="423"/>
      <c r="EYX165" s="426"/>
      <c r="EYY165" s="426"/>
      <c r="EYZ165" s="427"/>
      <c r="EZA165" s="427"/>
      <c r="EZB165" s="423"/>
      <c r="EZC165" s="428"/>
      <c r="EZD165" s="79"/>
      <c r="EZE165" s="424"/>
      <c r="EZF165" s="89"/>
      <c r="EZG165" s="425"/>
      <c r="EZH165" s="423"/>
      <c r="EZI165" s="426"/>
      <c r="EZJ165" s="426"/>
      <c r="EZK165" s="427"/>
      <c r="EZL165" s="427"/>
      <c r="EZM165" s="423"/>
      <c r="EZN165" s="428"/>
      <c r="EZO165" s="79"/>
      <c r="EZP165" s="424"/>
      <c r="EZQ165" s="89"/>
      <c r="EZR165" s="425"/>
      <c r="EZS165" s="423"/>
      <c r="EZT165" s="426"/>
      <c r="EZU165" s="426"/>
      <c r="EZV165" s="427"/>
      <c r="EZW165" s="427"/>
      <c r="EZX165" s="423"/>
      <c r="EZY165" s="428"/>
      <c r="EZZ165" s="79"/>
      <c r="FAA165" s="424"/>
      <c r="FAB165" s="89"/>
      <c r="FAC165" s="425"/>
      <c r="FAD165" s="423"/>
      <c r="FAE165" s="426"/>
      <c r="FAF165" s="426"/>
      <c r="FAG165" s="427"/>
      <c r="FAH165" s="427"/>
      <c r="FAI165" s="423"/>
      <c r="FAJ165" s="428"/>
      <c r="FAK165" s="79"/>
      <c r="FAL165" s="424"/>
      <c r="FAM165" s="89"/>
      <c r="FAN165" s="425"/>
      <c r="FAO165" s="423"/>
      <c r="FAP165" s="426"/>
      <c r="FAQ165" s="426"/>
      <c r="FAR165" s="427"/>
      <c r="FAS165" s="427"/>
      <c r="FAT165" s="423"/>
      <c r="FAU165" s="428"/>
      <c r="FAV165" s="79"/>
      <c r="FAW165" s="424"/>
      <c r="FAX165" s="89"/>
      <c r="FAY165" s="425"/>
      <c r="FAZ165" s="423"/>
      <c r="FBA165" s="426"/>
      <c r="FBB165" s="426"/>
      <c r="FBC165" s="427"/>
      <c r="FBD165" s="427"/>
      <c r="FBE165" s="423"/>
      <c r="FBF165" s="428"/>
      <c r="FBG165" s="79"/>
      <c r="FBH165" s="424"/>
      <c r="FBI165" s="89"/>
      <c r="FBJ165" s="425"/>
      <c r="FBK165" s="423"/>
      <c r="FBL165" s="426"/>
      <c r="FBM165" s="426"/>
      <c r="FBN165" s="427"/>
      <c r="FBO165" s="427"/>
      <c r="FBP165" s="423"/>
      <c r="FBQ165" s="428"/>
      <c r="FBR165" s="79"/>
      <c r="FBS165" s="424"/>
      <c r="FBT165" s="89"/>
      <c r="FBU165" s="425"/>
      <c r="FBV165" s="423"/>
      <c r="FBW165" s="426"/>
      <c r="FBX165" s="426"/>
      <c r="FBY165" s="427"/>
      <c r="FBZ165" s="427"/>
      <c r="FCA165" s="423"/>
      <c r="FCB165" s="428"/>
      <c r="FCC165" s="79"/>
      <c r="FCD165" s="424"/>
      <c r="FCE165" s="89"/>
      <c r="FCF165" s="425"/>
      <c r="FCG165" s="423"/>
      <c r="FCH165" s="426"/>
      <c r="FCI165" s="426"/>
      <c r="FCJ165" s="427"/>
      <c r="FCK165" s="427"/>
      <c r="FCL165" s="423"/>
      <c r="FCM165" s="428"/>
      <c r="FCN165" s="79"/>
      <c r="FCO165" s="424"/>
      <c r="FCP165" s="89"/>
      <c r="FCQ165" s="425"/>
      <c r="FCR165" s="423"/>
      <c r="FCS165" s="426"/>
      <c r="FCT165" s="426"/>
      <c r="FCU165" s="427"/>
      <c r="FCV165" s="427"/>
      <c r="FCW165" s="423"/>
      <c r="FCX165" s="428"/>
      <c r="FCY165" s="79"/>
      <c r="FCZ165" s="424"/>
      <c r="FDA165" s="89"/>
      <c r="FDB165" s="425"/>
      <c r="FDC165" s="423"/>
      <c r="FDD165" s="426"/>
      <c r="FDE165" s="426"/>
      <c r="FDF165" s="427"/>
      <c r="FDG165" s="427"/>
      <c r="FDH165" s="423"/>
      <c r="FDI165" s="428"/>
      <c r="FDJ165" s="79"/>
      <c r="FDK165" s="424"/>
      <c r="FDL165" s="89"/>
      <c r="FDM165" s="425"/>
      <c r="FDN165" s="423"/>
      <c r="FDO165" s="426"/>
      <c r="FDP165" s="426"/>
      <c r="FDQ165" s="427"/>
      <c r="FDR165" s="427"/>
      <c r="FDS165" s="423"/>
      <c r="FDT165" s="428"/>
      <c r="FDU165" s="79"/>
      <c r="FDV165" s="424"/>
      <c r="FDW165" s="89"/>
      <c r="FDX165" s="425"/>
      <c r="FDY165" s="423"/>
      <c r="FDZ165" s="426"/>
      <c r="FEA165" s="426"/>
      <c r="FEB165" s="427"/>
      <c r="FEC165" s="427"/>
      <c r="FED165" s="423"/>
      <c r="FEE165" s="428"/>
      <c r="FEF165" s="79"/>
      <c r="FEG165" s="424"/>
      <c r="FEH165" s="89"/>
      <c r="FEI165" s="425"/>
      <c r="FEJ165" s="423"/>
      <c r="FEK165" s="426"/>
      <c r="FEL165" s="426"/>
      <c r="FEM165" s="427"/>
      <c r="FEN165" s="427"/>
      <c r="FEO165" s="423"/>
      <c r="FEP165" s="428"/>
      <c r="FEQ165" s="79"/>
      <c r="FER165" s="424"/>
      <c r="FES165" s="89"/>
      <c r="FET165" s="425"/>
      <c r="FEU165" s="423"/>
      <c r="FEV165" s="426"/>
      <c r="FEW165" s="426"/>
      <c r="FEX165" s="427"/>
      <c r="FEY165" s="427"/>
      <c r="FEZ165" s="423"/>
      <c r="FFA165" s="428"/>
      <c r="FFB165" s="79"/>
      <c r="FFC165" s="424"/>
      <c r="FFD165" s="89"/>
      <c r="FFE165" s="425"/>
      <c r="FFF165" s="423"/>
      <c r="FFG165" s="426"/>
      <c r="FFH165" s="426"/>
      <c r="FFI165" s="427"/>
      <c r="FFJ165" s="427"/>
      <c r="FFK165" s="423"/>
      <c r="FFL165" s="428"/>
      <c r="FFM165" s="79"/>
      <c r="FFN165" s="424"/>
      <c r="FFO165" s="89"/>
      <c r="FFP165" s="425"/>
      <c r="FFQ165" s="423"/>
      <c r="FFR165" s="426"/>
      <c r="FFS165" s="426"/>
      <c r="FFT165" s="427"/>
      <c r="FFU165" s="427"/>
      <c r="FFV165" s="423"/>
      <c r="FFW165" s="428"/>
      <c r="FFX165" s="79"/>
      <c r="FFY165" s="424"/>
      <c r="FFZ165" s="89"/>
      <c r="FGA165" s="425"/>
      <c r="FGB165" s="423"/>
      <c r="FGC165" s="426"/>
      <c r="FGD165" s="426"/>
      <c r="FGE165" s="427"/>
      <c r="FGF165" s="427"/>
      <c r="FGG165" s="423"/>
      <c r="FGH165" s="428"/>
      <c r="FGI165" s="79"/>
      <c r="FGJ165" s="424"/>
      <c r="FGK165" s="89"/>
      <c r="FGL165" s="425"/>
      <c r="FGM165" s="423"/>
      <c r="FGN165" s="426"/>
      <c r="FGO165" s="426"/>
      <c r="FGP165" s="427"/>
      <c r="FGQ165" s="427"/>
      <c r="FGR165" s="423"/>
      <c r="FGS165" s="428"/>
      <c r="FGT165" s="79"/>
      <c r="FGU165" s="424"/>
      <c r="FGV165" s="89"/>
      <c r="FGW165" s="425"/>
      <c r="FGX165" s="423"/>
      <c r="FGY165" s="426"/>
      <c r="FGZ165" s="426"/>
      <c r="FHA165" s="427"/>
      <c r="FHB165" s="427"/>
      <c r="FHC165" s="423"/>
      <c r="FHD165" s="428"/>
      <c r="FHE165" s="79"/>
      <c r="FHF165" s="424"/>
      <c r="FHG165" s="89"/>
      <c r="FHH165" s="425"/>
      <c r="FHI165" s="423"/>
      <c r="FHJ165" s="426"/>
      <c r="FHK165" s="426"/>
      <c r="FHL165" s="427"/>
      <c r="FHM165" s="427"/>
      <c r="FHN165" s="423"/>
      <c r="FHO165" s="428"/>
      <c r="FHP165" s="79"/>
      <c r="FHQ165" s="424"/>
      <c r="FHR165" s="89"/>
      <c r="FHS165" s="425"/>
      <c r="FHT165" s="423"/>
      <c r="FHU165" s="426"/>
      <c r="FHV165" s="426"/>
      <c r="FHW165" s="427"/>
      <c r="FHX165" s="427"/>
      <c r="FHY165" s="423"/>
      <c r="FHZ165" s="428"/>
      <c r="FIA165" s="79"/>
      <c r="FIB165" s="424"/>
      <c r="FIC165" s="89"/>
      <c r="FID165" s="425"/>
      <c r="FIE165" s="423"/>
      <c r="FIF165" s="426"/>
      <c r="FIG165" s="426"/>
      <c r="FIH165" s="427"/>
      <c r="FII165" s="427"/>
      <c r="FIJ165" s="423"/>
      <c r="FIK165" s="428"/>
      <c r="FIL165" s="79"/>
      <c r="FIM165" s="424"/>
      <c r="FIN165" s="89"/>
      <c r="FIO165" s="425"/>
      <c r="FIP165" s="423"/>
      <c r="FIQ165" s="426"/>
      <c r="FIR165" s="426"/>
      <c r="FIS165" s="427"/>
      <c r="FIT165" s="427"/>
      <c r="FIU165" s="423"/>
      <c r="FIV165" s="428"/>
      <c r="FIW165" s="79"/>
      <c r="FIX165" s="424"/>
      <c r="FIY165" s="89"/>
      <c r="FIZ165" s="425"/>
      <c r="FJA165" s="423"/>
      <c r="FJB165" s="426"/>
      <c r="FJC165" s="426"/>
      <c r="FJD165" s="427"/>
      <c r="FJE165" s="427"/>
      <c r="FJF165" s="423"/>
      <c r="FJG165" s="428"/>
      <c r="FJH165" s="79"/>
      <c r="FJI165" s="424"/>
      <c r="FJJ165" s="89"/>
      <c r="FJK165" s="425"/>
      <c r="FJL165" s="423"/>
      <c r="FJM165" s="426"/>
      <c r="FJN165" s="426"/>
      <c r="FJO165" s="427"/>
      <c r="FJP165" s="427"/>
      <c r="FJQ165" s="423"/>
      <c r="FJR165" s="428"/>
      <c r="FJS165" s="79"/>
      <c r="FJT165" s="424"/>
      <c r="FJU165" s="89"/>
      <c r="FJV165" s="425"/>
      <c r="FJW165" s="423"/>
      <c r="FJX165" s="426"/>
      <c r="FJY165" s="426"/>
      <c r="FJZ165" s="427"/>
      <c r="FKA165" s="427"/>
      <c r="FKB165" s="423"/>
      <c r="FKC165" s="428"/>
      <c r="FKD165" s="79"/>
      <c r="FKE165" s="424"/>
      <c r="FKF165" s="89"/>
      <c r="FKG165" s="425"/>
      <c r="FKH165" s="423"/>
      <c r="FKI165" s="426"/>
      <c r="FKJ165" s="426"/>
      <c r="FKK165" s="427"/>
      <c r="FKL165" s="427"/>
      <c r="FKM165" s="423"/>
      <c r="FKN165" s="428"/>
      <c r="FKO165" s="79"/>
      <c r="FKP165" s="424"/>
      <c r="FKQ165" s="89"/>
      <c r="FKR165" s="425"/>
      <c r="FKS165" s="423"/>
      <c r="FKT165" s="426"/>
      <c r="FKU165" s="426"/>
      <c r="FKV165" s="427"/>
      <c r="FKW165" s="427"/>
      <c r="FKX165" s="423"/>
      <c r="FKY165" s="428"/>
      <c r="FKZ165" s="79"/>
      <c r="FLA165" s="424"/>
      <c r="FLB165" s="89"/>
      <c r="FLC165" s="425"/>
      <c r="FLD165" s="423"/>
      <c r="FLE165" s="426"/>
      <c r="FLF165" s="426"/>
      <c r="FLG165" s="427"/>
      <c r="FLH165" s="427"/>
      <c r="FLI165" s="423"/>
      <c r="FLJ165" s="428"/>
      <c r="FLK165" s="79"/>
      <c r="FLL165" s="424"/>
      <c r="FLM165" s="89"/>
      <c r="FLN165" s="425"/>
      <c r="FLO165" s="423"/>
      <c r="FLP165" s="426"/>
      <c r="FLQ165" s="426"/>
      <c r="FLR165" s="427"/>
      <c r="FLS165" s="427"/>
      <c r="FLT165" s="423"/>
      <c r="FLU165" s="428"/>
      <c r="FLV165" s="79"/>
      <c r="FLW165" s="424"/>
      <c r="FLX165" s="89"/>
      <c r="FLY165" s="425"/>
      <c r="FLZ165" s="423"/>
      <c r="FMA165" s="426"/>
      <c r="FMB165" s="426"/>
      <c r="FMC165" s="427"/>
      <c r="FMD165" s="427"/>
      <c r="FME165" s="423"/>
      <c r="FMF165" s="428"/>
      <c r="FMG165" s="79"/>
      <c r="FMH165" s="424"/>
      <c r="FMI165" s="89"/>
      <c r="FMJ165" s="425"/>
      <c r="FMK165" s="423"/>
      <c r="FML165" s="426"/>
      <c r="FMM165" s="426"/>
      <c r="FMN165" s="427"/>
      <c r="FMO165" s="427"/>
      <c r="FMP165" s="423"/>
      <c r="FMQ165" s="428"/>
      <c r="FMR165" s="79"/>
      <c r="FMS165" s="424"/>
      <c r="FMT165" s="89"/>
      <c r="FMU165" s="425"/>
      <c r="FMV165" s="423"/>
      <c r="FMW165" s="426"/>
      <c r="FMX165" s="426"/>
      <c r="FMY165" s="427"/>
      <c r="FMZ165" s="427"/>
      <c r="FNA165" s="423"/>
      <c r="FNB165" s="428"/>
      <c r="FNC165" s="79"/>
      <c r="FND165" s="424"/>
      <c r="FNE165" s="89"/>
      <c r="FNF165" s="425"/>
      <c r="FNG165" s="423"/>
      <c r="FNH165" s="426"/>
      <c r="FNI165" s="426"/>
      <c r="FNJ165" s="427"/>
      <c r="FNK165" s="427"/>
      <c r="FNL165" s="423"/>
      <c r="FNM165" s="428"/>
      <c r="FNN165" s="79"/>
      <c r="FNO165" s="424"/>
      <c r="FNP165" s="89"/>
      <c r="FNQ165" s="425"/>
      <c r="FNR165" s="423"/>
      <c r="FNS165" s="426"/>
      <c r="FNT165" s="426"/>
      <c r="FNU165" s="427"/>
      <c r="FNV165" s="427"/>
      <c r="FNW165" s="423"/>
      <c r="FNX165" s="428"/>
      <c r="FNY165" s="79"/>
      <c r="FNZ165" s="424"/>
      <c r="FOA165" s="89"/>
      <c r="FOB165" s="425"/>
      <c r="FOC165" s="423"/>
      <c r="FOD165" s="426"/>
      <c r="FOE165" s="426"/>
      <c r="FOF165" s="427"/>
      <c r="FOG165" s="427"/>
      <c r="FOH165" s="423"/>
      <c r="FOI165" s="428"/>
      <c r="FOJ165" s="79"/>
      <c r="FOK165" s="424"/>
      <c r="FOL165" s="89"/>
      <c r="FOM165" s="425"/>
      <c r="FON165" s="423"/>
      <c r="FOO165" s="426"/>
      <c r="FOP165" s="426"/>
      <c r="FOQ165" s="427"/>
      <c r="FOR165" s="427"/>
      <c r="FOS165" s="423"/>
      <c r="FOT165" s="428"/>
      <c r="FOU165" s="79"/>
      <c r="FOV165" s="424"/>
      <c r="FOW165" s="89"/>
      <c r="FOX165" s="425"/>
      <c r="FOY165" s="423"/>
      <c r="FOZ165" s="426"/>
      <c r="FPA165" s="426"/>
      <c r="FPB165" s="427"/>
      <c r="FPC165" s="427"/>
      <c r="FPD165" s="423"/>
      <c r="FPE165" s="428"/>
      <c r="FPF165" s="79"/>
      <c r="FPG165" s="424"/>
      <c r="FPH165" s="89"/>
      <c r="FPI165" s="425"/>
      <c r="FPJ165" s="423"/>
      <c r="FPK165" s="426"/>
      <c r="FPL165" s="426"/>
      <c r="FPM165" s="427"/>
      <c r="FPN165" s="427"/>
      <c r="FPO165" s="423"/>
      <c r="FPP165" s="428"/>
      <c r="FPQ165" s="79"/>
      <c r="FPR165" s="424"/>
      <c r="FPS165" s="89"/>
      <c r="FPT165" s="425"/>
      <c r="FPU165" s="423"/>
      <c r="FPV165" s="426"/>
      <c r="FPW165" s="426"/>
      <c r="FPX165" s="427"/>
      <c r="FPY165" s="427"/>
      <c r="FPZ165" s="423"/>
      <c r="FQA165" s="428"/>
      <c r="FQB165" s="79"/>
      <c r="FQC165" s="424"/>
      <c r="FQD165" s="89"/>
      <c r="FQE165" s="425"/>
      <c r="FQF165" s="423"/>
      <c r="FQG165" s="426"/>
      <c r="FQH165" s="426"/>
      <c r="FQI165" s="427"/>
      <c r="FQJ165" s="427"/>
      <c r="FQK165" s="423"/>
      <c r="FQL165" s="428"/>
      <c r="FQM165" s="79"/>
      <c r="FQN165" s="424"/>
      <c r="FQO165" s="89"/>
      <c r="FQP165" s="425"/>
      <c r="FQQ165" s="423"/>
      <c r="FQR165" s="426"/>
      <c r="FQS165" s="426"/>
      <c r="FQT165" s="427"/>
      <c r="FQU165" s="427"/>
      <c r="FQV165" s="423"/>
      <c r="FQW165" s="428"/>
      <c r="FQX165" s="79"/>
      <c r="FQY165" s="424"/>
      <c r="FQZ165" s="89"/>
      <c r="FRA165" s="425"/>
      <c r="FRB165" s="423"/>
      <c r="FRC165" s="426"/>
      <c r="FRD165" s="426"/>
      <c r="FRE165" s="427"/>
      <c r="FRF165" s="427"/>
      <c r="FRG165" s="423"/>
      <c r="FRH165" s="428"/>
      <c r="FRI165" s="79"/>
      <c r="FRJ165" s="424"/>
      <c r="FRK165" s="89"/>
      <c r="FRL165" s="425"/>
      <c r="FRM165" s="423"/>
      <c r="FRN165" s="426"/>
      <c r="FRO165" s="426"/>
      <c r="FRP165" s="427"/>
      <c r="FRQ165" s="427"/>
      <c r="FRR165" s="423"/>
      <c r="FRS165" s="428"/>
      <c r="FRT165" s="79"/>
      <c r="FRU165" s="424"/>
      <c r="FRV165" s="89"/>
      <c r="FRW165" s="425"/>
      <c r="FRX165" s="423"/>
      <c r="FRY165" s="426"/>
      <c r="FRZ165" s="426"/>
      <c r="FSA165" s="427"/>
      <c r="FSB165" s="427"/>
      <c r="FSC165" s="423"/>
      <c r="FSD165" s="428"/>
      <c r="FSE165" s="79"/>
      <c r="FSF165" s="424"/>
      <c r="FSG165" s="89"/>
      <c r="FSH165" s="425"/>
      <c r="FSI165" s="423"/>
      <c r="FSJ165" s="426"/>
      <c r="FSK165" s="426"/>
      <c r="FSL165" s="427"/>
      <c r="FSM165" s="427"/>
      <c r="FSN165" s="423"/>
      <c r="FSO165" s="428"/>
      <c r="FSP165" s="79"/>
      <c r="FSQ165" s="424"/>
      <c r="FSR165" s="89"/>
      <c r="FSS165" s="425"/>
      <c r="FST165" s="423"/>
      <c r="FSU165" s="426"/>
      <c r="FSV165" s="426"/>
      <c r="FSW165" s="427"/>
      <c r="FSX165" s="427"/>
      <c r="FSY165" s="423"/>
      <c r="FSZ165" s="428"/>
      <c r="FTA165" s="79"/>
      <c r="FTB165" s="424"/>
      <c r="FTC165" s="89"/>
      <c r="FTD165" s="425"/>
      <c r="FTE165" s="423"/>
      <c r="FTF165" s="426"/>
      <c r="FTG165" s="426"/>
      <c r="FTH165" s="427"/>
      <c r="FTI165" s="427"/>
      <c r="FTJ165" s="423"/>
      <c r="FTK165" s="428"/>
      <c r="FTL165" s="79"/>
      <c r="FTM165" s="424"/>
      <c r="FTN165" s="89"/>
      <c r="FTO165" s="425"/>
      <c r="FTP165" s="423"/>
      <c r="FTQ165" s="426"/>
      <c r="FTR165" s="426"/>
      <c r="FTS165" s="427"/>
      <c r="FTT165" s="427"/>
      <c r="FTU165" s="423"/>
      <c r="FTV165" s="428"/>
      <c r="FTW165" s="79"/>
      <c r="FTX165" s="424"/>
      <c r="FTY165" s="89"/>
      <c r="FTZ165" s="425"/>
      <c r="FUA165" s="423"/>
      <c r="FUB165" s="426"/>
      <c r="FUC165" s="426"/>
      <c r="FUD165" s="427"/>
      <c r="FUE165" s="427"/>
      <c r="FUF165" s="423"/>
      <c r="FUG165" s="428"/>
      <c r="FUH165" s="79"/>
      <c r="FUI165" s="424"/>
      <c r="FUJ165" s="89"/>
      <c r="FUK165" s="425"/>
      <c r="FUL165" s="423"/>
      <c r="FUM165" s="426"/>
      <c r="FUN165" s="426"/>
      <c r="FUO165" s="427"/>
      <c r="FUP165" s="427"/>
      <c r="FUQ165" s="423"/>
      <c r="FUR165" s="428"/>
      <c r="FUS165" s="79"/>
      <c r="FUT165" s="424"/>
      <c r="FUU165" s="89"/>
      <c r="FUV165" s="425"/>
      <c r="FUW165" s="423"/>
      <c r="FUX165" s="426"/>
      <c r="FUY165" s="426"/>
      <c r="FUZ165" s="427"/>
      <c r="FVA165" s="427"/>
      <c r="FVB165" s="423"/>
      <c r="FVC165" s="428"/>
      <c r="FVD165" s="79"/>
      <c r="FVE165" s="424"/>
      <c r="FVF165" s="89"/>
      <c r="FVG165" s="425"/>
      <c r="FVH165" s="423"/>
      <c r="FVI165" s="426"/>
      <c r="FVJ165" s="426"/>
      <c r="FVK165" s="427"/>
      <c r="FVL165" s="427"/>
      <c r="FVM165" s="423"/>
      <c r="FVN165" s="428"/>
      <c r="FVO165" s="79"/>
      <c r="FVP165" s="424"/>
      <c r="FVQ165" s="89"/>
      <c r="FVR165" s="425"/>
      <c r="FVS165" s="423"/>
      <c r="FVT165" s="426"/>
      <c r="FVU165" s="426"/>
      <c r="FVV165" s="427"/>
      <c r="FVW165" s="427"/>
      <c r="FVX165" s="423"/>
      <c r="FVY165" s="428"/>
      <c r="FVZ165" s="79"/>
      <c r="FWA165" s="424"/>
      <c r="FWB165" s="89"/>
      <c r="FWC165" s="425"/>
      <c r="FWD165" s="423"/>
      <c r="FWE165" s="426"/>
      <c r="FWF165" s="426"/>
      <c r="FWG165" s="427"/>
      <c r="FWH165" s="427"/>
      <c r="FWI165" s="423"/>
      <c r="FWJ165" s="428"/>
      <c r="FWK165" s="79"/>
      <c r="FWL165" s="424"/>
      <c r="FWM165" s="89"/>
      <c r="FWN165" s="425"/>
      <c r="FWO165" s="423"/>
      <c r="FWP165" s="426"/>
      <c r="FWQ165" s="426"/>
      <c r="FWR165" s="427"/>
      <c r="FWS165" s="427"/>
      <c r="FWT165" s="423"/>
      <c r="FWU165" s="428"/>
      <c r="FWV165" s="79"/>
      <c r="FWW165" s="424"/>
      <c r="FWX165" s="89"/>
      <c r="FWY165" s="425"/>
      <c r="FWZ165" s="423"/>
      <c r="FXA165" s="426"/>
      <c r="FXB165" s="426"/>
      <c r="FXC165" s="427"/>
      <c r="FXD165" s="427"/>
      <c r="FXE165" s="423"/>
      <c r="FXF165" s="428"/>
      <c r="FXG165" s="79"/>
      <c r="FXH165" s="424"/>
      <c r="FXI165" s="89"/>
      <c r="FXJ165" s="425"/>
      <c r="FXK165" s="423"/>
      <c r="FXL165" s="426"/>
      <c r="FXM165" s="426"/>
      <c r="FXN165" s="427"/>
      <c r="FXO165" s="427"/>
      <c r="FXP165" s="423"/>
      <c r="FXQ165" s="428"/>
      <c r="FXR165" s="79"/>
      <c r="FXS165" s="424"/>
      <c r="FXT165" s="89"/>
      <c r="FXU165" s="425"/>
      <c r="FXV165" s="423"/>
      <c r="FXW165" s="426"/>
      <c r="FXX165" s="426"/>
      <c r="FXY165" s="427"/>
      <c r="FXZ165" s="427"/>
      <c r="FYA165" s="423"/>
      <c r="FYB165" s="428"/>
      <c r="FYC165" s="79"/>
      <c r="FYD165" s="424"/>
      <c r="FYE165" s="89"/>
      <c r="FYF165" s="425"/>
      <c r="FYG165" s="423"/>
      <c r="FYH165" s="426"/>
      <c r="FYI165" s="426"/>
      <c r="FYJ165" s="427"/>
      <c r="FYK165" s="427"/>
      <c r="FYL165" s="423"/>
      <c r="FYM165" s="428"/>
      <c r="FYN165" s="79"/>
      <c r="FYO165" s="424"/>
      <c r="FYP165" s="89"/>
      <c r="FYQ165" s="425"/>
      <c r="FYR165" s="423"/>
      <c r="FYS165" s="426"/>
      <c r="FYT165" s="426"/>
      <c r="FYU165" s="427"/>
      <c r="FYV165" s="427"/>
      <c r="FYW165" s="423"/>
      <c r="FYX165" s="428"/>
      <c r="FYY165" s="79"/>
      <c r="FYZ165" s="424"/>
      <c r="FZA165" s="89"/>
      <c r="FZB165" s="425"/>
      <c r="FZC165" s="423"/>
      <c r="FZD165" s="426"/>
      <c r="FZE165" s="426"/>
      <c r="FZF165" s="427"/>
      <c r="FZG165" s="427"/>
      <c r="FZH165" s="423"/>
      <c r="FZI165" s="428"/>
      <c r="FZJ165" s="79"/>
      <c r="FZK165" s="424"/>
      <c r="FZL165" s="89"/>
      <c r="FZM165" s="425"/>
      <c r="FZN165" s="423"/>
      <c r="FZO165" s="426"/>
      <c r="FZP165" s="426"/>
      <c r="FZQ165" s="427"/>
      <c r="FZR165" s="427"/>
      <c r="FZS165" s="423"/>
      <c r="FZT165" s="428"/>
      <c r="FZU165" s="79"/>
      <c r="FZV165" s="424"/>
      <c r="FZW165" s="89"/>
      <c r="FZX165" s="425"/>
      <c r="FZY165" s="423"/>
      <c r="FZZ165" s="426"/>
      <c r="GAA165" s="426"/>
      <c r="GAB165" s="427"/>
      <c r="GAC165" s="427"/>
      <c r="GAD165" s="423"/>
      <c r="GAE165" s="428"/>
      <c r="GAF165" s="79"/>
      <c r="GAG165" s="424"/>
      <c r="GAH165" s="89"/>
      <c r="GAI165" s="425"/>
      <c r="GAJ165" s="423"/>
      <c r="GAK165" s="426"/>
      <c r="GAL165" s="426"/>
      <c r="GAM165" s="427"/>
      <c r="GAN165" s="427"/>
      <c r="GAO165" s="423"/>
      <c r="GAP165" s="428"/>
      <c r="GAQ165" s="79"/>
      <c r="GAR165" s="424"/>
      <c r="GAS165" s="89"/>
      <c r="GAT165" s="425"/>
      <c r="GAU165" s="423"/>
      <c r="GAV165" s="426"/>
      <c r="GAW165" s="426"/>
      <c r="GAX165" s="427"/>
      <c r="GAY165" s="427"/>
      <c r="GAZ165" s="423"/>
      <c r="GBA165" s="428"/>
      <c r="GBB165" s="79"/>
      <c r="GBC165" s="424"/>
      <c r="GBD165" s="89"/>
      <c r="GBE165" s="425"/>
      <c r="GBF165" s="423"/>
      <c r="GBG165" s="426"/>
      <c r="GBH165" s="426"/>
      <c r="GBI165" s="427"/>
      <c r="GBJ165" s="427"/>
      <c r="GBK165" s="423"/>
      <c r="GBL165" s="428"/>
      <c r="GBM165" s="79"/>
      <c r="GBN165" s="424"/>
      <c r="GBO165" s="89"/>
      <c r="GBP165" s="425"/>
      <c r="GBQ165" s="423"/>
      <c r="GBR165" s="426"/>
      <c r="GBS165" s="426"/>
      <c r="GBT165" s="427"/>
      <c r="GBU165" s="427"/>
      <c r="GBV165" s="423"/>
      <c r="GBW165" s="428"/>
      <c r="GBX165" s="79"/>
      <c r="GBY165" s="424"/>
      <c r="GBZ165" s="89"/>
      <c r="GCA165" s="425"/>
      <c r="GCB165" s="423"/>
      <c r="GCC165" s="426"/>
      <c r="GCD165" s="426"/>
      <c r="GCE165" s="427"/>
      <c r="GCF165" s="427"/>
      <c r="GCG165" s="423"/>
      <c r="GCH165" s="428"/>
      <c r="GCI165" s="79"/>
      <c r="GCJ165" s="424"/>
      <c r="GCK165" s="89"/>
      <c r="GCL165" s="425"/>
      <c r="GCM165" s="423"/>
      <c r="GCN165" s="426"/>
      <c r="GCO165" s="426"/>
      <c r="GCP165" s="427"/>
      <c r="GCQ165" s="427"/>
      <c r="GCR165" s="423"/>
      <c r="GCS165" s="428"/>
      <c r="GCT165" s="79"/>
      <c r="GCU165" s="424"/>
      <c r="GCV165" s="89"/>
      <c r="GCW165" s="425"/>
      <c r="GCX165" s="423"/>
      <c r="GCY165" s="426"/>
      <c r="GCZ165" s="426"/>
      <c r="GDA165" s="427"/>
      <c r="GDB165" s="427"/>
      <c r="GDC165" s="423"/>
      <c r="GDD165" s="428"/>
      <c r="GDE165" s="79"/>
      <c r="GDF165" s="424"/>
      <c r="GDG165" s="89"/>
      <c r="GDH165" s="425"/>
      <c r="GDI165" s="423"/>
      <c r="GDJ165" s="426"/>
      <c r="GDK165" s="426"/>
      <c r="GDL165" s="427"/>
      <c r="GDM165" s="427"/>
      <c r="GDN165" s="423"/>
      <c r="GDO165" s="428"/>
      <c r="GDP165" s="79"/>
      <c r="GDQ165" s="424"/>
      <c r="GDR165" s="89"/>
      <c r="GDS165" s="425"/>
      <c r="GDT165" s="423"/>
      <c r="GDU165" s="426"/>
      <c r="GDV165" s="426"/>
      <c r="GDW165" s="427"/>
      <c r="GDX165" s="427"/>
      <c r="GDY165" s="423"/>
      <c r="GDZ165" s="428"/>
      <c r="GEA165" s="79"/>
      <c r="GEB165" s="424"/>
      <c r="GEC165" s="89"/>
      <c r="GED165" s="425"/>
      <c r="GEE165" s="423"/>
      <c r="GEF165" s="426"/>
      <c r="GEG165" s="426"/>
      <c r="GEH165" s="427"/>
      <c r="GEI165" s="427"/>
      <c r="GEJ165" s="423"/>
      <c r="GEK165" s="428"/>
      <c r="GEL165" s="79"/>
      <c r="GEM165" s="424"/>
      <c r="GEN165" s="89"/>
      <c r="GEO165" s="425"/>
      <c r="GEP165" s="423"/>
      <c r="GEQ165" s="426"/>
      <c r="GER165" s="426"/>
      <c r="GES165" s="427"/>
      <c r="GET165" s="427"/>
      <c r="GEU165" s="423"/>
      <c r="GEV165" s="428"/>
      <c r="GEW165" s="79"/>
      <c r="GEX165" s="424"/>
      <c r="GEY165" s="89"/>
      <c r="GEZ165" s="425"/>
      <c r="GFA165" s="423"/>
      <c r="GFB165" s="426"/>
      <c r="GFC165" s="426"/>
      <c r="GFD165" s="427"/>
      <c r="GFE165" s="427"/>
      <c r="GFF165" s="423"/>
      <c r="GFG165" s="428"/>
      <c r="GFH165" s="79"/>
      <c r="GFI165" s="424"/>
      <c r="GFJ165" s="89"/>
      <c r="GFK165" s="425"/>
      <c r="GFL165" s="423"/>
      <c r="GFM165" s="426"/>
      <c r="GFN165" s="426"/>
      <c r="GFO165" s="427"/>
      <c r="GFP165" s="427"/>
      <c r="GFQ165" s="423"/>
      <c r="GFR165" s="428"/>
      <c r="GFS165" s="79"/>
      <c r="GFT165" s="424"/>
      <c r="GFU165" s="89"/>
      <c r="GFV165" s="425"/>
      <c r="GFW165" s="423"/>
      <c r="GFX165" s="426"/>
      <c r="GFY165" s="426"/>
      <c r="GFZ165" s="427"/>
      <c r="GGA165" s="427"/>
      <c r="GGB165" s="423"/>
      <c r="GGC165" s="428"/>
      <c r="GGD165" s="79"/>
      <c r="GGE165" s="424"/>
      <c r="GGF165" s="89"/>
      <c r="GGG165" s="425"/>
      <c r="GGH165" s="423"/>
      <c r="GGI165" s="426"/>
      <c r="GGJ165" s="426"/>
      <c r="GGK165" s="427"/>
      <c r="GGL165" s="427"/>
      <c r="GGM165" s="423"/>
      <c r="GGN165" s="428"/>
      <c r="GGO165" s="79"/>
      <c r="GGP165" s="424"/>
      <c r="GGQ165" s="89"/>
      <c r="GGR165" s="425"/>
      <c r="GGS165" s="423"/>
      <c r="GGT165" s="426"/>
      <c r="GGU165" s="426"/>
      <c r="GGV165" s="427"/>
      <c r="GGW165" s="427"/>
      <c r="GGX165" s="423"/>
      <c r="GGY165" s="428"/>
      <c r="GGZ165" s="79"/>
      <c r="GHA165" s="424"/>
      <c r="GHB165" s="89"/>
      <c r="GHC165" s="425"/>
      <c r="GHD165" s="423"/>
      <c r="GHE165" s="426"/>
      <c r="GHF165" s="426"/>
      <c r="GHG165" s="427"/>
      <c r="GHH165" s="427"/>
      <c r="GHI165" s="423"/>
      <c r="GHJ165" s="428"/>
      <c r="GHK165" s="79"/>
      <c r="GHL165" s="424"/>
      <c r="GHM165" s="89"/>
      <c r="GHN165" s="425"/>
      <c r="GHO165" s="423"/>
      <c r="GHP165" s="426"/>
      <c r="GHQ165" s="426"/>
      <c r="GHR165" s="427"/>
      <c r="GHS165" s="427"/>
      <c r="GHT165" s="423"/>
      <c r="GHU165" s="428"/>
      <c r="GHV165" s="79"/>
      <c r="GHW165" s="424"/>
      <c r="GHX165" s="89"/>
      <c r="GHY165" s="425"/>
      <c r="GHZ165" s="423"/>
      <c r="GIA165" s="426"/>
      <c r="GIB165" s="426"/>
      <c r="GIC165" s="427"/>
      <c r="GID165" s="427"/>
      <c r="GIE165" s="423"/>
      <c r="GIF165" s="428"/>
      <c r="GIG165" s="79"/>
      <c r="GIH165" s="424"/>
      <c r="GII165" s="89"/>
      <c r="GIJ165" s="425"/>
      <c r="GIK165" s="423"/>
      <c r="GIL165" s="426"/>
      <c r="GIM165" s="426"/>
      <c r="GIN165" s="427"/>
      <c r="GIO165" s="427"/>
      <c r="GIP165" s="423"/>
      <c r="GIQ165" s="428"/>
      <c r="GIR165" s="79"/>
      <c r="GIS165" s="424"/>
      <c r="GIT165" s="89"/>
      <c r="GIU165" s="425"/>
      <c r="GIV165" s="423"/>
      <c r="GIW165" s="426"/>
      <c r="GIX165" s="426"/>
      <c r="GIY165" s="427"/>
      <c r="GIZ165" s="427"/>
      <c r="GJA165" s="423"/>
      <c r="GJB165" s="428"/>
      <c r="GJC165" s="79"/>
      <c r="GJD165" s="424"/>
      <c r="GJE165" s="89"/>
      <c r="GJF165" s="425"/>
      <c r="GJG165" s="423"/>
      <c r="GJH165" s="426"/>
      <c r="GJI165" s="426"/>
      <c r="GJJ165" s="427"/>
      <c r="GJK165" s="427"/>
      <c r="GJL165" s="423"/>
      <c r="GJM165" s="428"/>
      <c r="GJN165" s="79"/>
      <c r="GJO165" s="424"/>
      <c r="GJP165" s="89"/>
      <c r="GJQ165" s="425"/>
      <c r="GJR165" s="423"/>
      <c r="GJS165" s="426"/>
      <c r="GJT165" s="426"/>
      <c r="GJU165" s="427"/>
      <c r="GJV165" s="427"/>
      <c r="GJW165" s="423"/>
      <c r="GJX165" s="428"/>
      <c r="GJY165" s="79"/>
      <c r="GJZ165" s="424"/>
      <c r="GKA165" s="89"/>
      <c r="GKB165" s="425"/>
      <c r="GKC165" s="423"/>
      <c r="GKD165" s="426"/>
      <c r="GKE165" s="426"/>
      <c r="GKF165" s="427"/>
      <c r="GKG165" s="427"/>
      <c r="GKH165" s="423"/>
      <c r="GKI165" s="428"/>
      <c r="GKJ165" s="79"/>
      <c r="GKK165" s="424"/>
      <c r="GKL165" s="89"/>
      <c r="GKM165" s="425"/>
      <c r="GKN165" s="423"/>
      <c r="GKO165" s="426"/>
      <c r="GKP165" s="426"/>
      <c r="GKQ165" s="427"/>
      <c r="GKR165" s="427"/>
      <c r="GKS165" s="423"/>
      <c r="GKT165" s="428"/>
      <c r="GKU165" s="79"/>
      <c r="GKV165" s="424"/>
      <c r="GKW165" s="89"/>
      <c r="GKX165" s="425"/>
      <c r="GKY165" s="423"/>
      <c r="GKZ165" s="426"/>
      <c r="GLA165" s="426"/>
      <c r="GLB165" s="427"/>
      <c r="GLC165" s="427"/>
      <c r="GLD165" s="423"/>
      <c r="GLE165" s="428"/>
      <c r="GLF165" s="79"/>
      <c r="GLG165" s="424"/>
      <c r="GLH165" s="89"/>
      <c r="GLI165" s="425"/>
      <c r="GLJ165" s="423"/>
      <c r="GLK165" s="426"/>
      <c r="GLL165" s="426"/>
      <c r="GLM165" s="427"/>
      <c r="GLN165" s="427"/>
      <c r="GLO165" s="423"/>
      <c r="GLP165" s="428"/>
      <c r="GLQ165" s="79"/>
      <c r="GLR165" s="424"/>
      <c r="GLS165" s="89"/>
      <c r="GLT165" s="425"/>
      <c r="GLU165" s="423"/>
      <c r="GLV165" s="426"/>
      <c r="GLW165" s="426"/>
      <c r="GLX165" s="427"/>
      <c r="GLY165" s="427"/>
      <c r="GLZ165" s="423"/>
      <c r="GMA165" s="428"/>
      <c r="GMB165" s="79"/>
      <c r="GMC165" s="424"/>
      <c r="GMD165" s="89"/>
      <c r="GME165" s="425"/>
      <c r="GMF165" s="423"/>
      <c r="GMG165" s="426"/>
      <c r="GMH165" s="426"/>
      <c r="GMI165" s="427"/>
      <c r="GMJ165" s="427"/>
      <c r="GMK165" s="423"/>
      <c r="GML165" s="428"/>
      <c r="GMM165" s="79"/>
      <c r="GMN165" s="424"/>
      <c r="GMO165" s="89"/>
      <c r="GMP165" s="425"/>
      <c r="GMQ165" s="423"/>
      <c r="GMR165" s="426"/>
      <c r="GMS165" s="426"/>
      <c r="GMT165" s="427"/>
      <c r="GMU165" s="427"/>
      <c r="GMV165" s="423"/>
      <c r="GMW165" s="428"/>
      <c r="GMX165" s="79"/>
      <c r="GMY165" s="424"/>
      <c r="GMZ165" s="89"/>
      <c r="GNA165" s="425"/>
      <c r="GNB165" s="423"/>
      <c r="GNC165" s="426"/>
      <c r="GND165" s="426"/>
      <c r="GNE165" s="427"/>
      <c r="GNF165" s="427"/>
      <c r="GNG165" s="423"/>
      <c r="GNH165" s="428"/>
      <c r="GNI165" s="79"/>
      <c r="GNJ165" s="424"/>
      <c r="GNK165" s="89"/>
      <c r="GNL165" s="425"/>
      <c r="GNM165" s="423"/>
      <c r="GNN165" s="426"/>
      <c r="GNO165" s="426"/>
      <c r="GNP165" s="427"/>
      <c r="GNQ165" s="427"/>
      <c r="GNR165" s="423"/>
      <c r="GNS165" s="428"/>
      <c r="GNT165" s="79"/>
      <c r="GNU165" s="424"/>
      <c r="GNV165" s="89"/>
      <c r="GNW165" s="425"/>
      <c r="GNX165" s="423"/>
      <c r="GNY165" s="426"/>
      <c r="GNZ165" s="426"/>
      <c r="GOA165" s="427"/>
      <c r="GOB165" s="427"/>
      <c r="GOC165" s="423"/>
      <c r="GOD165" s="428"/>
      <c r="GOE165" s="79"/>
      <c r="GOF165" s="424"/>
      <c r="GOG165" s="89"/>
      <c r="GOH165" s="425"/>
      <c r="GOI165" s="423"/>
      <c r="GOJ165" s="426"/>
      <c r="GOK165" s="426"/>
      <c r="GOL165" s="427"/>
      <c r="GOM165" s="427"/>
      <c r="GON165" s="423"/>
      <c r="GOO165" s="428"/>
      <c r="GOP165" s="79"/>
      <c r="GOQ165" s="424"/>
      <c r="GOR165" s="89"/>
      <c r="GOS165" s="425"/>
      <c r="GOT165" s="423"/>
      <c r="GOU165" s="426"/>
      <c r="GOV165" s="426"/>
      <c r="GOW165" s="427"/>
      <c r="GOX165" s="427"/>
      <c r="GOY165" s="423"/>
      <c r="GOZ165" s="428"/>
      <c r="GPA165" s="79"/>
      <c r="GPB165" s="424"/>
      <c r="GPC165" s="89"/>
      <c r="GPD165" s="425"/>
      <c r="GPE165" s="423"/>
      <c r="GPF165" s="426"/>
      <c r="GPG165" s="426"/>
      <c r="GPH165" s="427"/>
      <c r="GPI165" s="427"/>
      <c r="GPJ165" s="423"/>
      <c r="GPK165" s="428"/>
      <c r="GPL165" s="79"/>
      <c r="GPM165" s="424"/>
      <c r="GPN165" s="89"/>
      <c r="GPO165" s="425"/>
      <c r="GPP165" s="423"/>
      <c r="GPQ165" s="426"/>
      <c r="GPR165" s="426"/>
      <c r="GPS165" s="427"/>
      <c r="GPT165" s="427"/>
      <c r="GPU165" s="423"/>
      <c r="GPV165" s="428"/>
      <c r="GPW165" s="79"/>
      <c r="GPX165" s="424"/>
      <c r="GPY165" s="89"/>
      <c r="GPZ165" s="425"/>
      <c r="GQA165" s="423"/>
      <c r="GQB165" s="426"/>
      <c r="GQC165" s="426"/>
      <c r="GQD165" s="427"/>
      <c r="GQE165" s="427"/>
      <c r="GQF165" s="423"/>
      <c r="GQG165" s="428"/>
      <c r="GQH165" s="79"/>
      <c r="GQI165" s="424"/>
      <c r="GQJ165" s="89"/>
      <c r="GQK165" s="425"/>
      <c r="GQL165" s="423"/>
      <c r="GQM165" s="426"/>
      <c r="GQN165" s="426"/>
      <c r="GQO165" s="427"/>
      <c r="GQP165" s="427"/>
      <c r="GQQ165" s="423"/>
      <c r="GQR165" s="428"/>
      <c r="GQS165" s="79"/>
      <c r="GQT165" s="424"/>
      <c r="GQU165" s="89"/>
      <c r="GQV165" s="425"/>
      <c r="GQW165" s="423"/>
      <c r="GQX165" s="426"/>
      <c r="GQY165" s="426"/>
      <c r="GQZ165" s="427"/>
      <c r="GRA165" s="427"/>
      <c r="GRB165" s="423"/>
      <c r="GRC165" s="428"/>
      <c r="GRD165" s="79"/>
      <c r="GRE165" s="424"/>
      <c r="GRF165" s="89"/>
      <c r="GRG165" s="425"/>
      <c r="GRH165" s="423"/>
      <c r="GRI165" s="426"/>
      <c r="GRJ165" s="426"/>
      <c r="GRK165" s="427"/>
      <c r="GRL165" s="427"/>
      <c r="GRM165" s="423"/>
      <c r="GRN165" s="428"/>
      <c r="GRO165" s="79"/>
      <c r="GRP165" s="424"/>
      <c r="GRQ165" s="89"/>
      <c r="GRR165" s="425"/>
      <c r="GRS165" s="423"/>
      <c r="GRT165" s="426"/>
      <c r="GRU165" s="426"/>
      <c r="GRV165" s="427"/>
      <c r="GRW165" s="427"/>
      <c r="GRX165" s="423"/>
      <c r="GRY165" s="428"/>
      <c r="GRZ165" s="79"/>
      <c r="GSA165" s="424"/>
      <c r="GSB165" s="89"/>
      <c r="GSC165" s="425"/>
      <c r="GSD165" s="423"/>
      <c r="GSE165" s="426"/>
      <c r="GSF165" s="426"/>
      <c r="GSG165" s="427"/>
      <c r="GSH165" s="427"/>
      <c r="GSI165" s="423"/>
      <c r="GSJ165" s="428"/>
      <c r="GSK165" s="79"/>
      <c r="GSL165" s="424"/>
      <c r="GSM165" s="89"/>
      <c r="GSN165" s="425"/>
      <c r="GSO165" s="423"/>
      <c r="GSP165" s="426"/>
      <c r="GSQ165" s="426"/>
      <c r="GSR165" s="427"/>
      <c r="GSS165" s="427"/>
      <c r="GST165" s="423"/>
      <c r="GSU165" s="428"/>
      <c r="GSV165" s="79"/>
      <c r="GSW165" s="424"/>
      <c r="GSX165" s="89"/>
      <c r="GSY165" s="425"/>
      <c r="GSZ165" s="423"/>
      <c r="GTA165" s="426"/>
      <c r="GTB165" s="426"/>
      <c r="GTC165" s="427"/>
      <c r="GTD165" s="427"/>
      <c r="GTE165" s="423"/>
      <c r="GTF165" s="428"/>
      <c r="GTG165" s="79"/>
      <c r="GTH165" s="424"/>
      <c r="GTI165" s="89"/>
      <c r="GTJ165" s="425"/>
      <c r="GTK165" s="423"/>
      <c r="GTL165" s="426"/>
      <c r="GTM165" s="426"/>
      <c r="GTN165" s="427"/>
      <c r="GTO165" s="427"/>
      <c r="GTP165" s="423"/>
      <c r="GTQ165" s="428"/>
      <c r="GTR165" s="79"/>
      <c r="GTS165" s="424"/>
      <c r="GTT165" s="89"/>
      <c r="GTU165" s="425"/>
      <c r="GTV165" s="423"/>
      <c r="GTW165" s="426"/>
      <c r="GTX165" s="426"/>
      <c r="GTY165" s="427"/>
      <c r="GTZ165" s="427"/>
      <c r="GUA165" s="423"/>
      <c r="GUB165" s="428"/>
      <c r="GUC165" s="79"/>
      <c r="GUD165" s="424"/>
      <c r="GUE165" s="89"/>
      <c r="GUF165" s="425"/>
      <c r="GUG165" s="423"/>
      <c r="GUH165" s="426"/>
      <c r="GUI165" s="426"/>
      <c r="GUJ165" s="427"/>
      <c r="GUK165" s="427"/>
      <c r="GUL165" s="423"/>
      <c r="GUM165" s="428"/>
      <c r="GUN165" s="79"/>
      <c r="GUO165" s="424"/>
      <c r="GUP165" s="89"/>
      <c r="GUQ165" s="425"/>
      <c r="GUR165" s="423"/>
      <c r="GUS165" s="426"/>
      <c r="GUT165" s="426"/>
      <c r="GUU165" s="427"/>
      <c r="GUV165" s="427"/>
      <c r="GUW165" s="423"/>
      <c r="GUX165" s="428"/>
      <c r="GUY165" s="79"/>
      <c r="GUZ165" s="424"/>
      <c r="GVA165" s="89"/>
      <c r="GVB165" s="425"/>
      <c r="GVC165" s="423"/>
      <c r="GVD165" s="426"/>
      <c r="GVE165" s="426"/>
      <c r="GVF165" s="427"/>
      <c r="GVG165" s="427"/>
      <c r="GVH165" s="423"/>
      <c r="GVI165" s="428"/>
      <c r="GVJ165" s="79"/>
      <c r="GVK165" s="424"/>
      <c r="GVL165" s="89"/>
      <c r="GVM165" s="425"/>
      <c r="GVN165" s="423"/>
      <c r="GVO165" s="426"/>
      <c r="GVP165" s="426"/>
      <c r="GVQ165" s="427"/>
      <c r="GVR165" s="427"/>
      <c r="GVS165" s="423"/>
      <c r="GVT165" s="428"/>
      <c r="GVU165" s="79"/>
      <c r="GVV165" s="424"/>
      <c r="GVW165" s="89"/>
      <c r="GVX165" s="425"/>
      <c r="GVY165" s="423"/>
      <c r="GVZ165" s="426"/>
      <c r="GWA165" s="426"/>
      <c r="GWB165" s="427"/>
      <c r="GWC165" s="427"/>
      <c r="GWD165" s="423"/>
      <c r="GWE165" s="428"/>
      <c r="GWF165" s="79"/>
      <c r="GWG165" s="424"/>
      <c r="GWH165" s="89"/>
      <c r="GWI165" s="425"/>
      <c r="GWJ165" s="423"/>
      <c r="GWK165" s="426"/>
      <c r="GWL165" s="426"/>
      <c r="GWM165" s="427"/>
      <c r="GWN165" s="427"/>
      <c r="GWO165" s="423"/>
      <c r="GWP165" s="428"/>
      <c r="GWQ165" s="79"/>
      <c r="GWR165" s="424"/>
      <c r="GWS165" s="89"/>
      <c r="GWT165" s="425"/>
      <c r="GWU165" s="423"/>
      <c r="GWV165" s="426"/>
      <c r="GWW165" s="426"/>
      <c r="GWX165" s="427"/>
      <c r="GWY165" s="427"/>
      <c r="GWZ165" s="423"/>
      <c r="GXA165" s="428"/>
      <c r="GXB165" s="79"/>
      <c r="GXC165" s="424"/>
      <c r="GXD165" s="89"/>
      <c r="GXE165" s="425"/>
      <c r="GXF165" s="423"/>
      <c r="GXG165" s="426"/>
      <c r="GXH165" s="426"/>
      <c r="GXI165" s="427"/>
      <c r="GXJ165" s="427"/>
      <c r="GXK165" s="423"/>
      <c r="GXL165" s="428"/>
      <c r="GXM165" s="79"/>
      <c r="GXN165" s="424"/>
      <c r="GXO165" s="89"/>
      <c r="GXP165" s="425"/>
      <c r="GXQ165" s="423"/>
      <c r="GXR165" s="426"/>
      <c r="GXS165" s="426"/>
      <c r="GXT165" s="427"/>
      <c r="GXU165" s="427"/>
      <c r="GXV165" s="423"/>
      <c r="GXW165" s="428"/>
      <c r="GXX165" s="79"/>
      <c r="GXY165" s="424"/>
      <c r="GXZ165" s="89"/>
      <c r="GYA165" s="425"/>
      <c r="GYB165" s="423"/>
      <c r="GYC165" s="426"/>
      <c r="GYD165" s="426"/>
      <c r="GYE165" s="427"/>
      <c r="GYF165" s="427"/>
      <c r="GYG165" s="423"/>
      <c r="GYH165" s="428"/>
      <c r="GYI165" s="79"/>
      <c r="GYJ165" s="424"/>
      <c r="GYK165" s="89"/>
      <c r="GYL165" s="425"/>
      <c r="GYM165" s="423"/>
      <c r="GYN165" s="426"/>
      <c r="GYO165" s="426"/>
      <c r="GYP165" s="427"/>
      <c r="GYQ165" s="427"/>
      <c r="GYR165" s="423"/>
      <c r="GYS165" s="428"/>
      <c r="GYT165" s="79"/>
      <c r="GYU165" s="424"/>
      <c r="GYV165" s="89"/>
      <c r="GYW165" s="425"/>
      <c r="GYX165" s="423"/>
      <c r="GYY165" s="426"/>
      <c r="GYZ165" s="426"/>
      <c r="GZA165" s="427"/>
      <c r="GZB165" s="427"/>
      <c r="GZC165" s="423"/>
      <c r="GZD165" s="428"/>
      <c r="GZE165" s="79"/>
      <c r="GZF165" s="424"/>
      <c r="GZG165" s="89"/>
      <c r="GZH165" s="425"/>
      <c r="GZI165" s="423"/>
      <c r="GZJ165" s="426"/>
      <c r="GZK165" s="426"/>
      <c r="GZL165" s="427"/>
      <c r="GZM165" s="427"/>
      <c r="GZN165" s="423"/>
      <c r="GZO165" s="428"/>
      <c r="GZP165" s="79"/>
      <c r="GZQ165" s="424"/>
      <c r="GZR165" s="89"/>
      <c r="GZS165" s="425"/>
      <c r="GZT165" s="423"/>
      <c r="GZU165" s="426"/>
      <c r="GZV165" s="426"/>
      <c r="GZW165" s="427"/>
      <c r="GZX165" s="427"/>
      <c r="GZY165" s="423"/>
      <c r="GZZ165" s="428"/>
      <c r="HAA165" s="79"/>
      <c r="HAB165" s="424"/>
      <c r="HAC165" s="89"/>
      <c r="HAD165" s="425"/>
      <c r="HAE165" s="423"/>
      <c r="HAF165" s="426"/>
      <c r="HAG165" s="426"/>
      <c r="HAH165" s="427"/>
      <c r="HAI165" s="427"/>
      <c r="HAJ165" s="423"/>
      <c r="HAK165" s="428"/>
      <c r="HAL165" s="79"/>
      <c r="HAM165" s="424"/>
      <c r="HAN165" s="89"/>
      <c r="HAO165" s="425"/>
      <c r="HAP165" s="423"/>
      <c r="HAQ165" s="426"/>
      <c r="HAR165" s="426"/>
      <c r="HAS165" s="427"/>
      <c r="HAT165" s="427"/>
      <c r="HAU165" s="423"/>
      <c r="HAV165" s="428"/>
      <c r="HAW165" s="79"/>
      <c r="HAX165" s="424"/>
      <c r="HAY165" s="89"/>
      <c r="HAZ165" s="425"/>
      <c r="HBA165" s="423"/>
      <c r="HBB165" s="426"/>
      <c r="HBC165" s="426"/>
      <c r="HBD165" s="427"/>
      <c r="HBE165" s="427"/>
      <c r="HBF165" s="423"/>
      <c r="HBG165" s="428"/>
      <c r="HBH165" s="79"/>
      <c r="HBI165" s="424"/>
      <c r="HBJ165" s="89"/>
      <c r="HBK165" s="425"/>
      <c r="HBL165" s="423"/>
      <c r="HBM165" s="426"/>
      <c r="HBN165" s="426"/>
      <c r="HBO165" s="427"/>
      <c r="HBP165" s="427"/>
      <c r="HBQ165" s="423"/>
      <c r="HBR165" s="428"/>
      <c r="HBS165" s="79"/>
      <c r="HBT165" s="424"/>
      <c r="HBU165" s="89"/>
      <c r="HBV165" s="425"/>
      <c r="HBW165" s="423"/>
      <c r="HBX165" s="426"/>
      <c r="HBY165" s="426"/>
      <c r="HBZ165" s="427"/>
      <c r="HCA165" s="427"/>
      <c r="HCB165" s="423"/>
      <c r="HCC165" s="428"/>
      <c r="HCD165" s="79"/>
      <c r="HCE165" s="424"/>
      <c r="HCF165" s="89"/>
      <c r="HCG165" s="425"/>
      <c r="HCH165" s="423"/>
      <c r="HCI165" s="426"/>
      <c r="HCJ165" s="426"/>
      <c r="HCK165" s="427"/>
      <c r="HCL165" s="427"/>
      <c r="HCM165" s="423"/>
      <c r="HCN165" s="428"/>
      <c r="HCO165" s="79"/>
      <c r="HCP165" s="424"/>
      <c r="HCQ165" s="89"/>
      <c r="HCR165" s="425"/>
      <c r="HCS165" s="423"/>
      <c r="HCT165" s="426"/>
      <c r="HCU165" s="426"/>
      <c r="HCV165" s="427"/>
      <c r="HCW165" s="427"/>
      <c r="HCX165" s="423"/>
      <c r="HCY165" s="428"/>
      <c r="HCZ165" s="79"/>
      <c r="HDA165" s="424"/>
      <c r="HDB165" s="89"/>
      <c r="HDC165" s="425"/>
      <c r="HDD165" s="423"/>
      <c r="HDE165" s="426"/>
      <c r="HDF165" s="426"/>
      <c r="HDG165" s="427"/>
      <c r="HDH165" s="427"/>
      <c r="HDI165" s="423"/>
      <c r="HDJ165" s="428"/>
      <c r="HDK165" s="79"/>
      <c r="HDL165" s="424"/>
      <c r="HDM165" s="89"/>
      <c r="HDN165" s="425"/>
      <c r="HDO165" s="423"/>
      <c r="HDP165" s="426"/>
      <c r="HDQ165" s="426"/>
      <c r="HDR165" s="427"/>
      <c r="HDS165" s="427"/>
      <c r="HDT165" s="423"/>
      <c r="HDU165" s="428"/>
      <c r="HDV165" s="79"/>
      <c r="HDW165" s="424"/>
      <c r="HDX165" s="89"/>
      <c r="HDY165" s="425"/>
      <c r="HDZ165" s="423"/>
      <c r="HEA165" s="426"/>
      <c r="HEB165" s="426"/>
      <c r="HEC165" s="427"/>
      <c r="HED165" s="427"/>
      <c r="HEE165" s="423"/>
      <c r="HEF165" s="428"/>
      <c r="HEG165" s="79"/>
      <c r="HEH165" s="424"/>
      <c r="HEI165" s="89"/>
      <c r="HEJ165" s="425"/>
      <c r="HEK165" s="423"/>
      <c r="HEL165" s="426"/>
      <c r="HEM165" s="426"/>
      <c r="HEN165" s="427"/>
      <c r="HEO165" s="427"/>
      <c r="HEP165" s="423"/>
      <c r="HEQ165" s="428"/>
      <c r="HER165" s="79"/>
      <c r="HES165" s="424"/>
      <c r="HET165" s="89"/>
      <c r="HEU165" s="425"/>
      <c r="HEV165" s="423"/>
      <c r="HEW165" s="426"/>
      <c r="HEX165" s="426"/>
      <c r="HEY165" s="427"/>
      <c r="HEZ165" s="427"/>
      <c r="HFA165" s="423"/>
      <c r="HFB165" s="428"/>
      <c r="HFC165" s="79"/>
      <c r="HFD165" s="424"/>
      <c r="HFE165" s="89"/>
      <c r="HFF165" s="425"/>
      <c r="HFG165" s="423"/>
      <c r="HFH165" s="426"/>
      <c r="HFI165" s="426"/>
      <c r="HFJ165" s="427"/>
      <c r="HFK165" s="427"/>
      <c r="HFL165" s="423"/>
      <c r="HFM165" s="428"/>
      <c r="HFN165" s="79"/>
      <c r="HFO165" s="424"/>
      <c r="HFP165" s="89"/>
      <c r="HFQ165" s="425"/>
      <c r="HFR165" s="423"/>
      <c r="HFS165" s="426"/>
      <c r="HFT165" s="426"/>
      <c r="HFU165" s="427"/>
      <c r="HFV165" s="427"/>
      <c r="HFW165" s="423"/>
      <c r="HFX165" s="428"/>
      <c r="HFY165" s="79"/>
      <c r="HFZ165" s="424"/>
      <c r="HGA165" s="89"/>
      <c r="HGB165" s="425"/>
      <c r="HGC165" s="423"/>
      <c r="HGD165" s="426"/>
      <c r="HGE165" s="426"/>
      <c r="HGF165" s="427"/>
      <c r="HGG165" s="427"/>
      <c r="HGH165" s="423"/>
      <c r="HGI165" s="428"/>
      <c r="HGJ165" s="79"/>
      <c r="HGK165" s="424"/>
      <c r="HGL165" s="89"/>
      <c r="HGM165" s="425"/>
      <c r="HGN165" s="423"/>
      <c r="HGO165" s="426"/>
      <c r="HGP165" s="426"/>
      <c r="HGQ165" s="427"/>
      <c r="HGR165" s="427"/>
      <c r="HGS165" s="423"/>
      <c r="HGT165" s="428"/>
      <c r="HGU165" s="79"/>
      <c r="HGV165" s="424"/>
      <c r="HGW165" s="89"/>
      <c r="HGX165" s="425"/>
      <c r="HGY165" s="423"/>
      <c r="HGZ165" s="426"/>
      <c r="HHA165" s="426"/>
      <c r="HHB165" s="427"/>
      <c r="HHC165" s="427"/>
      <c r="HHD165" s="423"/>
      <c r="HHE165" s="428"/>
      <c r="HHF165" s="79"/>
      <c r="HHG165" s="424"/>
      <c r="HHH165" s="89"/>
      <c r="HHI165" s="425"/>
      <c r="HHJ165" s="423"/>
      <c r="HHK165" s="426"/>
      <c r="HHL165" s="426"/>
      <c r="HHM165" s="427"/>
      <c r="HHN165" s="427"/>
      <c r="HHO165" s="423"/>
      <c r="HHP165" s="428"/>
      <c r="HHQ165" s="79"/>
      <c r="HHR165" s="424"/>
      <c r="HHS165" s="89"/>
      <c r="HHT165" s="425"/>
      <c r="HHU165" s="423"/>
      <c r="HHV165" s="426"/>
      <c r="HHW165" s="426"/>
      <c r="HHX165" s="427"/>
      <c r="HHY165" s="427"/>
      <c r="HHZ165" s="423"/>
      <c r="HIA165" s="428"/>
      <c r="HIB165" s="79"/>
      <c r="HIC165" s="424"/>
      <c r="HID165" s="89"/>
      <c r="HIE165" s="425"/>
      <c r="HIF165" s="423"/>
      <c r="HIG165" s="426"/>
      <c r="HIH165" s="426"/>
      <c r="HII165" s="427"/>
      <c r="HIJ165" s="427"/>
      <c r="HIK165" s="423"/>
      <c r="HIL165" s="428"/>
      <c r="HIM165" s="79"/>
      <c r="HIN165" s="424"/>
      <c r="HIO165" s="89"/>
      <c r="HIP165" s="425"/>
      <c r="HIQ165" s="423"/>
      <c r="HIR165" s="426"/>
      <c r="HIS165" s="426"/>
      <c r="HIT165" s="427"/>
      <c r="HIU165" s="427"/>
      <c r="HIV165" s="423"/>
      <c r="HIW165" s="428"/>
      <c r="HIX165" s="79"/>
      <c r="HIY165" s="424"/>
      <c r="HIZ165" s="89"/>
      <c r="HJA165" s="425"/>
      <c r="HJB165" s="423"/>
      <c r="HJC165" s="426"/>
      <c r="HJD165" s="426"/>
      <c r="HJE165" s="427"/>
      <c r="HJF165" s="427"/>
      <c r="HJG165" s="423"/>
      <c r="HJH165" s="428"/>
      <c r="HJI165" s="79"/>
      <c r="HJJ165" s="424"/>
      <c r="HJK165" s="89"/>
      <c r="HJL165" s="425"/>
      <c r="HJM165" s="423"/>
      <c r="HJN165" s="426"/>
      <c r="HJO165" s="426"/>
      <c r="HJP165" s="427"/>
      <c r="HJQ165" s="427"/>
      <c r="HJR165" s="423"/>
      <c r="HJS165" s="428"/>
      <c r="HJT165" s="79"/>
      <c r="HJU165" s="424"/>
      <c r="HJV165" s="89"/>
      <c r="HJW165" s="425"/>
      <c r="HJX165" s="423"/>
      <c r="HJY165" s="426"/>
      <c r="HJZ165" s="426"/>
      <c r="HKA165" s="427"/>
      <c r="HKB165" s="427"/>
      <c r="HKC165" s="423"/>
      <c r="HKD165" s="428"/>
      <c r="HKE165" s="79"/>
      <c r="HKF165" s="424"/>
      <c r="HKG165" s="89"/>
      <c r="HKH165" s="425"/>
      <c r="HKI165" s="423"/>
      <c r="HKJ165" s="426"/>
      <c r="HKK165" s="426"/>
      <c r="HKL165" s="427"/>
      <c r="HKM165" s="427"/>
      <c r="HKN165" s="423"/>
      <c r="HKO165" s="428"/>
      <c r="HKP165" s="79"/>
      <c r="HKQ165" s="424"/>
      <c r="HKR165" s="89"/>
      <c r="HKS165" s="425"/>
      <c r="HKT165" s="423"/>
      <c r="HKU165" s="426"/>
      <c r="HKV165" s="426"/>
      <c r="HKW165" s="427"/>
      <c r="HKX165" s="427"/>
      <c r="HKY165" s="423"/>
      <c r="HKZ165" s="428"/>
      <c r="HLA165" s="79"/>
      <c r="HLB165" s="424"/>
      <c r="HLC165" s="89"/>
      <c r="HLD165" s="425"/>
      <c r="HLE165" s="423"/>
      <c r="HLF165" s="426"/>
      <c r="HLG165" s="426"/>
      <c r="HLH165" s="427"/>
      <c r="HLI165" s="427"/>
      <c r="HLJ165" s="423"/>
      <c r="HLK165" s="428"/>
      <c r="HLL165" s="79"/>
      <c r="HLM165" s="424"/>
      <c r="HLN165" s="89"/>
      <c r="HLO165" s="425"/>
      <c r="HLP165" s="423"/>
      <c r="HLQ165" s="426"/>
      <c r="HLR165" s="426"/>
      <c r="HLS165" s="427"/>
      <c r="HLT165" s="427"/>
      <c r="HLU165" s="423"/>
      <c r="HLV165" s="428"/>
      <c r="HLW165" s="79"/>
      <c r="HLX165" s="424"/>
      <c r="HLY165" s="89"/>
      <c r="HLZ165" s="425"/>
      <c r="HMA165" s="423"/>
      <c r="HMB165" s="426"/>
      <c r="HMC165" s="426"/>
      <c r="HMD165" s="427"/>
      <c r="HME165" s="427"/>
      <c r="HMF165" s="423"/>
      <c r="HMG165" s="428"/>
      <c r="HMH165" s="79"/>
      <c r="HMI165" s="424"/>
      <c r="HMJ165" s="89"/>
      <c r="HMK165" s="425"/>
      <c r="HML165" s="423"/>
      <c r="HMM165" s="426"/>
      <c r="HMN165" s="426"/>
      <c r="HMO165" s="427"/>
      <c r="HMP165" s="427"/>
      <c r="HMQ165" s="423"/>
      <c r="HMR165" s="428"/>
      <c r="HMS165" s="79"/>
      <c r="HMT165" s="424"/>
      <c r="HMU165" s="89"/>
      <c r="HMV165" s="425"/>
      <c r="HMW165" s="423"/>
      <c r="HMX165" s="426"/>
      <c r="HMY165" s="426"/>
      <c r="HMZ165" s="427"/>
      <c r="HNA165" s="427"/>
      <c r="HNB165" s="423"/>
      <c r="HNC165" s="428"/>
      <c r="HND165" s="79"/>
      <c r="HNE165" s="424"/>
      <c r="HNF165" s="89"/>
      <c r="HNG165" s="425"/>
      <c r="HNH165" s="423"/>
      <c r="HNI165" s="426"/>
      <c r="HNJ165" s="426"/>
      <c r="HNK165" s="427"/>
      <c r="HNL165" s="427"/>
      <c r="HNM165" s="423"/>
      <c r="HNN165" s="428"/>
      <c r="HNO165" s="79"/>
      <c r="HNP165" s="424"/>
      <c r="HNQ165" s="89"/>
      <c r="HNR165" s="425"/>
      <c r="HNS165" s="423"/>
      <c r="HNT165" s="426"/>
      <c r="HNU165" s="426"/>
      <c r="HNV165" s="427"/>
      <c r="HNW165" s="427"/>
      <c r="HNX165" s="423"/>
      <c r="HNY165" s="428"/>
      <c r="HNZ165" s="79"/>
      <c r="HOA165" s="424"/>
      <c r="HOB165" s="89"/>
      <c r="HOC165" s="425"/>
      <c r="HOD165" s="423"/>
      <c r="HOE165" s="426"/>
      <c r="HOF165" s="426"/>
      <c r="HOG165" s="427"/>
      <c r="HOH165" s="427"/>
      <c r="HOI165" s="423"/>
      <c r="HOJ165" s="428"/>
      <c r="HOK165" s="79"/>
      <c r="HOL165" s="424"/>
      <c r="HOM165" s="89"/>
      <c r="HON165" s="425"/>
      <c r="HOO165" s="423"/>
      <c r="HOP165" s="426"/>
      <c r="HOQ165" s="426"/>
      <c r="HOR165" s="427"/>
      <c r="HOS165" s="427"/>
      <c r="HOT165" s="423"/>
      <c r="HOU165" s="428"/>
      <c r="HOV165" s="79"/>
      <c r="HOW165" s="424"/>
      <c r="HOX165" s="89"/>
      <c r="HOY165" s="425"/>
      <c r="HOZ165" s="423"/>
      <c r="HPA165" s="426"/>
      <c r="HPB165" s="426"/>
      <c r="HPC165" s="427"/>
      <c r="HPD165" s="427"/>
      <c r="HPE165" s="423"/>
      <c r="HPF165" s="428"/>
      <c r="HPG165" s="79"/>
      <c r="HPH165" s="424"/>
      <c r="HPI165" s="89"/>
      <c r="HPJ165" s="425"/>
      <c r="HPK165" s="423"/>
      <c r="HPL165" s="426"/>
      <c r="HPM165" s="426"/>
      <c r="HPN165" s="427"/>
      <c r="HPO165" s="427"/>
      <c r="HPP165" s="423"/>
      <c r="HPQ165" s="428"/>
      <c r="HPR165" s="79"/>
      <c r="HPS165" s="424"/>
      <c r="HPT165" s="89"/>
      <c r="HPU165" s="425"/>
      <c r="HPV165" s="423"/>
      <c r="HPW165" s="426"/>
      <c r="HPX165" s="426"/>
      <c r="HPY165" s="427"/>
      <c r="HPZ165" s="427"/>
      <c r="HQA165" s="423"/>
      <c r="HQB165" s="428"/>
      <c r="HQC165" s="79"/>
      <c r="HQD165" s="424"/>
      <c r="HQE165" s="89"/>
      <c r="HQF165" s="425"/>
      <c r="HQG165" s="423"/>
      <c r="HQH165" s="426"/>
      <c r="HQI165" s="426"/>
      <c r="HQJ165" s="427"/>
      <c r="HQK165" s="427"/>
      <c r="HQL165" s="423"/>
      <c r="HQM165" s="428"/>
      <c r="HQN165" s="79"/>
      <c r="HQO165" s="424"/>
      <c r="HQP165" s="89"/>
      <c r="HQQ165" s="425"/>
      <c r="HQR165" s="423"/>
      <c r="HQS165" s="426"/>
      <c r="HQT165" s="426"/>
      <c r="HQU165" s="427"/>
      <c r="HQV165" s="427"/>
      <c r="HQW165" s="423"/>
      <c r="HQX165" s="428"/>
      <c r="HQY165" s="79"/>
      <c r="HQZ165" s="424"/>
      <c r="HRA165" s="89"/>
      <c r="HRB165" s="425"/>
      <c r="HRC165" s="423"/>
      <c r="HRD165" s="426"/>
      <c r="HRE165" s="426"/>
      <c r="HRF165" s="427"/>
      <c r="HRG165" s="427"/>
      <c r="HRH165" s="423"/>
      <c r="HRI165" s="428"/>
      <c r="HRJ165" s="79"/>
      <c r="HRK165" s="424"/>
      <c r="HRL165" s="89"/>
      <c r="HRM165" s="425"/>
      <c r="HRN165" s="423"/>
      <c r="HRO165" s="426"/>
      <c r="HRP165" s="426"/>
      <c r="HRQ165" s="427"/>
      <c r="HRR165" s="427"/>
      <c r="HRS165" s="423"/>
      <c r="HRT165" s="428"/>
      <c r="HRU165" s="79"/>
      <c r="HRV165" s="424"/>
      <c r="HRW165" s="89"/>
      <c r="HRX165" s="425"/>
      <c r="HRY165" s="423"/>
      <c r="HRZ165" s="426"/>
      <c r="HSA165" s="426"/>
      <c r="HSB165" s="427"/>
      <c r="HSC165" s="427"/>
      <c r="HSD165" s="423"/>
      <c r="HSE165" s="428"/>
      <c r="HSF165" s="79"/>
      <c r="HSG165" s="424"/>
      <c r="HSH165" s="89"/>
      <c r="HSI165" s="425"/>
      <c r="HSJ165" s="423"/>
      <c r="HSK165" s="426"/>
      <c r="HSL165" s="426"/>
      <c r="HSM165" s="427"/>
      <c r="HSN165" s="427"/>
      <c r="HSO165" s="423"/>
      <c r="HSP165" s="428"/>
      <c r="HSQ165" s="79"/>
      <c r="HSR165" s="424"/>
      <c r="HSS165" s="89"/>
      <c r="HST165" s="425"/>
      <c r="HSU165" s="423"/>
      <c r="HSV165" s="426"/>
      <c r="HSW165" s="426"/>
      <c r="HSX165" s="427"/>
      <c r="HSY165" s="427"/>
      <c r="HSZ165" s="423"/>
      <c r="HTA165" s="428"/>
      <c r="HTB165" s="79"/>
      <c r="HTC165" s="424"/>
      <c r="HTD165" s="89"/>
      <c r="HTE165" s="425"/>
      <c r="HTF165" s="423"/>
      <c r="HTG165" s="426"/>
      <c r="HTH165" s="426"/>
      <c r="HTI165" s="427"/>
      <c r="HTJ165" s="427"/>
      <c r="HTK165" s="423"/>
      <c r="HTL165" s="428"/>
      <c r="HTM165" s="79"/>
      <c r="HTN165" s="424"/>
      <c r="HTO165" s="89"/>
      <c r="HTP165" s="425"/>
      <c r="HTQ165" s="423"/>
      <c r="HTR165" s="426"/>
      <c r="HTS165" s="426"/>
      <c r="HTT165" s="427"/>
      <c r="HTU165" s="427"/>
      <c r="HTV165" s="423"/>
      <c r="HTW165" s="428"/>
      <c r="HTX165" s="79"/>
      <c r="HTY165" s="424"/>
      <c r="HTZ165" s="89"/>
      <c r="HUA165" s="425"/>
      <c r="HUB165" s="423"/>
      <c r="HUC165" s="426"/>
      <c r="HUD165" s="426"/>
      <c r="HUE165" s="427"/>
      <c r="HUF165" s="427"/>
      <c r="HUG165" s="423"/>
      <c r="HUH165" s="428"/>
      <c r="HUI165" s="79"/>
      <c r="HUJ165" s="424"/>
      <c r="HUK165" s="89"/>
      <c r="HUL165" s="425"/>
      <c r="HUM165" s="423"/>
      <c r="HUN165" s="426"/>
      <c r="HUO165" s="426"/>
      <c r="HUP165" s="427"/>
      <c r="HUQ165" s="427"/>
      <c r="HUR165" s="423"/>
      <c r="HUS165" s="428"/>
      <c r="HUT165" s="79"/>
      <c r="HUU165" s="424"/>
      <c r="HUV165" s="89"/>
      <c r="HUW165" s="425"/>
      <c r="HUX165" s="423"/>
      <c r="HUY165" s="426"/>
      <c r="HUZ165" s="426"/>
      <c r="HVA165" s="427"/>
      <c r="HVB165" s="427"/>
      <c r="HVC165" s="423"/>
      <c r="HVD165" s="428"/>
      <c r="HVE165" s="79"/>
      <c r="HVF165" s="424"/>
      <c r="HVG165" s="89"/>
      <c r="HVH165" s="425"/>
      <c r="HVI165" s="423"/>
      <c r="HVJ165" s="426"/>
      <c r="HVK165" s="426"/>
      <c r="HVL165" s="427"/>
      <c r="HVM165" s="427"/>
      <c r="HVN165" s="423"/>
      <c r="HVO165" s="428"/>
      <c r="HVP165" s="79"/>
      <c r="HVQ165" s="424"/>
      <c r="HVR165" s="89"/>
      <c r="HVS165" s="425"/>
      <c r="HVT165" s="423"/>
      <c r="HVU165" s="426"/>
      <c r="HVV165" s="426"/>
      <c r="HVW165" s="427"/>
      <c r="HVX165" s="427"/>
      <c r="HVY165" s="423"/>
      <c r="HVZ165" s="428"/>
      <c r="HWA165" s="79"/>
      <c r="HWB165" s="424"/>
      <c r="HWC165" s="89"/>
      <c r="HWD165" s="425"/>
      <c r="HWE165" s="423"/>
      <c r="HWF165" s="426"/>
      <c r="HWG165" s="426"/>
      <c r="HWH165" s="427"/>
      <c r="HWI165" s="427"/>
      <c r="HWJ165" s="423"/>
      <c r="HWK165" s="428"/>
      <c r="HWL165" s="79"/>
      <c r="HWM165" s="424"/>
      <c r="HWN165" s="89"/>
      <c r="HWO165" s="425"/>
      <c r="HWP165" s="423"/>
      <c r="HWQ165" s="426"/>
      <c r="HWR165" s="426"/>
      <c r="HWS165" s="427"/>
      <c r="HWT165" s="427"/>
      <c r="HWU165" s="423"/>
      <c r="HWV165" s="428"/>
      <c r="HWW165" s="79"/>
      <c r="HWX165" s="424"/>
      <c r="HWY165" s="89"/>
      <c r="HWZ165" s="425"/>
      <c r="HXA165" s="423"/>
      <c r="HXB165" s="426"/>
      <c r="HXC165" s="426"/>
      <c r="HXD165" s="427"/>
      <c r="HXE165" s="427"/>
      <c r="HXF165" s="423"/>
      <c r="HXG165" s="428"/>
      <c r="HXH165" s="79"/>
      <c r="HXI165" s="424"/>
      <c r="HXJ165" s="89"/>
      <c r="HXK165" s="425"/>
      <c r="HXL165" s="423"/>
      <c r="HXM165" s="426"/>
      <c r="HXN165" s="426"/>
      <c r="HXO165" s="427"/>
      <c r="HXP165" s="427"/>
      <c r="HXQ165" s="423"/>
      <c r="HXR165" s="428"/>
      <c r="HXS165" s="79"/>
      <c r="HXT165" s="424"/>
      <c r="HXU165" s="89"/>
      <c r="HXV165" s="425"/>
      <c r="HXW165" s="423"/>
      <c r="HXX165" s="426"/>
      <c r="HXY165" s="426"/>
      <c r="HXZ165" s="427"/>
      <c r="HYA165" s="427"/>
      <c r="HYB165" s="423"/>
      <c r="HYC165" s="428"/>
      <c r="HYD165" s="79"/>
      <c r="HYE165" s="424"/>
      <c r="HYF165" s="89"/>
      <c r="HYG165" s="425"/>
      <c r="HYH165" s="423"/>
      <c r="HYI165" s="426"/>
      <c r="HYJ165" s="426"/>
      <c r="HYK165" s="427"/>
      <c r="HYL165" s="427"/>
      <c r="HYM165" s="423"/>
      <c r="HYN165" s="428"/>
      <c r="HYO165" s="79"/>
      <c r="HYP165" s="424"/>
      <c r="HYQ165" s="89"/>
      <c r="HYR165" s="425"/>
      <c r="HYS165" s="423"/>
      <c r="HYT165" s="426"/>
      <c r="HYU165" s="426"/>
      <c r="HYV165" s="427"/>
      <c r="HYW165" s="427"/>
      <c r="HYX165" s="423"/>
      <c r="HYY165" s="428"/>
      <c r="HYZ165" s="79"/>
      <c r="HZA165" s="424"/>
      <c r="HZB165" s="89"/>
      <c r="HZC165" s="425"/>
      <c r="HZD165" s="423"/>
      <c r="HZE165" s="426"/>
      <c r="HZF165" s="426"/>
      <c r="HZG165" s="427"/>
      <c r="HZH165" s="427"/>
      <c r="HZI165" s="423"/>
      <c r="HZJ165" s="428"/>
      <c r="HZK165" s="79"/>
      <c r="HZL165" s="424"/>
      <c r="HZM165" s="89"/>
      <c r="HZN165" s="425"/>
      <c r="HZO165" s="423"/>
      <c r="HZP165" s="426"/>
      <c r="HZQ165" s="426"/>
      <c r="HZR165" s="427"/>
      <c r="HZS165" s="427"/>
      <c r="HZT165" s="423"/>
      <c r="HZU165" s="428"/>
      <c r="HZV165" s="79"/>
      <c r="HZW165" s="424"/>
      <c r="HZX165" s="89"/>
      <c r="HZY165" s="425"/>
      <c r="HZZ165" s="423"/>
      <c r="IAA165" s="426"/>
      <c r="IAB165" s="426"/>
      <c r="IAC165" s="427"/>
      <c r="IAD165" s="427"/>
      <c r="IAE165" s="423"/>
      <c r="IAF165" s="428"/>
      <c r="IAG165" s="79"/>
      <c r="IAH165" s="424"/>
      <c r="IAI165" s="89"/>
      <c r="IAJ165" s="425"/>
      <c r="IAK165" s="423"/>
      <c r="IAL165" s="426"/>
      <c r="IAM165" s="426"/>
      <c r="IAN165" s="427"/>
      <c r="IAO165" s="427"/>
      <c r="IAP165" s="423"/>
      <c r="IAQ165" s="428"/>
      <c r="IAR165" s="79"/>
      <c r="IAS165" s="424"/>
      <c r="IAT165" s="89"/>
      <c r="IAU165" s="425"/>
      <c r="IAV165" s="423"/>
      <c r="IAW165" s="426"/>
      <c r="IAX165" s="426"/>
      <c r="IAY165" s="427"/>
      <c r="IAZ165" s="427"/>
      <c r="IBA165" s="423"/>
      <c r="IBB165" s="428"/>
      <c r="IBC165" s="79"/>
      <c r="IBD165" s="424"/>
      <c r="IBE165" s="89"/>
      <c r="IBF165" s="425"/>
      <c r="IBG165" s="423"/>
      <c r="IBH165" s="426"/>
      <c r="IBI165" s="426"/>
      <c r="IBJ165" s="427"/>
      <c r="IBK165" s="427"/>
      <c r="IBL165" s="423"/>
      <c r="IBM165" s="428"/>
      <c r="IBN165" s="79"/>
      <c r="IBO165" s="424"/>
      <c r="IBP165" s="89"/>
      <c r="IBQ165" s="425"/>
      <c r="IBR165" s="423"/>
      <c r="IBS165" s="426"/>
      <c r="IBT165" s="426"/>
      <c r="IBU165" s="427"/>
      <c r="IBV165" s="427"/>
      <c r="IBW165" s="423"/>
      <c r="IBX165" s="428"/>
      <c r="IBY165" s="79"/>
      <c r="IBZ165" s="424"/>
      <c r="ICA165" s="89"/>
      <c r="ICB165" s="425"/>
      <c r="ICC165" s="423"/>
      <c r="ICD165" s="426"/>
      <c r="ICE165" s="426"/>
      <c r="ICF165" s="427"/>
      <c r="ICG165" s="427"/>
      <c r="ICH165" s="423"/>
      <c r="ICI165" s="428"/>
      <c r="ICJ165" s="79"/>
      <c r="ICK165" s="424"/>
      <c r="ICL165" s="89"/>
      <c r="ICM165" s="425"/>
      <c r="ICN165" s="423"/>
      <c r="ICO165" s="426"/>
      <c r="ICP165" s="426"/>
      <c r="ICQ165" s="427"/>
      <c r="ICR165" s="427"/>
      <c r="ICS165" s="423"/>
      <c r="ICT165" s="428"/>
      <c r="ICU165" s="79"/>
      <c r="ICV165" s="424"/>
      <c r="ICW165" s="89"/>
      <c r="ICX165" s="425"/>
      <c r="ICY165" s="423"/>
      <c r="ICZ165" s="426"/>
      <c r="IDA165" s="426"/>
      <c r="IDB165" s="427"/>
      <c r="IDC165" s="427"/>
      <c r="IDD165" s="423"/>
      <c r="IDE165" s="428"/>
      <c r="IDF165" s="79"/>
      <c r="IDG165" s="424"/>
      <c r="IDH165" s="89"/>
      <c r="IDI165" s="425"/>
      <c r="IDJ165" s="423"/>
      <c r="IDK165" s="426"/>
      <c r="IDL165" s="426"/>
      <c r="IDM165" s="427"/>
      <c r="IDN165" s="427"/>
      <c r="IDO165" s="423"/>
      <c r="IDP165" s="428"/>
      <c r="IDQ165" s="79"/>
      <c r="IDR165" s="424"/>
      <c r="IDS165" s="89"/>
      <c r="IDT165" s="425"/>
      <c r="IDU165" s="423"/>
      <c r="IDV165" s="426"/>
      <c r="IDW165" s="426"/>
      <c r="IDX165" s="427"/>
      <c r="IDY165" s="427"/>
      <c r="IDZ165" s="423"/>
      <c r="IEA165" s="428"/>
      <c r="IEB165" s="79"/>
      <c r="IEC165" s="424"/>
      <c r="IED165" s="89"/>
      <c r="IEE165" s="425"/>
      <c r="IEF165" s="423"/>
      <c r="IEG165" s="426"/>
      <c r="IEH165" s="426"/>
      <c r="IEI165" s="427"/>
      <c r="IEJ165" s="427"/>
      <c r="IEK165" s="423"/>
      <c r="IEL165" s="428"/>
      <c r="IEM165" s="79"/>
      <c r="IEN165" s="424"/>
      <c r="IEO165" s="89"/>
      <c r="IEP165" s="425"/>
      <c r="IEQ165" s="423"/>
      <c r="IER165" s="426"/>
      <c r="IES165" s="426"/>
      <c r="IET165" s="427"/>
      <c r="IEU165" s="427"/>
      <c r="IEV165" s="423"/>
      <c r="IEW165" s="428"/>
      <c r="IEX165" s="79"/>
      <c r="IEY165" s="424"/>
      <c r="IEZ165" s="89"/>
      <c r="IFA165" s="425"/>
      <c r="IFB165" s="423"/>
      <c r="IFC165" s="426"/>
      <c r="IFD165" s="426"/>
      <c r="IFE165" s="427"/>
      <c r="IFF165" s="427"/>
      <c r="IFG165" s="423"/>
      <c r="IFH165" s="428"/>
      <c r="IFI165" s="79"/>
      <c r="IFJ165" s="424"/>
      <c r="IFK165" s="89"/>
      <c r="IFL165" s="425"/>
      <c r="IFM165" s="423"/>
      <c r="IFN165" s="426"/>
      <c r="IFO165" s="426"/>
      <c r="IFP165" s="427"/>
      <c r="IFQ165" s="427"/>
      <c r="IFR165" s="423"/>
      <c r="IFS165" s="428"/>
      <c r="IFT165" s="79"/>
      <c r="IFU165" s="424"/>
      <c r="IFV165" s="89"/>
      <c r="IFW165" s="425"/>
      <c r="IFX165" s="423"/>
      <c r="IFY165" s="426"/>
      <c r="IFZ165" s="426"/>
      <c r="IGA165" s="427"/>
      <c r="IGB165" s="427"/>
      <c r="IGC165" s="423"/>
      <c r="IGD165" s="428"/>
      <c r="IGE165" s="79"/>
      <c r="IGF165" s="424"/>
      <c r="IGG165" s="89"/>
      <c r="IGH165" s="425"/>
      <c r="IGI165" s="423"/>
      <c r="IGJ165" s="426"/>
      <c r="IGK165" s="426"/>
      <c r="IGL165" s="427"/>
      <c r="IGM165" s="427"/>
      <c r="IGN165" s="423"/>
      <c r="IGO165" s="428"/>
      <c r="IGP165" s="79"/>
      <c r="IGQ165" s="424"/>
      <c r="IGR165" s="89"/>
      <c r="IGS165" s="425"/>
      <c r="IGT165" s="423"/>
      <c r="IGU165" s="426"/>
      <c r="IGV165" s="426"/>
      <c r="IGW165" s="427"/>
      <c r="IGX165" s="427"/>
      <c r="IGY165" s="423"/>
      <c r="IGZ165" s="428"/>
      <c r="IHA165" s="79"/>
      <c r="IHB165" s="424"/>
      <c r="IHC165" s="89"/>
      <c r="IHD165" s="425"/>
      <c r="IHE165" s="423"/>
      <c r="IHF165" s="426"/>
      <c r="IHG165" s="426"/>
      <c r="IHH165" s="427"/>
      <c r="IHI165" s="427"/>
      <c r="IHJ165" s="423"/>
      <c r="IHK165" s="428"/>
      <c r="IHL165" s="79"/>
      <c r="IHM165" s="424"/>
      <c r="IHN165" s="89"/>
      <c r="IHO165" s="425"/>
      <c r="IHP165" s="423"/>
      <c r="IHQ165" s="426"/>
      <c r="IHR165" s="426"/>
      <c r="IHS165" s="427"/>
      <c r="IHT165" s="427"/>
      <c r="IHU165" s="423"/>
      <c r="IHV165" s="428"/>
      <c r="IHW165" s="79"/>
      <c r="IHX165" s="424"/>
      <c r="IHY165" s="89"/>
      <c r="IHZ165" s="425"/>
      <c r="IIA165" s="423"/>
      <c r="IIB165" s="426"/>
      <c r="IIC165" s="426"/>
      <c r="IID165" s="427"/>
      <c r="IIE165" s="427"/>
      <c r="IIF165" s="423"/>
      <c r="IIG165" s="428"/>
      <c r="IIH165" s="79"/>
      <c r="III165" s="424"/>
      <c r="IIJ165" s="89"/>
      <c r="IIK165" s="425"/>
      <c r="IIL165" s="423"/>
      <c r="IIM165" s="426"/>
      <c r="IIN165" s="426"/>
      <c r="IIO165" s="427"/>
      <c r="IIP165" s="427"/>
      <c r="IIQ165" s="423"/>
      <c r="IIR165" s="428"/>
      <c r="IIS165" s="79"/>
      <c r="IIT165" s="424"/>
      <c r="IIU165" s="89"/>
      <c r="IIV165" s="425"/>
      <c r="IIW165" s="423"/>
      <c r="IIX165" s="426"/>
      <c r="IIY165" s="426"/>
      <c r="IIZ165" s="427"/>
      <c r="IJA165" s="427"/>
      <c r="IJB165" s="423"/>
      <c r="IJC165" s="428"/>
      <c r="IJD165" s="79"/>
      <c r="IJE165" s="424"/>
      <c r="IJF165" s="89"/>
      <c r="IJG165" s="425"/>
      <c r="IJH165" s="423"/>
      <c r="IJI165" s="426"/>
      <c r="IJJ165" s="426"/>
      <c r="IJK165" s="427"/>
      <c r="IJL165" s="427"/>
      <c r="IJM165" s="423"/>
      <c r="IJN165" s="428"/>
      <c r="IJO165" s="79"/>
      <c r="IJP165" s="424"/>
      <c r="IJQ165" s="89"/>
      <c r="IJR165" s="425"/>
      <c r="IJS165" s="423"/>
      <c r="IJT165" s="426"/>
      <c r="IJU165" s="426"/>
      <c r="IJV165" s="427"/>
      <c r="IJW165" s="427"/>
      <c r="IJX165" s="423"/>
      <c r="IJY165" s="428"/>
      <c r="IJZ165" s="79"/>
      <c r="IKA165" s="424"/>
      <c r="IKB165" s="89"/>
      <c r="IKC165" s="425"/>
      <c r="IKD165" s="423"/>
      <c r="IKE165" s="426"/>
      <c r="IKF165" s="426"/>
      <c r="IKG165" s="427"/>
      <c r="IKH165" s="427"/>
      <c r="IKI165" s="423"/>
      <c r="IKJ165" s="428"/>
      <c r="IKK165" s="79"/>
      <c r="IKL165" s="424"/>
      <c r="IKM165" s="89"/>
      <c r="IKN165" s="425"/>
      <c r="IKO165" s="423"/>
      <c r="IKP165" s="426"/>
      <c r="IKQ165" s="426"/>
      <c r="IKR165" s="427"/>
      <c r="IKS165" s="427"/>
      <c r="IKT165" s="423"/>
      <c r="IKU165" s="428"/>
      <c r="IKV165" s="79"/>
      <c r="IKW165" s="424"/>
      <c r="IKX165" s="89"/>
      <c r="IKY165" s="425"/>
      <c r="IKZ165" s="423"/>
      <c r="ILA165" s="426"/>
      <c r="ILB165" s="426"/>
      <c r="ILC165" s="427"/>
      <c r="ILD165" s="427"/>
      <c r="ILE165" s="423"/>
      <c r="ILF165" s="428"/>
      <c r="ILG165" s="79"/>
      <c r="ILH165" s="424"/>
      <c r="ILI165" s="89"/>
      <c r="ILJ165" s="425"/>
      <c r="ILK165" s="423"/>
      <c r="ILL165" s="426"/>
      <c r="ILM165" s="426"/>
      <c r="ILN165" s="427"/>
      <c r="ILO165" s="427"/>
      <c r="ILP165" s="423"/>
      <c r="ILQ165" s="428"/>
      <c r="ILR165" s="79"/>
      <c r="ILS165" s="424"/>
      <c r="ILT165" s="89"/>
      <c r="ILU165" s="425"/>
      <c r="ILV165" s="423"/>
      <c r="ILW165" s="426"/>
      <c r="ILX165" s="426"/>
      <c r="ILY165" s="427"/>
      <c r="ILZ165" s="427"/>
      <c r="IMA165" s="423"/>
      <c r="IMB165" s="428"/>
      <c r="IMC165" s="79"/>
      <c r="IMD165" s="424"/>
      <c r="IME165" s="89"/>
      <c r="IMF165" s="425"/>
      <c r="IMG165" s="423"/>
      <c r="IMH165" s="426"/>
      <c r="IMI165" s="426"/>
      <c r="IMJ165" s="427"/>
      <c r="IMK165" s="427"/>
      <c r="IML165" s="423"/>
      <c r="IMM165" s="428"/>
      <c r="IMN165" s="79"/>
      <c r="IMO165" s="424"/>
      <c r="IMP165" s="89"/>
      <c r="IMQ165" s="425"/>
      <c r="IMR165" s="423"/>
      <c r="IMS165" s="426"/>
      <c r="IMT165" s="426"/>
      <c r="IMU165" s="427"/>
      <c r="IMV165" s="427"/>
      <c r="IMW165" s="423"/>
      <c r="IMX165" s="428"/>
      <c r="IMY165" s="79"/>
      <c r="IMZ165" s="424"/>
      <c r="INA165" s="89"/>
      <c r="INB165" s="425"/>
      <c r="INC165" s="423"/>
      <c r="IND165" s="426"/>
      <c r="INE165" s="426"/>
      <c r="INF165" s="427"/>
      <c r="ING165" s="427"/>
      <c r="INH165" s="423"/>
      <c r="INI165" s="428"/>
      <c r="INJ165" s="79"/>
      <c r="INK165" s="424"/>
      <c r="INL165" s="89"/>
      <c r="INM165" s="425"/>
      <c r="INN165" s="423"/>
      <c r="INO165" s="426"/>
      <c r="INP165" s="426"/>
      <c r="INQ165" s="427"/>
      <c r="INR165" s="427"/>
      <c r="INS165" s="423"/>
      <c r="INT165" s="428"/>
      <c r="INU165" s="79"/>
      <c r="INV165" s="424"/>
      <c r="INW165" s="89"/>
      <c r="INX165" s="425"/>
      <c r="INY165" s="423"/>
      <c r="INZ165" s="426"/>
      <c r="IOA165" s="426"/>
      <c r="IOB165" s="427"/>
      <c r="IOC165" s="427"/>
      <c r="IOD165" s="423"/>
      <c r="IOE165" s="428"/>
      <c r="IOF165" s="79"/>
      <c r="IOG165" s="424"/>
      <c r="IOH165" s="89"/>
      <c r="IOI165" s="425"/>
      <c r="IOJ165" s="423"/>
      <c r="IOK165" s="426"/>
      <c r="IOL165" s="426"/>
      <c r="IOM165" s="427"/>
      <c r="ION165" s="427"/>
      <c r="IOO165" s="423"/>
      <c r="IOP165" s="428"/>
      <c r="IOQ165" s="79"/>
      <c r="IOR165" s="424"/>
      <c r="IOS165" s="89"/>
      <c r="IOT165" s="425"/>
      <c r="IOU165" s="423"/>
      <c r="IOV165" s="426"/>
      <c r="IOW165" s="426"/>
      <c r="IOX165" s="427"/>
      <c r="IOY165" s="427"/>
      <c r="IOZ165" s="423"/>
      <c r="IPA165" s="428"/>
      <c r="IPB165" s="79"/>
      <c r="IPC165" s="424"/>
      <c r="IPD165" s="89"/>
      <c r="IPE165" s="425"/>
      <c r="IPF165" s="423"/>
      <c r="IPG165" s="426"/>
      <c r="IPH165" s="426"/>
      <c r="IPI165" s="427"/>
      <c r="IPJ165" s="427"/>
      <c r="IPK165" s="423"/>
      <c r="IPL165" s="428"/>
      <c r="IPM165" s="79"/>
      <c r="IPN165" s="424"/>
      <c r="IPO165" s="89"/>
      <c r="IPP165" s="425"/>
      <c r="IPQ165" s="423"/>
      <c r="IPR165" s="426"/>
      <c r="IPS165" s="426"/>
      <c r="IPT165" s="427"/>
      <c r="IPU165" s="427"/>
      <c r="IPV165" s="423"/>
      <c r="IPW165" s="428"/>
      <c r="IPX165" s="79"/>
      <c r="IPY165" s="424"/>
      <c r="IPZ165" s="89"/>
      <c r="IQA165" s="425"/>
      <c r="IQB165" s="423"/>
      <c r="IQC165" s="426"/>
      <c r="IQD165" s="426"/>
      <c r="IQE165" s="427"/>
      <c r="IQF165" s="427"/>
      <c r="IQG165" s="423"/>
      <c r="IQH165" s="428"/>
      <c r="IQI165" s="79"/>
      <c r="IQJ165" s="424"/>
      <c r="IQK165" s="89"/>
      <c r="IQL165" s="425"/>
      <c r="IQM165" s="423"/>
      <c r="IQN165" s="426"/>
      <c r="IQO165" s="426"/>
      <c r="IQP165" s="427"/>
      <c r="IQQ165" s="427"/>
      <c r="IQR165" s="423"/>
      <c r="IQS165" s="428"/>
      <c r="IQT165" s="79"/>
      <c r="IQU165" s="424"/>
      <c r="IQV165" s="89"/>
      <c r="IQW165" s="425"/>
      <c r="IQX165" s="423"/>
      <c r="IQY165" s="426"/>
      <c r="IQZ165" s="426"/>
      <c r="IRA165" s="427"/>
      <c r="IRB165" s="427"/>
      <c r="IRC165" s="423"/>
      <c r="IRD165" s="428"/>
      <c r="IRE165" s="79"/>
      <c r="IRF165" s="424"/>
      <c r="IRG165" s="89"/>
      <c r="IRH165" s="425"/>
      <c r="IRI165" s="423"/>
      <c r="IRJ165" s="426"/>
      <c r="IRK165" s="426"/>
      <c r="IRL165" s="427"/>
      <c r="IRM165" s="427"/>
      <c r="IRN165" s="423"/>
      <c r="IRO165" s="428"/>
      <c r="IRP165" s="79"/>
      <c r="IRQ165" s="424"/>
      <c r="IRR165" s="89"/>
      <c r="IRS165" s="425"/>
      <c r="IRT165" s="423"/>
      <c r="IRU165" s="426"/>
      <c r="IRV165" s="426"/>
      <c r="IRW165" s="427"/>
      <c r="IRX165" s="427"/>
      <c r="IRY165" s="423"/>
      <c r="IRZ165" s="428"/>
      <c r="ISA165" s="79"/>
      <c r="ISB165" s="424"/>
      <c r="ISC165" s="89"/>
      <c r="ISD165" s="425"/>
      <c r="ISE165" s="423"/>
      <c r="ISF165" s="426"/>
      <c r="ISG165" s="426"/>
      <c r="ISH165" s="427"/>
      <c r="ISI165" s="427"/>
      <c r="ISJ165" s="423"/>
      <c r="ISK165" s="428"/>
      <c r="ISL165" s="79"/>
      <c r="ISM165" s="424"/>
      <c r="ISN165" s="89"/>
      <c r="ISO165" s="425"/>
      <c r="ISP165" s="423"/>
      <c r="ISQ165" s="426"/>
      <c r="ISR165" s="426"/>
      <c r="ISS165" s="427"/>
      <c r="IST165" s="427"/>
      <c r="ISU165" s="423"/>
      <c r="ISV165" s="428"/>
      <c r="ISW165" s="79"/>
      <c r="ISX165" s="424"/>
      <c r="ISY165" s="89"/>
      <c r="ISZ165" s="425"/>
      <c r="ITA165" s="423"/>
      <c r="ITB165" s="426"/>
      <c r="ITC165" s="426"/>
      <c r="ITD165" s="427"/>
      <c r="ITE165" s="427"/>
      <c r="ITF165" s="423"/>
      <c r="ITG165" s="428"/>
      <c r="ITH165" s="79"/>
      <c r="ITI165" s="424"/>
      <c r="ITJ165" s="89"/>
      <c r="ITK165" s="425"/>
      <c r="ITL165" s="423"/>
      <c r="ITM165" s="426"/>
      <c r="ITN165" s="426"/>
      <c r="ITO165" s="427"/>
      <c r="ITP165" s="427"/>
      <c r="ITQ165" s="423"/>
      <c r="ITR165" s="428"/>
      <c r="ITS165" s="79"/>
      <c r="ITT165" s="424"/>
      <c r="ITU165" s="89"/>
      <c r="ITV165" s="425"/>
      <c r="ITW165" s="423"/>
      <c r="ITX165" s="426"/>
      <c r="ITY165" s="426"/>
      <c r="ITZ165" s="427"/>
      <c r="IUA165" s="427"/>
      <c r="IUB165" s="423"/>
      <c r="IUC165" s="428"/>
      <c r="IUD165" s="79"/>
      <c r="IUE165" s="424"/>
      <c r="IUF165" s="89"/>
      <c r="IUG165" s="425"/>
      <c r="IUH165" s="423"/>
      <c r="IUI165" s="426"/>
      <c r="IUJ165" s="426"/>
      <c r="IUK165" s="427"/>
      <c r="IUL165" s="427"/>
      <c r="IUM165" s="423"/>
      <c r="IUN165" s="428"/>
      <c r="IUO165" s="79"/>
      <c r="IUP165" s="424"/>
      <c r="IUQ165" s="89"/>
      <c r="IUR165" s="425"/>
      <c r="IUS165" s="423"/>
      <c r="IUT165" s="426"/>
      <c r="IUU165" s="426"/>
      <c r="IUV165" s="427"/>
      <c r="IUW165" s="427"/>
      <c r="IUX165" s="423"/>
      <c r="IUY165" s="428"/>
      <c r="IUZ165" s="79"/>
      <c r="IVA165" s="424"/>
      <c r="IVB165" s="89"/>
      <c r="IVC165" s="425"/>
      <c r="IVD165" s="423"/>
      <c r="IVE165" s="426"/>
      <c r="IVF165" s="426"/>
      <c r="IVG165" s="427"/>
      <c r="IVH165" s="427"/>
      <c r="IVI165" s="423"/>
      <c r="IVJ165" s="428"/>
      <c r="IVK165" s="79"/>
      <c r="IVL165" s="424"/>
      <c r="IVM165" s="89"/>
      <c r="IVN165" s="425"/>
      <c r="IVO165" s="423"/>
      <c r="IVP165" s="426"/>
      <c r="IVQ165" s="426"/>
      <c r="IVR165" s="427"/>
      <c r="IVS165" s="427"/>
      <c r="IVT165" s="423"/>
      <c r="IVU165" s="428"/>
      <c r="IVV165" s="79"/>
      <c r="IVW165" s="424"/>
      <c r="IVX165" s="89"/>
      <c r="IVY165" s="425"/>
      <c r="IVZ165" s="423"/>
      <c r="IWA165" s="426"/>
      <c r="IWB165" s="426"/>
      <c r="IWC165" s="427"/>
      <c r="IWD165" s="427"/>
      <c r="IWE165" s="423"/>
      <c r="IWF165" s="428"/>
      <c r="IWG165" s="79"/>
      <c r="IWH165" s="424"/>
      <c r="IWI165" s="89"/>
      <c r="IWJ165" s="425"/>
      <c r="IWK165" s="423"/>
      <c r="IWL165" s="426"/>
      <c r="IWM165" s="426"/>
      <c r="IWN165" s="427"/>
      <c r="IWO165" s="427"/>
      <c r="IWP165" s="423"/>
      <c r="IWQ165" s="428"/>
      <c r="IWR165" s="79"/>
      <c r="IWS165" s="424"/>
      <c r="IWT165" s="89"/>
      <c r="IWU165" s="425"/>
      <c r="IWV165" s="423"/>
      <c r="IWW165" s="426"/>
      <c r="IWX165" s="426"/>
      <c r="IWY165" s="427"/>
      <c r="IWZ165" s="427"/>
      <c r="IXA165" s="423"/>
      <c r="IXB165" s="428"/>
      <c r="IXC165" s="79"/>
      <c r="IXD165" s="424"/>
      <c r="IXE165" s="89"/>
      <c r="IXF165" s="425"/>
      <c r="IXG165" s="423"/>
      <c r="IXH165" s="426"/>
      <c r="IXI165" s="426"/>
      <c r="IXJ165" s="427"/>
      <c r="IXK165" s="427"/>
      <c r="IXL165" s="423"/>
      <c r="IXM165" s="428"/>
      <c r="IXN165" s="79"/>
      <c r="IXO165" s="424"/>
      <c r="IXP165" s="89"/>
      <c r="IXQ165" s="425"/>
      <c r="IXR165" s="423"/>
      <c r="IXS165" s="426"/>
      <c r="IXT165" s="426"/>
      <c r="IXU165" s="427"/>
      <c r="IXV165" s="427"/>
      <c r="IXW165" s="423"/>
      <c r="IXX165" s="428"/>
      <c r="IXY165" s="79"/>
      <c r="IXZ165" s="424"/>
      <c r="IYA165" s="89"/>
      <c r="IYB165" s="425"/>
      <c r="IYC165" s="423"/>
      <c r="IYD165" s="426"/>
      <c r="IYE165" s="426"/>
      <c r="IYF165" s="427"/>
      <c r="IYG165" s="427"/>
      <c r="IYH165" s="423"/>
      <c r="IYI165" s="428"/>
      <c r="IYJ165" s="79"/>
      <c r="IYK165" s="424"/>
      <c r="IYL165" s="89"/>
      <c r="IYM165" s="425"/>
      <c r="IYN165" s="423"/>
      <c r="IYO165" s="426"/>
      <c r="IYP165" s="426"/>
      <c r="IYQ165" s="427"/>
      <c r="IYR165" s="427"/>
      <c r="IYS165" s="423"/>
      <c r="IYT165" s="428"/>
      <c r="IYU165" s="79"/>
      <c r="IYV165" s="424"/>
      <c r="IYW165" s="89"/>
      <c r="IYX165" s="425"/>
      <c r="IYY165" s="423"/>
      <c r="IYZ165" s="426"/>
      <c r="IZA165" s="426"/>
      <c r="IZB165" s="427"/>
      <c r="IZC165" s="427"/>
      <c r="IZD165" s="423"/>
      <c r="IZE165" s="428"/>
      <c r="IZF165" s="79"/>
      <c r="IZG165" s="424"/>
      <c r="IZH165" s="89"/>
      <c r="IZI165" s="425"/>
      <c r="IZJ165" s="423"/>
      <c r="IZK165" s="426"/>
      <c r="IZL165" s="426"/>
      <c r="IZM165" s="427"/>
      <c r="IZN165" s="427"/>
      <c r="IZO165" s="423"/>
      <c r="IZP165" s="428"/>
      <c r="IZQ165" s="79"/>
      <c r="IZR165" s="424"/>
      <c r="IZS165" s="89"/>
      <c r="IZT165" s="425"/>
      <c r="IZU165" s="423"/>
      <c r="IZV165" s="426"/>
      <c r="IZW165" s="426"/>
      <c r="IZX165" s="427"/>
      <c r="IZY165" s="427"/>
      <c r="IZZ165" s="423"/>
      <c r="JAA165" s="428"/>
      <c r="JAB165" s="79"/>
      <c r="JAC165" s="424"/>
      <c r="JAD165" s="89"/>
      <c r="JAE165" s="425"/>
      <c r="JAF165" s="423"/>
      <c r="JAG165" s="426"/>
      <c r="JAH165" s="426"/>
      <c r="JAI165" s="427"/>
      <c r="JAJ165" s="427"/>
      <c r="JAK165" s="423"/>
      <c r="JAL165" s="428"/>
      <c r="JAM165" s="79"/>
      <c r="JAN165" s="424"/>
      <c r="JAO165" s="89"/>
      <c r="JAP165" s="425"/>
      <c r="JAQ165" s="423"/>
      <c r="JAR165" s="426"/>
      <c r="JAS165" s="426"/>
      <c r="JAT165" s="427"/>
      <c r="JAU165" s="427"/>
      <c r="JAV165" s="423"/>
      <c r="JAW165" s="428"/>
      <c r="JAX165" s="79"/>
      <c r="JAY165" s="424"/>
      <c r="JAZ165" s="89"/>
      <c r="JBA165" s="425"/>
      <c r="JBB165" s="423"/>
      <c r="JBC165" s="426"/>
      <c r="JBD165" s="426"/>
      <c r="JBE165" s="427"/>
      <c r="JBF165" s="427"/>
      <c r="JBG165" s="423"/>
      <c r="JBH165" s="428"/>
      <c r="JBI165" s="79"/>
      <c r="JBJ165" s="424"/>
      <c r="JBK165" s="89"/>
      <c r="JBL165" s="425"/>
      <c r="JBM165" s="423"/>
      <c r="JBN165" s="426"/>
      <c r="JBO165" s="426"/>
      <c r="JBP165" s="427"/>
      <c r="JBQ165" s="427"/>
      <c r="JBR165" s="423"/>
      <c r="JBS165" s="428"/>
      <c r="JBT165" s="79"/>
      <c r="JBU165" s="424"/>
      <c r="JBV165" s="89"/>
      <c r="JBW165" s="425"/>
      <c r="JBX165" s="423"/>
      <c r="JBY165" s="426"/>
      <c r="JBZ165" s="426"/>
      <c r="JCA165" s="427"/>
      <c r="JCB165" s="427"/>
      <c r="JCC165" s="423"/>
      <c r="JCD165" s="428"/>
      <c r="JCE165" s="79"/>
      <c r="JCF165" s="424"/>
      <c r="JCG165" s="89"/>
      <c r="JCH165" s="425"/>
      <c r="JCI165" s="423"/>
      <c r="JCJ165" s="426"/>
      <c r="JCK165" s="426"/>
      <c r="JCL165" s="427"/>
      <c r="JCM165" s="427"/>
      <c r="JCN165" s="423"/>
      <c r="JCO165" s="428"/>
      <c r="JCP165" s="79"/>
      <c r="JCQ165" s="424"/>
      <c r="JCR165" s="89"/>
      <c r="JCS165" s="425"/>
      <c r="JCT165" s="423"/>
      <c r="JCU165" s="426"/>
      <c r="JCV165" s="426"/>
      <c r="JCW165" s="427"/>
      <c r="JCX165" s="427"/>
      <c r="JCY165" s="423"/>
      <c r="JCZ165" s="428"/>
      <c r="JDA165" s="79"/>
      <c r="JDB165" s="424"/>
      <c r="JDC165" s="89"/>
      <c r="JDD165" s="425"/>
      <c r="JDE165" s="423"/>
      <c r="JDF165" s="426"/>
      <c r="JDG165" s="426"/>
      <c r="JDH165" s="427"/>
      <c r="JDI165" s="427"/>
      <c r="JDJ165" s="423"/>
      <c r="JDK165" s="428"/>
      <c r="JDL165" s="79"/>
      <c r="JDM165" s="424"/>
      <c r="JDN165" s="89"/>
      <c r="JDO165" s="425"/>
      <c r="JDP165" s="423"/>
      <c r="JDQ165" s="426"/>
      <c r="JDR165" s="426"/>
      <c r="JDS165" s="427"/>
      <c r="JDT165" s="427"/>
      <c r="JDU165" s="423"/>
      <c r="JDV165" s="428"/>
      <c r="JDW165" s="79"/>
      <c r="JDX165" s="424"/>
      <c r="JDY165" s="89"/>
      <c r="JDZ165" s="425"/>
      <c r="JEA165" s="423"/>
      <c r="JEB165" s="426"/>
      <c r="JEC165" s="426"/>
      <c r="JED165" s="427"/>
      <c r="JEE165" s="427"/>
      <c r="JEF165" s="423"/>
      <c r="JEG165" s="428"/>
      <c r="JEH165" s="79"/>
      <c r="JEI165" s="424"/>
      <c r="JEJ165" s="89"/>
      <c r="JEK165" s="425"/>
      <c r="JEL165" s="423"/>
      <c r="JEM165" s="426"/>
      <c r="JEN165" s="426"/>
      <c r="JEO165" s="427"/>
      <c r="JEP165" s="427"/>
      <c r="JEQ165" s="423"/>
      <c r="JER165" s="428"/>
      <c r="JES165" s="79"/>
      <c r="JET165" s="424"/>
      <c r="JEU165" s="89"/>
      <c r="JEV165" s="425"/>
      <c r="JEW165" s="423"/>
      <c r="JEX165" s="426"/>
      <c r="JEY165" s="426"/>
      <c r="JEZ165" s="427"/>
      <c r="JFA165" s="427"/>
      <c r="JFB165" s="423"/>
      <c r="JFC165" s="428"/>
      <c r="JFD165" s="79"/>
      <c r="JFE165" s="424"/>
      <c r="JFF165" s="89"/>
      <c r="JFG165" s="425"/>
      <c r="JFH165" s="423"/>
      <c r="JFI165" s="426"/>
      <c r="JFJ165" s="426"/>
      <c r="JFK165" s="427"/>
      <c r="JFL165" s="427"/>
      <c r="JFM165" s="423"/>
      <c r="JFN165" s="428"/>
      <c r="JFO165" s="79"/>
      <c r="JFP165" s="424"/>
      <c r="JFQ165" s="89"/>
      <c r="JFR165" s="425"/>
      <c r="JFS165" s="423"/>
      <c r="JFT165" s="426"/>
      <c r="JFU165" s="426"/>
      <c r="JFV165" s="427"/>
      <c r="JFW165" s="427"/>
      <c r="JFX165" s="423"/>
      <c r="JFY165" s="428"/>
      <c r="JFZ165" s="79"/>
      <c r="JGA165" s="424"/>
      <c r="JGB165" s="89"/>
      <c r="JGC165" s="425"/>
      <c r="JGD165" s="423"/>
      <c r="JGE165" s="426"/>
      <c r="JGF165" s="426"/>
      <c r="JGG165" s="427"/>
      <c r="JGH165" s="427"/>
      <c r="JGI165" s="423"/>
      <c r="JGJ165" s="428"/>
      <c r="JGK165" s="79"/>
      <c r="JGL165" s="424"/>
      <c r="JGM165" s="89"/>
      <c r="JGN165" s="425"/>
      <c r="JGO165" s="423"/>
      <c r="JGP165" s="426"/>
      <c r="JGQ165" s="426"/>
      <c r="JGR165" s="427"/>
      <c r="JGS165" s="427"/>
      <c r="JGT165" s="423"/>
      <c r="JGU165" s="428"/>
      <c r="JGV165" s="79"/>
      <c r="JGW165" s="424"/>
      <c r="JGX165" s="89"/>
      <c r="JGY165" s="425"/>
      <c r="JGZ165" s="423"/>
      <c r="JHA165" s="426"/>
      <c r="JHB165" s="426"/>
      <c r="JHC165" s="427"/>
      <c r="JHD165" s="427"/>
      <c r="JHE165" s="423"/>
      <c r="JHF165" s="428"/>
      <c r="JHG165" s="79"/>
      <c r="JHH165" s="424"/>
      <c r="JHI165" s="89"/>
      <c r="JHJ165" s="425"/>
      <c r="JHK165" s="423"/>
      <c r="JHL165" s="426"/>
      <c r="JHM165" s="426"/>
      <c r="JHN165" s="427"/>
      <c r="JHO165" s="427"/>
      <c r="JHP165" s="423"/>
      <c r="JHQ165" s="428"/>
      <c r="JHR165" s="79"/>
      <c r="JHS165" s="424"/>
      <c r="JHT165" s="89"/>
      <c r="JHU165" s="425"/>
      <c r="JHV165" s="423"/>
      <c r="JHW165" s="426"/>
      <c r="JHX165" s="426"/>
      <c r="JHY165" s="427"/>
      <c r="JHZ165" s="427"/>
      <c r="JIA165" s="423"/>
      <c r="JIB165" s="428"/>
      <c r="JIC165" s="79"/>
      <c r="JID165" s="424"/>
      <c r="JIE165" s="89"/>
      <c r="JIF165" s="425"/>
      <c r="JIG165" s="423"/>
      <c r="JIH165" s="426"/>
      <c r="JII165" s="426"/>
      <c r="JIJ165" s="427"/>
      <c r="JIK165" s="427"/>
      <c r="JIL165" s="423"/>
      <c r="JIM165" s="428"/>
      <c r="JIN165" s="79"/>
      <c r="JIO165" s="424"/>
      <c r="JIP165" s="89"/>
      <c r="JIQ165" s="425"/>
      <c r="JIR165" s="423"/>
      <c r="JIS165" s="426"/>
      <c r="JIT165" s="426"/>
      <c r="JIU165" s="427"/>
      <c r="JIV165" s="427"/>
      <c r="JIW165" s="423"/>
      <c r="JIX165" s="428"/>
      <c r="JIY165" s="79"/>
      <c r="JIZ165" s="424"/>
      <c r="JJA165" s="89"/>
      <c r="JJB165" s="425"/>
      <c r="JJC165" s="423"/>
      <c r="JJD165" s="426"/>
      <c r="JJE165" s="426"/>
      <c r="JJF165" s="427"/>
      <c r="JJG165" s="427"/>
      <c r="JJH165" s="423"/>
      <c r="JJI165" s="428"/>
      <c r="JJJ165" s="79"/>
      <c r="JJK165" s="424"/>
      <c r="JJL165" s="89"/>
      <c r="JJM165" s="425"/>
      <c r="JJN165" s="423"/>
      <c r="JJO165" s="426"/>
      <c r="JJP165" s="426"/>
      <c r="JJQ165" s="427"/>
      <c r="JJR165" s="427"/>
      <c r="JJS165" s="423"/>
      <c r="JJT165" s="428"/>
      <c r="JJU165" s="79"/>
      <c r="JJV165" s="424"/>
      <c r="JJW165" s="89"/>
      <c r="JJX165" s="425"/>
      <c r="JJY165" s="423"/>
      <c r="JJZ165" s="426"/>
      <c r="JKA165" s="426"/>
      <c r="JKB165" s="427"/>
      <c r="JKC165" s="427"/>
      <c r="JKD165" s="423"/>
      <c r="JKE165" s="428"/>
      <c r="JKF165" s="79"/>
      <c r="JKG165" s="424"/>
      <c r="JKH165" s="89"/>
      <c r="JKI165" s="425"/>
      <c r="JKJ165" s="423"/>
      <c r="JKK165" s="426"/>
      <c r="JKL165" s="426"/>
      <c r="JKM165" s="427"/>
      <c r="JKN165" s="427"/>
      <c r="JKO165" s="423"/>
      <c r="JKP165" s="428"/>
      <c r="JKQ165" s="79"/>
      <c r="JKR165" s="424"/>
      <c r="JKS165" s="89"/>
      <c r="JKT165" s="425"/>
      <c r="JKU165" s="423"/>
      <c r="JKV165" s="426"/>
      <c r="JKW165" s="426"/>
      <c r="JKX165" s="427"/>
      <c r="JKY165" s="427"/>
      <c r="JKZ165" s="423"/>
      <c r="JLA165" s="428"/>
      <c r="JLB165" s="79"/>
      <c r="JLC165" s="424"/>
      <c r="JLD165" s="89"/>
      <c r="JLE165" s="425"/>
      <c r="JLF165" s="423"/>
      <c r="JLG165" s="426"/>
      <c r="JLH165" s="426"/>
      <c r="JLI165" s="427"/>
      <c r="JLJ165" s="427"/>
      <c r="JLK165" s="423"/>
      <c r="JLL165" s="428"/>
      <c r="JLM165" s="79"/>
      <c r="JLN165" s="424"/>
      <c r="JLO165" s="89"/>
      <c r="JLP165" s="425"/>
      <c r="JLQ165" s="423"/>
      <c r="JLR165" s="426"/>
      <c r="JLS165" s="426"/>
      <c r="JLT165" s="427"/>
      <c r="JLU165" s="427"/>
      <c r="JLV165" s="423"/>
      <c r="JLW165" s="428"/>
      <c r="JLX165" s="79"/>
      <c r="JLY165" s="424"/>
      <c r="JLZ165" s="89"/>
      <c r="JMA165" s="425"/>
      <c r="JMB165" s="423"/>
      <c r="JMC165" s="426"/>
      <c r="JMD165" s="426"/>
      <c r="JME165" s="427"/>
      <c r="JMF165" s="427"/>
      <c r="JMG165" s="423"/>
      <c r="JMH165" s="428"/>
      <c r="JMI165" s="79"/>
      <c r="JMJ165" s="424"/>
      <c r="JMK165" s="89"/>
      <c r="JML165" s="425"/>
      <c r="JMM165" s="423"/>
      <c r="JMN165" s="426"/>
      <c r="JMO165" s="426"/>
      <c r="JMP165" s="427"/>
      <c r="JMQ165" s="427"/>
      <c r="JMR165" s="423"/>
      <c r="JMS165" s="428"/>
      <c r="JMT165" s="79"/>
      <c r="JMU165" s="424"/>
      <c r="JMV165" s="89"/>
      <c r="JMW165" s="425"/>
      <c r="JMX165" s="423"/>
      <c r="JMY165" s="426"/>
      <c r="JMZ165" s="426"/>
      <c r="JNA165" s="427"/>
      <c r="JNB165" s="427"/>
      <c r="JNC165" s="423"/>
      <c r="JND165" s="428"/>
      <c r="JNE165" s="79"/>
      <c r="JNF165" s="424"/>
      <c r="JNG165" s="89"/>
      <c r="JNH165" s="425"/>
      <c r="JNI165" s="423"/>
      <c r="JNJ165" s="426"/>
      <c r="JNK165" s="426"/>
      <c r="JNL165" s="427"/>
      <c r="JNM165" s="427"/>
      <c r="JNN165" s="423"/>
      <c r="JNO165" s="428"/>
      <c r="JNP165" s="79"/>
      <c r="JNQ165" s="424"/>
      <c r="JNR165" s="89"/>
      <c r="JNS165" s="425"/>
      <c r="JNT165" s="423"/>
      <c r="JNU165" s="426"/>
      <c r="JNV165" s="426"/>
      <c r="JNW165" s="427"/>
      <c r="JNX165" s="427"/>
      <c r="JNY165" s="423"/>
      <c r="JNZ165" s="428"/>
      <c r="JOA165" s="79"/>
      <c r="JOB165" s="424"/>
      <c r="JOC165" s="89"/>
      <c r="JOD165" s="425"/>
      <c r="JOE165" s="423"/>
      <c r="JOF165" s="426"/>
      <c r="JOG165" s="426"/>
      <c r="JOH165" s="427"/>
      <c r="JOI165" s="427"/>
      <c r="JOJ165" s="423"/>
      <c r="JOK165" s="428"/>
      <c r="JOL165" s="79"/>
      <c r="JOM165" s="424"/>
      <c r="JON165" s="89"/>
      <c r="JOO165" s="425"/>
      <c r="JOP165" s="423"/>
      <c r="JOQ165" s="426"/>
      <c r="JOR165" s="426"/>
      <c r="JOS165" s="427"/>
      <c r="JOT165" s="427"/>
      <c r="JOU165" s="423"/>
      <c r="JOV165" s="428"/>
      <c r="JOW165" s="79"/>
      <c r="JOX165" s="424"/>
      <c r="JOY165" s="89"/>
      <c r="JOZ165" s="425"/>
      <c r="JPA165" s="423"/>
      <c r="JPB165" s="426"/>
      <c r="JPC165" s="426"/>
      <c r="JPD165" s="427"/>
      <c r="JPE165" s="427"/>
      <c r="JPF165" s="423"/>
      <c r="JPG165" s="428"/>
      <c r="JPH165" s="79"/>
      <c r="JPI165" s="424"/>
      <c r="JPJ165" s="89"/>
      <c r="JPK165" s="425"/>
      <c r="JPL165" s="423"/>
      <c r="JPM165" s="426"/>
      <c r="JPN165" s="426"/>
      <c r="JPO165" s="427"/>
      <c r="JPP165" s="427"/>
      <c r="JPQ165" s="423"/>
      <c r="JPR165" s="428"/>
      <c r="JPS165" s="79"/>
      <c r="JPT165" s="424"/>
      <c r="JPU165" s="89"/>
      <c r="JPV165" s="425"/>
      <c r="JPW165" s="423"/>
      <c r="JPX165" s="426"/>
      <c r="JPY165" s="426"/>
      <c r="JPZ165" s="427"/>
      <c r="JQA165" s="427"/>
      <c r="JQB165" s="423"/>
      <c r="JQC165" s="428"/>
      <c r="JQD165" s="79"/>
      <c r="JQE165" s="424"/>
      <c r="JQF165" s="89"/>
      <c r="JQG165" s="425"/>
      <c r="JQH165" s="423"/>
      <c r="JQI165" s="426"/>
      <c r="JQJ165" s="426"/>
      <c r="JQK165" s="427"/>
      <c r="JQL165" s="427"/>
      <c r="JQM165" s="423"/>
      <c r="JQN165" s="428"/>
      <c r="JQO165" s="79"/>
      <c r="JQP165" s="424"/>
      <c r="JQQ165" s="89"/>
      <c r="JQR165" s="425"/>
      <c r="JQS165" s="423"/>
      <c r="JQT165" s="426"/>
      <c r="JQU165" s="426"/>
      <c r="JQV165" s="427"/>
      <c r="JQW165" s="427"/>
      <c r="JQX165" s="423"/>
      <c r="JQY165" s="428"/>
      <c r="JQZ165" s="79"/>
      <c r="JRA165" s="424"/>
      <c r="JRB165" s="89"/>
      <c r="JRC165" s="425"/>
      <c r="JRD165" s="423"/>
      <c r="JRE165" s="426"/>
      <c r="JRF165" s="426"/>
      <c r="JRG165" s="427"/>
      <c r="JRH165" s="427"/>
      <c r="JRI165" s="423"/>
      <c r="JRJ165" s="428"/>
      <c r="JRK165" s="79"/>
      <c r="JRL165" s="424"/>
      <c r="JRM165" s="89"/>
      <c r="JRN165" s="425"/>
      <c r="JRO165" s="423"/>
      <c r="JRP165" s="426"/>
      <c r="JRQ165" s="426"/>
      <c r="JRR165" s="427"/>
      <c r="JRS165" s="427"/>
      <c r="JRT165" s="423"/>
      <c r="JRU165" s="428"/>
      <c r="JRV165" s="79"/>
      <c r="JRW165" s="424"/>
      <c r="JRX165" s="89"/>
      <c r="JRY165" s="425"/>
      <c r="JRZ165" s="423"/>
      <c r="JSA165" s="426"/>
      <c r="JSB165" s="426"/>
      <c r="JSC165" s="427"/>
      <c r="JSD165" s="427"/>
      <c r="JSE165" s="423"/>
      <c r="JSF165" s="428"/>
      <c r="JSG165" s="79"/>
      <c r="JSH165" s="424"/>
      <c r="JSI165" s="89"/>
      <c r="JSJ165" s="425"/>
      <c r="JSK165" s="423"/>
      <c r="JSL165" s="426"/>
      <c r="JSM165" s="426"/>
      <c r="JSN165" s="427"/>
      <c r="JSO165" s="427"/>
      <c r="JSP165" s="423"/>
      <c r="JSQ165" s="428"/>
      <c r="JSR165" s="79"/>
      <c r="JSS165" s="424"/>
      <c r="JST165" s="89"/>
      <c r="JSU165" s="425"/>
      <c r="JSV165" s="423"/>
      <c r="JSW165" s="426"/>
      <c r="JSX165" s="426"/>
      <c r="JSY165" s="427"/>
      <c r="JSZ165" s="427"/>
      <c r="JTA165" s="423"/>
      <c r="JTB165" s="428"/>
      <c r="JTC165" s="79"/>
      <c r="JTD165" s="424"/>
      <c r="JTE165" s="89"/>
      <c r="JTF165" s="425"/>
      <c r="JTG165" s="423"/>
      <c r="JTH165" s="426"/>
      <c r="JTI165" s="426"/>
      <c r="JTJ165" s="427"/>
      <c r="JTK165" s="427"/>
      <c r="JTL165" s="423"/>
      <c r="JTM165" s="428"/>
      <c r="JTN165" s="79"/>
      <c r="JTO165" s="424"/>
      <c r="JTP165" s="89"/>
      <c r="JTQ165" s="425"/>
      <c r="JTR165" s="423"/>
      <c r="JTS165" s="426"/>
      <c r="JTT165" s="426"/>
      <c r="JTU165" s="427"/>
      <c r="JTV165" s="427"/>
      <c r="JTW165" s="423"/>
      <c r="JTX165" s="428"/>
      <c r="JTY165" s="79"/>
      <c r="JTZ165" s="424"/>
      <c r="JUA165" s="89"/>
      <c r="JUB165" s="425"/>
      <c r="JUC165" s="423"/>
      <c r="JUD165" s="426"/>
      <c r="JUE165" s="426"/>
      <c r="JUF165" s="427"/>
      <c r="JUG165" s="427"/>
      <c r="JUH165" s="423"/>
      <c r="JUI165" s="428"/>
      <c r="JUJ165" s="79"/>
      <c r="JUK165" s="424"/>
      <c r="JUL165" s="89"/>
      <c r="JUM165" s="425"/>
      <c r="JUN165" s="423"/>
      <c r="JUO165" s="426"/>
      <c r="JUP165" s="426"/>
      <c r="JUQ165" s="427"/>
      <c r="JUR165" s="427"/>
      <c r="JUS165" s="423"/>
      <c r="JUT165" s="428"/>
      <c r="JUU165" s="79"/>
      <c r="JUV165" s="424"/>
      <c r="JUW165" s="89"/>
      <c r="JUX165" s="425"/>
      <c r="JUY165" s="423"/>
      <c r="JUZ165" s="426"/>
      <c r="JVA165" s="426"/>
      <c r="JVB165" s="427"/>
      <c r="JVC165" s="427"/>
      <c r="JVD165" s="423"/>
      <c r="JVE165" s="428"/>
      <c r="JVF165" s="79"/>
      <c r="JVG165" s="424"/>
      <c r="JVH165" s="89"/>
      <c r="JVI165" s="425"/>
      <c r="JVJ165" s="423"/>
      <c r="JVK165" s="426"/>
      <c r="JVL165" s="426"/>
      <c r="JVM165" s="427"/>
      <c r="JVN165" s="427"/>
      <c r="JVO165" s="423"/>
      <c r="JVP165" s="428"/>
      <c r="JVQ165" s="79"/>
      <c r="JVR165" s="424"/>
      <c r="JVS165" s="89"/>
      <c r="JVT165" s="425"/>
      <c r="JVU165" s="423"/>
      <c r="JVV165" s="426"/>
      <c r="JVW165" s="426"/>
      <c r="JVX165" s="427"/>
      <c r="JVY165" s="427"/>
      <c r="JVZ165" s="423"/>
      <c r="JWA165" s="428"/>
      <c r="JWB165" s="79"/>
      <c r="JWC165" s="424"/>
      <c r="JWD165" s="89"/>
      <c r="JWE165" s="425"/>
      <c r="JWF165" s="423"/>
      <c r="JWG165" s="426"/>
      <c r="JWH165" s="426"/>
      <c r="JWI165" s="427"/>
      <c r="JWJ165" s="427"/>
      <c r="JWK165" s="423"/>
      <c r="JWL165" s="428"/>
      <c r="JWM165" s="79"/>
      <c r="JWN165" s="424"/>
      <c r="JWO165" s="89"/>
      <c r="JWP165" s="425"/>
      <c r="JWQ165" s="423"/>
      <c r="JWR165" s="426"/>
      <c r="JWS165" s="426"/>
      <c r="JWT165" s="427"/>
      <c r="JWU165" s="427"/>
      <c r="JWV165" s="423"/>
      <c r="JWW165" s="428"/>
      <c r="JWX165" s="79"/>
      <c r="JWY165" s="424"/>
      <c r="JWZ165" s="89"/>
      <c r="JXA165" s="425"/>
      <c r="JXB165" s="423"/>
      <c r="JXC165" s="426"/>
      <c r="JXD165" s="426"/>
      <c r="JXE165" s="427"/>
      <c r="JXF165" s="427"/>
      <c r="JXG165" s="423"/>
      <c r="JXH165" s="428"/>
      <c r="JXI165" s="79"/>
      <c r="JXJ165" s="424"/>
      <c r="JXK165" s="89"/>
      <c r="JXL165" s="425"/>
      <c r="JXM165" s="423"/>
      <c r="JXN165" s="426"/>
      <c r="JXO165" s="426"/>
      <c r="JXP165" s="427"/>
      <c r="JXQ165" s="427"/>
      <c r="JXR165" s="423"/>
      <c r="JXS165" s="428"/>
      <c r="JXT165" s="79"/>
      <c r="JXU165" s="424"/>
      <c r="JXV165" s="89"/>
      <c r="JXW165" s="425"/>
      <c r="JXX165" s="423"/>
      <c r="JXY165" s="426"/>
      <c r="JXZ165" s="426"/>
      <c r="JYA165" s="427"/>
      <c r="JYB165" s="427"/>
      <c r="JYC165" s="423"/>
      <c r="JYD165" s="428"/>
      <c r="JYE165" s="79"/>
      <c r="JYF165" s="424"/>
      <c r="JYG165" s="89"/>
      <c r="JYH165" s="425"/>
      <c r="JYI165" s="423"/>
      <c r="JYJ165" s="426"/>
      <c r="JYK165" s="426"/>
      <c r="JYL165" s="427"/>
      <c r="JYM165" s="427"/>
      <c r="JYN165" s="423"/>
      <c r="JYO165" s="428"/>
      <c r="JYP165" s="79"/>
      <c r="JYQ165" s="424"/>
      <c r="JYR165" s="89"/>
      <c r="JYS165" s="425"/>
      <c r="JYT165" s="423"/>
      <c r="JYU165" s="426"/>
      <c r="JYV165" s="426"/>
      <c r="JYW165" s="427"/>
      <c r="JYX165" s="427"/>
      <c r="JYY165" s="423"/>
      <c r="JYZ165" s="428"/>
      <c r="JZA165" s="79"/>
      <c r="JZB165" s="424"/>
      <c r="JZC165" s="89"/>
      <c r="JZD165" s="425"/>
      <c r="JZE165" s="423"/>
      <c r="JZF165" s="426"/>
      <c r="JZG165" s="426"/>
      <c r="JZH165" s="427"/>
      <c r="JZI165" s="427"/>
      <c r="JZJ165" s="423"/>
      <c r="JZK165" s="428"/>
      <c r="JZL165" s="79"/>
      <c r="JZM165" s="424"/>
      <c r="JZN165" s="89"/>
      <c r="JZO165" s="425"/>
      <c r="JZP165" s="423"/>
      <c r="JZQ165" s="426"/>
      <c r="JZR165" s="426"/>
      <c r="JZS165" s="427"/>
      <c r="JZT165" s="427"/>
      <c r="JZU165" s="423"/>
      <c r="JZV165" s="428"/>
      <c r="JZW165" s="79"/>
      <c r="JZX165" s="424"/>
      <c r="JZY165" s="89"/>
      <c r="JZZ165" s="425"/>
      <c r="KAA165" s="423"/>
      <c r="KAB165" s="426"/>
      <c r="KAC165" s="426"/>
      <c r="KAD165" s="427"/>
      <c r="KAE165" s="427"/>
      <c r="KAF165" s="423"/>
      <c r="KAG165" s="428"/>
      <c r="KAH165" s="79"/>
      <c r="KAI165" s="424"/>
      <c r="KAJ165" s="89"/>
      <c r="KAK165" s="425"/>
      <c r="KAL165" s="423"/>
      <c r="KAM165" s="426"/>
      <c r="KAN165" s="426"/>
      <c r="KAO165" s="427"/>
      <c r="KAP165" s="427"/>
      <c r="KAQ165" s="423"/>
      <c r="KAR165" s="428"/>
      <c r="KAS165" s="79"/>
      <c r="KAT165" s="424"/>
      <c r="KAU165" s="89"/>
      <c r="KAV165" s="425"/>
      <c r="KAW165" s="423"/>
      <c r="KAX165" s="426"/>
      <c r="KAY165" s="426"/>
      <c r="KAZ165" s="427"/>
      <c r="KBA165" s="427"/>
      <c r="KBB165" s="423"/>
      <c r="KBC165" s="428"/>
      <c r="KBD165" s="79"/>
      <c r="KBE165" s="424"/>
      <c r="KBF165" s="89"/>
      <c r="KBG165" s="425"/>
      <c r="KBH165" s="423"/>
      <c r="KBI165" s="426"/>
      <c r="KBJ165" s="426"/>
      <c r="KBK165" s="427"/>
      <c r="KBL165" s="427"/>
      <c r="KBM165" s="423"/>
      <c r="KBN165" s="428"/>
      <c r="KBO165" s="79"/>
      <c r="KBP165" s="424"/>
      <c r="KBQ165" s="89"/>
      <c r="KBR165" s="425"/>
      <c r="KBS165" s="423"/>
      <c r="KBT165" s="426"/>
      <c r="KBU165" s="426"/>
      <c r="KBV165" s="427"/>
      <c r="KBW165" s="427"/>
      <c r="KBX165" s="423"/>
      <c r="KBY165" s="428"/>
      <c r="KBZ165" s="79"/>
      <c r="KCA165" s="424"/>
      <c r="KCB165" s="89"/>
      <c r="KCC165" s="425"/>
      <c r="KCD165" s="423"/>
      <c r="KCE165" s="426"/>
      <c r="KCF165" s="426"/>
      <c r="KCG165" s="427"/>
      <c r="KCH165" s="427"/>
      <c r="KCI165" s="423"/>
      <c r="KCJ165" s="428"/>
      <c r="KCK165" s="79"/>
      <c r="KCL165" s="424"/>
      <c r="KCM165" s="89"/>
      <c r="KCN165" s="425"/>
      <c r="KCO165" s="423"/>
      <c r="KCP165" s="426"/>
      <c r="KCQ165" s="426"/>
      <c r="KCR165" s="427"/>
      <c r="KCS165" s="427"/>
      <c r="KCT165" s="423"/>
      <c r="KCU165" s="428"/>
      <c r="KCV165" s="79"/>
      <c r="KCW165" s="424"/>
      <c r="KCX165" s="89"/>
      <c r="KCY165" s="425"/>
      <c r="KCZ165" s="423"/>
      <c r="KDA165" s="426"/>
      <c r="KDB165" s="426"/>
      <c r="KDC165" s="427"/>
      <c r="KDD165" s="427"/>
      <c r="KDE165" s="423"/>
      <c r="KDF165" s="428"/>
      <c r="KDG165" s="79"/>
      <c r="KDH165" s="424"/>
      <c r="KDI165" s="89"/>
      <c r="KDJ165" s="425"/>
      <c r="KDK165" s="423"/>
      <c r="KDL165" s="426"/>
      <c r="KDM165" s="426"/>
      <c r="KDN165" s="427"/>
      <c r="KDO165" s="427"/>
      <c r="KDP165" s="423"/>
      <c r="KDQ165" s="428"/>
      <c r="KDR165" s="79"/>
      <c r="KDS165" s="424"/>
      <c r="KDT165" s="89"/>
      <c r="KDU165" s="425"/>
      <c r="KDV165" s="423"/>
      <c r="KDW165" s="426"/>
      <c r="KDX165" s="426"/>
      <c r="KDY165" s="427"/>
      <c r="KDZ165" s="427"/>
      <c r="KEA165" s="423"/>
      <c r="KEB165" s="428"/>
      <c r="KEC165" s="79"/>
      <c r="KED165" s="424"/>
      <c r="KEE165" s="89"/>
      <c r="KEF165" s="425"/>
      <c r="KEG165" s="423"/>
      <c r="KEH165" s="426"/>
      <c r="KEI165" s="426"/>
      <c r="KEJ165" s="427"/>
      <c r="KEK165" s="427"/>
      <c r="KEL165" s="423"/>
      <c r="KEM165" s="428"/>
      <c r="KEN165" s="79"/>
      <c r="KEO165" s="424"/>
      <c r="KEP165" s="89"/>
      <c r="KEQ165" s="425"/>
      <c r="KER165" s="423"/>
      <c r="KES165" s="426"/>
      <c r="KET165" s="426"/>
      <c r="KEU165" s="427"/>
      <c r="KEV165" s="427"/>
      <c r="KEW165" s="423"/>
      <c r="KEX165" s="428"/>
      <c r="KEY165" s="79"/>
      <c r="KEZ165" s="424"/>
      <c r="KFA165" s="89"/>
      <c r="KFB165" s="425"/>
      <c r="KFC165" s="423"/>
      <c r="KFD165" s="426"/>
      <c r="KFE165" s="426"/>
      <c r="KFF165" s="427"/>
      <c r="KFG165" s="427"/>
      <c r="KFH165" s="423"/>
      <c r="KFI165" s="428"/>
      <c r="KFJ165" s="79"/>
      <c r="KFK165" s="424"/>
      <c r="KFL165" s="89"/>
      <c r="KFM165" s="425"/>
      <c r="KFN165" s="423"/>
      <c r="KFO165" s="426"/>
      <c r="KFP165" s="426"/>
      <c r="KFQ165" s="427"/>
      <c r="KFR165" s="427"/>
      <c r="KFS165" s="423"/>
      <c r="KFT165" s="428"/>
      <c r="KFU165" s="79"/>
      <c r="KFV165" s="424"/>
      <c r="KFW165" s="89"/>
      <c r="KFX165" s="425"/>
      <c r="KFY165" s="423"/>
      <c r="KFZ165" s="426"/>
      <c r="KGA165" s="426"/>
      <c r="KGB165" s="427"/>
      <c r="KGC165" s="427"/>
      <c r="KGD165" s="423"/>
      <c r="KGE165" s="428"/>
      <c r="KGF165" s="79"/>
      <c r="KGG165" s="424"/>
      <c r="KGH165" s="89"/>
      <c r="KGI165" s="425"/>
      <c r="KGJ165" s="423"/>
      <c r="KGK165" s="426"/>
      <c r="KGL165" s="426"/>
      <c r="KGM165" s="427"/>
      <c r="KGN165" s="427"/>
      <c r="KGO165" s="423"/>
      <c r="KGP165" s="428"/>
      <c r="KGQ165" s="79"/>
      <c r="KGR165" s="424"/>
      <c r="KGS165" s="89"/>
      <c r="KGT165" s="425"/>
      <c r="KGU165" s="423"/>
      <c r="KGV165" s="426"/>
      <c r="KGW165" s="426"/>
      <c r="KGX165" s="427"/>
      <c r="KGY165" s="427"/>
      <c r="KGZ165" s="423"/>
      <c r="KHA165" s="428"/>
      <c r="KHB165" s="79"/>
      <c r="KHC165" s="424"/>
      <c r="KHD165" s="89"/>
      <c r="KHE165" s="425"/>
      <c r="KHF165" s="423"/>
      <c r="KHG165" s="426"/>
      <c r="KHH165" s="426"/>
      <c r="KHI165" s="427"/>
      <c r="KHJ165" s="427"/>
      <c r="KHK165" s="423"/>
      <c r="KHL165" s="428"/>
      <c r="KHM165" s="79"/>
      <c r="KHN165" s="424"/>
      <c r="KHO165" s="89"/>
      <c r="KHP165" s="425"/>
      <c r="KHQ165" s="423"/>
      <c r="KHR165" s="426"/>
      <c r="KHS165" s="426"/>
      <c r="KHT165" s="427"/>
      <c r="KHU165" s="427"/>
      <c r="KHV165" s="423"/>
      <c r="KHW165" s="428"/>
      <c r="KHX165" s="79"/>
      <c r="KHY165" s="424"/>
      <c r="KHZ165" s="89"/>
      <c r="KIA165" s="425"/>
      <c r="KIB165" s="423"/>
      <c r="KIC165" s="426"/>
      <c r="KID165" s="426"/>
      <c r="KIE165" s="427"/>
      <c r="KIF165" s="427"/>
      <c r="KIG165" s="423"/>
      <c r="KIH165" s="428"/>
      <c r="KII165" s="79"/>
      <c r="KIJ165" s="424"/>
      <c r="KIK165" s="89"/>
      <c r="KIL165" s="425"/>
      <c r="KIM165" s="423"/>
      <c r="KIN165" s="426"/>
      <c r="KIO165" s="426"/>
      <c r="KIP165" s="427"/>
      <c r="KIQ165" s="427"/>
      <c r="KIR165" s="423"/>
      <c r="KIS165" s="428"/>
      <c r="KIT165" s="79"/>
      <c r="KIU165" s="424"/>
      <c r="KIV165" s="89"/>
      <c r="KIW165" s="425"/>
      <c r="KIX165" s="423"/>
      <c r="KIY165" s="426"/>
      <c r="KIZ165" s="426"/>
      <c r="KJA165" s="427"/>
      <c r="KJB165" s="427"/>
      <c r="KJC165" s="423"/>
      <c r="KJD165" s="428"/>
      <c r="KJE165" s="79"/>
      <c r="KJF165" s="424"/>
      <c r="KJG165" s="89"/>
      <c r="KJH165" s="425"/>
      <c r="KJI165" s="423"/>
      <c r="KJJ165" s="426"/>
      <c r="KJK165" s="426"/>
      <c r="KJL165" s="427"/>
      <c r="KJM165" s="427"/>
      <c r="KJN165" s="423"/>
      <c r="KJO165" s="428"/>
      <c r="KJP165" s="79"/>
      <c r="KJQ165" s="424"/>
      <c r="KJR165" s="89"/>
      <c r="KJS165" s="425"/>
      <c r="KJT165" s="423"/>
      <c r="KJU165" s="426"/>
      <c r="KJV165" s="426"/>
      <c r="KJW165" s="427"/>
      <c r="KJX165" s="427"/>
      <c r="KJY165" s="423"/>
      <c r="KJZ165" s="428"/>
      <c r="KKA165" s="79"/>
      <c r="KKB165" s="424"/>
      <c r="KKC165" s="89"/>
      <c r="KKD165" s="425"/>
      <c r="KKE165" s="423"/>
      <c r="KKF165" s="426"/>
      <c r="KKG165" s="426"/>
      <c r="KKH165" s="427"/>
      <c r="KKI165" s="427"/>
      <c r="KKJ165" s="423"/>
      <c r="KKK165" s="428"/>
      <c r="KKL165" s="79"/>
      <c r="KKM165" s="424"/>
      <c r="KKN165" s="89"/>
      <c r="KKO165" s="425"/>
      <c r="KKP165" s="423"/>
      <c r="KKQ165" s="426"/>
      <c r="KKR165" s="426"/>
      <c r="KKS165" s="427"/>
      <c r="KKT165" s="427"/>
      <c r="KKU165" s="423"/>
      <c r="KKV165" s="428"/>
      <c r="KKW165" s="79"/>
      <c r="KKX165" s="424"/>
      <c r="KKY165" s="89"/>
      <c r="KKZ165" s="425"/>
      <c r="KLA165" s="423"/>
      <c r="KLB165" s="426"/>
      <c r="KLC165" s="426"/>
      <c r="KLD165" s="427"/>
      <c r="KLE165" s="427"/>
      <c r="KLF165" s="423"/>
      <c r="KLG165" s="428"/>
      <c r="KLH165" s="79"/>
      <c r="KLI165" s="424"/>
      <c r="KLJ165" s="89"/>
      <c r="KLK165" s="425"/>
      <c r="KLL165" s="423"/>
      <c r="KLM165" s="426"/>
      <c r="KLN165" s="426"/>
      <c r="KLO165" s="427"/>
      <c r="KLP165" s="427"/>
      <c r="KLQ165" s="423"/>
      <c r="KLR165" s="428"/>
      <c r="KLS165" s="79"/>
      <c r="KLT165" s="424"/>
      <c r="KLU165" s="89"/>
      <c r="KLV165" s="425"/>
      <c r="KLW165" s="423"/>
      <c r="KLX165" s="426"/>
      <c r="KLY165" s="426"/>
      <c r="KLZ165" s="427"/>
      <c r="KMA165" s="427"/>
      <c r="KMB165" s="423"/>
      <c r="KMC165" s="428"/>
      <c r="KMD165" s="79"/>
      <c r="KME165" s="424"/>
      <c r="KMF165" s="89"/>
      <c r="KMG165" s="425"/>
      <c r="KMH165" s="423"/>
      <c r="KMI165" s="426"/>
      <c r="KMJ165" s="426"/>
      <c r="KMK165" s="427"/>
      <c r="KML165" s="427"/>
      <c r="KMM165" s="423"/>
      <c r="KMN165" s="428"/>
      <c r="KMO165" s="79"/>
      <c r="KMP165" s="424"/>
      <c r="KMQ165" s="89"/>
      <c r="KMR165" s="425"/>
      <c r="KMS165" s="423"/>
      <c r="KMT165" s="426"/>
      <c r="KMU165" s="426"/>
      <c r="KMV165" s="427"/>
      <c r="KMW165" s="427"/>
      <c r="KMX165" s="423"/>
      <c r="KMY165" s="428"/>
      <c r="KMZ165" s="79"/>
      <c r="KNA165" s="424"/>
      <c r="KNB165" s="89"/>
      <c r="KNC165" s="425"/>
      <c r="KND165" s="423"/>
      <c r="KNE165" s="426"/>
      <c r="KNF165" s="426"/>
      <c r="KNG165" s="427"/>
      <c r="KNH165" s="427"/>
      <c r="KNI165" s="423"/>
      <c r="KNJ165" s="428"/>
      <c r="KNK165" s="79"/>
      <c r="KNL165" s="424"/>
      <c r="KNM165" s="89"/>
      <c r="KNN165" s="425"/>
      <c r="KNO165" s="423"/>
      <c r="KNP165" s="426"/>
      <c r="KNQ165" s="426"/>
      <c r="KNR165" s="427"/>
      <c r="KNS165" s="427"/>
      <c r="KNT165" s="423"/>
      <c r="KNU165" s="428"/>
      <c r="KNV165" s="79"/>
      <c r="KNW165" s="424"/>
      <c r="KNX165" s="89"/>
      <c r="KNY165" s="425"/>
      <c r="KNZ165" s="423"/>
      <c r="KOA165" s="426"/>
      <c r="KOB165" s="426"/>
      <c r="KOC165" s="427"/>
      <c r="KOD165" s="427"/>
      <c r="KOE165" s="423"/>
      <c r="KOF165" s="428"/>
      <c r="KOG165" s="79"/>
      <c r="KOH165" s="424"/>
      <c r="KOI165" s="89"/>
      <c r="KOJ165" s="425"/>
      <c r="KOK165" s="423"/>
      <c r="KOL165" s="426"/>
      <c r="KOM165" s="426"/>
      <c r="KON165" s="427"/>
      <c r="KOO165" s="427"/>
      <c r="KOP165" s="423"/>
      <c r="KOQ165" s="428"/>
      <c r="KOR165" s="79"/>
      <c r="KOS165" s="424"/>
      <c r="KOT165" s="89"/>
      <c r="KOU165" s="425"/>
      <c r="KOV165" s="423"/>
      <c r="KOW165" s="426"/>
      <c r="KOX165" s="426"/>
      <c r="KOY165" s="427"/>
      <c r="KOZ165" s="427"/>
      <c r="KPA165" s="423"/>
      <c r="KPB165" s="428"/>
      <c r="KPC165" s="79"/>
      <c r="KPD165" s="424"/>
      <c r="KPE165" s="89"/>
      <c r="KPF165" s="425"/>
      <c r="KPG165" s="423"/>
      <c r="KPH165" s="426"/>
      <c r="KPI165" s="426"/>
      <c r="KPJ165" s="427"/>
      <c r="KPK165" s="427"/>
      <c r="KPL165" s="423"/>
      <c r="KPM165" s="428"/>
      <c r="KPN165" s="79"/>
      <c r="KPO165" s="424"/>
      <c r="KPP165" s="89"/>
      <c r="KPQ165" s="425"/>
      <c r="KPR165" s="423"/>
      <c r="KPS165" s="426"/>
      <c r="KPT165" s="426"/>
      <c r="KPU165" s="427"/>
      <c r="KPV165" s="427"/>
      <c r="KPW165" s="423"/>
      <c r="KPX165" s="428"/>
      <c r="KPY165" s="79"/>
      <c r="KPZ165" s="424"/>
      <c r="KQA165" s="89"/>
      <c r="KQB165" s="425"/>
      <c r="KQC165" s="423"/>
      <c r="KQD165" s="426"/>
      <c r="KQE165" s="426"/>
      <c r="KQF165" s="427"/>
      <c r="KQG165" s="427"/>
      <c r="KQH165" s="423"/>
      <c r="KQI165" s="428"/>
      <c r="KQJ165" s="79"/>
      <c r="KQK165" s="424"/>
      <c r="KQL165" s="89"/>
      <c r="KQM165" s="425"/>
      <c r="KQN165" s="423"/>
      <c r="KQO165" s="426"/>
      <c r="KQP165" s="426"/>
      <c r="KQQ165" s="427"/>
      <c r="KQR165" s="427"/>
      <c r="KQS165" s="423"/>
      <c r="KQT165" s="428"/>
      <c r="KQU165" s="79"/>
      <c r="KQV165" s="424"/>
      <c r="KQW165" s="89"/>
      <c r="KQX165" s="425"/>
      <c r="KQY165" s="423"/>
      <c r="KQZ165" s="426"/>
      <c r="KRA165" s="426"/>
      <c r="KRB165" s="427"/>
      <c r="KRC165" s="427"/>
      <c r="KRD165" s="423"/>
      <c r="KRE165" s="428"/>
      <c r="KRF165" s="79"/>
      <c r="KRG165" s="424"/>
      <c r="KRH165" s="89"/>
      <c r="KRI165" s="425"/>
      <c r="KRJ165" s="423"/>
      <c r="KRK165" s="426"/>
      <c r="KRL165" s="426"/>
      <c r="KRM165" s="427"/>
      <c r="KRN165" s="427"/>
      <c r="KRO165" s="423"/>
      <c r="KRP165" s="428"/>
      <c r="KRQ165" s="79"/>
      <c r="KRR165" s="424"/>
      <c r="KRS165" s="89"/>
      <c r="KRT165" s="425"/>
      <c r="KRU165" s="423"/>
      <c r="KRV165" s="426"/>
      <c r="KRW165" s="426"/>
      <c r="KRX165" s="427"/>
      <c r="KRY165" s="427"/>
      <c r="KRZ165" s="423"/>
      <c r="KSA165" s="428"/>
      <c r="KSB165" s="79"/>
      <c r="KSC165" s="424"/>
      <c r="KSD165" s="89"/>
      <c r="KSE165" s="425"/>
      <c r="KSF165" s="423"/>
      <c r="KSG165" s="426"/>
      <c r="KSH165" s="426"/>
      <c r="KSI165" s="427"/>
      <c r="KSJ165" s="427"/>
      <c r="KSK165" s="423"/>
      <c r="KSL165" s="428"/>
      <c r="KSM165" s="79"/>
      <c r="KSN165" s="424"/>
      <c r="KSO165" s="89"/>
      <c r="KSP165" s="425"/>
      <c r="KSQ165" s="423"/>
      <c r="KSR165" s="426"/>
      <c r="KSS165" s="426"/>
      <c r="KST165" s="427"/>
      <c r="KSU165" s="427"/>
      <c r="KSV165" s="423"/>
      <c r="KSW165" s="428"/>
      <c r="KSX165" s="79"/>
      <c r="KSY165" s="424"/>
      <c r="KSZ165" s="89"/>
      <c r="KTA165" s="425"/>
      <c r="KTB165" s="423"/>
      <c r="KTC165" s="426"/>
      <c r="KTD165" s="426"/>
      <c r="KTE165" s="427"/>
      <c r="KTF165" s="427"/>
      <c r="KTG165" s="423"/>
      <c r="KTH165" s="428"/>
      <c r="KTI165" s="79"/>
      <c r="KTJ165" s="424"/>
      <c r="KTK165" s="89"/>
      <c r="KTL165" s="425"/>
      <c r="KTM165" s="423"/>
      <c r="KTN165" s="426"/>
      <c r="KTO165" s="426"/>
      <c r="KTP165" s="427"/>
      <c r="KTQ165" s="427"/>
      <c r="KTR165" s="423"/>
      <c r="KTS165" s="428"/>
      <c r="KTT165" s="79"/>
      <c r="KTU165" s="424"/>
      <c r="KTV165" s="89"/>
      <c r="KTW165" s="425"/>
      <c r="KTX165" s="423"/>
      <c r="KTY165" s="426"/>
      <c r="KTZ165" s="426"/>
      <c r="KUA165" s="427"/>
      <c r="KUB165" s="427"/>
      <c r="KUC165" s="423"/>
      <c r="KUD165" s="428"/>
      <c r="KUE165" s="79"/>
      <c r="KUF165" s="424"/>
      <c r="KUG165" s="89"/>
      <c r="KUH165" s="425"/>
      <c r="KUI165" s="423"/>
      <c r="KUJ165" s="426"/>
      <c r="KUK165" s="426"/>
      <c r="KUL165" s="427"/>
      <c r="KUM165" s="427"/>
      <c r="KUN165" s="423"/>
      <c r="KUO165" s="428"/>
      <c r="KUP165" s="79"/>
      <c r="KUQ165" s="424"/>
      <c r="KUR165" s="89"/>
      <c r="KUS165" s="425"/>
      <c r="KUT165" s="423"/>
      <c r="KUU165" s="426"/>
      <c r="KUV165" s="426"/>
      <c r="KUW165" s="427"/>
      <c r="KUX165" s="427"/>
      <c r="KUY165" s="423"/>
      <c r="KUZ165" s="428"/>
      <c r="KVA165" s="79"/>
      <c r="KVB165" s="424"/>
      <c r="KVC165" s="89"/>
      <c r="KVD165" s="425"/>
      <c r="KVE165" s="423"/>
      <c r="KVF165" s="426"/>
      <c r="KVG165" s="426"/>
      <c r="KVH165" s="427"/>
      <c r="KVI165" s="427"/>
      <c r="KVJ165" s="423"/>
      <c r="KVK165" s="428"/>
      <c r="KVL165" s="79"/>
      <c r="KVM165" s="424"/>
      <c r="KVN165" s="89"/>
      <c r="KVO165" s="425"/>
      <c r="KVP165" s="423"/>
      <c r="KVQ165" s="426"/>
      <c r="KVR165" s="426"/>
      <c r="KVS165" s="427"/>
      <c r="KVT165" s="427"/>
      <c r="KVU165" s="423"/>
      <c r="KVV165" s="428"/>
      <c r="KVW165" s="79"/>
      <c r="KVX165" s="424"/>
      <c r="KVY165" s="89"/>
      <c r="KVZ165" s="425"/>
      <c r="KWA165" s="423"/>
      <c r="KWB165" s="426"/>
      <c r="KWC165" s="426"/>
      <c r="KWD165" s="427"/>
      <c r="KWE165" s="427"/>
      <c r="KWF165" s="423"/>
      <c r="KWG165" s="428"/>
      <c r="KWH165" s="79"/>
      <c r="KWI165" s="424"/>
      <c r="KWJ165" s="89"/>
      <c r="KWK165" s="425"/>
      <c r="KWL165" s="423"/>
      <c r="KWM165" s="426"/>
      <c r="KWN165" s="426"/>
      <c r="KWO165" s="427"/>
      <c r="KWP165" s="427"/>
      <c r="KWQ165" s="423"/>
      <c r="KWR165" s="428"/>
      <c r="KWS165" s="79"/>
      <c r="KWT165" s="424"/>
      <c r="KWU165" s="89"/>
      <c r="KWV165" s="425"/>
      <c r="KWW165" s="423"/>
      <c r="KWX165" s="426"/>
      <c r="KWY165" s="426"/>
      <c r="KWZ165" s="427"/>
      <c r="KXA165" s="427"/>
      <c r="KXB165" s="423"/>
      <c r="KXC165" s="428"/>
      <c r="KXD165" s="79"/>
      <c r="KXE165" s="424"/>
      <c r="KXF165" s="89"/>
      <c r="KXG165" s="425"/>
      <c r="KXH165" s="423"/>
      <c r="KXI165" s="426"/>
      <c r="KXJ165" s="426"/>
      <c r="KXK165" s="427"/>
      <c r="KXL165" s="427"/>
      <c r="KXM165" s="423"/>
      <c r="KXN165" s="428"/>
      <c r="KXO165" s="79"/>
      <c r="KXP165" s="424"/>
      <c r="KXQ165" s="89"/>
      <c r="KXR165" s="425"/>
      <c r="KXS165" s="423"/>
      <c r="KXT165" s="426"/>
      <c r="KXU165" s="426"/>
      <c r="KXV165" s="427"/>
      <c r="KXW165" s="427"/>
      <c r="KXX165" s="423"/>
      <c r="KXY165" s="428"/>
      <c r="KXZ165" s="79"/>
      <c r="KYA165" s="424"/>
      <c r="KYB165" s="89"/>
      <c r="KYC165" s="425"/>
      <c r="KYD165" s="423"/>
      <c r="KYE165" s="426"/>
      <c r="KYF165" s="426"/>
      <c r="KYG165" s="427"/>
      <c r="KYH165" s="427"/>
      <c r="KYI165" s="423"/>
      <c r="KYJ165" s="428"/>
      <c r="KYK165" s="79"/>
      <c r="KYL165" s="424"/>
      <c r="KYM165" s="89"/>
      <c r="KYN165" s="425"/>
      <c r="KYO165" s="423"/>
      <c r="KYP165" s="426"/>
      <c r="KYQ165" s="426"/>
      <c r="KYR165" s="427"/>
      <c r="KYS165" s="427"/>
      <c r="KYT165" s="423"/>
      <c r="KYU165" s="428"/>
      <c r="KYV165" s="79"/>
      <c r="KYW165" s="424"/>
      <c r="KYX165" s="89"/>
      <c r="KYY165" s="425"/>
      <c r="KYZ165" s="423"/>
      <c r="KZA165" s="426"/>
      <c r="KZB165" s="426"/>
      <c r="KZC165" s="427"/>
      <c r="KZD165" s="427"/>
      <c r="KZE165" s="423"/>
      <c r="KZF165" s="428"/>
      <c r="KZG165" s="79"/>
      <c r="KZH165" s="424"/>
      <c r="KZI165" s="89"/>
      <c r="KZJ165" s="425"/>
      <c r="KZK165" s="423"/>
      <c r="KZL165" s="426"/>
      <c r="KZM165" s="426"/>
      <c r="KZN165" s="427"/>
      <c r="KZO165" s="427"/>
      <c r="KZP165" s="423"/>
      <c r="KZQ165" s="428"/>
      <c r="KZR165" s="79"/>
      <c r="KZS165" s="424"/>
      <c r="KZT165" s="89"/>
      <c r="KZU165" s="425"/>
      <c r="KZV165" s="423"/>
      <c r="KZW165" s="426"/>
      <c r="KZX165" s="426"/>
      <c r="KZY165" s="427"/>
      <c r="KZZ165" s="427"/>
      <c r="LAA165" s="423"/>
      <c r="LAB165" s="428"/>
      <c r="LAC165" s="79"/>
      <c r="LAD165" s="424"/>
      <c r="LAE165" s="89"/>
      <c r="LAF165" s="425"/>
      <c r="LAG165" s="423"/>
      <c r="LAH165" s="426"/>
      <c r="LAI165" s="426"/>
      <c r="LAJ165" s="427"/>
      <c r="LAK165" s="427"/>
      <c r="LAL165" s="423"/>
      <c r="LAM165" s="428"/>
      <c r="LAN165" s="79"/>
      <c r="LAO165" s="424"/>
      <c r="LAP165" s="89"/>
      <c r="LAQ165" s="425"/>
      <c r="LAR165" s="423"/>
      <c r="LAS165" s="426"/>
      <c r="LAT165" s="426"/>
      <c r="LAU165" s="427"/>
      <c r="LAV165" s="427"/>
      <c r="LAW165" s="423"/>
      <c r="LAX165" s="428"/>
      <c r="LAY165" s="79"/>
      <c r="LAZ165" s="424"/>
      <c r="LBA165" s="89"/>
      <c r="LBB165" s="425"/>
      <c r="LBC165" s="423"/>
      <c r="LBD165" s="426"/>
      <c r="LBE165" s="426"/>
      <c r="LBF165" s="427"/>
      <c r="LBG165" s="427"/>
      <c r="LBH165" s="423"/>
      <c r="LBI165" s="428"/>
      <c r="LBJ165" s="79"/>
      <c r="LBK165" s="424"/>
      <c r="LBL165" s="89"/>
      <c r="LBM165" s="425"/>
      <c r="LBN165" s="423"/>
      <c r="LBO165" s="426"/>
      <c r="LBP165" s="426"/>
      <c r="LBQ165" s="427"/>
      <c r="LBR165" s="427"/>
      <c r="LBS165" s="423"/>
      <c r="LBT165" s="428"/>
      <c r="LBU165" s="79"/>
      <c r="LBV165" s="424"/>
      <c r="LBW165" s="89"/>
      <c r="LBX165" s="425"/>
      <c r="LBY165" s="423"/>
      <c r="LBZ165" s="426"/>
      <c r="LCA165" s="426"/>
      <c r="LCB165" s="427"/>
      <c r="LCC165" s="427"/>
      <c r="LCD165" s="423"/>
      <c r="LCE165" s="428"/>
      <c r="LCF165" s="79"/>
      <c r="LCG165" s="424"/>
      <c r="LCH165" s="89"/>
      <c r="LCI165" s="425"/>
      <c r="LCJ165" s="423"/>
      <c r="LCK165" s="426"/>
      <c r="LCL165" s="426"/>
      <c r="LCM165" s="427"/>
      <c r="LCN165" s="427"/>
      <c r="LCO165" s="423"/>
      <c r="LCP165" s="428"/>
      <c r="LCQ165" s="79"/>
      <c r="LCR165" s="424"/>
      <c r="LCS165" s="89"/>
      <c r="LCT165" s="425"/>
      <c r="LCU165" s="423"/>
      <c r="LCV165" s="426"/>
      <c r="LCW165" s="426"/>
      <c r="LCX165" s="427"/>
      <c r="LCY165" s="427"/>
      <c r="LCZ165" s="423"/>
      <c r="LDA165" s="428"/>
      <c r="LDB165" s="79"/>
      <c r="LDC165" s="424"/>
      <c r="LDD165" s="89"/>
      <c r="LDE165" s="425"/>
      <c r="LDF165" s="423"/>
      <c r="LDG165" s="426"/>
      <c r="LDH165" s="426"/>
      <c r="LDI165" s="427"/>
      <c r="LDJ165" s="427"/>
      <c r="LDK165" s="423"/>
      <c r="LDL165" s="428"/>
      <c r="LDM165" s="79"/>
      <c r="LDN165" s="424"/>
      <c r="LDO165" s="89"/>
      <c r="LDP165" s="425"/>
      <c r="LDQ165" s="423"/>
      <c r="LDR165" s="426"/>
      <c r="LDS165" s="426"/>
      <c r="LDT165" s="427"/>
      <c r="LDU165" s="427"/>
      <c r="LDV165" s="423"/>
      <c r="LDW165" s="428"/>
      <c r="LDX165" s="79"/>
      <c r="LDY165" s="424"/>
      <c r="LDZ165" s="89"/>
      <c r="LEA165" s="425"/>
      <c r="LEB165" s="423"/>
      <c r="LEC165" s="426"/>
      <c r="LED165" s="426"/>
      <c r="LEE165" s="427"/>
      <c r="LEF165" s="427"/>
      <c r="LEG165" s="423"/>
      <c r="LEH165" s="428"/>
      <c r="LEI165" s="79"/>
      <c r="LEJ165" s="424"/>
      <c r="LEK165" s="89"/>
      <c r="LEL165" s="425"/>
      <c r="LEM165" s="423"/>
      <c r="LEN165" s="426"/>
      <c r="LEO165" s="426"/>
      <c r="LEP165" s="427"/>
      <c r="LEQ165" s="427"/>
      <c r="LER165" s="423"/>
      <c r="LES165" s="428"/>
      <c r="LET165" s="79"/>
      <c r="LEU165" s="424"/>
      <c r="LEV165" s="89"/>
      <c r="LEW165" s="425"/>
      <c r="LEX165" s="423"/>
      <c r="LEY165" s="426"/>
      <c r="LEZ165" s="426"/>
      <c r="LFA165" s="427"/>
      <c r="LFB165" s="427"/>
      <c r="LFC165" s="423"/>
      <c r="LFD165" s="428"/>
      <c r="LFE165" s="79"/>
      <c r="LFF165" s="424"/>
      <c r="LFG165" s="89"/>
      <c r="LFH165" s="425"/>
      <c r="LFI165" s="423"/>
      <c r="LFJ165" s="426"/>
      <c r="LFK165" s="426"/>
      <c r="LFL165" s="427"/>
      <c r="LFM165" s="427"/>
      <c r="LFN165" s="423"/>
      <c r="LFO165" s="428"/>
      <c r="LFP165" s="79"/>
      <c r="LFQ165" s="424"/>
      <c r="LFR165" s="89"/>
      <c r="LFS165" s="425"/>
      <c r="LFT165" s="423"/>
      <c r="LFU165" s="426"/>
      <c r="LFV165" s="426"/>
      <c r="LFW165" s="427"/>
      <c r="LFX165" s="427"/>
      <c r="LFY165" s="423"/>
      <c r="LFZ165" s="428"/>
      <c r="LGA165" s="79"/>
      <c r="LGB165" s="424"/>
      <c r="LGC165" s="89"/>
      <c r="LGD165" s="425"/>
      <c r="LGE165" s="423"/>
      <c r="LGF165" s="426"/>
      <c r="LGG165" s="426"/>
      <c r="LGH165" s="427"/>
      <c r="LGI165" s="427"/>
      <c r="LGJ165" s="423"/>
      <c r="LGK165" s="428"/>
      <c r="LGL165" s="79"/>
      <c r="LGM165" s="424"/>
      <c r="LGN165" s="89"/>
      <c r="LGO165" s="425"/>
      <c r="LGP165" s="423"/>
      <c r="LGQ165" s="426"/>
      <c r="LGR165" s="426"/>
      <c r="LGS165" s="427"/>
      <c r="LGT165" s="427"/>
      <c r="LGU165" s="423"/>
      <c r="LGV165" s="428"/>
      <c r="LGW165" s="79"/>
      <c r="LGX165" s="424"/>
      <c r="LGY165" s="89"/>
      <c r="LGZ165" s="425"/>
      <c r="LHA165" s="423"/>
      <c r="LHB165" s="426"/>
      <c r="LHC165" s="426"/>
      <c r="LHD165" s="427"/>
      <c r="LHE165" s="427"/>
      <c r="LHF165" s="423"/>
      <c r="LHG165" s="428"/>
      <c r="LHH165" s="79"/>
      <c r="LHI165" s="424"/>
      <c r="LHJ165" s="89"/>
      <c r="LHK165" s="425"/>
      <c r="LHL165" s="423"/>
      <c r="LHM165" s="426"/>
      <c r="LHN165" s="426"/>
      <c r="LHO165" s="427"/>
      <c r="LHP165" s="427"/>
      <c r="LHQ165" s="423"/>
      <c r="LHR165" s="428"/>
      <c r="LHS165" s="79"/>
      <c r="LHT165" s="424"/>
      <c r="LHU165" s="89"/>
      <c r="LHV165" s="425"/>
      <c r="LHW165" s="423"/>
      <c r="LHX165" s="426"/>
      <c r="LHY165" s="426"/>
      <c r="LHZ165" s="427"/>
      <c r="LIA165" s="427"/>
      <c r="LIB165" s="423"/>
      <c r="LIC165" s="428"/>
      <c r="LID165" s="79"/>
      <c r="LIE165" s="424"/>
      <c r="LIF165" s="89"/>
      <c r="LIG165" s="425"/>
      <c r="LIH165" s="423"/>
      <c r="LII165" s="426"/>
      <c r="LIJ165" s="426"/>
      <c r="LIK165" s="427"/>
      <c r="LIL165" s="427"/>
      <c r="LIM165" s="423"/>
      <c r="LIN165" s="428"/>
      <c r="LIO165" s="79"/>
      <c r="LIP165" s="424"/>
      <c r="LIQ165" s="89"/>
      <c r="LIR165" s="425"/>
      <c r="LIS165" s="423"/>
      <c r="LIT165" s="426"/>
      <c r="LIU165" s="426"/>
      <c r="LIV165" s="427"/>
      <c r="LIW165" s="427"/>
      <c r="LIX165" s="423"/>
      <c r="LIY165" s="428"/>
      <c r="LIZ165" s="79"/>
      <c r="LJA165" s="424"/>
      <c r="LJB165" s="89"/>
      <c r="LJC165" s="425"/>
      <c r="LJD165" s="423"/>
      <c r="LJE165" s="426"/>
      <c r="LJF165" s="426"/>
      <c r="LJG165" s="427"/>
      <c r="LJH165" s="427"/>
      <c r="LJI165" s="423"/>
      <c r="LJJ165" s="428"/>
      <c r="LJK165" s="79"/>
      <c r="LJL165" s="424"/>
      <c r="LJM165" s="89"/>
      <c r="LJN165" s="425"/>
      <c r="LJO165" s="423"/>
      <c r="LJP165" s="426"/>
      <c r="LJQ165" s="426"/>
      <c r="LJR165" s="427"/>
      <c r="LJS165" s="427"/>
      <c r="LJT165" s="423"/>
      <c r="LJU165" s="428"/>
      <c r="LJV165" s="79"/>
      <c r="LJW165" s="424"/>
      <c r="LJX165" s="89"/>
      <c r="LJY165" s="425"/>
      <c r="LJZ165" s="423"/>
      <c r="LKA165" s="426"/>
      <c r="LKB165" s="426"/>
      <c r="LKC165" s="427"/>
      <c r="LKD165" s="427"/>
      <c r="LKE165" s="423"/>
      <c r="LKF165" s="428"/>
      <c r="LKG165" s="79"/>
      <c r="LKH165" s="424"/>
      <c r="LKI165" s="89"/>
      <c r="LKJ165" s="425"/>
      <c r="LKK165" s="423"/>
      <c r="LKL165" s="426"/>
      <c r="LKM165" s="426"/>
      <c r="LKN165" s="427"/>
      <c r="LKO165" s="427"/>
      <c r="LKP165" s="423"/>
      <c r="LKQ165" s="428"/>
      <c r="LKR165" s="79"/>
      <c r="LKS165" s="424"/>
      <c r="LKT165" s="89"/>
      <c r="LKU165" s="425"/>
      <c r="LKV165" s="423"/>
      <c r="LKW165" s="426"/>
      <c r="LKX165" s="426"/>
      <c r="LKY165" s="427"/>
      <c r="LKZ165" s="427"/>
      <c r="LLA165" s="423"/>
      <c r="LLB165" s="428"/>
      <c r="LLC165" s="79"/>
      <c r="LLD165" s="424"/>
      <c r="LLE165" s="89"/>
      <c r="LLF165" s="425"/>
      <c r="LLG165" s="423"/>
      <c r="LLH165" s="426"/>
      <c r="LLI165" s="426"/>
      <c r="LLJ165" s="427"/>
      <c r="LLK165" s="427"/>
      <c r="LLL165" s="423"/>
      <c r="LLM165" s="428"/>
      <c r="LLN165" s="79"/>
      <c r="LLO165" s="424"/>
      <c r="LLP165" s="89"/>
      <c r="LLQ165" s="425"/>
      <c r="LLR165" s="423"/>
      <c r="LLS165" s="426"/>
      <c r="LLT165" s="426"/>
      <c r="LLU165" s="427"/>
      <c r="LLV165" s="427"/>
      <c r="LLW165" s="423"/>
      <c r="LLX165" s="428"/>
      <c r="LLY165" s="79"/>
      <c r="LLZ165" s="424"/>
      <c r="LMA165" s="89"/>
      <c r="LMB165" s="425"/>
      <c r="LMC165" s="423"/>
      <c r="LMD165" s="426"/>
      <c r="LME165" s="426"/>
      <c r="LMF165" s="427"/>
      <c r="LMG165" s="427"/>
      <c r="LMH165" s="423"/>
      <c r="LMI165" s="428"/>
      <c r="LMJ165" s="79"/>
      <c r="LMK165" s="424"/>
      <c r="LML165" s="89"/>
      <c r="LMM165" s="425"/>
      <c r="LMN165" s="423"/>
      <c r="LMO165" s="426"/>
      <c r="LMP165" s="426"/>
      <c r="LMQ165" s="427"/>
      <c r="LMR165" s="427"/>
      <c r="LMS165" s="423"/>
      <c r="LMT165" s="428"/>
      <c r="LMU165" s="79"/>
      <c r="LMV165" s="424"/>
      <c r="LMW165" s="89"/>
      <c r="LMX165" s="425"/>
      <c r="LMY165" s="423"/>
      <c r="LMZ165" s="426"/>
      <c r="LNA165" s="426"/>
      <c r="LNB165" s="427"/>
      <c r="LNC165" s="427"/>
      <c r="LND165" s="423"/>
      <c r="LNE165" s="428"/>
      <c r="LNF165" s="79"/>
      <c r="LNG165" s="424"/>
      <c r="LNH165" s="89"/>
      <c r="LNI165" s="425"/>
      <c r="LNJ165" s="423"/>
      <c r="LNK165" s="426"/>
      <c r="LNL165" s="426"/>
      <c r="LNM165" s="427"/>
      <c r="LNN165" s="427"/>
      <c r="LNO165" s="423"/>
      <c r="LNP165" s="428"/>
      <c r="LNQ165" s="79"/>
      <c r="LNR165" s="424"/>
      <c r="LNS165" s="89"/>
      <c r="LNT165" s="425"/>
      <c r="LNU165" s="423"/>
      <c r="LNV165" s="426"/>
      <c r="LNW165" s="426"/>
      <c r="LNX165" s="427"/>
      <c r="LNY165" s="427"/>
      <c r="LNZ165" s="423"/>
      <c r="LOA165" s="428"/>
      <c r="LOB165" s="79"/>
      <c r="LOC165" s="424"/>
      <c r="LOD165" s="89"/>
      <c r="LOE165" s="425"/>
      <c r="LOF165" s="423"/>
      <c r="LOG165" s="426"/>
      <c r="LOH165" s="426"/>
      <c r="LOI165" s="427"/>
      <c r="LOJ165" s="427"/>
      <c r="LOK165" s="423"/>
      <c r="LOL165" s="428"/>
      <c r="LOM165" s="79"/>
      <c r="LON165" s="424"/>
      <c r="LOO165" s="89"/>
      <c r="LOP165" s="425"/>
      <c r="LOQ165" s="423"/>
      <c r="LOR165" s="426"/>
      <c r="LOS165" s="426"/>
      <c r="LOT165" s="427"/>
      <c r="LOU165" s="427"/>
      <c r="LOV165" s="423"/>
      <c r="LOW165" s="428"/>
      <c r="LOX165" s="79"/>
      <c r="LOY165" s="424"/>
      <c r="LOZ165" s="89"/>
      <c r="LPA165" s="425"/>
      <c r="LPB165" s="423"/>
      <c r="LPC165" s="426"/>
      <c r="LPD165" s="426"/>
      <c r="LPE165" s="427"/>
      <c r="LPF165" s="427"/>
      <c r="LPG165" s="423"/>
      <c r="LPH165" s="428"/>
      <c r="LPI165" s="79"/>
      <c r="LPJ165" s="424"/>
      <c r="LPK165" s="89"/>
      <c r="LPL165" s="425"/>
      <c r="LPM165" s="423"/>
      <c r="LPN165" s="426"/>
      <c r="LPO165" s="426"/>
      <c r="LPP165" s="427"/>
      <c r="LPQ165" s="427"/>
      <c r="LPR165" s="423"/>
      <c r="LPS165" s="428"/>
      <c r="LPT165" s="79"/>
      <c r="LPU165" s="424"/>
      <c r="LPV165" s="89"/>
      <c r="LPW165" s="425"/>
      <c r="LPX165" s="423"/>
      <c r="LPY165" s="426"/>
      <c r="LPZ165" s="426"/>
      <c r="LQA165" s="427"/>
      <c r="LQB165" s="427"/>
      <c r="LQC165" s="423"/>
      <c r="LQD165" s="428"/>
      <c r="LQE165" s="79"/>
      <c r="LQF165" s="424"/>
      <c r="LQG165" s="89"/>
      <c r="LQH165" s="425"/>
      <c r="LQI165" s="423"/>
      <c r="LQJ165" s="426"/>
      <c r="LQK165" s="426"/>
      <c r="LQL165" s="427"/>
      <c r="LQM165" s="427"/>
      <c r="LQN165" s="423"/>
      <c r="LQO165" s="428"/>
      <c r="LQP165" s="79"/>
      <c r="LQQ165" s="424"/>
      <c r="LQR165" s="89"/>
      <c r="LQS165" s="425"/>
      <c r="LQT165" s="423"/>
      <c r="LQU165" s="426"/>
      <c r="LQV165" s="426"/>
      <c r="LQW165" s="427"/>
      <c r="LQX165" s="427"/>
      <c r="LQY165" s="423"/>
      <c r="LQZ165" s="428"/>
      <c r="LRA165" s="79"/>
      <c r="LRB165" s="424"/>
      <c r="LRC165" s="89"/>
      <c r="LRD165" s="425"/>
      <c r="LRE165" s="423"/>
      <c r="LRF165" s="426"/>
      <c r="LRG165" s="426"/>
      <c r="LRH165" s="427"/>
      <c r="LRI165" s="427"/>
      <c r="LRJ165" s="423"/>
      <c r="LRK165" s="428"/>
      <c r="LRL165" s="79"/>
      <c r="LRM165" s="424"/>
      <c r="LRN165" s="89"/>
      <c r="LRO165" s="425"/>
      <c r="LRP165" s="423"/>
      <c r="LRQ165" s="426"/>
      <c r="LRR165" s="426"/>
      <c r="LRS165" s="427"/>
      <c r="LRT165" s="427"/>
      <c r="LRU165" s="423"/>
      <c r="LRV165" s="428"/>
      <c r="LRW165" s="79"/>
      <c r="LRX165" s="424"/>
      <c r="LRY165" s="89"/>
      <c r="LRZ165" s="425"/>
      <c r="LSA165" s="423"/>
      <c r="LSB165" s="426"/>
      <c r="LSC165" s="426"/>
      <c r="LSD165" s="427"/>
      <c r="LSE165" s="427"/>
      <c r="LSF165" s="423"/>
      <c r="LSG165" s="428"/>
      <c r="LSH165" s="79"/>
      <c r="LSI165" s="424"/>
      <c r="LSJ165" s="89"/>
      <c r="LSK165" s="425"/>
      <c r="LSL165" s="423"/>
      <c r="LSM165" s="426"/>
      <c r="LSN165" s="426"/>
      <c r="LSO165" s="427"/>
      <c r="LSP165" s="427"/>
      <c r="LSQ165" s="423"/>
      <c r="LSR165" s="428"/>
      <c r="LSS165" s="79"/>
      <c r="LST165" s="424"/>
      <c r="LSU165" s="89"/>
      <c r="LSV165" s="425"/>
      <c r="LSW165" s="423"/>
      <c r="LSX165" s="426"/>
      <c r="LSY165" s="426"/>
      <c r="LSZ165" s="427"/>
      <c r="LTA165" s="427"/>
      <c r="LTB165" s="423"/>
      <c r="LTC165" s="428"/>
      <c r="LTD165" s="79"/>
      <c r="LTE165" s="424"/>
      <c r="LTF165" s="89"/>
      <c r="LTG165" s="425"/>
      <c r="LTH165" s="423"/>
      <c r="LTI165" s="426"/>
      <c r="LTJ165" s="426"/>
      <c r="LTK165" s="427"/>
      <c r="LTL165" s="427"/>
      <c r="LTM165" s="423"/>
      <c r="LTN165" s="428"/>
      <c r="LTO165" s="79"/>
      <c r="LTP165" s="424"/>
      <c r="LTQ165" s="89"/>
      <c r="LTR165" s="425"/>
      <c r="LTS165" s="423"/>
      <c r="LTT165" s="426"/>
      <c r="LTU165" s="426"/>
      <c r="LTV165" s="427"/>
      <c r="LTW165" s="427"/>
      <c r="LTX165" s="423"/>
      <c r="LTY165" s="428"/>
      <c r="LTZ165" s="79"/>
      <c r="LUA165" s="424"/>
      <c r="LUB165" s="89"/>
      <c r="LUC165" s="425"/>
      <c r="LUD165" s="423"/>
      <c r="LUE165" s="426"/>
      <c r="LUF165" s="426"/>
      <c r="LUG165" s="427"/>
      <c r="LUH165" s="427"/>
      <c r="LUI165" s="423"/>
      <c r="LUJ165" s="428"/>
      <c r="LUK165" s="79"/>
      <c r="LUL165" s="424"/>
      <c r="LUM165" s="89"/>
      <c r="LUN165" s="425"/>
      <c r="LUO165" s="423"/>
      <c r="LUP165" s="426"/>
      <c r="LUQ165" s="426"/>
      <c r="LUR165" s="427"/>
      <c r="LUS165" s="427"/>
      <c r="LUT165" s="423"/>
      <c r="LUU165" s="428"/>
      <c r="LUV165" s="79"/>
      <c r="LUW165" s="424"/>
      <c r="LUX165" s="89"/>
      <c r="LUY165" s="425"/>
      <c r="LUZ165" s="423"/>
      <c r="LVA165" s="426"/>
      <c r="LVB165" s="426"/>
      <c r="LVC165" s="427"/>
      <c r="LVD165" s="427"/>
      <c r="LVE165" s="423"/>
      <c r="LVF165" s="428"/>
      <c r="LVG165" s="79"/>
      <c r="LVH165" s="424"/>
      <c r="LVI165" s="89"/>
      <c r="LVJ165" s="425"/>
      <c r="LVK165" s="423"/>
      <c r="LVL165" s="426"/>
      <c r="LVM165" s="426"/>
      <c r="LVN165" s="427"/>
      <c r="LVO165" s="427"/>
      <c r="LVP165" s="423"/>
      <c r="LVQ165" s="428"/>
      <c r="LVR165" s="79"/>
      <c r="LVS165" s="424"/>
      <c r="LVT165" s="89"/>
      <c r="LVU165" s="425"/>
      <c r="LVV165" s="423"/>
      <c r="LVW165" s="426"/>
      <c r="LVX165" s="426"/>
      <c r="LVY165" s="427"/>
      <c r="LVZ165" s="427"/>
      <c r="LWA165" s="423"/>
      <c r="LWB165" s="428"/>
      <c r="LWC165" s="79"/>
      <c r="LWD165" s="424"/>
      <c r="LWE165" s="89"/>
      <c r="LWF165" s="425"/>
      <c r="LWG165" s="423"/>
      <c r="LWH165" s="426"/>
      <c r="LWI165" s="426"/>
      <c r="LWJ165" s="427"/>
      <c r="LWK165" s="427"/>
      <c r="LWL165" s="423"/>
      <c r="LWM165" s="428"/>
      <c r="LWN165" s="79"/>
      <c r="LWO165" s="424"/>
      <c r="LWP165" s="89"/>
      <c r="LWQ165" s="425"/>
      <c r="LWR165" s="423"/>
      <c r="LWS165" s="426"/>
      <c r="LWT165" s="426"/>
      <c r="LWU165" s="427"/>
      <c r="LWV165" s="427"/>
      <c r="LWW165" s="423"/>
      <c r="LWX165" s="428"/>
      <c r="LWY165" s="79"/>
      <c r="LWZ165" s="424"/>
      <c r="LXA165" s="89"/>
      <c r="LXB165" s="425"/>
      <c r="LXC165" s="423"/>
      <c r="LXD165" s="426"/>
      <c r="LXE165" s="426"/>
      <c r="LXF165" s="427"/>
      <c r="LXG165" s="427"/>
      <c r="LXH165" s="423"/>
      <c r="LXI165" s="428"/>
      <c r="LXJ165" s="79"/>
      <c r="LXK165" s="424"/>
      <c r="LXL165" s="89"/>
      <c r="LXM165" s="425"/>
      <c r="LXN165" s="423"/>
      <c r="LXO165" s="426"/>
      <c r="LXP165" s="426"/>
      <c r="LXQ165" s="427"/>
      <c r="LXR165" s="427"/>
      <c r="LXS165" s="423"/>
      <c r="LXT165" s="428"/>
      <c r="LXU165" s="79"/>
      <c r="LXV165" s="424"/>
      <c r="LXW165" s="89"/>
      <c r="LXX165" s="425"/>
      <c r="LXY165" s="423"/>
      <c r="LXZ165" s="426"/>
      <c r="LYA165" s="426"/>
      <c r="LYB165" s="427"/>
      <c r="LYC165" s="427"/>
      <c r="LYD165" s="423"/>
      <c r="LYE165" s="428"/>
      <c r="LYF165" s="79"/>
      <c r="LYG165" s="424"/>
      <c r="LYH165" s="89"/>
      <c r="LYI165" s="425"/>
      <c r="LYJ165" s="423"/>
      <c r="LYK165" s="426"/>
      <c r="LYL165" s="426"/>
      <c r="LYM165" s="427"/>
      <c r="LYN165" s="427"/>
      <c r="LYO165" s="423"/>
      <c r="LYP165" s="428"/>
      <c r="LYQ165" s="79"/>
      <c r="LYR165" s="424"/>
      <c r="LYS165" s="89"/>
      <c r="LYT165" s="425"/>
      <c r="LYU165" s="423"/>
      <c r="LYV165" s="426"/>
      <c r="LYW165" s="426"/>
      <c r="LYX165" s="427"/>
      <c r="LYY165" s="427"/>
      <c r="LYZ165" s="423"/>
      <c r="LZA165" s="428"/>
      <c r="LZB165" s="79"/>
      <c r="LZC165" s="424"/>
      <c r="LZD165" s="89"/>
      <c r="LZE165" s="425"/>
      <c r="LZF165" s="423"/>
      <c r="LZG165" s="426"/>
      <c r="LZH165" s="426"/>
      <c r="LZI165" s="427"/>
      <c r="LZJ165" s="427"/>
      <c r="LZK165" s="423"/>
      <c r="LZL165" s="428"/>
      <c r="LZM165" s="79"/>
      <c r="LZN165" s="424"/>
      <c r="LZO165" s="89"/>
      <c r="LZP165" s="425"/>
      <c r="LZQ165" s="423"/>
      <c r="LZR165" s="426"/>
      <c r="LZS165" s="426"/>
      <c r="LZT165" s="427"/>
      <c r="LZU165" s="427"/>
      <c r="LZV165" s="423"/>
      <c r="LZW165" s="428"/>
      <c r="LZX165" s="79"/>
      <c r="LZY165" s="424"/>
      <c r="LZZ165" s="89"/>
      <c r="MAA165" s="425"/>
      <c r="MAB165" s="423"/>
      <c r="MAC165" s="426"/>
      <c r="MAD165" s="426"/>
      <c r="MAE165" s="427"/>
      <c r="MAF165" s="427"/>
      <c r="MAG165" s="423"/>
      <c r="MAH165" s="428"/>
      <c r="MAI165" s="79"/>
      <c r="MAJ165" s="424"/>
      <c r="MAK165" s="89"/>
      <c r="MAL165" s="425"/>
      <c r="MAM165" s="423"/>
      <c r="MAN165" s="426"/>
      <c r="MAO165" s="426"/>
      <c r="MAP165" s="427"/>
      <c r="MAQ165" s="427"/>
      <c r="MAR165" s="423"/>
      <c r="MAS165" s="428"/>
      <c r="MAT165" s="79"/>
      <c r="MAU165" s="424"/>
      <c r="MAV165" s="89"/>
      <c r="MAW165" s="425"/>
      <c r="MAX165" s="423"/>
      <c r="MAY165" s="426"/>
      <c r="MAZ165" s="426"/>
      <c r="MBA165" s="427"/>
      <c r="MBB165" s="427"/>
      <c r="MBC165" s="423"/>
      <c r="MBD165" s="428"/>
      <c r="MBE165" s="79"/>
      <c r="MBF165" s="424"/>
      <c r="MBG165" s="89"/>
      <c r="MBH165" s="425"/>
      <c r="MBI165" s="423"/>
      <c r="MBJ165" s="426"/>
      <c r="MBK165" s="426"/>
      <c r="MBL165" s="427"/>
      <c r="MBM165" s="427"/>
      <c r="MBN165" s="423"/>
      <c r="MBO165" s="428"/>
      <c r="MBP165" s="79"/>
      <c r="MBQ165" s="424"/>
      <c r="MBR165" s="89"/>
      <c r="MBS165" s="425"/>
      <c r="MBT165" s="423"/>
      <c r="MBU165" s="426"/>
      <c r="MBV165" s="426"/>
      <c r="MBW165" s="427"/>
      <c r="MBX165" s="427"/>
      <c r="MBY165" s="423"/>
      <c r="MBZ165" s="428"/>
      <c r="MCA165" s="79"/>
      <c r="MCB165" s="424"/>
      <c r="MCC165" s="89"/>
      <c r="MCD165" s="425"/>
      <c r="MCE165" s="423"/>
      <c r="MCF165" s="426"/>
      <c r="MCG165" s="426"/>
      <c r="MCH165" s="427"/>
      <c r="MCI165" s="427"/>
      <c r="MCJ165" s="423"/>
      <c r="MCK165" s="428"/>
      <c r="MCL165" s="79"/>
      <c r="MCM165" s="424"/>
      <c r="MCN165" s="89"/>
      <c r="MCO165" s="425"/>
      <c r="MCP165" s="423"/>
      <c r="MCQ165" s="426"/>
      <c r="MCR165" s="426"/>
      <c r="MCS165" s="427"/>
      <c r="MCT165" s="427"/>
      <c r="MCU165" s="423"/>
      <c r="MCV165" s="428"/>
      <c r="MCW165" s="79"/>
      <c r="MCX165" s="424"/>
      <c r="MCY165" s="89"/>
      <c r="MCZ165" s="425"/>
      <c r="MDA165" s="423"/>
      <c r="MDB165" s="426"/>
      <c r="MDC165" s="426"/>
      <c r="MDD165" s="427"/>
      <c r="MDE165" s="427"/>
      <c r="MDF165" s="423"/>
      <c r="MDG165" s="428"/>
      <c r="MDH165" s="79"/>
      <c r="MDI165" s="424"/>
      <c r="MDJ165" s="89"/>
      <c r="MDK165" s="425"/>
      <c r="MDL165" s="423"/>
      <c r="MDM165" s="426"/>
      <c r="MDN165" s="426"/>
      <c r="MDO165" s="427"/>
      <c r="MDP165" s="427"/>
      <c r="MDQ165" s="423"/>
      <c r="MDR165" s="428"/>
      <c r="MDS165" s="79"/>
      <c r="MDT165" s="424"/>
      <c r="MDU165" s="89"/>
      <c r="MDV165" s="425"/>
      <c r="MDW165" s="423"/>
      <c r="MDX165" s="426"/>
      <c r="MDY165" s="426"/>
      <c r="MDZ165" s="427"/>
      <c r="MEA165" s="427"/>
      <c r="MEB165" s="423"/>
      <c r="MEC165" s="428"/>
      <c r="MED165" s="79"/>
      <c r="MEE165" s="424"/>
      <c r="MEF165" s="89"/>
      <c r="MEG165" s="425"/>
      <c r="MEH165" s="423"/>
      <c r="MEI165" s="426"/>
      <c r="MEJ165" s="426"/>
      <c r="MEK165" s="427"/>
      <c r="MEL165" s="427"/>
      <c r="MEM165" s="423"/>
      <c r="MEN165" s="428"/>
      <c r="MEO165" s="79"/>
      <c r="MEP165" s="424"/>
      <c r="MEQ165" s="89"/>
      <c r="MER165" s="425"/>
      <c r="MES165" s="423"/>
      <c r="MET165" s="426"/>
      <c r="MEU165" s="426"/>
      <c r="MEV165" s="427"/>
      <c r="MEW165" s="427"/>
      <c r="MEX165" s="423"/>
      <c r="MEY165" s="428"/>
      <c r="MEZ165" s="79"/>
      <c r="MFA165" s="424"/>
      <c r="MFB165" s="89"/>
      <c r="MFC165" s="425"/>
      <c r="MFD165" s="423"/>
      <c r="MFE165" s="426"/>
      <c r="MFF165" s="426"/>
      <c r="MFG165" s="427"/>
      <c r="MFH165" s="427"/>
      <c r="MFI165" s="423"/>
      <c r="MFJ165" s="428"/>
      <c r="MFK165" s="79"/>
      <c r="MFL165" s="424"/>
      <c r="MFM165" s="89"/>
      <c r="MFN165" s="425"/>
      <c r="MFO165" s="423"/>
      <c r="MFP165" s="426"/>
      <c r="MFQ165" s="426"/>
      <c r="MFR165" s="427"/>
      <c r="MFS165" s="427"/>
      <c r="MFT165" s="423"/>
      <c r="MFU165" s="428"/>
      <c r="MFV165" s="79"/>
      <c r="MFW165" s="424"/>
      <c r="MFX165" s="89"/>
      <c r="MFY165" s="425"/>
      <c r="MFZ165" s="423"/>
      <c r="MGA165" s="426"/>
      <c r="MGB165" s="426"/>
      <c r="MGC165" s="427"/>
      <c r="MGD165" s="427"/>
      <c r="MGE165" s="423"/>
      <c r="MGF165" s="428"/>
      <c r="MGG165" s="79"/>
      <c r="MGH165" s="424"/>
      <c r="MGI165" s="89"/>
      <c r="MGJ165" s="425"/>
      <c r="MGK165" s="423"/>
      <c r="MGL165" s="426"/>
      <c r="MGM165" s="426"/>
      <c r="MGN165" s="427"/>
      <c r="MGO165" s="427"/>
      <c r="MGP165" s="423"/>
      <c r="MGQ165" s="428"/>
      <c r="MGR165" s="79"/>
      <c r="MGS165" s="424"/>
      <c r="MGT165" s="89"/>
      <c r="MGU165" s="425"/>
      <c r="MGV165" s="423"/>
      <c r="MGW165" s="426"/>
      <c r="MGX165" s="426"/>
      <c r="MGY165" s="427"/>
      <c r="MGZ165" s="427"/>
      <c r="MHA165" s="423"/>
      <c r="MHB165" s="428"/>
      <c r="MHC165" s="79"/>
      <c r="MHD165" s="424"/>
      <c r="MHE165" s="89"/>
      <c r="MHF165" s="425"/>
      <c r="MHG165" s="423"/>
      <c r="MHH165" s="426"/>
      <c r="MHI165" s="426"/>
      <c r="MHJ165" s="427"/>
      <c r="MHK165" s="427"/>
      <c r="MHL165" s="423"/>
      <c r="MHM165" s="428"/>
      <c r="MHN165" s="79"/>
      <c r="MHO165" s="424"/>
      <c r="MHP165" s="89"/>
      <c r="MHQ165" s="425"/>
      <c r="MHR165" s="423"/>
      <c r="MHS165" s="426"/>
      <c r="MHT165" s="426"/>
      <c r="MHU165" s="427"/>
      <c r="MHV165" s="427"/>
      <c r="MHW165" s="423"/>
      <c r="MHX165" s="428"/>
      <c r="MHY165" s="79"/>
      <c r="MHZ165" s="424"/>
      <c r="MIA165" s="89"/>
      <c r="MIB165" s="425"/>
      <c r="MIC165" s="423"/>
      <c r="MID165" s="426"/>
      <c r="MIE165" s="426"/>
      <c r="MIF165" s="427"/>
      <c r="MIG165" s="427"/>
      <c r="MIH165" s="423"/>
      <c r="MII165" s="428"/>
      <c r="MIJ165" s="79"/>
      <c r="MIK165" s="424"/>
      <c r="MIL165" s="89"/>
      <c r="MIM165" s="425"/>
      <c r="MIN165" s="423"/>
      <c r="MIO165" s="426"/>
      <c r="MIP165" s="426"/>
      <c r="MIQ165" s="427"/>
      <c r="MIR165" s="427"/>
      <c r="MIS165" s="423"/>
      <c r="MIT165" s="428"/>
      <c r="MIU165" s="79"/>
      <c r="MIV165" s="424"/>
      <c r="MIW165" s="89"/>
      <c r="MIX165" s="425"/>
      <c r="MIY165" s="423"/>
      <c r="MIZ165" s="426"/>
      <c r="MJA165" s="426"/>
      <c r="MJB165" s="427"/>
      <c r="MJC165" s="427"/>
      <c r="MJD165" s="423"/>
      <c r="MJE165" s="428"/>
      <c r="MJF165" s="79"/>
      <c r="MJG165" s="424"/>
      <c r="MJH165" s="89"/>
      <c r="MJI165" s="425"/>
      <c r="MJJ165" s="423"/>
      <c r="MJK165" s="426"/>
      <c r="MJL165" s="426"/>
      <c r="MJM165" s="427"/>
      <c r="MJN165" s="427"/>
      <c r="MJO165" s="423"/>
      <c r="MJP165" s="428"/>
      <c r="MJQ165" s="79"/>
      <c r="MJR165" s="424"/>
      <c r="MJS165" s="89"/>
      <c r="MJT165" s="425"/>
      <c r="MJU165" s="423"/>
      <c r="MJV165" s="426"/>
      <c r="MJW165" s="426"/>
      <c r="MJX165" s="427"/>
      <c r="MJY165" s="427"/>
      <c r="MJZ165" s="423"/>
      <c r="MKA165" s="428"/>
      <c r="MKB165" s="79"/>
      <c r="MKC165" s="424"/>
      <c r="MKD165" s="89"/>
      <c r="MKE165" s="425"/>
      <c r="MKF165" s="423"/>
      <c r="MKG165" s="426"/>
      <c r="MKH165" s="426"/>
      <c r="MKI165" s="427"/>
      <c r="MKJ165" s="427"/>
      <c r="MKK165" s="423"/>
      <c r="MKL165" s="428"/>
      <c r="MKM165" s="79"/>
      <c r="MKN165" s="424"/>
      <c r="MKO165" s="89"/>
      <c r="MKP165" s="425"/>
      <c r="MKQ165" s="423"/>
      <c r="MKR165" s="426"/>
      <c r="MKS165" s="426"/>
      <c r="MKT165" s="427"/>
      <c r="MKU165" s="427"/>
      <c r="MKV165" s="423"/>
      <c r="MKW165" s="428"/>
      <c r="MKX165" s="79"/>
      <c r="MKY165" s="424"/>
      <c r="MKZ165" s="89"/>
      <c r="MLA165" s="425"/>
      <c r="MLB165" s="423"/>
      <c r="MLC165" s="426"/>
      <c r="MLD165" s="426"/>
      <c r="MLE165" s="427"/>
      <c r="MLF165" s="427"/>
      <c r="MLG165" s="423"/>
      <c r="MLH165" s="428"/>
      <c r="MLI165" s="79"/>
      <c r="MLJ165" s="424"/>
      <c r="MLK165" s="89"/>
      <c r="MLL165" s="425"/>
      <c r="MLM165" s="423"/>
      <c r="MLN165" s="426"/>
      <c r="MLO165" s="426"/>
      <c r="MLP165" s="427"/>
      <c r="MLQ165" s="427"/>
      <c r="MLR165" s="423"/>
      <c r="MLS165" s="428"/>
      <c r="MLT165" s="79"/>
      <c r="MLU165" s="424"/>
      <c r="MLV165" s="89"/>
      <c r="MLW165" s="425"/>
      <c r="MLX165" s="423"/>
      <c r="MLY165" s="426"/>
      <c r="MLZ165" s="426"/>
      <c r="MMA165" s="427"/>
      <c r="MMB165" s="427"/>
      <c r="MMC165" s="423"/>
      <c r="MMD165" s="428"/>
      <c r="MME165" s="79"/>
      <c r="MMF165" s="424"/>
      <c r="MMG165" s="89"/>
      <c r="MMH165" s="425"/>
      <c r="MMI165" s="423"/>
      <c r="MMJ165" s="426"/>
      <c r="MMK165" s="426"/>
      <c r="MML165" s="427"/>
      <c r="MMM165" s="427"/>
      <c r="MMN165" s="423"/>
      <c r="MMO165" s="428"/>
      <c r="MMP165" s="79"/>
      <c r="MMQ165" s="424"/>
      <c r="MMR165" s="89"/>
      <c r="MMS165" s="425"/>
      <c r="MMT165" s="423"/>
      <c r="MMU165" s="426"/>
      <c r="MMV165" s="426"/>
      <c r="MMW165" s="427"/>
      <c r="MMX165" s="427"/>
      <c r="MMY165" s="423"/>
      <c r="MMZ165" s="428"/>
      <c r="MNA165" s="79"/>
      <c r="MNB165" s="424"/>
      <c r="MNC165" s="89"/>
      <c r="MND165" s="425"/>
      <c r="MNE165" s="423"/>
      <c r="MNF165" s="426"/>
      <c r="MNG165" s="426"/>
      <c r="MNH165" s="427"/>
      <c r="MNI165" s="427"/>
      <c r="MNJ165" s="423"/>
      <c r="MNK165" s="428"/>
      <c r="MNL165" s="79"/>
      <c r="MNM165" s="424"/>
      <c r="MNN165" s="89"/>
      <c r="MNO165" s="425"/>
      <c r="MNP165" s="423"/>
      <c r="MNQ165" s="426"/>
      <c r="MNR165" s="426"/>
      <c r="MNS165" s="427"/>
      <c r="MNT165" s="427"/>
      <c r="MNU165" s="423"/>
      <c r="MNV165" s="428"/>
      <c r="MNW165" s="79"/>
      <c r="MNX165" s="424"/>
      <c r="MNY165" s="89"/>
      <c r="MNZ165" s="425"/>
      <c r="MOA165" s="423"/>
      <c r="MOB165" s="426"/>
      <c r="MOC165" s="426"/>
      <c r="MOD165" s="427"/>
      <c r="MOE165" s="427"/>
      <c r="MOF165" s="423"/>
      <c r="MOG165" s="428"/>
      <c r="MOH165" s="79"/>
      <c r="MOI165" s="424"/>
      <c r="MOJ165" s="89"/>
      <c r="MOK165" s="425"/>
      <c r="MOL165" s="423"/>
      <c r="MOM165" s="426"/>
      <c r="MON165" s="426"/>
      <c r="MOO165" s="427"/>
      <c r="MOP165" s="427"/>
      <c r="MOQ165" s="423"/>
      <c r="MOR165" s="428"/>
      <c r="MOS165" s="79"/>
      <c r="MOT165" s="424"/>
      <c r="MOU165" s="89"/>
      <c r="MOV165" s="425"/>
      <c r="MOW165" s="423"/>
      <c r="MOX165" s="426"/>
      <c r="MOY165" s="426"/>
      <c r="MOZ165" s="427"/>
      <c r="MPA165" s="427"/>
      <c r="MPB165" s="423"/>
      <c r="MPC165" s="428"/>
      <c r="MPD165" s="79"/>
      <c r="MPE165" s="424"/>
      <c r="MPF165" s="89"/>
      <c r="MPG165" s="425"/>
      <c r="MPH165" s="423"/>
      <c r="MPI165" s="426"/>
      <c r="MPJ165" s="426"/>
      <c r="MPK165" s="427"/>
      <c r="MPL165" s="427"/>
      <c r="MPM165" s="423"/>
      <c r="MPN165" s="428"/>
      <c r="MPO165" s="79"/>
      <c r="MPP165" s="424"/>
      <c r="MPQ165" s="89"/>
      <c r="MPR165" s="425"/>
      <c r="MPS165" s="423"/>
      <c r="MPT165" s="426"/>
      <c r="MPU165" s="426"/>
      <c r="MPV165" s="427"/>
      <c r="MPW165" s="427"/>
      <c r="MPX165" s="423"/>
      <c r="MPY165" s="428"/>
      <c r="MPZ165" s="79"/>
      <c r="MQA165" s="424"/>
      <c r="MQB165" s="89"/>
      <c r="MQC165" s="425"/>
      <c r="MQD165" s="423"/>
      <c r="MQE165" s="426"/>
      <c r="MQF165" s="426"/>
      <c r="MQG165" s="427"/>
      <c r="MQH165" s="427"/>
      <c r="MQI165" s="423"/>
      <c r="MQJ165" s="428"/>
      <c r="MQK165" s="79"/>
      <c r="MQL165" s="424"/>
      <c r="MQM165" s="89"/>
      <c r="MQN165" s="425"/>
      <c r="MQO165" s="423"/>
      <c r="MQP165" s="426"/>
      <c r="MQQ165" s="426"/>
      <c r="MQR165" s="427"/>
      <c r="MQS165" s="427"/>
      <c r="MQT165" s="423"/>
      <c r="MQU165" s="428"/>
      <c r="MQV165" s="79"/>
      <c r="MQW165" s="424"/>
      <c r="MQX165" s="89"/>
      <c r="MQY165" s="425"/>
      <c r="MQZ165" s="423"/>
      <c r="MRA165" s="426"/>
      <c r="MRB165" s="426"/>
      <c r="MRC165" s="427"/>
      <c r="MRD165" s="427"/>
      <c r="MRE165" s="423"/>
      <c r="MRF165" s="428"/>
      <c r="MRG165" s="79"/>
      <c r="MRH165" s="424"/>
      <c r="MRI165" s="89"/>
      <c r="MRJ165" s="425"/>
      <c r="MRK165" s="423"/>
      <c r="MRL165" s="426"/>
      <c r="MRM165" s="426"/>
      <c r="MRN165" s="427"/>
      <c r="MRO165" s="427"/>
      <c r="MRP165" s="423"/>
      <c r="MRQ165" s="428"/>
      <c r="MRR165" s="79"/>
      <c r="MRS165" s="424"/>
      <c r="MRT165" s="89"/>
      <c r="MRU165" s="425"/>
      <c r="MRV165" s="423"/>
      <c r="MRW165" s="426"/>
      <c r="MRX165" s="426"/>
      <c r="MRY165" s="427"/>
      <c r="MRZ165" s="427"/>
      <c r="MSA165" s="423"/>
      <c r="MSB165" s="428"/>
      <c r="MSC165" s="79"/>
      <c r="MSD165" s="424"/>
      <c r="MSE165" s="89"/>
      <c r="MSF165" s="425"/>
      <c r="MSG165" s="423"/>
      <c r="MSH165" s="426"/>
      <c r="MSI165" s="426"/>
      <c r="MSJ165" s="427"/>
      <c r="MSK165" s="427"/>
      <c r="MSL165" s="423"/>
      <c r="MSM165" s="428"/>
      <c r="MSN165" s="79"/>
      <c r="MSO165" s="424"/>
      <c r="MSP165" s="89"/>
      <c r="MSQ165" s="425"/>
      <c r="MSR165" s="423"/>
      <c r="MSS165" s="426"/>
      <c r="MST165" s="426"/>
      <c r="MSU165" s="427"/>
      <c r="MSV165" s="427"/>
      <c r="MSW165" s="423"/>
      <c r="MSX165" s="428"/>
      <c r="MSY165" s="79"/>
      <c r="MSZ165" s="424"/>
      <c r="MTA165" s="89"/>
      <c r="MTB165" s="425"/>
      <c r="MTC165" s="423"/>
      <c r="MTD165" s="426"/>
      <c r="MTE165" s="426"/>
      <c r="MTF165" s="427"/>
      <c r="MTG165" s="427"/>
      <c r="MTH165" s="423"/>
      <c r="MTI165" s="428"/>
      <c r="MTJ165" s="79"/>
      <c r="MTK165" s="424"/>
      <c r="MTL165" s="89"/>
      <c r="MTM165" s="425"/>
      <c r="MTN165" s="423"/>
      <c r="MTO165" s="426"/>
      <c r="MTP165" s="426"/>
      <c r="MTQ165" s="427"/>
      <c r="MTR165" s="427"/>
      <c r="MTS165" s="423"/>
      <c r="MTT165" s="428"/>
      <c r="MTU165" s="79"/>
      <c r="MTV165" s="424"/>
      <c r="MTW165" s="89"/>
      <c r="MTX165" s="425"/>
      <c r="MTY165" s="423"/>
      <c r="MTZ165" s="426"/>
      <c r="MUA165" s="426"/>
      <c r="MUB165" s="427"/>
      <c r="MUC165" s="427"/>
      <c r="MUD165" s="423"/>
      <c r="MUE165" s="428"/>
      <c r="MUF165" s="79"/>
      <c r="MUG165" s="424"/>
      <c r="MUH165" s="89"/>
      <c r="MUI165" s="425"/>
      <c r="MUJ165" s="423"/>
      <c r="MUK165" s="426"/>
      <c r="MUL165" s="426"/>
      <c r="MUM165" s="427"/>
      <c r="MUN165" s="427"/>
      <c r="MUO165" s="423"/>
      <c r="MUP165" s="428"/>
      <c r="MUQ165" s="79"/>
      <c r="MUR165" s="424"/>
      <c r="MUS165" s="89"/>
      <c r="MUT165" s="425"/>
      <c r="MUU165" s="423"/>
      <c r="MUV165" s="426"/>
      <c r="MUW165" s="426"/>
      <c r="MUX165" s="427"/>
      <c r="MUY165" s="427"/>
      <c r="MUZ165" s="423"/>
      <c r="MVA165" s="428"/>
      <c r="MVB165" s="79"/>
      <c r="MVC165" s="424"/>
      <c r="MVD165" s="89"/>
      <c r="MVE165" s="425"/>
      <c r="MVF165" s="423"/>
      <c r="MVG165" s="426"/>
      <c r="MVH165" s="426"/>
      <c r="MVI165" s="427"/>
      <c r="MVJ165" s="427"/>
      <c r="MVK165" s="423"/>
      <c r="MVL165" s="428"/>
      <c r="MVM165" s="79"/>
      <c r="MVN165" s="424"/>
      <c r="MVO165" s="89"/>
      <c r="MVP165" s="425"/>
      <c r="MVQ165" s="423"/>
      <c r="MVR165" s="426"/>
      <c r="MVS165" s="426"/>
      <c r="MVT165" s="427"/>
      <c r="MVU165" s="427"/>
      <c r="MVV165" s="423"/>
      <c r="MVW165" s="428"/>
      <c r="MVX165" s="79"/>
      <c r="MVY165" s="424"/>
      <c r="MVZ165" s="89"/>
      <c r="MWA165" s="425"/>
      <c r="MWB165" s="423"/>
      <c r="MWC165" s="426"/>
      <c r="MWD165" s="426"/>
      <c r="MWE165" s="427"/>
      <c r="MWF165" s="427"/>
      <c r="MWG165" s="423"/>
      <c r="MWH165" s="428"/>
      <c r="MWI165" s="79"/>
      <c r="MWJ165" s="424"/>
      <c r="MWK165" s="89"/>
      <c r="MWL165" s="425"/>
      <c r="MWM165" s="423"/>
      <c r="MWN165" s="426"/>
      <c r="MWO165" s="426"/>
      <c r="MWP165" s="427"/>
      <c r="MWQ165" s="427"/>
      <c r="MWR165" s="423"/>
      <c r="MWS165" s="428"/>
      <c r="MWT165" s="79"/>
      <c r="MWU165" s="424"/>
      <c r="MWV165" s="89"/>
      <c r="MWW165" s="425"/>
      <c r="MWX165" s="423"/>
      <c r="MWY165" s="426"/>
      <c r="MWZ165" s="426"/>
      <c r="MXA165" s="427"/>
      <c r="MXB165" s="427"/>
      <c r="MXC165" s="423"/>
      <c r="MXD165" s="428"/>
      <c r="MXE165" s="79"/>
      <c r="MXF165" s="424"/>
      <c r="MXG165" s="89"/>
      <c r="MXH165" s="425"/>
      <c r="MXI165" s="423"/>
      <c r="MXJ165" s="426"/>
      <c r="MXK165" s="426"/>
      <c r="MXL165" s="427"/>
      <c r="MXM165" s="427"/>
      <c r="MXN165" s="423"/>
      <c r="MXO165" s="428"/>
      <c r="MXP165" s="79"/>
      <c r="MXQ165" s="424"/>
      <c r="MXR165" s="89"/>
      <c r="MXS165" s="425"/>
      <c r="MXT165" s="423"/>
      <c r="MXU165" s="426"/>
      <c r="MXV165" s="426"/>
      <c r="MXW165" s="427"/>
      <c r="MXX165" s="427"/>
      <c r="MXY165" s="423"/>
      <c r="MXZ165" s="428"/>
      <c r="MYA165" s="79"/>
      <c r="MYB165" s="424"/>
      <c r="MYC165" s="89"/>
      <c r="MYD165" s="425"/>
      <c r="MYE165" s="423"/>
      <c r="MYF165" s="426"/>
      <c r="MYG165" s="426"/>
      <c r="MYH165" s="427"/>
      <c r="MYI165" s="427"/>
      <c r="MYJ165" s="423"/>
      <c r="MYK165" s="428"/>
      <c r="MYL165" s="79"/>
      <c r="MYM165" s="424"/>
      <c r="MYN165" s="89"/>
      <c r="MYO165" s="425"/>
      <c r="MYP165" s="423"/>
      <c r="MYQ165" s="426"/>
      <c r="MYR165" s="426"/>
      <c r="MYS165" s="427"/>
      <c r="MYT165" s="427"/>
      <c r="MYU165" s="423"/>
      <c r="MYV165" s="428"/>
      <c r="MYW165" s="79"/>
      <c r="MYX165" s="424"/>
      <c r="MYY165" s="89"/>
      <c r="MYZ165" s="425"/>
      <c r="MZA165" s="423"/>
      <c r="MZB165" s="426"/>
      <c r="MZC165" s="426"/>
      <c r="MZD165" s="427"/>
      <c r="MZE165" s="427"/>
      <c r="MZF165" s="423"/>
      <c r="MZG165" s="428"/>
      <c r="MZH165" s="79"/>
      <c r="MZI165" s="424"/>
      <c r="MZJ165" s="89"/>
      <c r="MZK165" s="425"/>
      <c r="MZL165" s="423"/>
      <c r="MZM165" s="426"/>
      <c r="MZN165" s="426"/>
      <c r="MZO165" s="427"/>
      <c r="MZP165" s="427"/>
      <c r="MZQ165" s="423"/>
      <c r="MZR165" s="428"/>
      <c r="MZS165" s="79"/>
      <c r="MZT165" s="424"/>
      <c r="MZU165" s="89"/>
      <c r="MZV165" s="425"/>
      <c r="MZW165" s="423"/>
      <c r="MZX165" s="426"/>
      <c r="MZY165" s="426"/>
      <c r="MZZ165" s="427"/>
      <c r="NAA165" s="427"/>
      <c r="NAB165" s="423"/>
      <c r="NAC165" s="428"/>
      <c r="NAD165" s="79"/>
      <c r="NAE165" s="424"/>
      <c r="NAF165" s="89"/>
      <c r="NAG165" s="425"/>
      <c r="NAH165" s="423"/>
      <c r="NAI165" s="426"/>
      <c r="NAJ165" s="426"/>
      <c r="NAK165" s="427"/>
      <c r="NAL165" s="427"/>
      <c r="NAM165" s="423"/>
      <c r="NAN165" s="428"/>
      <c r="NAO165" s="79"/>
      <c r="NAP165" s="424"/>
      <c r="NAQ165" s="89"/>
      <c r="NAR165" s="425"/>
      <c r="NAS165" s="423"/>
      <c r="NAT165" s="426"/>
      <c r="NAU165" s="426"/>
      <c r="NAV165" s="427"/>
      <c r="NAW165" s="427"/>
      <c r="NAX165" s="423"/>
      <c r="NAY165" s="428"/>
      <c r="NAZ165" s="79"/>
      <c r="NBA165" s="424"/>
      <c r="NBB165" s="89"/>
      <c r="NBC165" s="425"/>
      <c r="NBD165" s="423"/>
      <c r="NBE165" s="426"/>
      <c r="NBF165" s="426"/>
      <c r="NBG165" s="427"/>
      <c r="NBH165" s="427"/>
      <c r="NBI165" s="423"/>
      <c r="NBJ165" s="428"/>
      <c r="NBK165" s="79"/>
      <c r="NBL165" s="424"/>
      <c r="NBM165" s="89"/>
      <c r="NBN165" s="425"/>
      <c r="NBO165" s="423"/>
      <c r="NBP165" s="426"/>
      <c r="NBQ165" s="426"/>
      <c r="NBR165" s="427"/>
      <c r="NBS165" s="427"/>
      <c r="NBT165" s="423"/>
      <c r="NBU165" s="428"/>
      <c r="NBV165" s="79"/>
      <c r="NBW165" s="424"/>
      <c r="NBX165" s="89"/>
      <c r="NBY165" s="425"/>
      <c r="NBZ165" s="423"/>
      <c r="NCA165" s="426"/>
      <c r="NCB165" s="426"/>
      <c r="NCC165" s="427"/>
      <c r="NCD165" s="427"/>
      <c r="NCE165" s="423"/>
      <c r="NCF165" s="428"/>
      <c r="NCG165" s="79"/>
      <c r="NCH165" s="424"/>
      <c r="NCI165" s="89"/>
      <c r="NCJ165" s="425"/>
      <c r="NCK165" s="423"/>
      <c r="NCL165" s="426"/>
      <c r="NCM165" s="426"/>
      <c r="NCN165" s="427"/>
      <c r="NCO165" s="427"/>
      <c r="NCP165" s="423"/>
      <c r="NCQ165" s="428"/>
      <c r="NCR165" s="79"/>
      <c r="NCS165" s="424"/>
      <c r="NCT165" s="89"/>
      <c r="NCU165" s="425"/>
      <c r="NCV165" s="423"/>
      <c r="NCW165" s="426"/>
      <c r="NCX165" s="426"/>
      <c r="NCY165" s="427"/>
      <c r="NCZ165" s="427"/>
      <c r="NDA165" s="423"/>
      <c r="NDB165" s="428"/>
      <c r="NDC165" s="79"/>
      <c r="NDD165" s="424"/>
      <c r="NDE165" s="89"/>
      <c r="NDF165" s="425"/>
      <c r="NDG165" s="423"/>
      <c r="NDH165" s="426"/>
      <c r="NDI165" s="426"/>
      <c r="NDJ165" s="427"/>
      <c r="NDK165" s="427"/>
      <c r="NDL165" s="423"/>
      <c r="NDM165" s="428"/>
      <c r="NDN165" s="79"/>
      <c r="NDO165" s="424"/>
      <c r="NDP165" s="89"/>
      <c r="NDQ165" s="425"/>
      <c r="NDR165" s="423"/>
      <c r="NDS165" s="426"/>
      <c r="NDT165" s="426"/>
      <c r="NDU165" s="427"/>
      <c r="NDV165" s="427"/>
      <c r="NDW165" s="423"/>
      <c r="NDX165" s="428"/>
      <c r="NDY165" s="79"/>
      <c r="NDZ165" s="424"/>
      <c r="NEA165" s="89"/>
      <c r="NEB165" s="425"/>
      <c r="NEC165" s="423"/>
      <c r="NED165" s="426"/>
      <c r="NEE165" s="426"/>
      <c r="NEF165" s="427"/>
      <c r="NEG165" s="427"/>
      <c r="NEH165" s="423"/>
      <c r="NEI165" s="428"/>
      <c r="NEJ165" s="79"/>
      <c r="NEK165" s="424"/>
      <c r="NEL165" s="89"/>
      <c r="NEM165" s="425"/>
      <c r="NEN165" s="423"/>
      <c r="NEO165" s="426"/>
      <c r="NEP165" s="426"/>
      <c r="NEQ165" s="427"/>
      <c r="NER165" s="427"/>
      <c r="NES165" s="423"/>
      <c r="NET165" s="428"/>
      <c r="NEU165" s="79"/>
      <c r="NEV165" s="424"/>
      <c r="NEW165" s="89"/>
      <c r="NEX165" s="425"/>
      <c r="NEY165" s="423"/>
      <c r="NEZ165" s="426"/>
      <c r="NFA165" s="426"/>
      <c r="NFB165" s="427"/>
      <c r="NFC165" s="427"/>
      <c r="NFD165" s="423"/>
      <c r="NFE165" s="428"/>
      <c r="NFF165" s="79"/>
      <c r="NFG165" s="424"/>
      <c r="NFH165" s="89"/>
      <c r="NFI165" s="425"/>
      <c r="NFJ165" s="423"/>
      <c r="NFK165" s="426"/>
      <c r="NFL165" s="426"/>
      <c r="NFM165" s="427"/>
      <c r="NFN165" s="427"/>
      <c r="NFO165" s="423"/>
      <c r="NFP165" s="428"/>
      <c r="NFQ165" s="79"/>
      <c r="NFR165" s="424"/>
      <c r="NFS165" s="89"/>
      <c r="NFT165" s="425"/>
      <c r="NFU165" s="423"/>
      <c r="NFV165" s="426"/>
      <c r="NFW165" s="426"/>
      <c r="NFX165" s="427"/>
      <c r="NFY165" s="427"/>
      <c r="NFZ165" s="423"/>
      <c r="NGA165" s="428"/>
      <c r="NGB165" s="79"/>
      <c r="NGC165" s="424"/>
      <c r="NGD165" s="89"/>
      <c r="NGE165" s="425"/>
      <c r="NGF165" s="423"/>
      <c r="NGG165" s="426"/>
      <c r="NGH165" s="426"/>
      <c r="NGI165" s="427"/>
      <c r="NGJ165" s="427"/>
      <c r="NGK165" s="423"/>
      <c r="NGL165" s="428"/>
      <c r="NGM165" s="79"/>
      <c r="NGN165" s="424"/>
      <c r="NGO165" s="89"/>
      <c r="NGP165" s="425"/>
      <c r="NGQ165" s="423"/>
      <c r="NGR165" s="426"/>
      <c r="NGS165" s="426"/>
      <c r="NGT165" s="427"/>
      <c r="NGU165" s="427"/>
      <c r="NGV165" s="423"/>
      <c r="NGW165" s="428"/>
      <c r="NGX165" s="79"/>
      <c r="NGY165" s="424"/>
      <c r="NGZ165" s="89"/>
      <c r="NHA165" s="425"/>
      <c r="NHB165" s="423"/>
      <c r="NHC165" s="426"/>
      <c r="NHD165" s="426"/>
      <c r="NHE165" s="427"/>
      <c r="NHF165" s="427"/>
      <c r="NHG165" s="423"/>
      <c r="NHH165" s="428"/>
      <c r="NHI165" s="79"/>
      <c r="NHJ165" s="424"/>
      <c r="NHK165" s="89"/>
      <c r="NHL165" s="425"/>
      <c r="NHM165" s="423"/>
      <c r="NHN165" s="426"/>
      <c r="NHO165" s="426"/>
      <c r="NHP165" s="427"/>
      <c r="NHQ165" s="427"/>
      <c r="NHR165" s="423"/>
      <c r="NHS165" s="428"/>
      <c r="NHT165" s="79"/>
      <c r="NHU165" s="424"/>
      <c r="NHV165" s="89"/>
      <c r="NHW165" s="425"/>
      <c r="NHX165" s="423"/>
      <c r="NHY165" s="426"/>
      <c r="NHZ165" s="426"/>
      <c r="NIA165" s="427"/>
      <c r="NIB165" s="427"/>
      <c r="NIC165" s="423"/>
      <c r="NID165" s="428"/>
      <c r="NIE165" s="79"/>
      <c r="NIF165" s="424"/>
      <c r="NIG165" s="89"/>
      <c r="NIH165" s="425"/>
      <c r="NII165" s="423"/>
      <c r="NIJ165" s="426"/>
      <c r="NIK165" s="426"/>
      <c r="NIL165" s="427"/>
      <c r="NIM165" s="427"/>
      <c r="NIN165" s="423"/>
      <c r="NIO165" s="428"/>
      <c r="NIP165" s="79"/>
      <c r="NIQ165" s="424"/>
      <c r="NIR165" s="89"/>
      <c r="NIS165" s="425"/>
      <c r="NIT165" s="423"/>
      <c r="NIU165" s="426"/>
      <c r="NIV165" s="426"/>
      <c r="NIW165" s="427"/>
      <c r="NIX165" s="427"/>
      <c r="NIY165" s="423"/>
      <c r="NIZ165" s="428"/>
      <c r="NJA165" s="79"/>
      <c r="NJB165" s="424"/>
      <c r="NJC165" s="89"/>
      <c r="NJD165" s="425"/>
      <c r="NJE165" s="423"/>
      <c r="NJF165" s="426"/>
      <c r="NJG165" s="426"/>
      <c r="NJH165" s="427"/>
      <c r="NJI165" s="427"/>
      <c r="NJJ165" s="423"/>
      <c r="NJK165" s="428"/>
      <c r="NJL165" s="79"/>
      <c r="NJM165" s="424"/>
      <c r="NJN165" s="89"/>
      <c r="NJO165" s="425"/>
      <c r="NJP165" s="423"/>
      <c r="NJQ165" s="426"/>
      <c r="NJR165" s="426"/>
      <c r="NJS165" s="427"/>
      <c r="NJT165" s="427"/>
      <c r="NJU165" s="423"/>
      <c r="NJV165" s="428"/>
      <c r="NJW165" s="79"/>
      <c r="NJX165" s="424"/>
      <c r="NJY165" s="89"/>
      <c r="NJZ165" s="425"/>
      <c r="NKA165" s="423"/>
      <c r="NKB165" s="426"/>
      <c r="NKC165" s="426"/>
      <c r="NKD165" s="427"/>
      <c r="NKE165" s="427"/>
      <c r="NKF165" s="423"/>
      <c r="NKG165" s="428"/>
      <c r="NKH165" s="79"/>
      <c r="NKI165" s="424"/>
      <c r="NKJ165" s="89"/>
      <c r="NKK165" s="425"/>
      <c r="NKL165" s="423"/>
      <c r="NKM165" s="426"/>
      <c r="NKN165" s="426"/>
      <c r="NKO165" s="427"/>
      <c r="NKP165" s="427"/>
      <c r="NKQ165" s="423"/>
      <c r="NKR165" s="428"/>
      <c r="NKS165" s="79"/>
      <c r="NKT165" s="424"/>
      <c r="NKU165" s="89"/>
      <c r="NKV165" s="425"/>
      <c r="NKW165" s="423"/>
      <c r="NKX165" s="426"/>
      <c r="NKY165" s="426"/>
      <c r="NKZ165" s="427"/>
      <c r="NLA165" s="427"/>
      <c r="NLB165" s="423"/>
      <c r="NLC165" s="428"/>
      <c r="NLD165" s="79"/>
      <c r="NLE165" s="424"/>
      <c r="NLF165" s="89"/>
      <c r="NLG165" s="425"/>
      <c r="NLH165" s="423"/>
      <c r="NLI165" s="426"/>
      <c r="NLJ165" s="426"/>
      <c r="NLK165" s="427"/>
      <c r="NLL165" s="427"/>
      <c r="NLM165" s="423"/>
      <c r="NLN165" s="428"/>
      <c r="NLO165" s="79"/>
      <c r="NLP165" s="424"/>
      <c r="NLQ165" s="89"/>
      <c r="NLR165" s="425"/>
      <c r="NLS165" s="423"/>
      <c r="NLT165" s="426"/>
      <c r="NLU165" s="426"/>
      <c r="NLV165" s="427"/>
      <c r="NLW165" s="427"/>
      <c r="NLX165" s="423"/>
      <c r="NLY165" s="428"/>
      <c r="NLZ165" s="79"/>
      <c r="NMA165" s="424"/>
      <c r="NMB165" s="89"/>
      <c r="NMC165" s="425"/>
      <c r="NMD165" s="423"/>
      <c r="NME165" s="426"/>
      <c r="NMF165" s="426"/>
      <c r="NMG165" s="427"/>
      <c r="NMH165" s="427"/>
      <c r="NMI165" s="423"/>
      <c r="NMJ165" s="428"/>
      <c r="NMK165" s="79"/>
      <c r="NML165" s="424"/>
      <c r="NMM165" s="89"/>
      <c r="NMN165" s="425"/>
      <c r="NMO165" s="423"/>
      <c r="NMP165" s="426"/>
      <c r="NMQ165" s="426"/>
      <c r="NMR165" s="427"/>
      <c r="NMS165" s="427"/>
      <c r="NMT165" s="423"/>
      <c r="NMU165" s="428"/>
      <c r="NMV165" s="79"/>
      <c r="NMW165" s="424"/>
      <c r="NMX165" s="89"/>
      <c r="NMY165" s="425"/>
      <c r="NMZ165" s="423"/>
      <c r="NNA165" s="426"/>
      <c r="NNB165" s="426"/>
      <c r="NNC165" s="427"/>
      <c r="NND165" s="427"/>
      <c r="NNE165" s="423"/>
      <c r="NNF165" s="428"/>
      <c r="NNG165" s="79"/>
      <c r="NNH165" s="424"/>
      <c r="NNI165" s="89"/>
      <c r="NNJ165" s="425"/>
      <c r="NNK165" s="423"/>
      <c r="NNL165" s="426"/>
      <c r="NNM165" s="426"/>
      <c r="NNN165" s="427"/>
      <c r="NNO165" s="427"/>
      <c r="NNP165" s="423"/>
      <c r="NNQ165" s="428"/>
      <c r="NNR165" s="79"/>
      <c r="NNS165" s="424"/>
      <c r="NNT165" s="89"/>
      <c r="NNU165" s="425"/>
      <c r="NNV165" s="423"/>
      <c r="NNW165" s="426"/>
      <c r="NNX165" s="426"/>
      <c r="NNY165" s="427"/>
      <c r="NNZ165" s="427"/>
      <c r="NOA165" s="423"/>
      <c r="NOB165" s="428"/>
      <c r="NOC165" s="79"/>
      <c r="NOD165" s="424"/>
      <c r="NOE165" s="89"/>
      <c r="NOF165" s="425"/>
      <c r="NOG165" s="423"/>
      <c r="NOH165" s="426"/>
      <c r="NOI165" s="426"/>
      <c r="NOJ165" s="427"/>
      <c r="NOK165" s="427"/>
      <c r="NOL165" s="423"/>
      <c r="NOM165" s="428"/>
      <c r="NON165" s="79"/>
      <c r="NOO165" s="424"/>
      <c r="NOP165" s="89"/>
      <c r="NOQ165" s="425"/>
      <c r="NOR165" s="423"/>
      <c r="NOS165" s="426"/>
      <c r="NOT165" s="426"/>
      <c r="NOU165" s="427"/>
      <c r="NOV165" s="427"/>
      <c r="NOW165" s="423"/>
      <c r="NOX165" s="428"/>
      <c r="NOY165" s="79"/>
      <c r="NOZ165" s="424"/>
      <c r="NPA165" s="89"/>
      <c r="NPB165" s="425"/>
      <c r="NPC165" s="423"/>
      <c r="NPD165" s="426"/>
      <c r="NPE165" s="426"/>
      <c r="NPF165" s="427"/>
      <c r="NPG165" s="427"/>
      <c r="NPH165" s="423"/>
      <c r="NPI165" s="428"/>
      <c r="NPJ165" s="79"/>
      <c r="NPK165" s="424"/>
      <c r="NPL165" s="89"/>
      <c r="NPM165" s="425"/>
      <c r="NPN165" s="423"/>
      <c r="NPO165" s="426"/>
      <c r="NPP165" s="426"/>
      <c r="NPQ165" s="427"/>
      <c r="NPR165" s="427"/>
      <c r="NPS165" s="423"/>
      <c r="NPT165" s="428"/>
      <c r="NPU165" s="79"/>
      <c r="NPV165" s="424"/>
      <c r="NPW165" s="89"/>
      <c r="NPX165" s="425"/>
      <c r="NPY165" s="423"/>
      <c r="NPZ165" s="426"/>
      <c r="NQA165" s="426"/>
      <c r="NQB165" s="427"/>
      <c r="NQC165" s="427"/>
      <c r="NQD165" s="423"/>
      <c r="NQE165" s="428"/>
      <c r="NQF165" s="79"/>
      <c r="NQG165" s="424"/>
      <c r="NQH165" s="89"/>
      <c r="NQI165" s="425"/>
      <c r="NQJ165" s="423"/>
      <c r="NQK165" s="426"/>
      <c r="NQL165" s="426"/>
      <c r="NQM165" s="427"/>
      <c r="NQN165" s="427"/>
      <c r="NQO165" s="423"/>
      <c r="NQP165" s="428"/>
      <c r="NQQ165" s="79"/>
      <c r="NQR165" s="424"/>
      <c r="NQS165" s="89"/>
      <c r="NQT165" s="425"/>
      <c r="NQU165" s="423"/>
      <c r="NQV165" s="426"/>
      <c r="NQW165" s="426"/>
      <c r="NQX165" s="427"/>
      <c r="NQY165" s="427"/>
      <c r="NQZ165" s="423"/>
      <c r="NRA165" s="428"/>
      <c r="NRB165" s="79"/>
      <c r="NRC165" s="424"/>
      <c r="NRD165" s="89"/>
      <c r="NRE165" s="425"/>
      <c r="NRF165" s="423"/>
      <c r="NRG165" s="426"/>
      <c r="NRH165" s="426"/>
      <c r="NRI165" s="427"/>
      <c r="NRJ165" s="427"/>
      <c r="NRK165" s="423"/>
      <c r="NRL165" s="428"/>
      <c r="NRM165" s="79"/>
      <c r="NRN165" s="424"/>
      <c r="NRO165" s="89"/>
      <c r="NRP165" s="425"/>
      <c r="NRQ165" s="423"/>
      <c r="NRR165" s="426"/>
      <c r="NRS165" s="426"/>
      <c r="NRT165" s="427"/>
      <c r="NRU165" s="427"/>
      <c r="NRV165" s="423"/>
      <c r="NRW165" s="428"/>
      <c r="NRX165" s="79"/>
      <c r="NRY165" s="424"/>
      <c r="NRZ165" s="89"/>
      <c r="NSA165" s="425"/>
      <c r="NSB165" s="423"/>
      <c r="NSC165" s="426"/>
      <c r="NSD165" s="426"/>
      <c r="NSE165" s="427"/>
      <c r="NSF165" s="427"/>
      <c r="NSG165" s="423"/>
      <c r="NSH165" s="428"/>
      <c r="NSI165" s="79"/>
      <c r="NSJ165" s="424"/>
      <c r="NSK165" s="89"/>
      <c r="NSL165" s="425"/>
      <c r="NSM165" s="423"/>
      <c r="NSN165" s="426"/>
      <c r="NSO165" s="426"/>
      <c r="NSP165" s="427"/>
      <c r="NSQ165" s="427"/>
      <c r="NSR165" s="423"/>
      <c r="NSS165" s="428"/>
      <c r="NST165" s="79"/>
      <c r="NSU165" s="424"/>
      <c r="NSV165" s="89"/>
      <c r="NSW165" s="425"/>
      <c r="NSX165" s="423"/>
      <c r="NSY165" s="426"/>
      <c r="NSZ165" s="426"/>
      <c r="NTA165" s="427"/>
      <c r="NTB165" s="427"/>
      <c r="NTC165" s="423"/>
      <c r="NTD165" s="428"/>
      <c r="NTE165" s="79"/>
      <c r="NTF165" s="424"/>
      <c r="NTG165" s="89"/>
      <c r="NTH165" s="425"/>
      <c r="NTI165" s="423"/>
      <c r="NTJ165" s="426"/>
      <c r="NTK165" s="426"/>
      <c r="NTL165" s="427"/>
      <c r="NTM165" s="427"/>
      <c r="NTN165" s="423"/>
      <c r="NTO165" s="428"/>
      <c r="NTP165" s="79"/>
      <c r="NTQ165" s="424"/>
      <c r="NTR165" s="89"/>
      <c r="NTS165" s="425"/>
      <c r="NTT165" s="423"/>
      <c r="NTU165" s="426"/>
      <c r="NTV165" s="426"/>
      <c r="NTW165" s="427"/>
      <c r="NTX165" s="427"/>
      <c r="NTY165" s="423"/>
      <c r="NTZ165" s="428"/>
      <c r="NUA165" s="79"/>
      <c r="NUB165" s="424"/>
      <c r="NUC165" s="89"/>
      <c r="NUD165" s="425"/>
      <c r="NUE165" s="423"/>
      <c r="NUF165" s="426"/>
      <c r="NUG165" s="426"/>
      <c r="NUH165" s="427"/>
      <c r="NUI165" s="427"/>
      <c r="NUJ165" s="423"/>
      <c r="NUK165" s="428"/>
      <c r="NUL165" s="79"/>
      <c r="NUM165" s="424"/>
      <c r="NUN165" s="89"/>
      <c r="NUO165" s="425"/>
      <c r="NUP165" s="423"/>
      <c r="NUQ165" s="426"/>
      <c r="NUR165" s="426"/>
      <c r="NUS165" s="427"/>
      <c r="NUT165" s="427"/>
      <c r="NUU165" s="423"/>
      <c r="NUV165" s="428"/>
      <c r="NUW165" s="79"/>
      <c r="NUX165" s="424"/>
      <c r="NUY165" s="89"/>
      <c r="NUZ165" s="425"/>
      <c r="NVA165" s="423"/>
      <c r="NVB165" s="426"/>
      <c r="NVC165" s="426"/>
      <c r="NVD165" s="427"/>
      <c r="NVE165" s="427"/>
      <c r="NVF165" s="423"/>
      <c r="NVG165" s="428"/>
      <c r="NVH165" s="79"/>
      <c r="NVI165" s="424"/>
      <c r="NVJ165" s="89"/>
      <c r="NVK165" s="425"/>
      <c r="NVL165" s="423"/>
      <c r="NVM165" s="426"/>
      <c r="NVN165" s="426"/>
      <c r="NVO165" s="427"/>
      <c r="NVP165" s="427"/>
      <c r="NVQ165" s="423"/>
      <c r="NVR165" s="428"/>
      <c r="NVS165" s="79"/>
      <c r="NVT165" s="424"/>
      <c r="NVU165" s="89"/>
      <c r="NVV165" s="425"/>
      <c r="NVW165" s="423"/>
      <c r="NVX165" s="426"/>
      <c r="NVY165" s="426"/>
      <c r="NVZ165" s="427"/>
      <c r="NWA165" s="427"/>
      <c r="NWB165" s="423"/>
      <c r="NWC165" s="428"/>
      <c r="NWD165" s="79"/>
      <c r="NWE165" s="424"/>
      <c r="NWF165" s="89"/>
      <c r="NWG165" s="425"/>
      <c r="NWH165" s="423"/>
      <c r="NWI165" s="426"/>
      <c r="NWJ165" s="426"/>
      <c r="NWK165" s="427"/>
      <c r="NWL165" s="427"/>
      <c r="NWM165" s="423"/>
      <c r="NWN165" s="428"/>
      <c r="NWO165" s="79"/>
      <c r="NWP165" s="424"/>
      <c r="NWQ165" s="89"/>
      <c r="NWR165" s="425"/>
      <c r="NWS165" s="423"/>
      <c r="NWT165" s="426"/>
      <c r="NWU165" s="426"/>
      <c r="NWV165" s="427"/>
      <c r="NWW165" s="427"/>
      <c r="NWX165" s="423"/>
      <c r="NWY165" s="428"/>
      <c r="NWZ165" s="79"/>
      <c r="NXA165" s="424"/>
      <c r="NXB165" s="89"/>
      <c r="NXC165" s="425"/>
      <c r="NXD165" s="423"/>
      <c r="NXE165" s="426"/>
      <c r="NXF165" s="426"/>
      <c r="NXG165" s="427"/>
      <c r="NXH165" s="427"/>
      <c r="NXI165" s="423"/>
      <c r="NXJ165" s="428"/>
      <c r="NXK165" s="79"/>
      <c r="NXL165" s="424"/>
      <c r="NXM165" s="89"/>
      <c r="NXN165" s="425"/>
      <c r="NXO165" s="423"/>
      <c r="NXP165" s="426"/>
      <c r="NXQ165" s="426"/>
      <c r="NXR165" s="427"/>
      <c r="NXS165" s="427"/>
      <c r="NXT165" s="423"/>
      <c r="NXU165" s="428"/>
      <c r="NXV165" s="79"/>
      <c r="NXW165" s="424"/>
      <c r="NXX165" s="89"/>
      <c r="NXY165" s="425"/>
      <c r="NXZ165" s="423"/>
      <c r="NYA165" s="426"/>
      <c r="NYB165" s="426"/>
      <c r="NYC165" s="427"/>
      <c r="NYD165" s="427"/>
      <c r="NYE165" s="423"/>
      <c r="NYF165" s="428"/>
      <c r="NYG165" s="79"/>
      <c r="NYH165" s="424"/>
      <c r="NYI165" s="89"/>
      <c r="NYJ165" s="425"/>
      <c r="NYK165" s="423"/>
      <c r="NYL165" s="426"/>
      <c r="NYM165" s="426"/>
      <c r="NYN165" s="427"/>
      <c r="NYO165" s="427"/>
      <c r="NYP165" s="423"/>
      <c r="NYQ165" s="428"/>
      <c r="NYR165" s="79"/>
      <c r="NYS165" s="424"/>
      <c r="NYT165" s="89"/>
      <c r="NYU165" s="425"/>
      <c r="NYV165" s="423"/>
      <c r="NYW165" s="426"/>
      <c r="NYX165" s="426"/>
      <c r="NYY165" s="427"/>
      <c r="NYZ165" s="427"/>
      <c r="NZA165" s="423"/>
      <c r="NZB165" s="428"/>
      <c r="NZC165" s="79"/>
      <c r="NZD165" s="424"/>
      <c r="NZE165" s="89"/>
      <c r="NZF165" s="425"/>
      <c r="NZG165" s="423"/>
      <c r="NZH165" s="426"/>
      <c r="NZI165" s="426"/>
      <c r="NZJ165" s="427"/>
      <c r="NZK165" s="427"/>
      <c r="NZL165" s="423"/>
      <c r="NZM165" s="428"/>
      <c r="NZN165" s="79"/>
      <c r="NZO165" s="424"/>
      <c r="NZP165" s="89"/>
      <c r="NZQ165" s="425"/>
      <c r="NZR165" s="423"/>
      <c r="NZS165" s="426"/>
      <c r="NZT165" s="426"/>
      <c r="NZU165" s="427"/>
      <c r="NZV165" s="427"/>
      <c r="NZW165" s="423"/>
      <c r="NZX165" s="428"/>
      <c r="NZY165" s="79"/>
      <c r="NZZ165" s="424"/>
      <c r="OAA165" s="89"/>
      <c r="OAB165" s="425"/>
      <c r="OAC165" s="423"/>
      <c r="OAD165" s="426"/>
      <c r="OAE165" s="426"/>
      <c r="OAF165" s="427"/>
      <c r="OAG165" s="427"/>
      <c r="OAH165" s="423"/>
      <c r="OAI165" s="428"/>
      <c r="OAJ165" s="79"/>
      <c r="OAK165" s="424"/>
      <c r="OAL165" s="89"/>
      <c r="OAM165" s="425"/>
      <c r="OAN165" s="423"/>
      <c r="OAO165" s="426"/>
      <c r="OAP165" s="426"/>
      <c r="OAQ165" s="427"/>
      <c r="OAR165" s="427"/>
      <c r="OAS165" s="423"/>
      <c r="OAT165" s="428"/>
      <c r="OAU165" s="79"/>
      <c r="OAV165" s="424"/>
      <c r="OAW165" s="89"/>
      <c r="OAX165" s="425"/>
      <c r="OAY165" s="423"/>
      <c r="OAZ165" s="426"/>
      <c r="OBA165" s="426"/>
      <c r="OBB165" s="427"/>
      <c r="OBC165" s="427"/>
      <c r="OBD165" s="423"/>
      <c r="OBE165" s="428"/>
      <c r="OBF165" s="79"/>
      <c r="OBG165" s="424"/>
      <c r="OBH165" s="89"/>
      <c r="OBI165" s="425"/>
      <c r="OBJ165" s="423"/>
      <c r="OBK165" s="426"/>
      <c r="OBL165" s="426"/>
      <c r="OBM165" s="427"/>
      <c r="OBN165" s="427"/>
      <c r="OBO165" s="423"/>
      <c r="OBP165" s="428"/>
      <c r="OBQ165" s="79"/>
      <c r="OBR165" s="424"/>
      <c r="OBS165" s="89"/>
      <c r="OBT165" s="425"/>
      <c r="OBU165" s="423"/>
      <c r="OBV165" s="426"/>
      <c r="OBW165" s="426"/>
      <c r="OBX165" s="427"/>
      <c r="OBY165" s="427"/>
      <c r="OBZ165" s="423"/>
      <c r="OCA165" s="428"/>
      <c r="OCB165" s="79"/>
      <c r="OCC165" s="424"/>
      <c r="OCD165" s="89"/>
      <c r="OCE165" s="425"/>
      <c r="OCF165" s="423"/>
      <c r="OCG165" s="426"/>
      <c r="OCH165" s="426"/>
      <c r="OCI165" s="427"/>
      <c r="OCJ165" s="427"/>
      <c r="OCK165" s="423"/>
      <c r="OCL165" s="428"/>
      <c r="OCM165" s="79"/>
      <c r="OCN165" s="424"/>
      <c r="OCO165" s="89"/>
      <c r="OCP165" s="425"/>
      <c r="OCQ165" s="423"/>
      <c r="OCR165" s="426"/>
      <c r="OCS165" s="426"/>
      <c r="OCT165" s="427"/>
      <c r="OCU165" s="427"/>
      <c r="OCV165" s="423"/>
      <c r="OCW165" s="428"/>
      <c r="OCX165" s="79"/>
      <c r="OCY165" s="424"/>
      <c r="OCZ165" s="89"/>
      <c r="ODA165" s="425"/>
      <c r="ODB165" s="423"/>
      <c r="ODC165" s="426"/>
      <c r="ODD165" s="426"/>
      <c r="ODE165" s="427"/>
      <c r="ODF165" s="427"/>
      <c r="ODG165" s="423"/>
      <c r="ODH165" s="428"/>
      <c r="ODI165" s="79"/>
      <c r="ODJ165" s="424"/>
      <c r="ODK165" s="89"/>
      <c r="ODL165" s="425"/>
      <c r="ODM165" s="423"/>
      <c r="ODN165" s="426"/>
      <c r="ODO165" s="426"/>
      <c r="ODP165" s="427"/>
      <c r="ODQ165" s="427"/>
      <c r="ODR165" s="423"/>
      <c r="ODS165" s="428"/>
      <c r="ODT165" s="79"/>
      <c r="ODU165" s="424"/>
      <c r="ODV165" s="89"/>
      <c r="ODW165" s="425"/>
      <c r="ODX165" s="423"/>
      <c r="ODY165" s="426"/>
      <c r="ODZ165" s="426"/>
      <c r="OEA165" s="427"/>
      <c r="OEB165" s="427"/>
      <c r="OEC165" s="423"/>
      <c r="OED165" s="428"/>
      <c r="OEE165" s="79"/>
      <c r="OEF165" s="424"/>
      <c r="OEG165" s="89"/>
      <c r="OEH165" s="425"/>
      <c r="OEI165" s="423"/>
      <c r="OEJ165" s="426"/>
      <c r="OEK165" s="426"/>
      <c r="OEL165" s="427"/>
      <c r="OEM165" s="427"/>
      <c r="OEN165" s="423"/>
      <c r="OEO165" s="428"/>
      <c r="OEP165" s="79"/>
      <c r="OEQ165" s="424"/>
      <c r="OER165" s="89"/>
      <c r="OES165" s="425"/>
      <c r="OET165" s="423"/>
      <c r="OEU165" s="426"/>
      <c r="OEV165" s="426"/>
      <c r="OEW165" s="427"/>
      <c r="OEX165" s="427"/>
      <c r="OEY165" s="423"/>
      <c r="OEZ165" s="428"/>
      <c r="OFA165" s="79"/>
      <c r="OFB165" s="424"/>
      <c r="OFC165" s="89"/>
      <c r="OFD165" s="425"/>
      <c r="OFE165" s="423"/>
      <c r="OFF165" s="426"/>
      <c r="OFG165" s="426"/>
      <c r="OFH165" s="427"/>
      <c r="OFI165" s="427"/>
      <c r="OFJ165" s="423"/>
      <c r="OFK165" s="428"/>
      <c r="OFL165" s="79"/>
      <c r="OFM165" s="424"/>
      <c r="OFN165" s="89"/>
      <c r="OFO165" s="425"/>
      <c r="OFP165" s="423"/>
      <c r="OFQ165" s="426"/>
      <c r="OFR165" s="426"/>
      <c r="OFS165" s="427"/>
      <c r="OFT165" s="427"/>
      <c r="OFU165" s="423"/>
      <c r="OFV165" s="428"/>
      <c r="OFW165" s="79"/>
      <c r="OFX165" s="424"/>
      <c r="OFY165" s="89"/>
      <c r="OFZ165" s="425"/>
      <c r="OGA165" s="423"/>
      <c r="OGB165" s="426"/>
      <c r="OGC165" s="426"/>
      <c r="OGD165" s="427"/>
      <c r="OGE165" s="427"/>
      <c r="OGF165" s="423"/>
      <c r="OGG165" s="428"/>
      <c r="OGH165" s="79"/>
      <c r="OGI165" s="424"/>
      <c r="OGJ165" s="89"/>
      <c r="OGK165" s="425"/>
      <c r="OGL165" s="423"/>
      <c r="OGM165" s="426"/>
      <c r="OGN165" s="426"/>
      <c r="OGO165" s="427"/>
      <c r="OGP165" s="427"/>
      <c r="OGQ165" s="423"/>
      <c r="OGR165" s="428"/>
      <c r="OGS165" s="79"/>
      <c r="OGT165" s="424"/>
      <c r="OGU165" s="89"/>
      <c r="OGV165" s="425"/>
      <c r="OGW165" s="423"/>
      <c r="OGX165" s="426"/>
      <c r="OGY165" s="426"/>
      <c r="OGZ165" s="427"/>
      <c r="OHA165" s="427"/>
      <c r="OHB165" s="423"/>
      <c r="OHC165" s="428"/>
      <c r="OHD165" s="79"/>
      <c r="OHE165" s="424"/>
      <c r="OHF165" s="89"/>
      <c r="OHG165" s="425"/>
      <c r="OHH165" s="423"/>
      <c r="OHI165" s="426"/>
      <c r="OHJ165" s="426"/>
      <c r="OHK165" s="427"/>
      <c r="OHL165" s="427"/>
      <c r="OHM165" s="423"/>
      <c r="OHN165" s="428"/>
      <c r="OHO165" s="79"/>
      <c r="OHP165" s="424"/>
      <c r="OHQ165" s="89"/>
      <c r="OHR165" s="425"/>
      <c r="OHS165" s="423"/>
      <c r="OHT165" s="426"/>
      <c r="OHU165" s="426"/>
      <c r="OHV165" s="427"/>
      <c r="OHW165" s="427"/>
      <c r="OHX165" s="423"/>
      <c r="OHY165" s="428"/>
      <c r="OHZ165" s="79"/>
      <c r="OIA165" s="424"/>
      <c r="OIB165" s="89"/>
      <c r="OIC165" s="425"/>
      <c r="OID165" s="423"/>
      <c r="OIE165" s="426"/>
      <c r="OIF165" s="426"/>
      <c r="OIG165" s="427"/>
      <c r="OIH165" s="427"/>
      <c r="OII165" s="423"/>
      <c r="OIJ165" s="428"/>
      <c r="OIK165" s="79"/>
      <c r="OIL165" s="424"/>
      <c r="OIM165" s="89"/>
      <c r="OIN165" s="425"/>
      <c r="OIO165" s="423"/>
      <c r="OIP165" s="426"/>
      <c r="OIQ165" s="426"/>
      <c r="OIR165" s="427"/>
      <c r="OIS165" s="427"/>
      <c r="OIT165" s="423"/>
      <c r="OIU165" s="428"/>
      <c r="OIV165" s="79"/>
      <c r="OIW165" s="424"/>
      <c r="OIX165" s="89"/>
      <c r="OIY165" s="425"/>
      <c r="OIZ165" s="423"/>
      <c r="OJA165" s="426"/>
      <c r="OJB165" s="426"/>
      <c r="OJC165" s="427"/>
      <c r="OJD165" s="427"/>
      <c r="OJE165" s="423"/>
      <c r="OJF165" s="428"/>
      <c r="OJG165" s="79"/>
      <c r="OJH165" s="424"/>
      <c r="OJI165" s="89"/>
      <c r="OJJ165" s="425"/>
      <c r="OJK165" s="423"/>
      <c r="OJL165" s="426"/>
      <c r="OJM165" s="426"/>
      <c r="OJN165" s="427"/>
      <c r="OJO165" s="427"/>
      <c r="OJP165" s="423"/>
      <c r="OJQ165" s="428"/>
      <c r="OJR165" s="79"/>
      <c r="OJS165" s="424"/>
      <c r="OJT165" s="89"/>
      <c r="OJU165" s="425"/>
      <c r="OJV165" s="423"/>
      <c r="OJW165" s="426"/>
      <c r="OJX165" s="426"/>
      <c r="OJY165" s="427"/>
      <c r="OJZ165" s="427"/>
      <c r="OKA165" s="423"/>
      <c r="OKB165" s="428"/>
      <c r="OKC165" s="79"/>
      <c r="OKD165" s="424"/>
      <c r="OKE165" s="89"/>
      <c r="OKF165" s="425"/>
      <c r="OKG165" s="423"/>
      <c r="OKH165" s="426"/>
      <c r="OKI165" s="426"/>
      <c r="OKJ165" s="427"/>
      <c r="OKK165" s="427"/>
      <c r="OKL165" s="423"/>
      <c r="OKM165" s="428"/>
      <c r="OKN165" s="79"/>
      <c r="OKO165" s="424"/>
      <c r="OKP165" s="89"/>
      <c r="OKQ165" s="425"/>
      <c r="OKR165" s="423"/>
      <c r="OKS165" s="426"/>
      <c r="OKT165" s="426"/>
      <c r="OKU165" s="427"/>
      <c r="OKV165" s="427"/>
      <c r="OKW165" s="423"/>
      <c r="OKX165" s="428"/>
      <c r="OKY165" s="79"/>
      <c r="OKZ165" s="424"/>
      <c r="OLA165" s="89"/>
      <c r="OLB165" s="425"/>
      <c r="OLC165" s="423"/>
      <c r="OLD165" s="426"/>
      <c r="OLE165" s="426"/>
      <c r="OLF165" s="427"/>
      <c r="OLG165" s="427"/>
      <c r="OLH165" s="423"/>
      <c r="OLI165" s="428"/>
      <c r="OLJ165" s="79"/>
      <c r="OLK165" s="424"/>
      <c r="OLL165" s="89"/>
      <c r="OLM165" s="425"/>
      <c r="OLN165" s="423"/>
      <c r="OLO165" s="426"/>
      <c r="OLP165" s="426"/>
      <c r="OLQ165" s="427"/>
      <c r="OLR165" s="427"/>
      <c r="OLS165" s="423"/>
      <c r="OLT165" s="428"/>
      <c r="OLU165" s="79"/>
      <c r="OLV165" s="424"/>
      <c r="OLW165" s="89"/>
      <c r="OLX165" s="425"/>
      <c r="OLY165" s="423"/>
      <c r="OLZ165" s="426"/>
      <c r="OMA165" s="426"/>
      <c r="OMB165" s="427"/>
      <c r="OMC165" s="427"/>
      <c r="OMD165" s="423"/>
      <c r="OME165" s="428"/>
      <c r="OMF165" s="79"/>
      <c r="OMG165" s="424"/>
      <c r="OMH165" s="89"/>
      <c r="OMI165" s="425"/>
      <c r="OMJ165" s="423"/>
      <c r="OMK165" s="426"/>
      <c r="OML165" s="426"/>
      <c r="OMM165" s="427"/>
      <c r="OMN165" s="427"/>
      <c r="OMO165" s="423"/>
      <c r="OMP165" s="428"/>
      <c r="OMQ165" s="79"/>
      <c r="OMR165" s="424"/>
      <c r="OMS165" s="89"/>
      <c r="OMT165" s="425"/>
      <c r="OMU165" s="423"/>
      <c r="OMV165" s="426"/>
      <c r="OMW165" s="426"/>
      <c r="OMX165" s="427"/>
      <c r="OMY165" s="427"/>
      <c r="OMZ165" s="423"/>
      <c r="ONA165" s="428"/>
      <c r="ONB165" s="79"/>
      <c r="ONC165" s="424"/>
      <c r="OND165" s="89"/>
      <c r="ONE165" s="425"/>
      <c r="ONF165" s="423"/>
      <c r="ONG165" s="426"/>
      <c r="ONH165" s="426"/>
      <c r="ONI165" s="427"/>
      <c r="ONJ165" s="427"/>
      <c r="ONK165" s="423"/>
      <c r="ONL165" s="428"/>
      <c r="ONM165" s="79"/>
      <c r="ONN165" s="424"/>
      <c r="ONO165" s="89"/>
      <c r="ONP165" s="425"/>
      <c r="ONQ165" s="423"/>
      <c r="ONR165" s="426"/>
      <c r="ONS165" s="426"/>
      <c r="ONT165" s="427"/>
      <c r="ONU165" s="427"/>
      <c r="ONV165" s="423"/>
      <c r="ONW165" s="428"/>
      <c r="ONX165" s="79"/>
      <c r="ONY165" s="424"/>
      <c r="ONZ165" s="89"/>
      <c r="OOA165" s="425"/>
      <c r="OOB165" s="423"/>
      <c r="OOC165" s="426"/>
      <c r="OOD165" s="426"/>
      <c r="OOE165" s="427"/>
      <c r="OOF165" s="427"/>
      <c r="OOG165" s="423"/>
      <c r="OOH165" s="428"/>
      <c r="OOI165" s="79"/>
      <c r="OOJ165" s="424"/>
      <c r="OOK165" s="89"/>
      <c r="OOL165" s="425"/>
      <c r="OOM165" s="423"/>
      <c r="OON165" s="426"/>
      <c r="OOO165" s="426"/>
      <c r="OOP165" s="427"/>
      <c r="OOQ165" s="427"/>
      <c r="OOR165" s="423"/>
      <c r="OOS165" s="428"/>
      <c r="OOT165" s="79"/>
      <c r="OOU165" s="424"/>
      <c r="OOV165" s="89"/>
      <c r="OOW165" s="425"/>
      <c r="OOX165" s="423"/>
      <c r="OOY165" s="426"/>
      <c r="OOZ165" s="426"/>
      <c r="OPA165" s="427"/>
      <c r="OPB165" s="427"/>
      <c r="OPC165" s="423"/>
      <c r="OPD165" s="428"/>
      <c r="OPE165" s="79"/>
      <c r="OPF165" s="424"/>
      <c r="OPG165" s="89"/>
      <c r="OPH165" s="425"/>
      <c r="OPI165" s="423"/>
      <c r="OPJ165" s="426"/>
      <c r="OPK165" s="426"/>
      <c r="OPL165" s="427"/>
      <c r="OPM165" s="427"/>
      <c r="OPN165" s="423"/>
      <c r="OPO165" s="428"/>
      <c r="OPP165" s="79"/>
      <c r="OPQ165" s="424"/>
      <c r="OPR165" s="89"/>
      <c r="OPS165" s="425"/>
      <c r="OPT165" s="423"/>
      <c r="OPU165" s="426"/>
      <c r="OPV165" s="426"/>
      <c r="OPW165" s="427"/>
      <c r="OPX165" s="427"/>
      <c r="OPY165" s="423"/>
      <c r="OPZ165" s="428"/>
      <c r="OQA165" s="79"/>
      <c r="OQB165" s="424"/>
      <c r="OQC165" s="89"/>
      <c r="OQD165" s="425"/>
      <c r="OQE165" s="423"/>
      <c r="OQF165" s="426"/>
      <c r="OQG165" s="426"/>
      <c r="OQH165" s="427"/>
      <c r="OQI165" s="427"/>
      <c r="OQJ165" s="423"/>
      <c r="OQK165" s="428"/>
      <c r="OQL165" s="79"/>
      <c r="OQM165" s="424"/>
      <c r="OQN165" s="89"/>
      <c r="OQO165" s="425"/>
      <c r="OQP165" s="423"/>
      <c r="OQQ165" s="426"/>
      <c r="OQR165" s="426"/>
      <c r="OQS165" s="427"/>
      <c r="OQT165" s="427"/>
      <c r="OQU165" s="423"/>
      <c r="OQV165" s="428"/>
      <c r="OQW165" s="79"/>
      <c r="OQX165" s="424"/>
      <c r="OQY165" s="89"/>
      <c r="OQZ165" s="425"/>
      <c r="ORA165" s="423"/>
      <c r="ORB165" s="426"/>
      <c r="ORC165" s="426"/>
      <c r="ORD165" s="427"/>
      <c r="ORE165" s="427"/>
      <c r="ORF165" s="423"/>
      <c r="ORG165" s="428"/>
      <c r="ORH165" s="79"/>
      <c r="ORI165" s="424"/>
      <c r="ORJ165" s="89"/>
      <c r="ORK165" s="425"/>
      <c r="ORL165" s="423"/>
      <c r="ORM165" s="426"/>
      <c r="ORN165" s="426"/>
      <c r="ORO165" s="427"/>
      <c r="ORP165" s="427"/>
      <c r="ORQ165" s="423"/>
      <c r="ORR165" s="428"/>
      <c r="ORS165" s="79"/>
      <c r="ORT165" s="424"/>
      <c r="ORU165" s="89"/>
      <c r="ORV165" s="425"/>
      <c r="ORW165" s="423"/>
      <c r="ORX165" s="426"/>
      <c r="ORY165" s="426"/>
      <c r="ORZ165" s="427"/>
      <c r="OSA165" s="427"/>
      <c r="OSB165" s="423"/>
      <c r="OSC165" s="428"/>
      <c r="OSD165" s="79"/>
      <c r="OSE165" s="424"/>
      <c r="OSF165" s="89"/>
      <c r="OSG165" s="425"/>
      <c r="OSH165" s="423"/>
      <c r="OSI165" s="426"/>
      <c r="OSJ165" s="426"/>
      <c r="OSK165" s="427"/>
      <c r="OSL165" s="427"/>
      <c r="OSM165" s="423"/>
      <c r="OSN165" s="428"/>
      <c r="OSO165" s="79"/>
      <c r="OSP165" s="424"/>
      <c r="OSQ165" s="89"/>
      <c r="OSR165" s="425"/>
      <c r="OSS165" s="423"/>
      <c r="OST165" s="426"/>
      <c r="OSU165" s="426"/>
      <c r="OSV165" s="427"/>
      <c r="OSW165" s="427"/>
      <c r="OSX165" s="423"/>
      <c r="OSY165" s="428"/>
      <c r="OSZ165" s="79"/>
      <c r="OTA165" s="424"/>
      <c r="OTB165" s="89"/>
      <c r="OTC165" s="425"/>
      <c r="OTD165" s="423"/>
      <c r="OTE165" s="426"/>
      <c r="OTF165" s="426"/>
      <c r="OTG165" s="427"/>
      <c r="OTH165" s="427"/>
      <c r="OTI165" s="423"/>
      <c r="OTJ165" s="428"/>
      <c r="OTK165" s="79"/>
      <c r="OTL165" s="424"/>
      <c r="OTM165" s="89"/>
      <c r="OTN165" s="425"/>
      <c r="OTO165" s="423"/>
      <c r="OTP165" s="426"/>
      <c r="OTQ165" s="426"/>
      <c r="OTR165" s="427"/>
      <c r="OTS165" s="427"/>
      <c r="OTT165" s="423"/>
      <c r="OTU165" s="428"/>
      <c r="OTV165" s="79"/>
      <c r="OTW165" s="424"/>
      <c r="OTX165" s="89"/>
      <c r="OTY165" s="425"/>
      <c r="OTZ165" s="423"/>
      <c r="OUA165" s="426"/>
      <c r="OUB165" s="426"/>
      <c r="OUC165" s="427"/>
      <c r="OUD165" s="427"/>
      <c r="OUE165" s="423"/>
      <c r="OUF165" s="428"/>
      <c r="OUG165" s="79"/>
      <c r="OUH165" s="424"/>
      <c r="OUI165" s="89"/>
      <c r="OUJ165" s="425"/>
      <c r="OUK165" s="423"/>
      <c r="OUL165" s="426"/>
      <c r="OUM165" s="426"/>
      <c r="OUN165" s="427"/>
      <c r="OUO165" s="427"/>
      <c r="OUP165" s="423"/>
      <c r="OUQ165" s="428"/>
      <c r="OUR165" s="79"/>
      <c r="OUS165" s="424"/>
      <c r="OUT165" s="89"/>
      <c r="OUU165" s="425"/>
      <c r="OUV165" s="423"/>
      <c r="OUW165" s="426"/>
      <c r="OUX165" s="426"/>
      <c r="OUY165" s="427"/>
      <c r="OUZ165" s="427"/>
      <c r="OVA165" s="423"/>
      <c r="OVB165" s="428"/>
      <c r="OVC165" s="79"/>
      <c r="OVD165" s="424"/>
      <c r="OVE165" s="89"/>
      <c r="OVF165" s="425"/>
      <c r="OVG165" s="423"/>
      <c r="OVH165" s="426"/>
      <c r="OVI165" s="426"/>
      <c r="OVJ165" s="427"/>
      <c r="OVK165" s="427"/>
      <c r="OVL165" s="423"/>
      <c r="OVM165" s="428"/>
      <c r="OVN165" s="79"/>
      <c r="OVO165" s="424"/>
      <c r="OVP165" s="89"/>
      <c r="OVQ165" s="425"/>
      <c r="OVR165" s="423"/>
      <c r="OVS165" s="426"/>
      <c r="OVT165" s="426"/>
      <c r="OVU165" s="427"/>
      <c r="OVV165" s="427"/>
      <c r="OVW165" s="423"/>
      <c r="OVX165" s="428"/>
      <c r="OVY165" s="79"/>
      <c r="OVZ165" s="424"/>
      <c r="OWA165" s="89"/>
      <c r="OWB165" s="425"/>
      <c r="OWC165" s="423"/>
      <c r="OWD165" s="426"/>
      <c r="OWE165" s="426"/>
      <c r="OWF165" s="427"/>
      <c r="OWG165" s="427"/>
      <c r="OWH165" s="423"/>
      <c r="OWI165" s="428"/>
      <c r="OWJ165" s="79"/>
      <c r="OWK165" s="424"/>
      <c r="OWL165" s="89"/>
      <c r="OWM165" s="425"/>
      <c r="OWN165" s="423"/>
      <c r="OWO165" s="426"/>
      <c r="OWP165" s="426"/>
      <c r="OWQ165" s="427"/>
      <c r="OWR165" s="427"/>
      <c r="OWS165" s="423"/>
      <c r="OWT165" s="428"/>
      <c r="OWU165" s="79"/>
      <c r="OWV165" s="424"/>
      <c r="OWW165" s="89"/>
      <c r="OWX165" s="425"/>
      <c r="OWY165" s="423"/>
      <c r="OWZ165" s="426"/>
      <c r="OXA165" s="426"/>
      <c r="OXB165" s="427"/>
      <c r="OXC165" s="427"/>
      <c r="OXD165" s="423"/>
      <c r="OXE165" s="428"/>
      <c r="OXF165" s="79"/>
      <c r="OXG165" s="424"/>
      <c r="OXH165" s="89"/>
      <c r="OXI165" s="425"/>
      <c r="OXJ165" s="423"/>
      <c r="OXK165" s="426"/>
      <c r="OXL165" s="426"/>
      <c r="OXM165" s="427"/>
      <c r="OXN165" s="427"/>
      <c r="OXO165" s="423"/>
      <c r="OXP165" s="428"/>
      <c r="OXQ165" s="79"/>
      <c r="OXR165" s="424"/>
      <c r="OXS165" s="89"/>
      <c r="OXT165" s="425"/>
      <c r="OXU165" s="423"/>
      <c r="OXV165" s="426"/>
      <c r="OXW165" s="426"/>
      <c r="OXX165" s="427"/>
      <c r="OXY165" s="427"/>
      <c r="OXZ165" s="423"/>
      <c r="OYA165" s="428"/>
      <c r="OYB165" s="79"/>
      <c r="OYC165" s="424"/>
      <c r="OYD165" s="89"/>
      <c r="OYE165" s="425"/>
      <c r="OYF165" s="423"/>
      <c r="OYG165" s="426"/>
      <c r="OYH165" s="426"/>
      <c r="OYI165" s="427"/>
      <c r="OYJ165" s="427"/>
      <c r="OYK165" s="423"/>
      <c r="OYL165" s="428"/>
      <c r="OYM165" s="79"/>
      <c r="OYN165" s="424"/>
      <c r="OYO165" s="89"/>
      <c r="OYP165" s="425"/>
      <c r="OYQ165" s="423"/>
      <c r="OYR165" s="426"/>
      <c r="OYS165" s="426"/>
      <c r="OYT165" s="427"/>
      <c r="OYU165" s="427"/>
      <c r="OYV165" s="423"/>
      <c r="OYW165" s="428"/>
      <c r="OYX165" s="79"/>
      <c r="OYY165" s="424"/>
      <c r="OYZ165" s="89"/>
      <c r="OZA165" s="425"/>
      <c r="OZB165" s="423"/>
      <c r="OZC165" s="426"/>
      <c r="OZD165" s="426"/>
      <c r="OZE165" s="427"/>
      <c r="OZF165" s="427"/>
      <c r="OZG165" s="423"/>
      <c r="OZH165" s="428"/>
      <c r="OZI165" s="79"/>
      <c r="OZJ165" s="424"/>
      <c r="OZK165" s="89"/>
      <c r="OZL165" s="425"/>
      <c r="OZM165" s="423"/>
      <c r="OZN165" s="426"/>
      <c r="OZO165" s="426"/>
      <c r="OZP165" s="427"/>
      <c r="OZQ165" s="427"/>
      <c r="OZR165" s="423"/>
      <c r="OZS165" s="428"/>
      <c r="OZT165" s="79"/>
      <c r="OZU165" s="424"/>
      <c r="OZV165" s="89"/>
      <c r="OZW165" s="425"/>
      <c r="OZX165" s="423"/>
      <c r="OZY165" s="426"/>
      <c r="OZZ165" s="426"/>
      <c r="PAA165" s="427"/>
      <c r="PAB165" s="427"/>
      <c r="PAC165" s="423"/>
      <c r="PAD165" s="428"/>
      <c r="PAE165" s="79"/>
      <c r="PAF165" s="424"/>
      <c r="PAG165" s="89"/>
      <c r="PAH165" s="425"/>
      <c r="PAI165" s="423"/>
      <c r="PAJ165" s="426"/>
      <c r="PAK165" s="426"/>
      <c r="PAL165" s="427"/>
      <c r="PAM165" s="427"/>
      <c r="PAN165" s="423"/>
      <c r="PAO165" s="428"/>
      <c r="PAP165" s="79"/>
      <c r="PAQ165" s="424"/>
      <c r="PAR165" s="89"/>
      <c r="PAS165" s="425"/>
      <c r="PAT165" s="423"/>
      <c r="PAU165" s="426"/>
      <c r="PAV165" s="426"/>
      <c r="PAW165" s="427"/>
      <c r="PAX165" s="427"/>
      <c r="PAY165" s="423"/>
      <c r="PAZ165" s="428"/>
      <c r="PBA165" s="79"/>
      <c r="PBB165" s="424"/>
      <c r="PBC165" s="89"/>
      <c r="PBD165" s="425"/>
      <c r="PBE165" s="423"/>
      <c r="PBF165" s="426"/>
      <c r="PBG165" s="426"/>
      <c r="PBH165" s="427"/>
      <c r="PBI165" s="427"/>
      <c r="PBJ165" s="423"/>
      <c r="PBK165" s="428"/>
      <c r="PBL165" s="79"/>
      <c r="PBM165" s="424"/>
      <c r="PBN165" s="89"/>
      <c r="PBO165" s="425"/>
      <c r="PBP165" s="423"/>
      <c r="PBQ165" s="426"/>
      <c r="PBR165" s="426"/>
      <c r="PBS165" s="427"/>
      <c r="PBT165" s="427"/>
      <c r="PBU165" s="423"/>
      <c r="PBV165" s="428"/>
      <c r="PBW165" s="79"/>
      <c r="PBX165" s="424"/>
      <c r="PBY165" s="89"/>
      <c r="PBZ165" s="425"/>
      <c r="PCA165" s="423"/>
      <c r="PCB165" s="426"/>
      <c r="PCC165" s="426"/>
      <c r="PCD165" s="427"/>
      <c r="PCE165" s="427"/>
      <c r="PCF165" s="423"/>
      <c r="PCG165" s="428"/>
      <c r="PCH165" s="79"/>
      <c r="PCI165" s="424"/>
      <c r="PCJ165" s="89"/>
      <c r="PCK165" s="425"/>
      <c r="PCL165" s="423"/>
      <c r="PCM165" s="426"/>
      <c r="PCN165" s="426"/>
      <c r="PCO165" s="427"/>
      <c r="PCP165" s="427"/>
      <c r="PCQ165" s="423"/>
      <c r="PCR165" s="428"/>
      <c r="PCS165" s="79"/>
      <c r="PCT165" s="424"/>
      <c r="PCU165" s="89"/>
      <c r="PCV165" s="425"/>
      <c r="PCW165" s="423"/>
      <c r="PCX165" s="426"/>
      <c r="PCY165" s="426"/>
      <c r="PCZ165" s="427"/>
      <c r="PDA165" s="427"/>
      <c r="PDB165" s="423"/>
      <c r="PDC165" s="428"/>
      <c r="PDD165" s="79"/>
      <c r="PDE165" s="424"/>
      <c r="PDF165" s="89"/>
      <c r="PDG165" s="425"/>
      <c r="PDH165" s="423"/>
      <c r="PDI165" s="426"/>
      <c r="PDJ165" s="426"/>
      <c r="PDK165" s="427"/>
      <c r="PDL165" s="427"/>
      <c r="PDM165" s="423"/>
      <c r="PDN165" s="428"/>
      <c r="PDO165" s="79"/>
      <c r="PDP165" s="424"/>
      <c r="PDQ165" s="89"/>
      <c r="PDR165" s="425"/>
      <c r="PDS165" s="423"/>
      <c r="PDT165" s="426"/>
      <c r="PDU165" s="426"/>
      <c r="PDV165" s="427"/>
      <c r="PDW165" s="427"/>
      <c r="PDX165" s="423"/>
      <c r="PDY165" s="428"/>
      <c r="PDZ165" s="79"/>
      <c r="PEA165" s="424"/>
      <c r="PEB165" s="89"/>
      <c r="PEC165" s="425"/>
      <c r="PED165" s="423"/>
      <c r="PEE165" s="426"/>
      <c r="PEF165" s="426"/>
      <c r="PEG165" s="427"/>
      <c r="PEH165" s="427"/>
      <c r="PEI165" s="423"/>
      <c r="PEJ165" s="428"/>
      <c r="PEK165" s="79"/>
      <c r="PEL165" s="424"/>
      <c r="PEM165" s="89"/>
      <c r="PEN165" s="425"/>
      <c r="PEO165" s="423"/>
      <c r="PEP165" s="426"/>
      <c r="PEQ165" s="426"/>
      <c r="PER165" s="427"/>
      <c r="PES165" s="427"/>
      <c r="PET165" s="423"/>
      <c r="PEU165" s="428"/>
      <c r="PEV165" s="79"/>
      <c r="PEW165" s="424"/>
      <c r="PEX165" s="89"/>
      <c r="PEY165" s="425"/>
      <c r="PEZ165" s="423"/>
      <c r="PFA165" s="426"/>
      <c r="PFB165" s="426"/>
      <c r="PFC165" s="427"/>
      <c r="PFD165" s="427"/>
      <c r="PFE165" s="423"/>
      <c r="PFF165" s="428"/>
      <c r="PFG165" s="79"/>
      <c r="PFH165" s="424"/>
      <c r="PFI165" s="89"/>
      <c r="PFJ165" s="425"/>
      <c r="PFK165" s="423"/>
      <c r="PFL165" s="426"/>
      <c r="PFM165" s="426"/>
      <c r="PFN165" s="427"/>
      <c r="PFO165" s="427"/>
      <c r="PFP165" s="423"/>
      <c r="PFQ165" s="428"/>
      <c r="PFR165" s="79"/>
      <c r="PFS165" s="424"/>
      <c r="PFT165" s="89"/>
      <c r="PFU165" s="425"/>
      <c r="PFV165" s="423"/>
      <c r="PFW165" s="426"/>
      <c r="PFX165" s="426"/>
      <c r="PFY165" s="427"/>
      <c r="PFZ165" s="427"/>
      <c r="PGA165" s="423"/>
      <c r="PGB165" s="428"/>
      <c r="PGC165" s="79"/>
      <c r="PGD165" s="424"/>
      <c r="PGE165" s="89"/>
      <c r="PGF165" s="425"/>
      <c r="PGG165" s="423"/>
      <c r="PGH165" s="426"/>
      <c r="PGI165" s="426"/>
      <c r="PGJ165" s="427"/>
      <c r="PGK165" s="427"/>
      <c r="PGL165" s="423"/>
      <c r="PGM165" s="428"/>
      <c r="PGN165" s="79"/>
      <c r="PGO165" s="424"/>
      <c r="PGP165" s="89"/>
      <c r="PGQ165" s="425"/>
      <c r="PGR165" s="423"/>
      <c r="PGS165" s="426"/>
      <c r="PGT165" s="426"/>
      <c r="PGU165" s="427"/>
      <c r="PGV165" s="427"/>
      <c r="PGW165" s="423"/>
      <c r="PGX165" s="428"/>
      <c r="PGY165" s="79"/>
      <c r="PGZ165" s="424"/>
      <c r="PHA165" s="89"/>
      <c r="PHB165" s="425"/>
      <c r="PHC165" s="423"/>
      <c r="PHD165" s="426"/>
      <c r="PHE165" s="426"/>
      <c r="PHF165" s="427"/>
      <c r="PHG165" s="427"/>
      <c r="PHH165" s="423"/>
      <c r="PHI165" s="428"/>
      <c r="PHJ165" s="79"/>
      <c r="PHK165" s="424"/>
      <c r="PHL165" s="89"/>
      <c r="PHM165" s="425"/>
      <c r="PHN165" s="423"/>
      <c r="PHO165" s="426"/>
      <c r="PHP165" s="426"/>
      <c r="PHQ165" s="427"/>
      <c r="PHR165" s="427"/>
      <c r="PHS165" s="423"/>
      <c r="PHT165" s="428"/>
      <c r="PHU165" s="79"/>
      <c r="PHV165" s="424"/>
      <c r="PHW165" s="89"/>
      <c r="PHX165" s="425"/>
      <c r="PHY165" s="423"/>
      <c r="PHZ165" s="426"/>
      <c r="PIA165" s="426"/>
      <c r="PIB165" s="427"/>
      <c r="PIC165" s="427"/>
      <c r="PID165" s="423"/>
      <c r="PIE165" s="428"/>
      <c r="PIF165" s="79"/>
      <c r="PIG165" s="424"/>
      <c r="PIH165" s="89"/>
      <c r="PII165" s="425"/>
      <c r="PIJ165" s="423"/>
      <c r="PIK165" s="426"/>
      <c r="PIL165" s="426"/>
      <c r="PIM165" s="427"/>
      <c r="PIN165" s="427"/>
      <c r="PIO165" s="423"/>
      <c r="PIP165" s="428"/>
      <c r="PIQ165" s="79"/>
      <c r="PIR165" s="424"/>
      <c r="PIS165" s="89"/>
      <c r="PIT165" s="425"/>
      <c r="PIU165" s="423"/>
      <c r="PIV165" s="426"/>
      <c r="PIW165" s="426"/>
      <c r="PIX165" s="427"/>
      <c r="PIY165" s="427"/>
      <c r="PIZ165" s="423"/>
      <c r="PJA165" s="428"/>
      <c r="PJB165" s="79"/>
      <c r="PJC165" s="424"/>
      <c r="PJD165" s="89"/>
      <c r="PJE165" s="425"/>
      <c r="PJF165" s="423"/>
      <c r="PJG165" s="426"/>
      <c r="PJH165" s="426"/>
      <c r="PJI165" s="427"/>
      <c r="PJJ165" s="427"/>
      <c r="PJK165" s="423"/>
      <c r="PJL165" s="428"/>
      <c r="PJM165" s="79"/>
      <c r="PJN165" s="424"/>
      <c r="PJO165" s="89"/>
      <c r="PJP165" s="425"/>
      <c r="PJQ165" s="423"/>
      <c r="PJR165" s="426"/>
      <c r="PJS165" s="426"/>
      <c r="PJT165" s="427"/>
      <c r="PJU165" s="427"/>
      <c r="PJV165" s="423"/>
      <c r="PJW165" s="428"/>
      <c r="PJX165" s="79"/>
      <c r="PJY165" s="424"/>
      <c r="PJZ165" s="89"/>
      <c r="PKA165" s="425"/>
      <c r="PKB165" s="423"/>
      <c r="PKC165" s="426"/>
      <c r="PKD165" s="426"/>
      <c r="PKE165" s="427"/>
      <c r="PKF165" s="427"/>
      <c r="PKG165" s="423"/>
      <c r="PKH165" s="428"/>
      <c r="PKI165" s="79"/>
      <c r="PKJ165" s="424"/>
      <c r="PKK165" s="89"/>
      <c r="PKL165" s="425"/>
      <c r="PKM165" s="423"/>
      <c r="PKN165" s="426"/>
      <c r="PKO165" s="426"/>
      <c r="PKP165" s="427"/>
      <c r="PKQ165" s="427"/>
      <c r="PKR165" s="423"/>
      <c r="PKS165" s="428"/>
      <c r="PKT165" s="79"/>
      <c r="PKU165" s="424"/>
      <c r="PKV165" s="89"/>
      <c r="PKW165" s="425"/>
      <c r="PKX165" s="423"/>
      <c r="PKY165" s="426"/>
      <c r="PKZ165" s="426"/>
      <c r="PLA165" s="427"/>
      <c r="PLB165" s="427"/>
      <c r="PLC165" s="423"/>
      <c r="PLD165" s="428"/>
      <c r="PLE165" s="79"/>
      <c r="PLF165" s="424"/>
      <c r="PLG165" s="89"/>
      <c r="PLH165" s="425"/>
      <c r="PLI165" s="423"/>
      <c r="PLJ165" s="426"/>
      <c r="PLK165" s="426"/>
      <c r="PLL165" s="427"/>
      <c r="PLM165" s="427"/>
      <c r="PLN165" s="423"/>
      <c r="PLO165" s="428"/>
      <c r="PLP165" s="79"/>
      <c r="PLQ165" s="424"/>
      <c r="PLR165" s="89"/>
      <c r="PLS165" s="425"/>
      <c r="PLT165" s="423"/>
      <c r="PLU165" s="426"/>
      <c r="PLV165" s="426"/>
      <c r="PLW165" s="427"/>
      <c r="PLX165" s="427"/>
      <c r="PLY165" s="423"/>
      <c r="PLZ165" s="428"/>
      <c r="PMA165" s="79"/>
      <c r="PMB165" s="424"/>
      <c r="PMC165" s="89"/>
      <c r="PMD165" s="425"/>
      <c r="PME165" s="423"/>
      <c r="PMF165" s="426"/>
      <c r="PMG165" s="426"/>
      <c r="PMH165" s="427"/>
      <c r="PMI165" s="427"/>
      <c r="PMJ165" s="423"/>
      <c r="PMK165" s="428"/>
      <c r="PML165" s="79"/>
      <c r="PMM165" s="424"/>
      <c r="PMN165" s="89"/>
      <c r="PMO165" s="425"/>
      <c r="PMP165" s="423"/>
      <c r="PMQ165" s="426"/>
      <c r="PMR165" s="426"/>
      <c r="PMS165" s="427"/>
      <c r="PMT165" s="427"/>
      <c r="PMU165" s="423"/>
      <c r="PMV165" s="428"/>
      <c r="PMW165" s="79"/>
      <c r="PMX165" s="424"/>
      <c r="PMY165" s="89"/>
      <c r="PMZ165" s="425"/>
      <c r="PNA165" s="423"/>
      <c r="PNB165" s="426"/>
      <c r="PNC165" s="426"/>
      <c r="PND165" s="427"/>
      <c r="PNE165" s="427"/>
      <c r="PNF165" s="423"/>
      <c r="PNG165" s="428"/>
      <c r="PNH165" s="79"/>
      <c r="PNI165" s="424"/>
      <c r="PNJ165" s="89"/>
      <c r="PNK165" s="425"/>
      <c r="PNL165" s="423"/>
      <c r="PNM165" s="426"/>
      <c r="PNN165" s="426"/>
      <c r="PNO165" s="427"/>
      <c r="PNP165" s="427"/>
      <c r="PNQ165" s="423"/>
      <c r="PNR165" s="428"/>
      <c r="PNS165" s="79"/>
      <c r="PNT165" s="424"/>
      <c r="PNU165" s="89"/>
      <c r="PNV165" s="425"/>
      <c r="PNW165" s="423"/>
      <c r="PNX165" s="426"/>
      <c r="PNY165" s="426"/>
      <c r="PNZ165" s="427"/>
      <c r="POA165" s="427"/>
      <c r="POB165" s="423"/>
      <c r="POC165" s="428"/>
      <c r="POD165" s="79"/>
      <c r="POE165" s="424"/>
      <c r="POF165" s="89"/>
      <c r="POG165" s="425"/>
      <c r="POH165" s="423"/>
      <c r="POI165" s="426"/>
      <c r="POJ165" s="426"/>
      <c r="POK165" s="427"/>
      <c r="POL165" s="427"/>
      <c r="POM165" s="423"/>
      <c r="PON165" s="428"/>
      <c r="POO165" s="79"/>
      <c r="POP165" s="424"/>
      <c r="POQ165" s="89"/>
      <c r="POR165" s="425"/>
      <c r="POS165" s="423"/>
      <c r="POT165" s="426"/>
      <c r="POU165" s="426"/>
      <c r="POV165" s="427"/>
      <c r="POW165" s="427"/>
      <c r="POX165" s="423"/>
      <c r="POY165" s="428"/>
      <c r="POZ165" s="79"/>
      <c r="PPA165" s="424"/>
      <c r="PPB165" s="89"/>
      <c r="PPC165" s="425"/>
      <c r="PPD165" s="423"/>
      <c r="PPE165" s="426"/>
      <c r="PPF165" s="426"/>
      <c r="PPG165" s="427"/>
      <c r="PPH165" s="427"/>
      <c r="PPI165" s="423"/>
      <c r="PPJ165" s="428"/>
      <c r="PPK165" s="79"/>
      <c r="PPL165" s="424"/>
      <c r="PPM165" s="89"/>
      <c r="PPN165" s="425"/>
      <c r="PPO165" s="423"/>
      <c r="PPP165" s="426"/>
      <c r="PPQ165" s="426"/>
      <c r="PPR165" s="427"/>
      <c r="PPS165" s="427"/>
      <c r="PPT165" s="423"/>
      <c r="PPU165" s="428"/>
      <c r="PPV165" s="79"/>
      <c r="PPW165" s="424"/>
      <c r="PPX165" s="89"/>
      <c r="PPY165" s="425"/>
      <c r="PPZ165" s="423"/>
      <c r="PQA165" s="426"/>
      <c r="PQB165" s="426"/>
      <c r="PQC165" s="427"/>
      <c r="PQD165" s="427"/>
      <c r="PQE165" s="423"/>
      <c r="PQF165" s="428"/>
      <c r="PQG165" s="79"/>
      <c r="PQH165" s="424"/>
      <c r="PQI165" s="89"/>
      <c r="PQJ165" s="425"/>
      <c r="PQK165" s="423"/>
      <c r="PQL165" s="426"/>
      <c r="PQM165" s="426"/>
      <c r="PQN165" s="427"/>
      <c r="PQO165" s="427"/>
      <c r="PQP165" s="423"/>
      <c r="PQQ165" s="428"/>
      <c r="PQR165" s="79"/>
      <c r="PQS165" s="424"/>
      <c r="PQT165" s="89"/>
      <c r="PQU165" s="425"/>
      <c r="PQV165" s="423"/>
      <c r="PQW165" s="426"/>
      <c r="PQX165" s="426"/>
      <c r="PQY165" s="427"/>
      <c r="PQZ165" s="427"/>
      <c r="PRA165" s="423"/>
      <c r="PRB165" s="428"/>
      <c r="PRC165" s="79"/>
      <c r="PRD165" s="424"/>
      <c r="PRE165" s="89"/>
      <c r="PRF165" s="425"/>
      <c r="PRG165" s="423"/>
      <c r="PRH165" s="426"/>
      <c r="PRI165" s="426"/>
      <c r="PRJ165" s="427"/>
      <c r="PRK165" s="427"/>
      <c r="PRL165" s="423"/>
      <c r="PRM165" s="428"/>
      <c r="PRN165" s="79"/>
      <c r="PRO165" s="424"/>
      <c r="PRP165" s="89"/>
      <c r="PRQ165" s="425"/>
      <c r="PRR165" s="423"/>
      <c r="PRS165" s="426"/>
      <c r="PRT165" s="426"/>
      <c r="PRU165" s="427"/>
      <c r="PRV165" s="427"/>
      <c r="PRW165" s="423"/>
      <c r="PRX165" s="428"/>
      <c r="PRY165" s="79"/>
      <c r="PRZ165" s="424"/>
      <c r="PSA165" s="89"/>
      <c r="PSB165" s="425"/>
      <c r="PSC165" s="423"/>
      <c r="PSD165" s="426"/>
      <c r="PSE165" s="426"/>
      <c r="PSF165" s="427"/>
      <c r="PSG165" s="427"/>
      <c r="PSH165" s="423"/>
      <c r="PSI165" s="428"/>
      <c r="PSJ165" s="79"/>
      <c r="PSK165" s="424"/>
      <c r="PSL165" s="89"/>
      <c r="PSM165" s="425"/>
      <c r="PSN165" s="423"/>
      <c r="PSO165" s="426"/>
      <c r="PSP165" s="426"/>
      <c r="PSQ165" s="427"/>
      <c r="PSR165" s="427"/>
      <c r="PSS165" s="423"/>
      <c r="PST165" s="428"/>
      <c r="PSU165" s="79"/>
      <c r="PSV165" s="424"/>
      <c r="PSW165" s="89"/>
      <c r="PSX165" s="425"/>
      <c r="PSY165" s="423"/>
      <c r="PSZ165" s="426"/>
      <c r="PTA165" s="426"/>
      <c r="PTB165" s="427"/>
      <c r="PTC165" s="427"/>
      <c r="PTD165" s="423"/>
      <c r="PTE165" s="428"/>
      <c r="PTF165" s="79"/>
      <c r="PTG165" s="424"/>
      <c r="PTH165" s="89"/>
      <c r="PTI165" s="425"/>
      <c r="PTJ165" s="423"/>
      <c r="PTK165" s="426"/>
      <c r="PTL165" s="426"/>
      <c r="PTM165" s="427"/>
      <c r="PTN165" s="427"/>
      <c r="PTO165" s="423"/>
      <c r="PTP165" s="428"/>
      <c r="PTQ165" s="79"/>
      <c r="PTR165" s="424"/>
      <c r="PTS165" s="89"/>
      <c r="PTT165" s="425"/>
      <c r="PTU165" s="423"/>
      <c r="PTV165" s="426"/>
      <c r="PTW165" s="426"/>
      <c r="PTX165" s="427"/>
      <c r="PTY165" s="427"/>
      <c r="PTZ165" s="423"/>
      <c r="PUA165" s="428"/>
      <c r="PUB165" s="79"/>
      <c r="PUC165" s="424"/>
      <c r="PUD165" s="89"/>
      <c r="PUE165" s="425"/>
      <c r="PUF165" s="423"/>
      <c r="PUG165" s="426"/>
      <c r="PUH165" s="426"/>
      <c r="PUI165" s="427"/>
      <c r="PUJ165" s="427"/>
      <c r="PUK165" s="423"/>
      <c r="PUL165" s="428"/>
      <c r="PUM165" s="79"/>
      <c r="PUN165" s="424"/>
      <c r="PUO165" s="89"/>
      <c r="PUP165" s="425"/>
      <c r="PUQ165" s="423"/>
      <c r="PUR165" s="426"/>
      <c r="PUS165" s="426"/>
      <c r="PUT165" s="427"/>
      <c r="PUU165" s="427"/>
      <c r="PUV165" s="423"/>
      <c r="PUW165" s="428"/>
      <c r="PUX165" s="79"/>
      <c r="PUY165" s="424"/>
      <c r="PUZ165" s="89"/>
      <c r="PVA165" s="425"/>
      <c r="PVB165" s="423"/>
      <c r="PVC165" s="426"/>
      <c r="PVD165" s="426"/>
      <c r="PVE165" s="427"/>
      <c r="PVF165" s="427"/>
      <c r="PVG165" s="423"/>
      <c r="PVH165" s="428"/>
      <c r="PVI165" s="79"/>
      <c r="PVJ165" s="424"/>
      <c r="PVK165" s="89"/>
      <c r="PVL165" s="425"/>
      <c r="PVM165" s="423"/>
      <c r="PVN165" s="426"/>
      <c r="PVO165" s="426"/>
      <c r="PVP165" s="427"/>
      <c r="PVQ165" s="427"/>
      <c r="PVR165" s="423"/>
      <c r="PVS165" s="428"/>
      <c r="PVT165" s="79"/>
      <c r="PVU165" s="424"/>
      <c r="PVV165" s="89"/>
      <c r="PVW165" s="425"/>
      <c r="PVX165" s="423"/>
      <c r="PVY165" s="426"/>
      <c r="PVZ165" s="426"/>
      <c r="PWA165" s="427"/>
      <c r="PWB165" s="427"/>
      <c r="PWC165" s="423"/>
      <c r="PWD165" s="428"/>
      <c r="PWE165" s="79"/>
      <c r="PWF165" s="424"/>
      <c r="PWG165" s="89"/>
      <c r="PWH165" s="425"/>
      <c r="PWI165" s="423"/>
      <c r="PWJ165" s="426"/>
      <c r="PWK165" s="426"/>
      <c r="PWL165" s="427"/>
      <c r="PWM165" s="427"/>
      <c r="PWN165" s="423"/>
      <c r="PWO165" s="428"/>
      <c r="PWP165" s="79"/>
      <c r="PWQ165" s="424"/>
      <c r="PWR165" s="89"/>
      <c r="PWS165" s="425"/>
      <c r="PWT165" s="423"/>
      <c r="PWU165" s="426"/>
      <c r="PWV165" s="426"/>
      <c r="PWW165" s="427"/>
      <c r="PWX165" s="427"/>
      <c r="PWY165" s="423"/>
      <c r="PWZ165" s="428"/>
      <c r="PXA165" s="79"/>
      <c r="PXB165" s="424"/>
      <c r="PXC165" s="89"/>
      <c r="PXD165" s="425"/>
      <c r="PXE165" s="423"/>
      <c r="PXF165" s="426"/>
      <c r="PXG165" s="426"/>
      <c r="PXH165" s="427"/>
      <c r="PXI165" s="427"/>
      <c r="PXJ165" s="423"/>
      <c r="PXK165" s="428"/>
      <c r="PXL165" s="79"/>
      <c r="PXM165" s="424"/>
      <c r="PXN165" s="89"/>
      <c r="PXO165" s="425"/>
      <c r="PXP165" s="423"/>
      <c r="PXQ165" s="426"/>
      <c r="PXR165" s="426"/>
      <c r="PXS165" s="427"/>
      <c r="PXT165" s="427"/>
      <c r="PXU165" s="423"/>
      <c r="PXV165" s="428"/>
      <c r="PXW165" s="79"/>
      <c r="PXX165" s="424"/>
      <c r="PXY165" s="89"/>
      <c r="PXZ165" s="425"/>
      <c r="PYA165" s="423"/>
      <c r="PYB165" s="426"/>
      <c r="PYC165" s="426"/>
      <c r="PYD165" s="427"/>
      <c r="PYE165" s="427"/>
      <c r="PYF165" s="423"/>
      <c r="PYG165" s="428"/>
      <c r="PYH165" s="79"/>
      <c r="PYI165" s="424"/>
      <c r="PYJ165" s="89"/>
      <c r="PYK165" s="425"/>
      <c r="PYL165" s="423"/>
      <c r="PYM165" s="426"/>
      <c r="PYN165" s="426"/>
      <c r="PYO165" s="427"/>
      <c r="PYP165" s="427"/>
      <c r="PYQ165" s="423"/>
      <c r="PYR165" s="428"/>
      <c r="PYS165" s="79"/>
      <c r="PYT165" s="424"/>
      <c r="PYU165" s="89"/>
      <c r="PYV165" s="425"/>
      <c r="PYW165" s="423"/>
      <c r="PYX165" s="426"/>
      <c r="PYY165" s="426"/>
      <c r="PYZ165" s="427"/>
      <c r="PZA165" s="427"/>
      <c r="PZB165" s="423"/>
      <c r="PZC165" s="428"/>
      <c r="PZD165" s="79"/>
      <c r="PZE165" s="424"/>
      <c r="PZF165" s="89"/>
      <c r="PZG165" s="425"/>
      <c r="PZH165" s="423"/>
      <c r="PZI165" s="426"/>
      <c r="PZJ165" s="426"/>
      <c r="PZK165" s="427"/>
      <c r="PZL165" s="427"/>
      <c r="PZM165" s="423"/>
      <c r="PZN165" s="428"/>
      <c r="PZO165" s="79"/>
      <c r="PZP165" s="424"/>
      <c r="PZQ165" s="89"/>
      <c r="PZR165" s="425"/>
      <c r="PZS165" s="423"/>
      <c r="PZT165" s="426"/>
      <c r="PZU165" s="426"/>
      <c r="PZV165" s="427"/>
      <c r="PZW165" s="427"/>
      <c r="PZX165" s="423"/>
      <c r="PZY165" s="428"/>
      <c r="PZZ165" s="79"/>
      <c r="QAA165" s="424"/>
      <c r="QAB165" s="89"/>
      <c r="QAC165" s="425"/>
      <c r="QAD165" s="423"/>
      <c r="QAE165" s="426"/>
      <c r="QAF165" s="426"/>
      <c r="QAG165" s="427"/>
      <c r="QAH165" s="427"/>
      <c r="QAI165" s="423"/>
      <c r="QAJ165" s="428"/>
      <c r="QAK165" s="79"/>
      <c r="QAL165" s="424"/>
      <c r="QAM165" s="89"/>
      <c r="QAN165" s="425"/>
      <c r="QAO165" s="423"/>
      <c r="QAP165" s="426"/>
      <c r="QAQ165" s="426"/>
      <c r="QAR165" s="427"/>
      <c r="QAS165" s="427"/>
      <c r="QAT165" s="423"/>
      <c r="QAU165" s="428"/>
      <c r="QAV165" s="79"/>
      <c r="QAW165" s="424"/>
      <c r="QAX165" s="89"/>
      <c r="QAY165" s="425"/>
      <c r="QAZ165" s="423"/>
      <c r="QBA165" s="426"/>
      <c r="QBB165" s="426"/>
      <c r="QBC165" s="427"/>
      <c r="QBD165" s="427"/>
      <c r="QBE165" s="423"/>
      <c r="QBF165" s="428"/>
      <c r="QBG165" s="79"/>
      <c r="QBH165" s="424"/>
      <c r="QBI165" s="89"/>
      <c r="QBJ165" s="425"/>
      <c r="QBK165" s="423"/>
      <c r="QBL165" s="426"/>
      <c r="QBM165" s="426"/>
      <c r="QBN165" s="427"/>
      <c r="QBO165" s="427"/>
      <c r="QBP165" s="423"/>
      <c r="QBQ165" s="428"/>
      <c r="QBR165" s="79"/>
      <c r="QBS165" s="424"/>
      <c r="QBT165" s="89"/>
      <c r="QBU165" s="425"/>
      <c r="QBV165" s="423"/>
      <c r="QBW165" s="426"/>
      <c r="QBX165" s="426"/>
      <c r="QBY165" s="427"/>
      <c r="QBZ165" s="427"/>
      <c r="QCA165" s="423"/>
      <c r="QCB165" s="428"/>
      <c r="QCC165" s="79"/>
      <c r="QCD165" s="424"/>
      <c r="QCE165" s="89"/>
      <c r="QCF165" s="425"/>
      <c r="QCG165" s="423"/>
      <c r="QCH165" s="426"/>
      <c r="QCI165" s="426"/>
      <c r="QCJ165" s="427"/>
      <c r="QCK165" s="427"/>
      <c r="QCL165" s="423"/>
      <c r="QCM165" s="428"/>
      <c r="QCN165" s="79"/>
      <c r="QCO165" s="424"/>
      <c r="QCP165" s="89"/>
      <c r="QCQ165" s="425"/>
      <c r="QCR165" s="423"/>
      <c r="QCS165" s="426"/>
      <c r="QCT165" s="426"/>
      <c r="QCU165" s="427"/>
      <c r="QCV165" s="427"/>
      <c r="QCW165" s="423"/>
      <c r="QCX165" s="428"/>
      <c r="QCY165" s="79"/>
      <c r="QCZ165" s="424"/>
      <c r="QDA165" s="89"/>
      <c r="QDB165" s="425"/>
      <c r="QDC165" s="423"/>
      <c r="QDD165" s="426"/>
      <c r="QDE165" s="426"/>
      <c r="QDF165" s="427"/>
      <c r="QDG165" s="427"/>
      <c r="QDH165" s="423"/>
      <c r="QDI165" s="428"/>
      <c r="QDJ165" s="79"/>
      <c r="QDK165" s="424"/>
      <c r="QDL165" s="89"/>
      <c r="QDM165" s="425"/>
      <c r="QDN165" s="423"/>
      <c r="QDO165" s="426"/>
      <c r="QDP165" s="426"/>
      <c r="QDQ165" s="427"/>
      <c r="QDR165" s="427"/>
      <c r="QDS165" s="423"/>
      <c r="QDT165" s="428"/>
      <c r="QDU165" s="79"/>
      <c r="QDV165" s="424"/>
      <c r="QDW165" s="89"/>
      <c r="QDX165" s="425"/>
      <c r="QDY165" s="423"/>
      <c r="QDZ165" s="426"/>
      <c r="QEA165" s="426"/>
      <c r="QEB165" s="427"/>
      <c r="QEC165" s="427"/>
      <c r="QED165" s="423"/>
      <c r="QEE165" s="428"/>
      <c r="QEF165" s="79"/>
      <c r="QEG165" s="424"/>
      <c r="QEH165" s="89"/>
      <c r="QEI165" s="425"/>
      <c r="QEJ165" s="423"/>
      <c r="QEK165" s="426"/>
      <c r="QEL165" s="426"/>
      <c r="QEM165" s="427"/>
      <c r="QEN165" s="427"/>
      <c r="QEO165" s="423"/>
      <c r="QEP165" s="428"/>
      <c r="QEQ165" s="79"/>
      <c r="QER165" s="424"/>
      <c r="QES165" s="89"/>
      <c r="QET165" s="425"/>
      <c r="QEU165" s="423"/>
      <c r="QEV165" s="426"/>
      <c r="QEW165" s="426"/>
      <c r="QEX165" s="427"/>
      <c r="QEY165" s="427"/>
      <c r="QEZ165" s="423"/>
      <c r="QFA165" s="428"/>
      <c r="QFB165" s="79"/>
      <c r="QFC165" s="424"/>
      <c r="QFD165" s="89"/>
      <c r="QFE165" s="425"/>
      <c r="QFF165" s="423"/>
      <c r="QFG165" s="426"/>
      <c r="QFH165" s="426"/>
      <c r="QFI165" s="427"/>
      <c r="QFJ165" s="427"/>
      <c r="QFK165" s="423"/>
      <c r="QFL165" s="428"/>
      <c r="QFM165" s="79"/>
      <c r="QFN165" s="424"/>
      <c r="QFO165" s="89"/>
      <c r="QFP165" s="425"/>
      <c r="QFQ165" s="423"/>
      <c r="QFR165" s="426"/>
      <c r="QFS165" s="426"/>
      <c r="QFT165" s="427"/>
      <c r="QFU165" s="427"/>
      <c r="QFV165" s="423"/>
      <c r="QFW165" s="428"/>
      <c r="QFX165" s="79"/>
      <c r="QFY165" s="424"/>
      <c r="QFZ165" s="89"/>
      <c r="QGA165" s="425"/>
      <c r="QGB165" s="423"/>
      <c r="QGC165" s="426"/>
      <c r="QGD165" s="426"/>
      <c r="QGE165" s="427"/>
      <c r="QGF165" s="427"/>
      <c r="QGG165" s="423"/>
      <c r="QGH165" s="428"/>
      <c r="QGI165" s="79"/>
      <c r="QGJ165" s="424"/>
      <c r="QGK165" s="89"/>
      <c r="QGL165" s="425"/>
      <c r="QGM165" s="423"/>
      <c r="QGN165" s="426"/>
      <c r="QGO165" s="426"/>
      <c r="QGP165" s="427"/>
      <c r="QGQ165" s="427"/>
      <c r="QGR165" s="423"/>
      <c r="QGS165" s="428"/>
      <c r="QGT165" s="79"/>
      <c r="QGU165" s="424"/>
      <c r="QGV165" s="89"/>
      <c r="QGW165" s="425"/>
      <c r="QGX165" s="423"/>
      <c r="QGY165" s="426"/>
      <c r="QGZ165" s="426"/>
      <c r="QHA165" s="427"/>
      <c r="QHB165" s="427"/>
      <c r="QHC165" s="423"/>
      <c r="QHD165" s="428"/>
      <c r="QHE165" s="79"/>
      <c r="QHF165" s="424"/>
      <c r="QHG165" s="89"/>
      <c r="QHH165" s="425"/>
      <c r="QHI165" s="423"/>
      <c r="QHJ165" s="426"/>
      <c r="QHK165" s="426"/>
      <c r="QHL165" s="427"/>
      <c r="QHM165" s="427"/>
      <c r="QHN165" s="423"/>
      <c r="QHO165" s="428"/>
      <c r="QHP165" s="79"/>
      <c r="QHQ165" s="424"/>
      <c r="QHR165" s="89"/>
      <c r="QHS165" s="425"/>
      <c r="QHT165" s="423"/>
      <c r="QHU165" s="426"/>
      <c r="QHV165" s="426"/>
      <c r="QHW165" s="427"/>
      <c r="QHX165" s="427"/>
      <c r="QHY165" s="423"/>
      <c r="QHZ165" s="428"/>
      <c r="QIA165" s="79"/>
      <c r="QIB165" s="424"/>
      <c r="QIC165" s="89"/>
      <c r="QID165" s="425"/>
      <c r="QIE165" s="423"/>
      <c r="QIF165" s="426"/>
      <c r="QIG165" s="426"/>
      <c r="QIH165" s="427"/>
      <c r="QII165" s="427"/>
      <c r="QIJ165" s="423"/>
      <c r="QIK165" s="428"/>
      <c r="QIL165" s="79"/>
      <c r="QIM165" s="424"/>
      <c r="QIN165" s="89"/>
      <c r="QIO165" s="425"/>
      <c r="QIP165" s="423"/>
      <c r="QIQ165" s="426"/>
      <c r="QIR165" s="426"/>
      <c r="QIS165" s="427"/>
      <c r="QIT165" s="427"/>
      <c r="QIU165" s="423"/>
      <c r="QIV165" s="428"/>
      <c r="QIW165" s="79"/>
      <c r="QIX165" s="424"/>
      <c r="QIY165" s="89"/>
      <c r="QIZ165" s="425"/>
      <c r="QJA165" s="423"/>
      <c r="QJB165" s="426"/>
      <c r="QJC165" s="426"/>
      <c r="QJD165" s="427"/>
      <c r="QJE165" s="427"/>
      <c r="QJF165" s="423"/>
      <c r="QJG165" s="428"/>
      <c r="QJH165" s="79"/>
      <c r="QJI165" s="424"/>
      <c r="QJJ165" s="89"/>
      <c r="QJK165" s="425"/>
      <c r="QJL165" s="423"/>
      <c r="QJM165" s="426"/>
      <c r="QJN165" s="426"/>
      <c r="QJO165" s="427"/>
      <c r="QJP165" s="427"/>
      <c r="QJQ165" s="423"/>
      <c r="QJR165" s="428"/>
      <c r="QJS165" s="79"/>
      <c r="QJT165" s="424"/>
      <c r="QJU165" s="89"/>
      <c r="QJV165" s="425"/>
      <c r="QJW165" s="423"/>
      <c r="QJX165" s="426"/>
      <c r="QJY165" s="426"/>
      <c r="QJZ165" s="427"/>
      <c r="QKA165" s="427"/>
      <c r="QKB165" s="423"/>
      <c r="QKC165" s="428"/>
      <c r="QKD165" s="79"/>
      <c r="QKE165" s="424"/>
      <c r="QKF165" s="89"/>
      <c r="QKG165" s="425"/>
      <c r="QKH165" s="423"/>
      <c r="QKI165" s="426"/>
      <c r="QKJ165" s="426"/>
      <c r="QKK165" s="427"/>
      <c r="QKL165" s="427"/>
      <c r="QKM165" s="423"/>
      <c r="QKN165" s="428"/>
      <c r="QKO165" s="79"/>
      <c r="QKP165" s="424"/>
      <c r="QKQ165" s="89"/>
      <c r="QKR165" s="425"/>
      <c r="QKS165" s="423"/>
      <c r="QKT165" s="426"/>
      <c r="QKU165" s="426"/>
      <c r="QKV165" s="427"/>
      <c r="QKW165" s="427"/>
      <c r="QKX165" s="423"/>
      <c r="QKY165" s="428"/>
      <c r="QKZ165" s="79"/>
      <c r="QLA165" s="424"/>
      <c r="QLB165" s="89"/>
      <c r="QLC165" s="425"/>
      <c r="QLD165" s="423"/>
      <c r="QLE165" s="426"/>
      <c r="QLF165" s="426"/>
      <c r="QLG165" s="427"/>
      <c r="QLH165" s="427"/>
      <c r="QLI165" s="423"/>
      <c r="QLJ165" s="428"/>
      <c r="QLK165" s="79"/>
      <c r="QLL165" s="424"/>
      <c r="QLM165" s="89"/>
      <c r="QLN165" s="425"/>
      <c r="QLO165" s="423"/>
      <c r="QLP165" s="426"/>
      <c r="QLQ165" s="426"/>
      <c r="QLR165" s="427"/>
      <c r="QLS165" s="427"/>
      <c r="QLT165" s="423"/>
      <c r="QLU165" s="428"/>
      <c r="QLV165" s="79"/>
      <c r="QLW165" s="424"/>
      <c r="QLX165" s="89"/>
      <c r="QLY165" s="425"/>
      <c r="QLZ165" s="423"/>
      <c r="QMA165" s="426"/>
      <c r="QMB165" s="426"/>
      <c r="QMC165" s="427"/>
      <c r="QMD165" s="427"/>
      <c r="QME165" s="423"/>
      <c r="QMF165" s="428"/>
      <c r="QMG165" s="79"/>
      <c r="QMH165" s="424"/>
      <c r="QMI165" s="89"/>
      <c r="QMJ165" s="425"/>
      <c r="QMK165" s="423"/>
      <c r="QML165" s="426"/>
      <c r="QMM165" s="426"/>
      <c r="QMN165" s="427"/>
      <c r="QMO165" s="427"/>
      <c r="QMP165" s="423"/>
      <c r="QMQ165" s="428"/>
      <c r="QMR165" s="79"/>
      <c r="QMS165" s="424"/>
      <c r="QMT165" s="89"/>
      <c r="QMU165" s="425"/>
      <c r="QMV165" s="423"/>
      <c r="QMW165" s="426"/>
      <c r="QMX165" s="426"/>
      <c r="QMY165" s="427"/>
      <c r="QMZ165" s="427"/>
      <c r="QNA165" s="423"/>
      <c r="QNB165" s="428"/>
      <c r="QNC165" s="79"/>
      <c r="QND165" s="424"/>
      <c r="QNE165" s="89"/>
      <c r="QNF165" s="425"/>
      <c r="QNG165" s="423"/>
      <c r="QNH165" s="426"/>
      <c r="QNI165" s="426"/>
      <c r="QNJ165" s="427"/>
      <c r="QNK165" s="427"/>
      <c r="QNL165" s="423"/>
      <c r="QNM165" s="428"/>
      <c r="QNN165" s="79"/>
      <c r="QNO165" s="424"/>
      <c r="QNP165" s="89"/>
      <c r="QNQ165" s="425"/>
      <c r="QNR165" s="423"/>
      <c r="QNS165" s="426"/>
      <c r="QNT165" s="426"/>
      <c r="QNU165" s="427"/>
      <c r="QNV165" s="427"/>
      <c r="QNW165" s="423"/>
      <c r="QNX165" s="428"/>
      <c r="QNY165" s="79"/>
      <c r="QNZ165" s="424"/>
      <c r="QOA165" s="89"/>
      <c r="QOB165" s="425"/>
      <c r="QOC165" s="423"/>
      <c r="QOD165" s="426"/>
      <c r="QOE165" s="426"/>
      <c r="QOF165" s="427"/>
      <c r="QOG165" s="427"/>
      <c r="QOH165" s="423"/>
      <c r="QOI165" s="428"/>
      <c r="QOJ165" s="79"/>
      <c r="QOK165" s="424"/>
      <c r="QOL165" s="89"/>
      <c r="QOM165" s="425"/>
      <c r="QON165" s="423"/>
      <c r="QOO165" s="426"/>
      <c r="QOP165" s="426"/>
      <c r="QOQ165" s="427"/>
      <c r="QOR165" s="427"/>
      <c r="QOS165" s="423"/>
      <c r="QOT165" s="428"/>
      <c r="QOU165" s="79"/>
      <c r="QOV165" s="424"/>
      <c r="QOW165" s="89"/>
      <c r="QOX165" s="425"/>
      <c r="QOY165" s="423"/>
      <c r="QOZ165" s="426"/>
      <c r="QPA165" s="426"/>
      <c r="QPB165" s="427"/>
      <c r="QPC165" s="427"/>
      <c r="QPD165" s="423"/>
      <c r="QPE165" s="428"/>
      <c r="QPF165" s="79"/>
      <c r="QPG165" s="424"/>
      <c r="QPH165" s="89"/>
      <c r="QPI165" s="425"/>
      <c r="QPJ165" s="423"/>
      <c r="QPK165" s="426"/>
      <c r="QPL165" s="426"/>
      <c r="QPM165" s="427"/>
      <c r="QPN165" s="427"/>
      <c r="QPO165" s="423"/>
      <c r="QPP165" s="428"/>
      <c r="QPQ165" s="79"/>
      <c r="QPR165" s="424"/>
      <c r="QPS165" s="89"/>
      <c r="QPT165" s="425"/>
      <c r="QPU165" s="423"/>
      <c r="QPV165" s="426"/>
      <c r="QPW165" s="426"/>
      <c r="QPX165" s="427"/>
      <c r="QPY165" s="427"/>
      <c r="QPZ165" s="423"/>
      <c r="QQA165" s="428"/>
      <c r="QQB165" s="79"/>
      <c r="QQC165" s="424"/>
      <c r="QQD165" s="89"/>
      <c r="QQE165" s="425"/>
      <c r="QQF165" s="423"/>
      <c r="QQG165" s="426"/>
      <c r="QQH165" s="426"/>
      <c r="QQI165" s="427"/>
      <c r="QQJ165" s="427"/>
      <c r="QQK165" s="423"/>
      <c r="QQL165" s="428"/>
      <c r="QQM165" s="79"/>
      <c r="QQN165" s="424"/>
      <c r="QQO165" s="89"/>
      <c r="QQP165" s="425"/>
      <c r="QQQ165" s="423"/>
      <c r="QQR165" s="426"/>
      <c r="QQS165" s="426"/>
      <c r="QQT165" s="427"/>
      <c r="QQU165" s="427"/>
      <c r="QQV165" s="423"/>
      <c r="QQW165" s="428"/>
      <c r="QQX165" s="79"/>
      <c r="QQY165" s="424"/>
      <c r="QQZ165" s="89"/>
      <c r="QRA165" s="425"/>
      <c r="QRB165" s="423"/>
      <c r="QRC165" s="426"/>
      <c r="QRD165" s="426"/>
      <c r="QRE165" s="427"/>
      <c r="QRF165" s="427"/>
      <c r="QRG165" s="423"/>
      <c r="QRH165" s="428"/>
      <c r="QRI165" s="79"/>
      <c r="QRJ165" s="424"/>
      <c r="QRK165" s="89"/>
      <c r="QRL165" s="425"/>
      <c r="QRM165" s="423"/>
      <c r="QRN165" s="426"/>
      <c r="QRO165" s="426"/>
      <c r="QRP165" s="427"/>
      <c r="QRQ165" s="427"/>
      <c r="QRR165" s="423"/>
      <c r="QRS165" s="428"/>
      <c r="QRT165" s="79"/>
      <c r="QRU165" s="424"/>
      <c r="QRV165" s="89"/>
      <c r="QRW165" s="425"/>
      <c r="QRX165" s="423"/>
      <c r="QRY165" s="426"/>
      <c r="QRZ165" s="426"/>
      <c r="QSA165" s="427"/>
      <c r="QSB165" s="427"/>
      <c r="QSC165" s="423"/>
      <c r="QSD165" s="428"/>
      <c r="QSE165" s="79"/>
      <c r="QSF165" s="424"/>
      <c r="QSG165" s="89"/>
      <c r="QSH165" s="425"/>
      <c r="QSI165" s="423"/>
      <c r="QSJ165" s="426"/>
      <c r="QSK165" s="426"/>
      <c r="QSL165" s="427"/>
      <c r="QSM165" s="427"/>
      <c r="QSN165" s="423"/>
      <c r="QSO165" s="428"/>
      <c r="QSP165" s="79"/>
      <c r="QSQ165" s="424"/>
      <c r="QSR165" s="89"/>
      <c r="QSS165" s="425"/>
      <c r="QST165" s="423"/>
      <c r="QSU165" s="426"/>
      <c r="QSV165" s="426"/>
      <c r="QSW165" s="427"/>
      <c r="QSX165" s="427"/>
      <c r="QSY165" s="423"/>
      <c r="QSZ165" s="428"/>
      <c r="QTA165" s="79"/>
      <c r="QTB165" s="424"/>
      <c r="QTC165" s="89"/>
      <c r="QTD165" s="425"/>
      <c r="QTE165" s="423"/>
      <c r="QTF165" s="426"/>
      <c r="QTG165" s="426"/>
      <c r="QTH165" s="427"/>
      <c r="QTI165" s="427"/>
      <c r="QTJ165" s="423"/>
      <c r="QTK165" s="428"/>
      <c r="QTL165" s="79"/>
      <c r="QTM165" s="424"/>
      <c r="QTN165" s="89"/>
      <c r="QTO165" s="425"/>
      <c r="QTP165" s="423"/>
      <c r="QTQ165" s="426"/>
      <c r="QTR165" s="426"/>
      <c r="QTS165" s="427"/>
      <c r="QTT165" s="427"/>
      <c r="QTU165" s="423"/>
      <c r="QTV165" s="428"/>
      <c r="QTW165" s="79"/>
      <c r="QTX165" s="424"/>
      <c r="QTY165" s="89"/>
      <c r="QTZ165" s="425"/>
      <c r="QUA165" s="423"/>
      <c r="QUB165" s="426"/>
      <c r="QUC165" s="426"/>
      <c r="QUD165" s="427"/>
      <c r="QUE165" s="427"/>
      <c r="QUF165" s="423"/>
      <c r="QUG165" s="428"/>
      <c r="QUH165" s="79"/>
      <c r="QUI165" s="424"/>
      <c r="QUJ165" s="89"/>
      <c r="QUK165" s="425"/>
      <c r="QUL165" s="423"/>
      <c r="QUM165" s="426"/>
      <c r="QUN165" s="426"/>
      <c r="QUO165" s="427"/>
      <c r="QUP165" s="427"/>
      <c r="QUQ165" s="423"/>
      <c r="QUR165" s="428"/>
      <c r="QUS165" s="79"/>
      <c r="QUT165" s="424"/>
      <c r="QUU165" s="89"/>
      <c r="QUV165" s="425"/>
      <c r="QUW165" s="423"/>
      <c r="QUX165" s="426"/>
      <c r="QUY165" s="426"/>
      <c r="QUZ165" s="427"/>
      <c r="QVA165" s="427"/>
      <c r="QVB165" s="423"/>
      <c r="QVC165" s="428"/>
      <c r="QVD165" s="79"/>
      <c r="QVE165" s="424"/>
      <c r="QVF165" s="89"/>
      <c r="QVG165" s="425"/>
      <c r="QVH165" s="423"/>
      <c r="QVI165" s="426"/>
      <c r="QVJ165" s="426"/>
      <c r="QVK165" s="427"/>
      <c r="QVL165" s="427"/>
      <c r="QVM165" s="423"/>
      <c r="QVN165" s="428"/>
      <c r="QVO165" s="79"/>
      <c r="QVP165" s="424"/>
      <c r="QVQ165" s="89"/>
      <c r="QVR165" s="425"/>
      <c r="QVS165" s="423"/>
      <c r="QVT165" s="426"/>
      <c r="QVU165" s="426"/>
      <c r="QVV165" s="427"/>
      <c r="QVW165" s="427"/>
      <c r="QVX165" s="423"/>
      <c r="QVY165" s="428"/>
      <c r="QVZ165" s="79"/>
      <c r="QWA165" s="424"/>
      <c r="QWB165" s="89"/>
      <c r="QWC165" s="425"/>
      <c r="QWD165" s="423"/>
      <c r="QWE165" s="426"/>
      <c r="QWF165" s="426"/>
      <c r="QWG165" s="427"/>
      <c r="QWH165" s="427"/>
      <c r="QWI165" s="423"/>
      <c r="QWJ165" s="428"/>
      <c r="QWK165" s="79"/>
      <c r="QWL165" s="424"/>
      <c r="QWM165" s="89"/>
      <c r="QWN165" s="425"/>
      <c r="QWO165" s="423"/>
      <c r="QWP165" s="426"/>
      <c r="QWQ165" s="426"/>
      <c r="QWR165" s="427"/>
      <c r="QWS165" s="427"/>
      <c r="QWT165" s="423"/>
      <c r="QWU165" s="428"/>
      <c r="QWV165" s="79"/>
      <c r="QWW165" s="424"/>
      <c r="QWX165" s="89"/>
      <c r="QWY165" s="425"/>
      <c r="QWZ165" s="423"/>
      <c r="QXA165" s="426"/>
      <c r="QXB165" s="426"/>
      <c r="QXC165" s="427"/>
      <c r="QXD165" s="427"/>
      <c r="QXE165" s="423"/>
      <c r="QXF165" s="428"/>
      <c r="QXG165" s="79"/>
      <c r="QXH165" s="424"/>
      <c r="QXI165" s="89"/>
      <c r="QXJ165" s="425"/>
      <c r="QXK165" s="423"/>
      <c r="QXL165" s="426"/>
      <c r="QXM165" s="426"/>
      <c r="QXN165" s="427"/>
      <c r="QXO165" s="427"/>
      <c r="QXP165" s="423"/>
      <c r="QXQ165" s="428"/>
      <c r="QXR165" s="79"/>
      <c r="QXS165" s="424"/>
      <c r="QXT165" s="89"/>
      <c r="QXU165" s="425"/>
      <c r="QXV165" s="423"/>
      <c r="QXW165" s="426"/>
      <c r="QXX165" s="426"/>
      <c r="QXY165" s="427"/>
      <c r="QXZ165" s="427"/>
      <c r="QYA165" s="423"/>
      <c r="QYB165" s="428"/>
      <c r="QYC165" s="79"/>
      <c r="QYD165" s="424"/>
      <c r="QYE165" s="89"/>
      <c r="QYF165" s="425"/>
      <c r="QYG165" s="423"/>
      <c r="QYH165" s="426"/>
      <c r="QYI165" s="426"/>
      <c r="QYJ165" s="427"/>
      <c r="QYK165" s="427"/>
      <c r="QYL165" s="423"/>
      <c r="QYM165" s="428"/>
      <c r="QYN165" s="79"/>
      <c r="QYO165" s="424"/>
      <c r="QYP165" s="89"/>
      <c r="QYQ165" s="425"/>
      <c r="QYR165" s="423"/>
      <c r="QYS165" s="426"/>
      <c r="QYT165" s="426"/>
      <c r="QYU165" s="427"/>
      <c r="QYV165" s="427"/>
      <c r="QYW165" s="423"/>
      <c r="QYX165" s="428"/>
      <c r="QYY165" s="79"/>
      <c r="QYZ165" s="424"/>
      <c r="QZA165" s="89"/>
      <c r="QZB165" s="425"/>
      <c r="QZC165" s="423"/>
      <c r="QZD165" s="426"/>
      <c r="QZE165" s="426"/>
      <c r="QZF165" s="427"/>
      <c r="QZG165" s="427"/>
      <c r="QZH165" s="423"/>
      <c r="QZI165" s="428"/>
      <c r="QZJ165" s="79"/>
      <c r="QZK165" s="424"/>
      <c r="QZL165" s="89"/>
      <c r="QZM165" s="425"/>
      <c r="QZN165" s="423"/>
      <c r="QZO165" s="426"/>
      <c r="QZP165" s="426"/>
      <c r="QZQ165" s="427"/>
      <c r="QZR165" s="427"/>
      <c r="QZS165" s="423"/>
      <c r="QZT165" s="428"/>
      <c r="QZU165" s="79"/>
      <c r="QZV165" s="424"/>
      <c r="QZW165" s="89"/>
      <c r="QZX165" s="425"/>
      <c r="QZY165" s="423"/>
      <c r="QZZ165" s="426"/>
      <c r="RAA165" s="426"/>
      <c r="RAB165" s="427"/>
      <c r="RAC165" s="427"/>
      <c r="RAD165" s="423"/>
      <c r="RAE165" s="428"/>
      <c r="RAF165" s="79"/>
      <c r="RAG165" s="424"/>
      <c r="RAH165" s="89"/>
      <c r="RAI165" s="425"/>
      <c r="RAJ165" s="423"/>
      <c r="RAK165" s="426"/>
      <c r="RAL165" s="426"/>
      <c r="RAM165" s="427"/>
      <c r="RAN165" s="427"/>
      <c r="RAO165" s="423"/>
      <c r="RAP165" s="428"/>
      <c r="RAQ165" s="79"/>
      <c r="RAR165" s="424"/>
      <c r="RAS165" s="89"/>
      <c r="RAT165" s="425"/>
      <c r="RAU165" s="423"/>
      <c r="RAV165" s="426"/>
      <c r="RAW165" s="426"/>
      <c r="RAX165" s="427"/>
      <c r="RAY165" s="427"/>
      <c r="RAZ165" s="423"/>
      <c r="RBA165" s="428"/>
      <c r="RBB165" s="79"/>
      <c r="RBC165" s="424"/>
      <c r="RBD165" s="89"/>
      <c r="RBE165" s="425"/>
      <c r="RBF165" s="423"/>
      <c r="RBG165" s="426"/>
      <c r="RBH165" s="426"/>
      <c r="RBI165" s="427"/>
      <c r="RBJ165" s="427"/>
      <c r="RBK165" s="423"/>
      <c r="RBL165" s="428"/>
      <c r="RBM165" s="79"/>
      <c r="RBN165" s="424"/>
      <c r="RBO165" s="89"/>
      <c r="RBP165" s="425"/>
      <c r="RBQ165" s="423"/>
      <c r="RBR165" s="426"/>
      <c r="RBS165" s="426"/>
      <c r="RBT165" s="427"/>
      <c r="RBU165" s="427"/>
      <c r="RBV165" s="423"/>
      <c r="RBW165" s="428"/>
      <c r="RBX165" s="79"/>
      <c r="RBY165" s="424"/>
      <c r="RBZ165" s="89"/>
      <c r="RCA165" s="425"/>
      <c r="RCB165" s="423"/>
      <c r="RCC165" s="426"/>
      <c r="RCD165" s="426"/>
      <c r="RCE165" s="427"/>
      <c r="RCF165" s="427"/>
      <c r="RCG165" s="423"/>
      <c r="RCH165" s="428"/>
      <c r="RCI165" s="79"/>
      <c r="RCJ165" s="424"/>
      <c r="RCK165" s="89"/>
      <c r="RCL165" s="425"/>
      <c r="RCM165" s="423"/>
      <c r="RCN165" s="426"/>
      <c r="RCO165" s="426"/>
      <c r="RCP165" s="427"/>
      <c r="RCQ165" s="427"/>
      <c r="RCR165" s="423"/>
      <c r="RCS165" s="428"/>
      <c r="RCT165" s="79"/>
      <c r="RCU165" s="424"/>
      <c r="RCV165" s="89"/>
      <c r="RCW165" s="425"/>
      <c r="RCX165" s="423"/>
      <c r="RCY165" s="426"/>
      <c r="RCZ165" s="426"/>
      <c r="RDA165" s="427"/>
      <c r="RDB165" s="427"/>
      <c r="RDC165" s="423"/>
      <c r="RDD165" s="428"/>
      <c r="RDE165" s="79"/>
      <c r="RDF165" s="424"/>
      <c r="RDG165" s="89"/>
      <c r="RDH165" s="425"/>
      <c r="RDI165" s="423"/>
      <c r="RDJ165" s="426"/>
      <c r="RDK165" s="426"/>
      <c r="RDL165" s="427"/>
      <c r="RDM165" s="427"/>
      <c r="RDN165" s="423"/>
      <c r="RDO165" s="428"/>
      <c r="RDP165" s="79"/>
      <c r="RDQ165" s="424"/>
      <c r="RDR165" s="89"/>
      <c r="RDS165" s="425"/>
      <c r="RDT165" s="423"/>
      <c r="RDU165" s="426"/>
      <c r="RDV165" s="426"/>
      <c r="RDW165" s="427"/>
      <c r="RDX165" s="427"/>
      <c r="RDY165" s="423"/>
      <c r="RDZ165" s="428"/>
      <c r="REA165" s="79"/>
      <c r="REB165" s="424"/>
      <c r="REC165" s="89"/>
      <c r="RED165" s="425"/>
      <c r="REE165" s="423"/>
      <c r="REF165" s="426"/>
      <c r="REG165" s="426"/>
      <c r="REH165" s="427"/>
      <c r="REI165" s="427"/>
      <c r="REJ165" s="423"/>
      <c r="REK165" s="428"/>
      <c r="REL165" s="79"/>
      <c r="REM165" s="424"/>
      <c r="REN165" s="89"/>
      <c r="REO165" s="425"/>
      <c r="REP165" s="423"/>
      <c r="REQ165" s="426"/>
      <c r="RER165" s="426"/>
      <c r="RES165" s="427"/>
      <c r="RET165" s="427"/>
      <c r="REU165" s="423"/>
      <c r="REV165" s="428"/>
      <c r="REW165" s="79"/>
      <c r="REX165" s="424"/>
      <c r="REY165" s="89"/>
      <c r="REZ165" s="425"/>
      <c r="RFA165" s="423"/>
      <c r="RFB165" s="426"/>
      <c r="RFC165" s="426"/>
      <c r="RFD165" s="427"/>
      <c r="RFE165" s="427"/>
      <c r="RFF165" s="423"/>
      <c r="RFG165" s="428"/>
      <c r="RFH165" s="79"/>
      <c r="RFI165" s="424"/>
      <c r="RFJ165" s="89"/>
      <c r="RFK165" s="425"/>
      <c r="RFL165" s="423"/>
      <c r="RFM165" s="426"/>
      <c r="RFN165" s="426"/>
      <c r="RFO165" s="427"/>
      <c r="RFP165" s="427"/>
      <c r="RFQ165" s="423"/>
      <c r="RFR165" s="428"/>
      <c r="RFS165" s="79"/>
      <c r="RFT165" s="424"/>
      <c r="RFU165" s="89"/>
      <c r="RFV165" s="425"/>
      <c r="RFW165" s="423"/>
      <c r="RFX165" s="426"/>
      <c r="RFY165" s="426"/>
      <c r="RFZ165" s="427"/>
      <c r="RGA165" s="427"/>
      <c r="RGB165" s="423"/>
      <c r="RGC165" s="428"/>
      <c r="RGD165" s="79"/>
      <c r="RGE165" s="424"/>
      <c r="RGF165" s="89"/>
      <c r="RGG165" s="425"/>
      <c r="RGH165" s="423"/>
      <c r="RGI165" s="426"/>
      <c r="RGJ165" s="426"/>
      <c r="RGK165" s="427"/>
      <c r="RGL165" s="427"/>
      <c r="RGM165" s="423"/>
      <c r="RGN165" s="428"/>
      <c r="RGO165" s="79"/>
      <c r="RGP165" s="424"/>
      <c r="RGQ165" s="89"/>
      <c r="RGR165" s="425"/>
      <c r="RGS165" s="423"/>
      <c r="RGT165" s="426"/>
      <c r="RGU165" s="426"/>
      <c r="RGV165" s="427"/>
      <c r="RGW165" s="427"/>
      <c r="RGX165" s="423"/>
      <c r="RGY165" s="428"/>
      <c r="RGZ165" s="79"/>
      <c r="RHA165" s="424"/>
      <c r="RHB165" s="89"/>
      <c r="RHC165" s="425"/>
      <c r="RHD165" s="423"/>
      <c r="RHE165" s="426"/>
      <c r="RHF165" s="426"/>
      <c r="RHG165" s="427"/>
      <c r="RHH165" s="427"/>
      <c r="RHI165" s="423"/>
      <c r="RHJ165" s="428"/>
      <c r="RHK165" s="79"/>
      <c r="RHL165" s="424"/>
      <c r="RHM165" s="89"/>
      <c r="RHN165" s="425"/>
      <c r="RHO165" s="423"/>
      <c r="RHP165" s="426"/>
      <c r="RHQ165" s="426"/>
      <c r="RHR165" s="427"/>
      <c r="RHS165" s="427"/>
      <c r="RHT165" s="423"/>
      <c r="RHU165" s="428"/>
      <c r="RHV165" s="79"/>
      <c r="RHW165" s="424"/>
      <c r="RHX165" s="89"/>
      <c r="RHY165" s="425"/>
      <c r="RHZ165" s="423"/>
      <c r="RIA165" s="426"/>
      <c r="RIB165" s="426"/>
      <c r="RIC165" s="427"/>
      <c r="RID165" s="427"/>
      <c r="RIE165" s="423"/>
      <c r="RIF165" s="428"/>
      <c r="RIG165" s="79"/>
      <c r="RIH165" s="424"/>
      <c r="RII165" s="89"/>
      <c r="RIJ165" s="425"/>
      <c r="RIK165" s="423"/>
      <c r="RIL165" s="426"/>
      <c r="RIM165" s="426"/>
      <c r="RIN165" s="427"/>
      <c r="RIO165" s="427"/>
      <c r="RIP165" s="423"/>
      <c r="RIQ165" s="428"/>
      <c r="RIR165" s="79"/>
      <c r="RIS165" s="424"/>
      <c r="RIT165" s="89"/>
      <c r="RIU165" s="425"/>
      <c r="RIV165" s="423"/>
      <c r="RIW165" s="426"/>
      <c r="RIX165" s="426"/>
      <c r="RIY165" s="427"/>
      <c r="RIZ165" s="427"/>
      <c r="RJA165" s="423"/>
      <c r="RJB165" s="428"/>
      <c r="RJC165" s="79"/>
      <c r="RJD165" s="424"/>
      <c r="RJE165" s="89"/>
      <c r="RJF165" s="425"/>
      <c r="RJG165" s="423"/>
      <c r="RJH165" s="426"/>
      <c r="RJI165" s="426"/>
      <c r="RJJ165" s="427"/>
      <c r="RJK165" s="427"/>
      <c r="RJL165" s="423"/>
      <c r="RJM165" s="428"/>
      <c r="RJN165" s="79"/>
      <c r="RJO165" s="424"/>
      <c r="RJP165" s="89"/>
      <c r="RJQ165" s="425"/>
      <c r="RJR165" s="423"/>
      <c r="RJS165" s="426"/>
      <c r="RJT165" s="426"/>
      <c r="RJU165" s="427"/>
      <c r="RJV165" s="427"/>
      <c r="RJW165" s="423"/>
      <c r="RJX165" s="428"/>
      <c r="RJY165" s="79"/>
      <c r="RJZ165" s="424"/>
      <c r="RKA165" s="89"/>
      <c r="RKB165" s="425"/>
      <c r="RKC165" s="423"/>
      <c r="RKD165" s="426"/>
      <c r="RKE165" s="426"/>
      <c r="RKF165" s="427"/>
      <c r="RKG165" s="427"/>
      <c r="RKH165" s="423"/>
      <c r="RKI165" s="428"/>
      <c r="RKJ165" s="79"/>
      <c r="RKK165" s="424"/>
      <c r="RKL165" s="89"/>
      <c r="RKM165" s="425"/>
      <c r="RKN165" s="423"/>
      <c r="RKO165" s="426"/>
      <c r="RKP165" s="426"/>
      <c r="RKQ165" s="427"/>
      <c r="RKR165" s="427"/>
      <c r="RKS165" s="423"/>
      <c r="RKT165" s="428"/>
      <c r="RKU165" s="79"/>
      <c r="RKV165" s="424"/>
      <c r="RKW165" s="89"/>
      <c r="RKX165" s="425"/>
      <c r="RKY165" s="423"/>
      <c r="RKZ165" s="426"/>
      <c r="RLA165" s="426"/>
      <c r="RLB165" s="427"/>
      <c r="RLC165" s="427"/>
      <c r="RLD165" s="423"/>
      <c r="RLE165" s="428"/>
      <c r="RLF165" s="79"/>
      <c r="RLG165" s="424"/>
      <c r="RLH165" s="89"/>
      <c r="RLI165" s="425"/>
      <c r="RLJ165" s="423"/>
      <c r="RLK165" s="426"/>
      <c r="RLL165" s="426"/>
      <c r="RLM165" s="427"/>
      <c r="RLN165" s="427"/>
      <c r="RLO165" s="423"/>
      <c r="RLP165" s="428"/>
      <c r="RLQ165" s="79"/>
      <c r="RLR165" s="424"/>
      <c r="RLS165" s="89"/>
      <c r="RLT165" s="425"/>
      <c r="RLU165" s="423"/>
      <c r="RLV165" s="426"/>
      <c r="RLW165" s="426"/>
      <c r="RLX165" s="427"/>
      <c r="RLY165" s="427"/>
      <c r="RLZ165" s="423"/>
      <c r="RMA165" s="428"/>
      <c r="RMB165" s="79"/>
      <c r="RMC165" s="424"/>
      <c r="RMD165" s="89"/>
      <c r="RME165" s="425"/>
      <c r="RMF165" s="423"/>
      <c r="RMG165" s="426"/>
      <c r="RMH165" s="426"/>
      <c r="RMI165" s="427"/>
      <c r="RMJ165" s="427"/>
      <c r="RMK165" s="423"/>
      <c r="RML165" s="428"/>
      <c r="RMM165" s="79"/>
      <c r="RMN165" s="424"/>
      <c r="RMO165" s="89"/>
      <c r="RMP165" s="425"/>
      <c r="RMQ165" s="423"/>
      <c r="RMR165" s="426"/>
      <c r="RMS165" s="426"/>
      <c r="RMT165" s="427"/>
      <c r="RMU165" s="427"/>
      <c r="RMV165" s="423"/>
      <c r="RMW165" s="428"/>
      <c r="RMX165" s="79"/>
      <c r="RMY165" s="424"/>
      <c r="RMZ165" s="89"/>
      <c r="RNA165" s="425"/>
      <c r="RNB165" s="423"/>
      <c r="RNC165" s="426"/>
      <c r="RND165" s="426"/>
      <c r="RNE165" s="427"/>
      <c r="RNF165" s="427"/>
      <c r="RNG165" s="423"/>
      <c r="RNH165" s="428"/>
      <c r="RNI165" s="79"/>
      <c r="RNJ165" s="424"/>
      <c r="RNK165" s="89"/>
      <c r="RNL165" s="425"/>
      <c r="RNM165" s="423"/>
      <c r="RNN165" s="426"/>
      <c r="RNO165" s="426"/>
      <c r="RNP165" s="427"/>
      <c r="RNQ165" s="427"/>
      <c r="RNR165" s="423"/>
      <c r="RNS165" s="428"/>
      <c r="RNT165" s="79"/>
      <c r="RNU165" s="424"/>
      <c r="RNV165" s="89"/>
      <c r="RNW165" s="425"/>
      <c r="RNX165" s="423"/>
      <c r="RNY165" s="426"/>
      <c r="RNZ165" s="426"/>
      <c r="ROA165" s="427"/>
      <c r="ROB165" s="427"/>
      <c r="ROC165" s="423"/>
      <c r="ROD165" s="428"/>
      <c r="ROE165" s="79"/>
      <c r="ROF165" s="424"/>
      <c r="ROG165" s="89"/>
      <c r="ROH165" s="425"/>
      <c r="ROI165" s="423"/>
      <c r="ROJ165" s="426"/>
      <c r="ROK165" s="426"/>
      <c r="ROL165" s="427"/>
      <c r="ROM165" s="427"/>
      <c r="RON165" s="423"/>
      <c r="ROO165" s="428"/>
      <c r="ROP165" s="79"/>
      <c r="ROQ165" s="424"/>
      <c r="ROR165" s="89"/>
      <c r="ROS165" s="425"/>
      <c r="ROT165" s="423"/>
      <c r="ROU165" s="426"/>
      <c r="ROV165" s="426"/>
      <c r="ROW165" s="427"/>
      <c r="ROX165" s="427"/>
      <c r="ROY165" s="423"/>
      <c r="ROZ165" s="428"/>
      <c r="RPA165" s="79"/>
      <c r="RPB165" s="424"/>
      <c r="RPC165" s="89"/>
      <c r="RPD165" s="425"/>
      <c r="RPE165" s="423"/>
      <c r="RPF165" s="426"/>
      <c r="RPG165" s="426"/>
      <c r="RPH165" s="427"/>
      <c r="RPI165" s="427"/>
      <c r="RPJ165" s="423"/>
      <c r="RPK165" s="428"/>
      <c r="RPL165" s="79"/>
      <c r="RPM165" s="424"/>
      <c r="RPN165" s="89"/>
      <c r="RPO165" s="425"/>
      <c r="RPP165" s="423"/>
      <c r="RPQ165" s="426"/>
      <c r="RPR165" s="426"/>
      <c r="RPS165" s="427"/>
      <c r="RPT165" s="427"/>
      <c r="RPU165" s="423"/>
      <c r="RPV165" s="428"/>
      <c r="RPW165" s="79"/>
      <c r="RPX165" s="424"/>
      <c r="RPY165" s="89"/>
      <c r="RPZ165" s="425"/>
      <c r="RQA165" s="423"/>
      <c r="RQB165" s="426"/>
      <c r="RQC165" s="426"/>
      <c r="RQD165" s="427"/>
      <c r="RQE165" s="427"/>
      <c r="RQF165" s="423"/>
      <c r="RQG165" s="428"/>
      <c r="RQH165" s="79"/>
      <c r="RQI165" s="424"/>
      <c r="RQJ165" s="89"/>
      <c r="RQK165" s="425"/>
      <c r="RQL165" s="423"/>
      <c r="RQM165" s="426"/>
      <c r="RQN165" s="426"/>
      <c r="RQO165" s="427"/>
      <c r="RQP165" s="427"/>
      <c r="RQQ165" s="423"/>
      <c r="RQR165" s="428"/>
      <c r="RQS165" s="79"/>
      <c r="RQT165" s="424"/>
      <c r="RQU165" s="89"/>
      <c r="RQV165" s="425"/>
      <c r="RQW165" s="423"/>
      <c r="RQX165" s="426"/>
      <c r="RQY165" s="426"/>
      <c r="RQZ165" s="427"/>
      <c r="RRA165" s="427"/>
      <c r="RRB165" s="423"/>
      <c r="RRC165" s="428"/>
      <c r="RRD165" s="79"/>
      <c r="RRE165" s="424"/>
      <c r="RRF165" s="89"/>
      <c r="RRG165" s="425"/>
      <c r="RRH165" s="423"/>
      <c r="RRI165" s="426"/>
      <c r="RRJ165" s="426"/>
      <c r="RRK165" s="427"/>
      <c r="RRL165" s="427"/>
      <c r="RRM165" s="423"/>
      <c r="RRN165" s="428"/>
      <c r="RRO165" s="79"/>
      <c r="RRP165" s="424"/>
      <c r="RRQ165" s="89"/>
      <c r="RRR165" s="425"/>
      <c r="RRS165" s="423"/>
      <c r="RRT165" s="426"/>
      <c r="RRU165" s="426"/>
      <c r="RRV165" s="427"/>
      <c r="RRW165" s="427"/>
      <c r="RRX165" s="423"/>
      <c r="RRY165" s="428"/>
      <c r="RRZ165" s="79"/>
      <c r="RSA165" s="424"/>
      <c r="RSB165" s="89"/>
      <c r="RSC165" s="425"/>
      <c r="RSD165" s="423"/>
      <c r="RSE165" s="426"/>
      <c r="RSF165" s="426"/>
      <c r="RSG165" s="427"/>
      <c r="RSH165" s="427"/>
      <c r="RSI165" s="423"/>
      <c r="RSJ165" s="428"/>
      <c r="RSK165" s="79"/>
      <c r="RSL165" s="424"/>
      <c r="RSM165" s="89"/>
      <c r="RSN165" s="425"/>
      <c r="RSO165" s="423"/>
      <c r="RSP165" s="426"/>
      <c r="RSQ165" s="426"/>
      <c r="RSR165" s="427"/>
      <c r="RSS165" s="427"/>
      <c r="RST165" s="423"/>
      <c r="RSU165" s="428"/>
      <c r="RSV165" s="79"/>
      <c r="RSW165" s="424"/>
      <c r="RSX165" s="89"/>
      <c r="RSY165" s="425"/>
      <c r="RSZ165" s="423"/>
      <c r="RTA165" s="426"/>
      <c r="RTB165" s="426"/>
      <c r="RTC165" s="427"/>
      <c r="RTD165" s="427"/>
      <c r="RTE165" s="423"/>
      <c r="RTF165" s="428"/>
      <c r="RTG165" s="79"/>
      <c r="RTH165" s="424"/>
      <c r="RTI165" s="89"/>
      <c r="RTJ165" s="425"/>
      <c r="RTK165" s="423"/>
      <c r="RTL165" s="426"/>
      <c r="RTM165" s="426"/>
      <c r="RTN165" s="427"/>
      <c r="RTO165" s="427"/>
      <c r="RTP165" s="423"/>
      <c r="RTQ165" s="428"/>
      <c r="RTR165" s="79"/>
      <c r="RTS165" s="424"/>
      <c r="RTT165" s="89"/>
      <c r="RTU165" s="425"/>
      <c r="RTV165" s="423"/>
      <c r="RTW165" s="426"/>
      <c r="RTX165" s="426"/>
      <c r="RTY165" s="427"/>
      <c r="RTZ165" s="427"/>
      <c r="RUA165" s="423"/>
      <c r="RUB165" s="428"/>
      <c r="RUC165" s="79"/>
      <c r="RUD165" s="424"/>
      <c r="RUE165" s="89"/>
      <c r="RUF165" s="425"/>
      <c r="RUG165" s="423"/>
      <c r="RUH165" s="426"/>
      <c r="RUI165" s="426"/>
      <c r="RUJ165" s="427"/>
      <c r="RUK165" s="427"/>
      <c r="RUL165" s="423"/>
      <c r="RUM165" s="428"/>
      <c r="RUN165" s="79"/>
      <c r="RUO165" s="424"/>
      <c r="RUP165" s="89"/>
      <c r="RUQ165" s="425"/>
      <c r="RUR165" s="423"/>
      <c r="RUS165" s="426"/>
      <c r="RUT165" s="426"/>
      <c r="RUU165" s="427"/>
      <c r="RUV165" s="427"/>
      <c r="RUW165" s="423"/>
      <c r="RUX165" s="428"/>
      <c r="RUY165" s="79"/>
      <c r="RUZ165" s="424"/>
      <c r="RVA165" s="89"/>
      <c r="RVB165" s="425"/>
      <c r="RVC165" s="423"/>
      <c r="RVD165" s="426"/>
      <c r="RVE165" s="426"/>
      <c r="RVF165" s="427"/>
      <c r="RVG165" s="427"/>
      <c r="RVH165" s="423"/>
      <c r="RVI165" s="428"/>
      <c r="RVJ165" s="79"/>
      <c r="RVK165" s="424"/>
      <c r="RVL165" s="89"/>
      <c r="RVM165" s="425"/>
      <c r="RVN165" s="423"/>
      <c r="RVO165" s="426"/>
      <c r="RVP165" s="426"/>
      <c r="RVQ165" s="427"/>
      <c r="RVR165" s="427"/>
      <c r="RVS165" s="423"/>
      <c r="RVT165" s="428"/>
      <c r="RVU165" s="79"/>
      <c r="RVV165" s="424"/>
      <c r="RVW165" s="89"/>
      <c r="RVX165" s="425"/>
      <c r="RVY165" s="423"/>
      <c r="RVZ165" s="426"/>
      <c r="RWA165" s="426"/>
      <c r="RWB165" s="427"/>
      <c r="RWC165" s="427"/>
      <c r="RWD165" s="423"/>
      <c r="RWE165" s="428"/>
      <c r="RWF165" s="79"/>
      <c r="RWG165" s="424"/>
      <c r="RWH165" s="89"/>
      <c r="RWI165" s="425"/>
      <c r="RWJ165" s="423"/>
      <c r="RWK165" s="426"/>
      <c r="RWL165" s="426"/>
      <c r="RWM165" s="427"/>
      <c r="RWN165" s="427"/>
      <c r="RWO165" s="423"/>
      <c r="RWP165" s="428"/>
      <c r="RWQ165" s="79"/>
      <c r="RWR165" s="424"/>
      <c r="RWS165" s="89"/>
      <c r="RWT165" s="425"/>
      <c r="RWU165" s="423"/>
      <c r="RWV165" s="426"/>
      <c r="RWW165" s="426"/>
      <c r="RWX165" s="427"/>
      <c r="RWY165" s="427"/>
      <c r="RWZ165" s="423"/>
      <c r="RXA165" s="428"/>
      <c r="RXB165" s="79"/>
      <c r="RXC165" s="424"/>
      <c r="RXD165" s="89"/>
      <c r="RXE165" s="425"/>
      <c r="RXF165" s="423"/>
      <c r="RXG165" s="426"/>
      <c r="RXH165" s="426"/>
      <c r="RXI165" s="427"/>
      <c r="RXJ165" s="427"/>
      <c r="RXK165" s="423"/>
      <c r="RXL165" s="428"/>
      <c r="RXM165" s="79"/>
      <c r="RXN165" s="424"/>
      <c r="RXO165" s="89"/>
      <c r="RXP165" s="425"/>
      <c r="RXQ165" s="423"/>
      <c r="RXR165" s="426"/>
      <c r="RXS165" s="426"/>
      <c r="RXT165" s="427"/>
      <c r="RXU165" s="427"/>
      <c r="RXV165" s="423"/>
      <c r="RXW165" s="428"/>
      <c r="RXX165" s="79"/>
      <c r="RXY165" s="424"/>
      <c r="RXZ165" s="89"/>
      <c r="RYA165" s="425"/>
      <c r="RYB165" s="423"/>
      <c r="RYC165" s="426"/>
      <c r="RYD165" s="426"/>
      <c r="RYE165" s="427"/>
      <c r="RYF165" s="427"/>
      <c r="RYG165" s="423"/>
      <c r="RYH165" s="428"/>
      <c r="RYI165" s="79"/>
      <c r="RYJ165" s="424"/>
      <c r="RYK165" s="89"/>
      <c r="RYL165" s="425"/>
      <c r="RYM165" s="423"/>
      <c r="RYN165" s="426"/>
      <c r="RYO165" s="426"/>
      <c r="RYP165" s="427"/>
      <c r="RYQ165" s="427"/>
      <c r="RYR165" s="423"/>
      <c r="RYS165" s="428"/>
      <c r="RYT165" s="79"/>
      <c r="RYU165" s="424"/>
      <c r="RYV165" s="89"/>
      <c r="RYW165" s="425"/>
      <c r="RYX165" s="423"/>
      <c r="RYY165" s="426"/>
      <c r="RYZ165" s="426"/>
      <c r="RZA165" s="427"/>
      <c r="RZB165" s="427"/>
      <c r="RZC165" s="423"/>
      <c r="RZD165" s="428"/>
      <c r="RZE165" s="79"/>
      <c r="RZF165" s="424"/>
      <c r="RZG165" s="89"/>
      <c r="RZH165" s="425"/>
      <c r="RZI165" s="423"/>
      <c r="RZJ165" s="426"/>
      <c r="RZK165" s="426"/>
      <c r="RZL165" s="427"/>
      <c r="RZM165" s="427"/>
      <c r="RZN165" s="423"/>
      <c r="RZO165" s="428"/>
      <c r="RZP165" s="79"/>
      <c r="RZQ165" s="424"/>
      <c r="RZR165" s="89"/>
      <c r="RZS165" s="425"/>
      <c r="RZT165" s="423"/>
      <c r="RZU165" s="426"/>
      <c r="RZV165" s="426"/>
      <c r="RZW165" s="427"/>
      <c r="RZX165" s="427"/>
      <c r="RZY165" s="423"/>
      <c r="RZZ165" s="428"/>
      <c r="SAA165" s="79"/>
      <c r="SAB165" s="424"/>
      <c r="SAC165" s="89"/>
      <c r="SAD165" s="425"/>
      <c r="SAE165" s="423"/>
      <c r="SAF165" s="426"/>
      <c r="SAG165" s="426"/>
      <c r="SAH165" s="427"/>
      <c r="SAI165" s="427"/>
      <c r="SAJ165" s="423"/>
      <c r="SAK165" s="428"/>
      <c r="SAL165" s="79"/>
      <c r="SAM165" s="424"/>
      <c r="SAN165" s="89"/>
      <c r="SAO165" s="425"/>
      <c r="SAP165" s="423"/>
      <c r="SAQ165" s="426"/>
      <c r="SAR165" s="426"/>
      <c r="SAS165" s="427"/>
      <c r="SAT165" s="427"/>
      <c r="SAU165" s="423"/>
      <c r="SAV165" s="428"/>
      <c r="SAW165" s="79"/>
      <c r="SAX165" s="424"/>
      <c r="SAY165" s="89"/>
      <c r="SAZ165" s="425"/>
      <c r="SBA165" s="423"/>
      <c r="SBB165" s="426"/>
      <c r="SBC165" s="426"/>
      <c r="SBD165" s="427"/>
      <c r="SBE165" s="427"/>
      <c r="SBF165" s="423"/>
      <c r="SBG165" s="428"/>
      <c r="SBH165" s="79"/>
      <c r="SBI165" s="424"/>
      <c r="SBJ165" s="89"/>
      <c r="SBK165" s="425"/>
      <c r="SBL165" s="423"/>
      <c r="SBM165" s="426"/>
      <c r="SBN165" s="426"/>
      <c r="SBO165" s="427"/>
      <c r="SBP165" s="427"/>
      <c r="SBQ165" s="423"/>
      <c r="SBR165" s="428"/>
      <c r="SBS165" s="79"/>
      <c r="SBT165" s="424"/>
      <c r="SBU165" s="89"/>
      <c r="SBV165" s="425"/>
      <c r="SBW165" s="423"/>
      <c r="SBX165" s="426"/>
      <c r="SBY165" s="426"/>
      <c r="SBZ165" s="427"/>
      <c r="SCA165" s="427"/>
      <c r="SCB165" s="423"/>
      <c r="SCC165" s="428"/>
      <c r="SCD165" s="79"/>
      <c r="SCE165" s="424"/>
      <c r="SCF165" s="89"/>
      <c r="SCG165" s="425"/>
      <c r="SCH165" s="423"/>
      <c r="SCI165" s="426"/>
      <c r="SCJ165" s="426"/>
      <c r="SCK165" s="427"/>
      <c r="SCL165" s="427"/>
      <c r="SCM165" s="423"/>
      <c r="SCN165" s="428"/>
      <c r="SCO165" s="79"/>
      <c r="SCP165" s="424"/>
      <c r="SCQ165" s="89"/>
      <c r="SCR165" s="425"/>
      <c r="SCS165" s="423"/>
      <c r="SCT165" s="426"/>
      <c r="SCU165" s="426"/>
      <c r="SCV165" s="427"/>
      <c r="SCW165" s="427"/>
      <c r="SCX165" s="423"/>
      <c r="SCY165" s="428"/>
      <c r="SCZ165" s="79"/>
      <c r="SDA165" s="424"/>
      <c r="SDB165" s="89"/>
      <c r="SDC165" s="425"/>
      <c r="SDD165" s="423"/>
      <c r="SDE165" s="426"/>
      <c r="SDF165" s="426"/>
      <c r="SDG165" s="427"/>
      <c r="SDH165" s="427"/>
      <c r="SDI165" s="423"/>
      <c r="SDJ165" s="428"/>
      <c r="SDK165" s="79"/>
      <c r="SDL165" s="424"/>
      <c r="SDM165" s="89"/>
      <c r="SDN165" s="425"/>
      <c r="SDO165" s="423"/>
      <c r="SDP165" s="426"/>
      <c r="SDQ165" s="426"/>
      <c r="SDR165" s="427"/>
      <c r="SDS165" s="427"/>
      <c r="SDT165" s="423"/>
      <c r="SDU165" s="428"/>
      <c r="SDV165" s="79"/>
      <c r="SDW165" s="424"/>
      <c r="SDX165" s="89"/>
      <c r="SDY165" s="425"/>
      <c r="SDZ165" s="423"/>
      <c r="SEA165" s="426"/>
      <c r="SEB165" s="426"/>
      <c r="SEC165" s="427"/>
      <c r="SED165" s="427"/>
      <c r="SEE165" s="423"/>
      <c r="SEF165" s="428"/>
      <c r="SEG165" s="79"/>
      <c r="SEH165" s="424"/>
      <c r="SEI165" s="89"/>
      <c r="SEJ165" s="425"/>
      <c r="SEK165" s="423"/>
      <c r="SEL165" s="426"/>
      <c r="SEM165" s="426"/>
      <c r="SEN165" s="427"/>
      <c r="SEO165" s="427"/>
      <c r="SEP165" s="423"/>
      <c r="SEQ165" s="428"/>
      <c r="SER165" s="79"/>
      <c r="SES165" s="424"/>
      <c r="SET165" s="89"/>
      <c r="SEU165" s="425"/>
      <c r="SEV165" s="423"/>
      <c r="SEW165" s="426"/>
      <c r="SEX165" s="426"/>
      <c r="SEY165" s="427"/>
      <c r="SEZ165" s="427"/>
      <c r="SFA165" s="423"/>
      <c r="SFB165" s="428"/>
      <c r="SFC165" s="79"/>
      <c r="SFD165" s="424"/>
      <c r="SFE165" s="89"/>
      <c r="SFF165" s="425"/>
      <c r="SFG165" s="423"/>
      <c r="SFH165" s="426"/>
      <c r="SFI165" s="426"/>
      <c r="SFJ165" s="427"/>
      <c r="SFK165" s="427"/>
      <c r="SFL165" s="423"/>
      <c r="SFM165" s="428"/>
      <c r="SFN165" s="79"/>
      <c r="SFO165" s="424"/>
      <c r="SFP165" s="89"/>
      <c r="SFQ165" s="425"/>
      <c r="SFR165" s="423"/>
      <c r="SFS165" s="426"/>
      <c r="SFT165" s="426"/>
      <c r="SFU165" s="427"/>
      <c r="SFV165" s="427"/>
      <c r="SFW165" s="423"/>
      <c r="SFX165" s="428"/>
      <c r="SFY165" s="79"/>
      <c r="SFZ165" s="424"/>
      <c r="SGA165" s="89"/>
      <c r="SGB165" s="425"/>
      <c r="SGC165" s="423"/>
      <c r="SGD165" s="426"/>
      <c r="SGE165" s="426"/>
      <c r="SGF165" s="427"/>
      <c r="SGG165" s="427"/>
      <c r="SGH165" s="423"/>
      <c r="SGI165" s="428"/>
      <c r="SGJ165" s="79"/>
      <c r="SGK165" s="424"/>
      <c r="SGL165" s="89"/>
      <c r="SGM165" s="425"/>
      <c r="SGN165" s="423"/>
      <c r="SGO165" s="426"/>
      <c r="SGP165" s="426"/>
      <c r="SGQ165" s="427"/>
      <c r="SGR165" s="427"/>
      <c r="SGS165" s="423"/>
      <c r="SGT165" s="428"/>
      <c r="SGU165" s="79"/>
      <c r="SGV165" s="424"/>
      <c r="SGW165" s="89"/>
      <c r="SGX165" s="425"/>
      <c r="SGY165" s="423"/>
      <c r="SGZ165" s="426"/>
      <c r="SHA165" s="426"/>
      <c r="SHB165" s="427"/>
      <c r="SHC165" s="427"/>
      <c r="SHD165" s="423"/>
      <c r="SHE165" s="428"/>
      <c r="SHF165" s="79"/>
      <c r="SHG165" s="424"/>
      <c r="SHH165" s="89"/>
      <c r="SHI165" s="425"/>
      <c r="SHJ165" s="423"/>
      <c r="SHK165" s="426"/>
      <c r="SHL165" s="426"/>
      <c r="SHM165" s="427"/>
      <c r="SHN165" s="427"/>
      <c r="SHO165" s="423"/>
      <c r="SHP165" s="428"/>
      <c r="SHQ165" s="79"/>
      <c r="SHR165" s="424"/>
      <c r="SHS165" s="89"/>
      <c r="SHT165" s="425"/>
      <c r="SHU165" s="423"/>
      <c r="SHV165" s="426"/>
      <c r="SHW165" s="426"/>
      <c r="SHX165" s="427"/>
      <c r="SHY165" s="427"/>
      <c r="SHZ165" s="423"/>
      <c r="SIA165" s="428"/>
      <c r="SIB165" s="79"/>
      <c r="SIC165" s="424"/>
      <c r="SID165" s="89"/>
      <c r="SIE165" s="425"/>
      <c r="SIF165" s="423"/>
      <c r="SIG165" s="426"/>
      <c r="SIH165" s="426"/>
      <c r="SII165" s="427"/>
      <c r="SIJ165" s="427"/>
      <c r="SIK165" s="423"/>
      <c r="SIL165" s="428"/>
      <c r="SIM165" s="79"/>
      <c r="SIN165" s="424"/>
      <c r="SIO165" s="89"/>
      <c r="SIP165" s="425"/>
      <c r="SIQ165" s="423"/>
      <c r="SIR165" s="426"/>
      <c r="SIS165" s="426"/>
      <c r="SIT165" s="427"/>
      <c r="SIU165" s="427"/>
      <c r="SIV165" s="423"/>
      <c r="SIW165" s="428"/>
      <c r="SIX165" s="79"/>
      <c r="SIY165" s="424"/>
      <c r="SIZ165" s="89"/>
      <c r="SJA165" s="425"/>
      <c r="SJB165" s="423"/>
      <c r="SJC165" s="426"/>
      <c r="SJD165" s="426"/>
      <c r="SJE165" s="427"/>
      <c r="SJF165" s="427"/>
      <c r="SJG165" s="423"/>
      <c r="SJH165" s="428"/>
      <c r="SJI165" s="79"/>
      <c r="SJJ165" s="424"/>
      <c r="SJK165" s="89"/>
      <c r="SJL165" s="425"/>
      <c r="SJM165" s="423"/>
      <c r="SJN165" s="426"/>
      <c r="SJO165" s="426"/>
      <c r="SJP165" s="427"/>
      <c r="SJQ165" s="427"/>
      <c r="SJR165" s="423"/>
      <c r="SJS165" s="428"/>
      <c r="SJT165" s="79"/>
      <c r="SJU165" s="424"/>
      <c r="SJV165" s="89"/>
      <c r="SJW165" s="425"/>
      <c r="SJX165" s="423"/>
      <c r="SJY165" s="426"/>
      <c r="SJZ165" s="426"/>
      <c r="SKA165" s="427"/>
      <c r="SKB165" s="427"/>
      <c r="SKC165" s="423"/>
      <c r="SKD165" s="428"/>
      <c r="SKE165" s="79"/>
      <c r="SKF165" s="424"/>
      <c r="SKG165" s="89"/>
      <c r="SKH165" s="425"/>
      <c r="SKI165" s="423"/>
      <c r="SKJ165" s="426"/>
      <c r="SKK165" s="426"/>
      <c r="SKL165" s="427"/>
      <c r="SKM165" s="427"/>
      <c r="SKN165" s="423"/>
      <c r="SKO165" s="428"/>
      <c r="SKP165" s="79"/>
      <c r="SKQ165" s="424"/>
      <c r="SKR165" s="89"/>
      <c r="SKS165" s="425"/>
      <c r="SKT165" s="423"/>
      <c r="SKU165" s="426"/>
      <c r="SKV165" s="426"/>
      <c r="SKW165" s="427"/>
      <c r="SKX165" s="427"/>
      <c r="SKY165" s="423"/>
      <c r="SKZ165" s="428"/>
      <c r="SLA165" s="79"/>
      <c r="SLB165" s="424"/>
      <c r="SLC165" s="89"/>
      <c r="SLD165" s="425"/>
      <c r="SLE165" s="423"/>
      <c r="SLF165" s="426"/>
      <c r="SLG165" s="426"/>
      <c r="SLH165" s="427"/>
      <c r="SLI165" s="427"/>
      <c r="SLJ165" s="423"/>
      <c r="SLK165" s="428"/>
      <c r="SLL165" s="79"/>
      <c r="SLM165" s="424"/>
      <c r="SLN165" s="89"/>
      <c r="SLO165" s="425"/>
      <c r="SLP165" s="423"/>
      <c r="SLQ165" s="426"/>
      <c r="SLR165" s="426"/>
      <c r="SLS165" s="427"/>
      <c r="SLT165" s="427"/>
      <c r="SLU165" s="423"/>
      <c r="SLV165" s="428"/>
      <c r="SLW165" s="79"/>
      <c r="SLX165" s="424"/>
      <c r="SLY165" s="89"/>
      <c r="SLZ165" s="425"/>
      <c r="SMA165" s="423"/>
      <c r="SMB165" s="426"/>
      <c r="SMC165" s="426"/>
      <c r="SMD165" s="427"/>
      <c r="SME165" s="427"/>
      <c r="SMF165" s="423"/>
      <c r="SMG165" s="428"/>
      <c r="SMH165" s="79"/>
      <c r="SMI165" s="424"/>
      <c r="SMJ165" s="89"/>
      <c r="SMK165" s="425"/>
      <c r="SML165" s="423"/>
      <c r="SMM165" s="426"/>
      <c r="SMN165" s="426"/>
      <c r="SMO165" s="427"/>
      <c r="SMP165" s="427"/>
      <c r="SMQ165" s="423"/>
      <c r="SMR165" s="428"/>
      <c r="SMS165" s="79"/>
      <c r="SMT165" s="424"/>
      <c r="SMU165" s="89"/>
      <c r="SMV165" s="425"/>
      <c r="SMW165" s="423"/>
      <c r="SMX165" s="426"/>
      <c r="SMY165" s="426"/>
      <c r="SMZ165" s="427"/>
      <c r="SNA165" s="427"/>
      <c r="SNB165" s="423"/>
      <c r="SNC165" s="428"/>
      <c r="SND165" s="79"/>
      <c r="SNE165" s="424"/>
      <c r="SNF165" s="89"/>
      <c r="SNG165" s="425"/>
      <c r="SNH165" s="423"/>
      <c r="SNI165" s="426"/>
      <c r="SNJ165" s="426"/>
      <c r="SNK165" s="427"/>
      <c r="SNL165" s="427"/>
      <c r="SNM165" s="423"/>
      <c r="SNN165" s="428"/>
      <c r="SNO165" s="79"/>
      <c r="SNP165" s="424"/>
      <c r="SNQ165" s="89"/>
      <c r="SNR165" s="425"/>
      <c r="SNS165" s="423"/>
      <c r="SNT165" s="426"/>
      <c r="SNU165" s="426"/>
      <c r="SNV165" s="427"/>
      <c r="SNW165" s="427"/>
      <c r="SNX165" s="423"/>
      <c r="SNY165" s="428"/>
      <c r="SNZ165" s="79"/>
      <c r="SOA165" s="424"/>
      <c r="SOB165" s="89"/>
      <c r="SOC165" s="425"/>
      <c r="SOD165" s="423"/>
      <c r="SOE165" s="426"/>
      <c r="SOF165" s="426"/>
      <c r="SOG165" s="427"/>
      <c r="SOH165" s="427"/>
      <c r="SOI165" s="423"/>
      <c r="SOJ165" s="428"/>
      <c r="SOK165" s="79"/>
      <c r="SOL165" s="424"/>
      <c r="SOM165" s="89"/>
      <c r="SON165" s="425"/>
      <c r="SOO165" s="423"/>
      <c r="SOP165" s="426"/>
      <c r="SOQ165" s="426"/>
      <c r="SOR165" s="427"/>
      <c r="SOS165" s="427"/>
      <c r="SOT165" s="423"/>
      <c r="SOU165" s="428"/>
      <c r="SOV165" s="79"/>
      <c r="SOW165" s="424"/>
      <c r="SOX165" s="89"/>
      <c r="SOY165" s="425"/>
      <c r="SOZ165" s="423"/>
      <c r="SPA165" s="426"/>
      <c r="SPB165" s="426"/>
      <c r="SPC165" s="427"/>
      <c r="SPD165" s="427"/>
      <c r="SPE165" s="423"/>
      <c r="SPF165" s="428"/>
      <c r="SPG165" s="79"/>
      <c r="SPH165" s="424"/>
      <c r="SPI165" s="89"/>
      <c r="SPJ165" s="425"/>
      <c r="SPK165" s="423"/>
      <c r="SPL165" s="426"/>
      <c r="SPM165" s="426"/>
      <c r="SPN165" s="427"/>
      <c r="SPO165" s="427"/>
      <c r="SPP165" s="423"/>
      <c r="SPQ165" s="428"/>
      <c r="SPR165" s="79"/>
      <c r="SPS165" s="424"/>
      <c r="SPT165" s="89"/>
      <c r="SPU165" s="425"/>
      <c r="SPV165" s="423"/>
      <c r="SPW165" s="426"/>
      <c r="SPX165" s="426"/>
      <c r="SPY165" s="427"/>
      <c r="SPZ165" s="427"/>
      <c r="SQA165" s="423"/>
      <c r="SQB165" s="428"/>
      <c r="SQC165" s="79"/>
      <c r="SQD165" s="424"/>
      <c r="SQE165" s="89"/>
      <c r="SQF165" s="425"/>
      <c r="SQG165" s="423"/>
      <c r="SQH165" s="426"/>
      <c r="SQI165" s="426"/>
      <c r="SQJ165" s="427"/>
      <c r="SQK165" s="427"/>
      <c r="SQL165" s="423"/>
      <c r="SQM165" s="428"/>
      <c r="SQN165" s="79"/>
      <c r="SQO165" s="424"/>
      <c r="SQP165" s="89"/>
      <c r="SQQ165" s="425"/>
      <c r="SQR165" s="423"/>
      <c r="SQS165" s="426"/>
      <c r="SQT165" s="426"/>
      <c r="SQU165" s="427"/>
      <c r="SQV165" s="427"/>
      <c r="SQW165" s="423"/>
      <c r="SQX165" s="428"/>
      <c r="SQY165" s="79"/>
      <c r="SQZ165" s="424"/>
      <c r="SRA165" s="89"/>
      <c r="SRB165" s="425"/>
      <c r="SRC165" s="423"/>
      <c r="SRD165" s="426"/>
      <c r="SRE165" s="426"/>
      <c r="SRF165" s="427"/>
      <c r="SRG165" s="427"/>
      <c r="SRH165" s="423"/>
      <c r="SRI165" s="428"/>
      <c r="SRJ165" s="79"/>
      <c r="SRK165" s="424"/>
      <c r="SRL165" s="89"/>
      <c r="SRM165" s="425"/>
      <c r="SRN165" s="423"/>
      <c r="SRO165" s="426"/>
      <c r="SRP165" s="426"/>
      <c r="SRQ165" s="427"/>
      <c r="SRR165" s="427"/>
      <c r="SRS165" s="423"/>
      <c r="SRT165" s="428"/>
      <c r="SRU165" s="79"/>
      <c r="SRV165" s="424"/>
      <c r="SRW165" s="89"/>
      <c r="SRX165" s="425"/>
      <c r="SRY165" s="423"/>
      <c r="SRZ165" s="426"/>
      <c r="SSA165" s="426"/>
      <c r="SSB165" s="427"/>
      <c r="SSC165" s="427"/>
      <c r="SSD165" s="423"/>
      <c r="SSE165" s="428"/>
      <c r="SSF165" s="79"/>
      <c r="SSG165" s="424"/>
      <c r="SSH165" s="89"/>
      <c r="SSI165" s="425"/>
      <c r="SSJ165" s="423"/>
      <c r="SSK165" s="426"/>
      <c r="SSL165" s="426"/>
      <c r="SSM165" s="427"/>
      <c r="SSN165" s="427"/>
      <c r="SSO165" s="423"/>
      <c r="SSP165" s="428"/>
      <c r="SSQ165" s="79"/>
      <c r="SSR165" s="424"/>
      <c r="SSS165" s="89"/>
      <c r="SST165" s="425"/>
      <c r="SSU165" s="423"/>
      <c r="SSV165" s="426"/>
      <c r="SSW165" s="426"/>
      <c r="SSX165" s="427"/>
      <c r="SSY165" s="427"/>
      <c r="SSZ165" s="423"/>
      <c r="STA165" s="428"/>
      <c r="STB165" s="79"/>
      <c r="STC165" s="424"/>
      <c r="STD165" s="89"/>
      <c r="STE165" s="425"/>
      <c r="STF165" s="423"/>
      <c r="STG165" s="426"/>
      <c r="STH165" s="426"/>
      <c r="STI165" s="427"/>
      <c r="STJ165" s="427"/>
      <c r="STK165" s="423"/>
      <c r="STL165" s="428"/>
      <c r="STM165" s="79"/>
      <c r="STN165" s="424"/>
      <c r="STO165" s="89"/>
      <c r="STP165" s="425"/>
      <c r="STQ165" s="423"/>
      <c r="STR165" s="426"/>
      <c r="STS165" s="426"/>
      <c r="STT165" s="427"/>
      <c r="STU165" s="427"/>
      <c r="STV165" s="423"/>
      <c r="STW165" s="428"/>
      <c r="STX165" s="79"/>
      <c r="STY165" s="424"/>
      <c r="STZ165" s="89"/>
      <c r="SUA165" s="425"/>
      <c r="SUB165" s="423"/>
      <c r="SUC165" s="426"/>
      <c r="SUD165" s="426"/>
      <c r="SUE165" s="427"/>
      <c r="SUF165" s="427"/>
      <c r="SUG165" s="423"/>
      <c r="SUH165" s="428"/>
      <c r="SUI165" s="79"/>
      <c r="SUJ165" s="424"/>
      <c r="SUK165" s="89"/>
      <c r="SUL165" s="425"/>
      <c r="SUM165" s="423"/>
      <c r="SUN165" s="426"/>
      <c r="SUO165" s="426"/>
      <c r="SUP165" s="427"/>
      <c r="SUQ165" s="427"/>
      <c r="SUR165" s="423"/>
      <c r="SUS165" s="428"/>
      <c r="SUT165" s="79"/>
      <c r="SUU165" s="424"/>
      <c r="SUV165" s="89"/>
      <c r="SUW165" s="425"/>
      <c r="SUX165" s="423"/>
      <c r="SUY165" s="426"/>
      <c r="SUZ165" s="426"/>
      <c r="SVA165" s="427"/>
      <c r="SVB165" s="427"/>
      <c r="SVC165" s="423"/>
      <c r="SVD165" s="428"/>
      <c r="SVE165" s="79"/>
      <c r="SVF165" s="424"/>
      <c r="SVG165" s="89"/>
      <c r="SVH165" s="425"/>
      <c r="SVI165" s="423"/>
      <c r="SVJ165" s="426"/>
      <c r="SVK165" s="426"/>
      <c r="SVL165" s="427"/>
      <c r="SVM165" s="427"/>
      <c r="SVN165" s="423"/>
      <c r="SVO165" s="428"/>
      <c r="SVP165" s="79"/>
      <c r="SVQ165" s="424"/>
      <c r="SVR165" s="89"/>
      <c r="SVS165" s="425"/>
      <c r="SVT165" s="423"/>
      <c r="SVU165" s="426"/>
      <c r="SVV165" s="426"/>
      <c r="SVW165" s="427"/>
      <c r="SVX165" s="427"/>
      <c r="SVY165" s="423"/>
      <c r="SVZ165" s="428"/>
      <c r="SWA165" s="79"/>
      <c r="SWB165" s="424"/>
      <c r="SWC165" s="89"/>
      <c r="SWD165" s="425"/>
      <c r="SWE165" s="423"/>
      <c r="SWF165" s="426"/>
      <c r="SWG165" s="426"/>
      <c r="SWH165" s="427"/>
      <c r="SWI165" s="427"/>
      <c r="SWJ165" s="423"/>
      <c r="SWK165" s="428"/>
      <c r="SWL165" s="79"/>
      <c r="SWM165" s="424"/>
      <c r="SWN165" s="89"/>
      <c r="SWO165" s="425"/>
      <c r="SWP165" s="423"/>
      <c r="SWQ165" s="426"/>
      <c r="SWR165" s="426"/>
      <c r="SWS165" s="427"/>
      <c r="SWT165" s="427"/>
      <c r="SWU165" s="423"/>
      <c r="SWV165" s="428"/>
      <c r="SWW165" s="79"/>
      <c r="SWX165" s="424"/>
      <c r="SWY165" s="89"/>
      <c r="SWZ165" s="425"/>
      <c r="SXA165" s="423"/>
      <c r="SXB165" s="426"/>
      <c r="SXC165" s="426"/>
      <c r="SXD165" s="427"/>
      <c r="SXE165" s="427"/>
      <c r="SXF165" s="423"/>
      <c r="SXG165" s="428"/>
      <c r="SXH165" s="79"/>
      <c r="SXI165" s="424"/>
      <c r="SXJ165" s="89"/>
      <c r="SXK165" s="425"/>
      <c r="SXL165" s="423"/>
      <c r="SXM165" s="426"/>
      <c r="SXN165" s="426"/>
      <c r="SXO165" s="427"/>
      <c r="SXP165" s="427"/>
      <c r="SXQ165" s="423"/>
      <c r="SXR165" s="428"/>
      <c r="SXS165" s="79"/>
      <c r="SXT165" s="424"/>
      <c r="SXU165" s="89"/>
      <c r="SXV165" s="425"/>
      <c r="SXW165" s="423"/>
      <c r="SXX165" s="426"/>
      <c r="SXY165" s="426"/>
      <c r="SXZ165" s="427"/>
      <c r="SYA165" s="427"/>
      <c r="SYB165" s="423"/>
      <c r="SYC165" s="428"/>
      <c r="SYD165" s="79"/>
      <c r="SYE165" s="424"/>
      <c r="SYF165" s="89"/>
      <c r="SYG165" s="425"/>
      <c r="SYH165" s="423"/>
      <c r="SYI165" s="426"/>
      <c r="SYJ165" s="426"/>
      <c r="SYK165" s="427"/>
      <c r="SYL165" s="427"/>
      <c r="SYM165" s="423"/>
      <c r="SYN165" s="428"/>
      <c r="SYO165" s="79"/>
      <c r="SYP165" s="424"/>
      <c r="SYQ165" s="89"/>
      <c r="SYR165" s="425"/>
      <c r="SYS165" s="423"/>
      <c r="SYT165" s="426"/>
      <c r="SYU165" s="426"/>
      <c r="SYV165" s="427"/>
      <c r="SYW165" s="427"/>
      <c r="SYX165" s="423"/>
      <c r="SYY165" s="428"/>
      <c r="SYZ165" s="79"/>
      <c r="SZA165" s="424"/>
      <c r="SZB165" s="89"/>
      <c r="SZC165" s="425"/>
      <c r="SZD165" s="423"/>
      <c r="SZE165" s="426"/>
      <c r="SZF165" s="426"/>
      <c r="SZG165" s="427"/>
      <c r="SZH165" s="427"/>
      <c r="SZI165" s="423"/>
      <c r="SZJ165" s="428"/>
      <c r="SZK165" s="79"/>
      <c r="SZL165" s="424"/>
      <c r="SZM165" s="89"/>
      <c r="SZN165" s="425"/>
      <c r="SZO165" s="423"/>
      <c r="SZP165" s="426"/>
      <c r="SZQ165" s="426"/>
      <c r="SZR165" s="427"/>
      <c r="SZS165" s="427"/>
      <c r="SZT165" s="423"/>
      <c r="SZU165" s="428"/>
      <c r="SZV165" s="79"/>
      <c r="SZW165" s="424"/>
      <c r="SZX165" s="89"/>
      <c r="SZY165" s="425"/>
      <c r="SZZ165" s="423"/>
      <c r="TAA165" s="426"/>
      <c r="TAB165" s="426"/>
      <c r="TAC165" s="427"/>
      <c r="TAD165" s="427"/>
      <c r="TAE165" s="423"/>
      <c r="TAF165" s="428"/>
      <c r="TAG165" s="79"/>
      <c r="TAH165" s="424"/>
      <c r="TAI165" s="89"/>
      <c r="TAJ165" s="425"/>
      <c r="TAK165" s="423"/>
      <c r="TAL165" s="426"/>
      <c r="TAM165" s="426"/>
      <c r="TAN165" s="427"/>
      <c r="TAO165" s="427"/>
      <c r="TAP165" s="423"/>
      <c r="TAQ165" s="428"/>
      <c r="TAR165" s="79"/>
      <c r="TAS165" s="424"/>
      <c r="TAT165" s="89"/>
      <c r="TAU165" s="425"/>
      <c r="TAV165" s="423"/>
      <c r="TAW165" s="426"/>
      <c r="TAX165" s="426"/>
      <c r="TAY165" s="427"/>
      <c r="TAZ165" s="427"/>
      <c r="TBA165" s="423"/>
      <c r="TBB165" s="428"/>
      <c r="TBC165" s="79"/>
      <c r="TBD165" s="424"/>
      <c r="TBE165" s="89"/>
      <c r="TBF165" s="425"/>
      <c r="TBG165" s="423"/>
      <c r="TBH165" s="426"/>
      <c r="TBI165" s="426"/>
      <c r="TBJ165" s="427"/>
      <c r="TBK165" s="427"/>
      <c r="TBL165" s="423"/>
      <c r="TBM165" s="428"/>
      <c r="TBN165" s="79"/>
      <c r="TBO165" s="424"/>
      <c r="TBP165" s="89"/>
      <c r="TBQ165" s="425"/>
      <c r="TBR165" s="423"/>
      <c r="TBS165" s="426"/>
      <c r="TBT165" s="426"/>
      <c r="TBU165" s="427"/>
      <c r="TBV165" s="427"/>
      <c r="TBW165" s="423"/>
      <c r="TBX165" s="428"/>
      <c r="TBY165" s="79"/>
      <c r="TBZ165" s="424"/>
      <c r="TCA165" s="89"/>
      <c r="TCB165" s="425"/>
      <c r="TCC165" s="423"/>
      <c r="TCD165" s="426"/>
      <c r="TCE165" s="426"/>
      <c r="TCF165" s="427"/>
      <c r="TCG165" s="427"/>
      <c r="TCH165" s="423"/>
      <c r="TCI165" s="428"/>
      <c r="TCJ165" s="79"/>
      <c r="TCK165" s="424"/>
      <c r="TCL165" s="89"/>
      <c r="TCM165" s="425"/>
      <c r="TCN165" s="423"/>
      <c r="TCO165" s="426"/>
      <c r="TCP165" s="426"/>
      <c r="TCQ165" s="427"/>
      <c r="TCR165" s="427"/>
      <c r="TCS165" s="423"/>
      <c r="TCT165" s="428"/>
      <c r="TCU165" s="79"/>
      <c r="TCV165" s="424"/>
      <c r="TCW165" s="89"/>
      <c r="TCX165" s="425"/>
      <c r="TCY165" s="423"/>
      <c r="TCZ165" s="426"/>
      <c r="TDA165" s="426"/>
      <c r="TDB165" s="427"/>
      <c r="TDC165" s="427"/>
      <c r="TDD165" s="423"/>
      <c r="TDE165" s="428"/>
      <c r="TDF165" s="79"/>
      <c r="TDG165" s="424"/>
      <c r="TDH165" s="89"/>
      <c r="TDI165" s="425"/>
      <c r="TDJ165" s="423"/>
      <c r="TDK165" s="426"/>
      <c r="TDL165" s="426"/>
      <c r="TDM165" s="427"/>
      <c r="TDN165" s="427"/>
      <c r="TDO165" s="423"/>
      <c r="TDP165" s="428"/>
      <c r="TDQ165" s="79"/>
      <c r="TDR165" s="424"/>
      <c r="TDS165" s="89"/>
      <c r="TDT165" s="425"/>
      <c r="TDU165" s="423"/>
      <c r="TDV165" s="426"/>
      <c r="TDW165" s="426"/>
      <c r="TDX165" s="427"/>
      <c r="TDY165" s="427"/>
      <c r="TDZ165" s="423"/>
      <c r="TEA165" s="428"/>
      <c r="TEB165" s="79"/>
      <c r="TEC165" s="424"/>
      <c r="TED165" s="89"/>
      <c r="TEE165" s="425"/>
      <c r="TEF165" s="423"/>
      <c r="TEG165" s="426"/>
      <c r="TEH165" s="426"/>
      <c r="TEI165" s="427"/>
      <c r="TEJ165" s="427"/>
      <c r="TEK165" s="423"/>
      <c r="TEL165" s="428"/>
      <c r="TEM165" s="79"/>
      <c r="TEN165" s="424"/>
      <c r="TEO165" s="89"/>
      <c r="TEP165" s="425"/>
      <c r="TEQ165" s="423"/>
      <c r="TER165" s="426"/>
      <c r="TES165" s="426"/>
      <c r="TET165" s="427"/>
      <c r="TEU165" s="427"/>
      <c r="TEV165" s="423"/>
      <c r="TEW165" s="428"/>
      <c r="TEX165" s="79"/>
      <c r="TEY165" s="424"/>
      <c r="TEZ165" s="89"/>
      <c r="TFA165" s="425"/>
      <c r="TFB165" s="423"/>
      <c r="TFC165" s="426"/>
      <c r="TFD165" s="426"/>
      <c r="TFE165" s="427"/>
      <c r="TFF165" s="427"/>
      <c r="TFG165" s="423"/>
      <c r="TFH165" s="428"/>
      <c r="TFI165" s="79"/>
      <c r="TFJ165" s="424"/>
      <c r="TFK165" s="89"/>
      <c r="TFL165" s="425"/>
      <c r="TFM165" s="423"/>
      <c r="TFN165" s="426"/>
      <c r="TFO165" s="426"/>
      <c r="TFP165" s="427"/>
      <c r="TFQ165" s="427"/>
      <c r="TFR165" s="423"/>
      <c r="TFS165" s="428"/>
      <c r="TFT165" s="79"/>
      <c r="TFU165" s="424"/>
      <c r="TFV165" s="89"/>
      <c r="TFW165" s="425"/>
      <c r="TFX165" s="423"/>
      <c r="TFY165" s="426"/>
      <c r="TFZ165" s="426"/>
      <c r="TGA165" s="427"/>
      <c r="TGB165" s="427"/>
      <c r="TGC165" s="423"/>
      <c r="TGD165" s="428"/>
      <c r="TGE165" s="79"/>
      <c r="TGF165" s="424"/>
      <c r="TGG165" s="89"/>
      <c r="TGH165" s="425"/>
      <c r="TGI165" s="423"/>
      <c r="TGJ165" s="426"/>
      <c r="TGK165" s="426"/>
      <c r="TGL165" s="427"/>
      <c r="TGM165" s="427"/>
      <c r="TGN165" s="423"/>
      <c r="TGO165" s="428"/>
      <c r="TGP165" s="79"/>
      <c r="TGQ165" s="424"/>
      <c r="TGR165" s="89"/>
      <c r="TGS165" s="425"/>
      <c r="TGT165" s="423"/>
      <c r="TGU165" s="426"/>
      <c r="TGV165" s="426"/>
      <c r="TGW165" s="427"/>
      <c r="TGX165" s="427"/>
      <c r="TGY165" s="423"/>
      <c r="TGZ165" s="428"/>
      <c r="THA165" s="79"/>
      <c r="THB165" s="424"/>
      <c r="THC165" s="89"/>
      <c r="THD165" s="425"/>
      <c r="THE165" s="423"/>
      <c r="THF165" s="426"/>
      <c r="THG165" s="426"/>
      <c r="THH165" s="427"/>
      <c r="THI165" s="427"/>
      <c r="THJ165" s="423"/>
      <c r="THK165" s="428"/>
      <c r="THL165" s="79"/>
      <c r="THM165" s="424"/>
      <c r="THN165" s="89"/>
      <c r="THO165" s="425"/>
      <c r="THP165" s="423"/>
      <c r="THQ165" s="426"/>
      <c r="THR165" s="426"/>
      <c r="THS165" s="427"/>
      <c r="THT165" s="427"/>
      <c r="THU165" s="423"/>
      <c r="THV165" s="428"/>
      <c r="THW165" s="79"/>
      <c r="THX165" s="424"/>
      <c r="THY165" s="89"/>
      <c r="THZ165" s="425"/>
      <c r="TIA165" s="423"/>
      <c r="TIB165" s="426"/>
      <c r="TIC165" s="426"/>
      <c r="TID165" s="427"/>
      <c r="TIE165" s="427"/>
      <c r="TIF165" s="423"/>
      <c r="TIG165" s="428"/>
      <c r="TIH165" s="79"/>
      <c r="TII165" s="424"/>
      <c r="TIJ165" s="89"/>
      <c r="TIK165" s="425"/>
      <c r="TIL165" s="423"/>
      <c r="TIM165" s="426"/>
      <c r="TIN165" s="426"/>
      <c r="TIO165" s="427"/>
      <c r="TIP165" s="427"/>
      <c r="TIQ165" s="423"/>
      <c r="TIR165" s="428"/>
      <c r="TIS165" s="79"/>
      <c r="TIT165" s="424"/>
      <c r="TIU165" s="89"/>
      <c r="TIV165" s="425"/>
      <c r="TIW165" s="423"/>
      <c r="TIX165" s="426"/>
      <c r="TIY165" s="426"/>
      <c r="TIZ165" s="427"/>
      <c r="TJA165" s="427"/>
      <c r="TJB165" s="423"/>
      <c r="TJC165" s="428"/>
      <c r="TJD165" s="79"/>
      <c r="TJE165" s="424"/>
      <c r="TJF165" s="89"/>
      <c r="TJG165" s="425"/>
      <c r="TJH165" s="423"/>
      <c r="TJI165" s="426"/>
      <c r="TJJ165" s="426"/>
      <c r="TJK165" s="427"/>
      <c r="TJL165" s="427"/>
      <c r="TJM165" s="423"/>
      <c r="TJN165" s="428"/>
      <c r="TJO165" s="79"/>
      <c r="TJP165" s="424"/>
      <c r="TJQ165" s="89"/>
      <c r="TJR165" s="425"/>
      <c r="TJS165" s="423"/>
      <c r="TJT165" s="426"/>
      <c r="TJU165" s="426"/>
      <c r="TJV165" s="427"/>
      <c r="TJW165" s="427"/>
      <c r="TJX165" s="423"/>
      <c r="TJY165" s="428"/>
      <c r="TJZ165" s="79"/>
      <c r="TKA165" s="424"/>
      <c r="TKB165" s="89"/>
      <c r="TKC165" s="425"/>
      <c r="TKD165" s="423"/>
      <c r="TKE165" s="426"/>
      <c r="TKF165" s="426"/>
      <c r="TKG165" s="427"/>
      <c r="TKH165" s="427"/>
      <c r="TKI165" s="423"/>
      <c r="TKJ165" s="428"/>
      <c r="TKK165" s="79"/>
      <c r="TKL165" s="424"/>
      <c r="TKM165" s="89"/>
      <c r="TKN165" s="425"/>
      <c r="TKO165" s="423"/>
      <c r="TKP165" s="426"/>
      <c r="TKQ165" s="426"/>
      <c r="TKR165" s="427"/>
      <c r="TKS165" s="427"/>
      <c r="TKT165" s="423"/>
      <c r="TKU165" s="428"/>
      <c r="TKV165" s="79"/>
      <c r="TKW165" s="424"/>
      <c r="TKX165" s="89"/>
      <c r="TKY165" s="425"/>
      <c r="TKZ165" s="423"/>
      <c r="TLA165" s="426"/>
      <c r="TLB165" s="426"/>
      <c r="TLC165" s="427"/>
      <c r="TLD165" s="427"/>
      <c r="TLE165" s="423"/>
      <c r="TLF165" s="428"/>
      <c r="TLG165" s="79"/>
      <c r="TLH165" s="424"/>
      <c r="TLI165" s="89"/>
      <c r="TLJ165" s="425"/>
      <c r="TLK165" s="423"/>
      <c r="TLL165" s="426"/>
      <c r="TLM165" s="426"/>
      <c r="TLN165" s="427"/>
      <c r="TLO165" s="427"/>
      <c r="TLP165" s="423"/>
      <c r="TLQ165" s="428"/>
      <c r="TLR165" s="79"/>
      <c r="TLS165" s="424"/>
      <c r="TLT165" s="89"/>
      <c r="TLU165" s="425"/>
      <c r="TLV165" s="423"/>
      <c r="TLW165" s="426"/>
      <c r="TLX165" s="426"/>
      <c r="TLY165" s="427"/>
      <c r="TLZ165" s="427"/>
      <c r="TMA165" s="423"/>
      <c r="TMB165" s="428"/>
      <c r="TMC165" s="79"/>
      <c r="TMD165" s="424"/>
      <c r="TME165" s="89"/>
      <c r="TMF165" s="425"/>
      <c r="TMG165" s="423"/>
      <c r="TMH165" s="426"/>
      <c r="TMI165" s="426"/>
      <c r="TMJ165" s="427"/>
      <c r="TMK165" s="427"/>
      <c r="TML165" s="423"/>
      <c r="TMM165" s="428"/>
      <c r="TMN165" s="79"/>
      <c r="TMO165" s="424"/>
      <c r="TMP165" s="89"/>
      <c r="TMQ165" s="425"/>
      <c r="TMR165" s="423"/>
      <c r="TMS165" s="426"/>
      <c r="TMT165" s="426"/>
      <c r="TMU165" s="427"/>
      <c r="TMV165" s="427"/>
      <c r="TMW165" s="423"/>
      <c r="TMX165" s="428"/>
      <c r="TMY165" s="79"/>
      <c r="TMZ165" s="424"/>
      <c r="TNA165" s="89"/>
      <c r="TNB165" s="425"/>
      <c r="TNC165" s="423"/>
      <c r="TND165" s="426"/>
      <c r="TNE165" s="426"/>
      <c r="TNF165" s="427"/>
      <c r="TNG165" s="427"/>
      <c r="TNH165" s="423"/>
      <c r="TNI165" s="428"/>
      <c r="TNJ165" s="79"/>
      <c r="TNK165" s="424"/>
      <c r="TNL165" s="89"/>
      <c r="TNM165" s="425"/>
      <c r="TNN165" s="423"/>
      <c r="TNO165" s="426"/>
      <c r="TNP165" s="426"/>
      <c r="TNQ165" s="427"/>
      <c r="TNR165" s="427"/>
      <c r="TNS165" s="423"/>
      <c r="TNT165" s="428"/>
      <c r="TNU165" s="79"/>
      <c r="TNV165" s="424"/>
      <c r="TNW165" s="89"/>
      <c r="TNX165" s="425"/>
      <c r="TNY165" s="423"/>
      <c r="TNZ165" s="426"/>
      <c r="TOA165" s="426"/>
      <c r="TOB165" s="427"/>
      <c r="TOC165" s="427"/>
      <c r="TOD165" s="423"/>
      <c r="TOE165" s="428"/>
      <c r="TOF165" s="79"/>
      <c r="TOG165" s="424"/>
      <c r="TOH165" s="89"/>
      <c r="TOI165" s="425"/>
      <c r="TOJ165" s="423"/>
      <c r="TOK165" s="426"/>
      <c r="TOL165" s="426"/>
      <c r="TOM165" s="427"/>
      <c r="TON165" s="427"/>
      <c r="TOO165" s="423"/>
      <c r="TOP165" s="428"/>
      <c r="TOQ165" s="79"/>
      <c r="TOR165" s="424"/>
      <c r="TOS165" s="89"/>
      <c r="TOT165" s="425"/>
      <c r="TOU165" s="423"/>
      <c r="TOV165" s="426"/>
      <c r="TOW165" s="426"/>
      <c r="TOX165" s="427"/>
      <c r="TOY165" s="427"/>
      <c r="TOZ165" s="423"/>
      <c r="TPA165" s="428"/>
      <c r="TPB165" s="79"/>
      <c r="TPC165" s="424"/>
      <c r="TPD165" s="89"/>
      <c r="TPE165" s="425"/>
      <c r="TPF165" s="423"/>
      <c r="TPG165" s="426"/>
      <c r="TPH165" s="426"/>
      <c r="TPI165" s="427"/>
      <c r="TPJ165" s="427"/>
      <c r="TPK165" s="423"/>
      <c r="TPL165" s="428"/>
      <c r="TPM165" s="79"/>
      <c r="TPN165" s="424"/>
      <c r="TPO165" s="89"/>
      <c r="TPP165" s="425"/>
      <c r="TPQ165" s="423"/>
      <c r="TPR165" s="426"/>
      <c r="TPS165" s="426"/>
      <c r="TPT165" s="427"/>
      <c r="TPU165" s="427"/>
      <c r="TPV165" s="423"/>
      <c r="TPW165" s="428"/>
      <c r="TPX165" s="79"/>
      <c r="TPY165" s="424"/>
      <c r="TPZ165" s="89"/>
      <c r="TQA165" s="425"/>
      <c r="TQB165" s="423"/>
      <c r="TQC165" s="426"/>
      <c r="TQD165" s="426"/>
      <c r="TQE165" s="427"/>
      <c r="TQF165" s="427"/>
      <c r="TQG165" s="423"/>
      <c r="TQH165" s="428"/>
      <c r="TQI165" s="79"/>
      <c r="TQJ165" s="424"/>
      <c r="TQK165" s="89"/>
      <c r="TQL165" s="425"/>
      <c r="TQM165" s="423"/>
      <c r="TQN165" s="426"/>
      <c r="TQO165" s="426"/>
      <c r="TQP165" s="427"/>
      <c r="TQQ165" s="427"/>
      <c r="TQR165" s="423"/>
      <c r="TQS165" s="428"/>
      <c r="TQT165" s="79"/>
      <c r="TQU165" s="424"/>
      <c r="TQV165" s="89"/>
      <c r="TQW165" s="425"/>
      <c r="TQX165" s="423"/>
      <c r="TQY165" s="426"/>
      <c r="TQZ165" s="426"/>
      <c r="TRA165" s="427"/>
      <c r="TRB165" s="427"/>
      <c r="TRC165" s="423"/>
      <c r="TRD165" s="428"/>
      <c r="TRE165" s="79"/>
      <c r="TRF165" s="424"/>
      <c r="TRG165" s="89"/>
      <c r="TRH165" s="425"/>
      <c r="TRI165" s="423"/>
      <c r="TRJ165" s="426"/>
      <c r="TRK165" s="426"/>
      <c r="TRL165" s="427"/>
      <c r="TRM165" s="427"/>
      <c r="TRN165" s="423"/>
      <c r="TRO165" s="428"/>
      <c r="TRP165" s="79"/>
      <c r="TRQ165" s="424"/>
      <c r="TRR165" s="89"/>
      <c r="TRS165" s="425"/>
      <c r="TRT165" s="423"/>
      <c r="TRU165" s="426"/>
      <c r="TRV165" s="426"/>
      <c r="TRW165" s="427"/>
      <c r="TRX165" s="427"/>
      <c r="TRY165" s="423"/>
      <c r="TRZ165" s="428"/>
      <c r="TSA165" s="79"/>
      <c r="TSB165" s="424"/>
      <c r="TSC165" s="89"/>
      <c r="TSD165" s="425"/>
      <c r="TSE165" s="423"/>
      <c r="TSF165" s="426"/>
      <c r="TSG165" s="426"/>
      <c r="TSH165" s="427"/>
      <c r="TSI165" s="427"/>
      <c r="TSJ165" s="423"/>
      <c r="TSK165" s="428"/>
      <c r="TSL165" s="79"/>
      <c r="TSM165" s="424"/>
      <c r="TSN165" s="89"/>
      <c r="TSO165" s="425"/>
      <c r="TSP165" s="423"/>
      <c r="TSQ165" s="426"/>
      <c r="TSR165" s="426"/>
      <c r="TSS165" s="427"/>
      <c r="TST165" s="427"/>
      <c r="TSU165" s="423"/>
      <c r="TSV165" s="428"/>
      <c r="TSW165" s="79"/>
      <c r="TSX165" s="424"/>
      <c r="TSY165" s="89"/>
      <c r="TSZ165" s="425"/>
      <c r="TTA165" s="423"/>
      <c r="TTB165" s="426"/>
      <c r="TTC165" s="426"/>
      <c r="TTD165" s="427"/>
      <c r="TTE165" s="427"/>
      <c r="TTF165" s="423"/>
      <c r="TTG165" s="428"/>
      <c r="TTH165" s="79"/>
      <c r="TTI165" s="424"/>
      <c r="TTJ165" s="89"/>
      <c r="TTK165" s="425"/>
      <c r="TTL165" s="423"/>
      <c r="TTM165" s="426"/>
      <c r="TTN165" s="426"/>
      <c r="TTO165" s="427"/>
      <c r="TTP165" s="427"/>
      <c r="TTQ165" s="423"/>
      <c r="TTR165" s="428"/>
      <c r="TTS165" s="79"/>
      <c r="TTT165" s="424"/>
      <c r="TTU165" s="89"/>
      <c r="TTV165" s="425"/>
      <c r="TTW165" s="423"/>
      <c r="TTX165" s="426"/>
      <c r="TTY165" s="426"/>
      <c r="TTZ165" s="427"/>
      <c r="TUA165" s="427"/>
      <c r="TUB165" s="423"/>
      <c r="TUC165" s="428"/>
      <c r="TUD165" s="79"/>
      <c r="TUE165" s="424"/>
      <c r="TUF165" s="89"/>
      <c r="TUG165" s="425"/>
      <c r="TUH165" s="423"/>
      <c r="TUI165" s="426"/>
      <c r="TUJ165" s="426"/>
      <c r="TUK165" s="427"/>
      <c r="TUL165" s="427"/>
      <c r="TUM165" s="423"/>
      <c r="TUN165" s="428"/>
      <c r="TUO165" s="79"/>
      <c r="TUP165" s="424"/>
      <c r="TUQ165" s="89"/>
      <c r="TUR165" s="425"/>
      <c r="TUS165" s="423"/>
      <c r="TUT165" s="426"/>
      <c r="TUU165" s="426"/>
      <c r="TUV165" s="427"/>
      <c r="TUW165" s="427"/>
      <c r="TUX165" s="423"/>
      <c r="TUY165" s="428"/>
      <c r="TUZ165" s="79"/>
      <c r="TVA165" s="424"/>
      <c r="TVB165" s="89"/>
      <c r="TVC165" s="425"/>
      <c r="TVD165" s="423"/>
      <c r="TVE165" s="426"/>
      <c r="TVF165" s="426"/>
      <c r="TVG165" s="427"/>
      <c r="TVH165" s="427"/>
      <c r="TVI165" s="423"/>
      <c r="TVJ165" s="428"/>
      <c r="TVK165" s="79"/>
      <c r="TVL165" s="424"/>
      <c r="TVM165" s="89"/>
      <c r="TVN165" s="425"/>
      <c r="TVO165" s="423"/>
      <c r="TVP165" s="426"/>
      <c r="TVQ165" s="426"/>
      <c r="TVR165" s="427"/>
      <c r="TVS165" s="427"/>
      <c r="TVT165" s="423"/>
      <c r="TVU165" s="428"/>
      <c r="TVV165" s="79"/>
      <c r="TVW165" s="424"/>
      <c r="TVX165" s="89"/>
      <c r="TVY165" s="425"/>
      <c r="TVZ165" s="423"/>
      <c r="TWA165" s="426"/>
      <c r="TWB165" s="426"/>
      <c r="TWC165" s="427"/>
      <c r="TWD165" s="427"/>
      <c r="TWE165" s="423"/>
      <c r="TWF165" s="428"/>
      <c r="TWG165" s="79"/>
      <c r="TWH165" s="424"/>
      <c r="TWI165" s="89"/>
      <c r="TWJ165" s="425"/>
      <c r="TWK165" s="423"/>
      <c r="TWL165" s="426"/>
      <c r="TWM165" s="426"/>
      <c r="TWN165" s="427"/>
      <c r="TWO165" s="427"/>
      <c r="TWP165" s="423"/>
      <c r="TWQ165" s="428"/>
      <c r="TWR165" s="79"/>
      <c r="TWS165" s="424"/>
      <c r="TWT165" s="89"/>
      <c r="TWU165" s="425"/>
      <c r="TWV165" s="423"/>
      <c r="TWW165" s="426"/>
      <c r="TWX165" s="426"/>
      <c r="TWY165" s="427"/>
      <c r="TWZ165" s="427"/>
      <c r="TXA165" s="423"/>
      <c r="TXB165" s="428"/>
      <c r="TXC165" s="79"/>
      <c r="TXD165" s="424"/>
      <c r="TXE165" s="89"/>
      <c r="TXF165" s="425"/>
      <c r="TXG165" s="423"/>
      <c r="TXH165" s="426"/>
      <c r="TXI165" s="426"/>
      <c r="TXJ165" s="427"/>
      <c r="TXK165" s="427"/>
      <c r="TXL165" s="423"/>
      <c r="TXM165" s="428"/>
      <c r="TXN165" s="79"/>
      <c r="TXO165" s="424"/>
      <c r="TXP165" s="89"/>
      <c r="TXQ165" s="425"/>
      <c r="TXR165" s="423"/>
      <c r="TXS165" s="426"/>
      <c r="TXT165" s="426"/>
      <c r="TXU165" s="427"/>
      <c r="TXV165" s="427"/>
      <c r="TXW165" s="423"/>
      <c r="TXX165" s="428"/>
      <c r="TXY165" s="79"/>
      <c r="TXZ165" s="424"/>
      <c r="TYA165" s="89"/>
      <c r="TYB165" s="425"/>
      <c r="TYC165" s="423"/>
      <c r="TYD165" s="426"/>
      <c r="TYE165" s="426"/>
      <c r="TYF165" s="427"/>
      <c r="TYG165" s="427"/>
      <c r="TYH165" s="423"/>
      <c r="TYI165" s="428"/>
      <c r="TYJ165" s="79"/>
      <c r="TYK165" s="424"/>
      <c r="TYL165" s="89"/>
      <c r="TYM165" s="425"/>
      <c r="TYN165" s="423"/>
      <c r="TYO165" s="426"/>
      <c r="TYP165" s="426"/>
      <c r="TYQ165" s="427"/>
      <c r="TYR165" s="427"/>
      <c r="TYS165" s="423"/>
      <c r="TYT165" s="428"/>
      <c r="TYU165" s="79"/>
      <c r="TYV165" s="424"/>
      <c r="TYW165" s="89"/>
      <c r="TYX165" s="425"/>
      <c r="TYY165" s="423"/>
      <c r="TYZ165" s="426"/>
      <c r="TZA165" s="426"/>
      <c r="TZB165" s="427"/>
      <c r="TZC165" s="427"/>
      <c r="TZD165" s="423"/>
      <c r="TZE165" s="428"/>
      <c r="TZF165" s="79"/>
      <c r="TZG165" s="424"/>
      <c r="TZH165" s="89"/>
      <c r="TZI165" s="425"/>
      <c r="TZJ165" s="423"/>
      <c r="TZK165" s="426"/>
      <c r="TZL165" s="426"/>
      <c r="TZM165" s="427"/>
      <c r="TZN165" s="427"/>
      <c r="TZO165" s="423"/>
      <c r="TZP165" s="428"/>
      <c r="TZQ165" s="79"/>
      <c r="TZR165" s="424"/>
      <c r="TZS165" s="89"/>
      <c r="TZT165" s="425"/>
      <c r="TZU165" s="423"/>
      <c r="TZV165" s="426"/>
      <c r="TZW165" s="426"/>
      <c r="TZX165" s="427"/>
      <c r="TZY165" s="427"/>
      <c r="TZZ165" s="423"/>
      <c r="UAA165" s="428"/>
      <c r="UAB165" s="79"/>
      <c r="UAC165" s="424"/>
      <c r="UAD165" s="89"/>
      <c r="UAE165" s="425"/>
      <c r="UAF165" s="423"/>
      <c r="UAG165" s="426"/>
      <c r="UAH165" s="426"/>
      <c r="UAI165" s="427"/>
      <c r="UAJ165" s="427"/>
      <c r="UAK165" s="423"/>
      <c r="UAL165" s="428"/>
      <c r="UAM165" s="79"/>
      <c r="UAN165" s="424"/>
      <c r="UAO165" s="89"/>
      <c r="UAP165" s="425"/>
      <c r="UAQ165" s="423"/>
      <c r="UAR165" s="426"/>
      <c r="UAS165" s="426"/>
      <c r="UAT165" s="427"/>
      <c r="UAU165" s="427"/>
      <c r="UAV165" s="423"/>
      <c r="UAW165" s="428"/>
      <c r="UAX165" s="79"/>
      <c r="UAY165" s="424"/>
      <c r="UAZ165" s="89"/>
      <c r="UBA165" s="425"/>
      <c r="UBB165" s="423"/>
      <c r="UBC165" s="426"/>
      <c r="UBD165" s="426"/>
      <c r="UBE165" s="427"/>
      <c r="UBF165" s="427"/>
      <c r="UBG165" s="423"/>
      <c r="UBH165" s="428"/>
      <c r="UBI165" s="79"/>
      <c r="UBJ165" s="424"/>
      <c r="UBK165" s="89"/>
      <c r="UBL165" s="425"/>
      <c r="UBM165" s="423"/>
      <c r="UBN165" s="426"/>
      <c r="UBO165" s="426"/>
      <c r="UBP165" s="427"/>
      <c r="UBQ165" s="427"/>
      <c r="UBR165" s="423"/>
      <c r="UBS165" s="428"/>
      <c r="UBT165" s="79"/>
      <c r="UBU165" s="424"/>
      <c r="UBV165" s="89"/>
      <c r="UBW165" s="425"/>
      <c r="UBX165" s="423"/>
      <c r="UBY165" s="426"/>
      <c r="UBZ165" s="426"/>
      <c r="UCA165" s="427"/>
      <c r="UCB165" s="427"/>
      <c r="UCC165" s="423"/>
      <c r="UCD165" s="428"/>
      <c r="UCE165" s="79"/>
      <c r="UCF165" s="424"/>
      <c r="UCG165" s="89"/>
      <c r="UCH165" s="425"/>
      <c r="UCI165" s="423"/>
      <c r="UCJ165" s="426"/>
      <c r="UCK165" s="426"/>
      <c r="UCL165" s="427"/>
      <c r="UCM165" s="427"/>
      <c r="UCN165" s="423"/>
      <c r="UCO165" s="428"/>
      <c r="UCP165" s="79"/>
      <c r="UCQ165" s="424"/>
      <c r="UCR165" s="89"/>
      <c r="UCS165" s="425"/>
      <c r="UCT165" s="423"/>
      <c r="UCU165" s="426"/>
      <c r="UCV165" s="426"/>
      <c r="UCW165" s="427"/>
      <c r="UCX165" s="427"/>
      <c r="UCY165" s="423"/>
      <c r="UCZ165" s="428"/>
      <c r="UDA165" s="79"/>
      <c r="UDB165" s="424"/>
      <c r="UDC165" s="89"/>
      <c r="UDD165" s="425"/>
      <c r="UDE165" s="423"/>
      <c r="UDF165" s="426"/>
      <c r="UDG165" s="426"/>
      <c r="UDH165" s="427"/>
      <c r="UDI165" s="427"/>
      <c r="UDJ165" s="423"/>
      <c r="UDK165" s="428"/>
      <c r="UDL165" s="79"/>
      <c r="UDM165" s="424"/>
      <c r="UDN165" s="89"/>
      <c r="UDO165" s="425"/>
      <c r="UDP165" s="423"/>
      <c r="UDQ165" s="426"/>
      <c r="UDR165" s="426"/>
      <c r="UDS165" s="427"/>
      <c r="UDT165" s="427"/>
      <c r="UDU165" s="423"/>
      <c r="UDV165" s="428"/>
      <c r="UDW165" s="79"/>
      <c r="UDX165" s="424"/>
      <c r="UDY165" s="89"/>
      <c r="UDZ165" s="425"/>
      <c r="UEA165" s="423"/>
      <c r="UEB165" s="426"/>
      <c r="UEC165" s="426"/>
      <c r="UED165" s="427"/>
      <c r="UEE165" s="427"/>
      <c r="UEF165" s="423"/>
      <c r="UEG165" s="428"/>
      <c r="UEH165" s="79"/>
      <c r="UEI165" s="424"/>
      <c r="UEJ165" s="89"/>
      <c r="UEK165" s="425"/>
      <c r="UEL165" s="423"/>
      <c r="UEM165" s="426"/>
      <c r="UEN165" s="426"/>
      <c r="UEO165" s="427"/>
      <c r="UEP165" s="427"/>
      <c r="UEQ165" s="423"/>
      <c r="UER165" s="428"/>
      <c r="UES165" s="79"/>
      <c r="UET165" s="424"/>
      <c r="UEU165" s="89"/>
      <c r="UEV165" s="425"/>
      <c r="UEW165" s="423"/>
      <c r="UEX165" s="426"/>
      <c r="UEY165" s="426"/>
      <c r="UEZ165" s="427"/>
      <c r="UFA165" s="427"/>
      <c r="UFB165" s="423"/>
      <c r="UFC165" s="428"/>
      <c r="UFD165" s="79"/>
      <c r="UFE165" s="424"/>
      <c r="UFF165" s="89"/>
      <c r="UFG165" s="425"/>
      <c r="UFH165" s="423"/>
      <c r="UFI165" s="426"/>
      <c r="UFJ165" s="426"/>
      <c r="UFK165" s="427"/>
      <c r="UFL165" s="427"/>
      <c r="UFM165" s="423"/>
      <c r="UFN165" s="428"/>
      <c r="UFO165" s="79"/>
      <c r="UFP165" s="424"/>
      <c r="UFQ165" s="89"/>
      <c r="UFR165" s="425"/>
      <c r="UFS165" s="423"/>
      <c r="UFT165" s="426"/>
      <c r="UFU165" s="426"/>
      <c r="UFV165" s="427"/>
      <c r="UFW165" s="427"/>
      <c r="UFX165" s="423"/>
      <c r="UFY165" s="428"/>
      <c r="UFZ165" s="79"/>
      <c r="UGA165" s="424"/>
      <c r="UGB165" s="89"/>
      <c r="UGC165" s="425"/>
      <c r="UGD165" s="423"/>
      <c r="UGE165" s="426"/>
      <c r="UGF165" s="426"/>
      <c r="UGG165" s="427"/>
      <c r="UGH165" s="427"/>
      <c r="UGI165" s="423"/>
      <c r="UGJ165" s="428"/>
      <c r="UGK165" s="79"/>
      <c r="UGL165" s="424"/>
      <c r="UGM165" s="89"/>
      <c r="UGN165" s="425"/>
      <c r="UGO165" s="423"/>
      <c r="UGP165" s="426"/>
      <c r="UGQ165" s="426"/>
      <c r="UGR165" s="427"/>
      <c r="UGS165" s="427"/>
      <c r="UGT165" s="423"/>
      <c r="UGU165" s="428"/>
      <c r="UGV165" s="79"/>
      <c r="UGW165" s="424"/>
      <c r="UGX165" s="89"/>
      <c r="UGY165" s="425"/>
      <c r="UGZ165" s="423"/>
      <c r="UHA165" s="426"/>
      <c r="UHB165" s="426"/>
      <c r="UHC165" s="427"/>
      <c r="UHD165" s="427"/>
      <c r="UHE165" s="423"/>
      <c r="UHF165" s="428"/>
      <c r="UHG165" s="79"/>
      <c r="UHH165" s="424"/>
      <c r="UHI165" s="89"/>
      <c r="UHJ165" s="425"/>
      <c r="UHK165" s="423"/>
      <c r="UHL165" s="426"/>
      <c r="UHM165" s="426"/>
      <c r="UHN165" s="427"/>
      <c r="UHO165" s="427"/>
      <c r="UHP165" s="423"/>
      <c r="UHQ165" s="428"/>
      <c r="UHR165" s="79"/>
      <c r="UHS165" s="424"/>
      <c r="UHT165" s="89"/>
      <c r="UHU165" s="425"/>
      <c r="UHV165" s="423"/>
      <c r="UHW165" s="426"/>
      <c r="UHX165" s="426"/>
      <c r="UHY165" s="427"/>
      <c r="UHZ165" s="427"/>
      <c r="UIA165" s="423"/>
      <c r="UIB165" s="428"/>
      <c r="UIC165" s="79"/>
      <c r="UID165" s="424"/>
      <c r="UIE165" s="89"/>
      <c r="UIF165" s="425"/>
      <c r="UIG165" s="423"/>
      <c r="UIH165" s="426"/>
      <c r="UII165" s="426"/>
      <c r="UIJ165" s="427"/>
      <c r="UIK165" s="427"/>
      <c r="UIL165" s="423"/>
      <c r="UIM165" s="428"/>
      <c r="UIN165" s="79"/>
      <c r="UIO165" s="424"/>
      <c r="UIP165" s="89"/>
      <c r="UIQ165" s="425"/>
      <c r="UIR165" s="423"/>
      <c r="UIS165" s="426"/>
      <c r="UIT165" s="426"/>
      <c r="UIU165" s="427"/>
      <c r="UIV165" s="427"/>
      <c r="UIW165" s="423"/>
      <c r="UIX165" s="428"/>
      <c r="UIY165" s="79"/>
      <c r="UIZ165" s="424"/>
      <c r="UJA165" s="89"/>
      <c r="UJB165" s="425"/>
      <c r="UJC165" s="423"/>
      <c r="UJD165" s="426"/>
      <c r="UJE165" s="426"/>
      <c r="UJF165" s="427"/>
      <c r="UJG165" s="427"/>
      <c r="UJH165" s="423"/>
      <c r="UJI165" s="428"/>
      <c r="UJJ165" s="79"/>
      <c r="UJK165" s="424"/>
      <c r="UJL165" s="89"/>
      <c r="UJM165" s="425"/>
      <c r="UJN165" s="423"/>
      <c r="UJO165" s="426"/>
      <c r="UJP165" s="426"/>
      <c r="UJQ165" s="427"/>
      <c r="UJR165" s="427"/>
      <c r="UJS165" s="423"/>
      <c r="UJT165" s="428"/>
      <c r="UJU165" s="79"/>
      <c r="UJV165" s="424"/>
      <c r="UJW165" s="89"/>
      <c r="UJX165" s="425"/>
      <c r="UJY165" s="423"/>
      <c r="UJZ165" s="426"/>
      <c r="UKA165" s="426"/>
      <c r="UKB165" s="427"/>
      <c r="UKC165" s="427"/>
      <c r="UKD165" s="423"/>
      <c r="UKE165" s="428"/>
      <c r="UKF165" s="79"/>
      <c r="UKG165" s="424"/>
      <c r="UKH165" s="89"/>
      <c r="UKI165" s="425"/>
      <c r="UKJ165" s="423"/>
      <c r="UKK165" s="426"/>
      <c r="UKL165" s="426"/>
      <c r="UKM165" s="427"/>
      <c r="UKN165" s="427"/>
      <c r="UKO165" s="423"/>
      <c r="UKP165" s="428"/>
      <c r="UKQ165" s="79"/>
      <c r="UKR165" s="424"/>
      <c r="UKS165" s="89"/>
      <c r="UKT165" s="425"/>
      <c r="UKU165" s="423"/>
      <c r="UKV165" s="426"/>
      <c r="UKW165" s="426"/>
      <c r="UKX165" s="427"/>
      <c r="UKY165" s="427"/>
      <c r="UKZ165" s="423"/>
      <c r="ULA165" s="428"/>
      <c r="ULB165" s="79"/>
      <c r="ULC165" s="424"/>
      <c r="ULD165" s="89"/>
      <c r="ULE165" s="425"/>
      <c r="ULF165" s="423"/>
      <c r="ULG165" s="426"/>
      <c r="ULH165" s="426"/>
      <c r="ULI165" s="427"/>
      <c r="ULJ165" s="427"/>
      <c r="ULK165" s="423"/>
      <c r="ULL165" s="428"/>
      <c r="ULM165" s="79"/>
      <c r="ULN165" s="424"/>
      <c r="ULO165" s="89"/>
      <c r="ULP165" s="425"/>
      <c r="ULQ165" s="423"/>
      <c r="ULR165" s="426"/>
      <c r="ULS165" s="426"/>
      <c r="ULT165" s="427"/>
      <c r="ULU165" s="427"/>
      <c r="ULV165" s="423"/>
      <c r="ULW165" s="428"/>
      <c r="ULX165" s="79"/>
      <c r="ULY165" s="424"/>
      <c r="ULZ165" s="89"/>
      <c r="UMA165" s="425"/>
      <c r="UMB165" s="423"/>
      <c r="UMC165" s="426"/>
      <c r="UMD165" s="426"/>
      <c r="UME165" s="427"/>
      <c r="UMF165" s="427"/>
      <c r="UMG165" s="423"/>
      <c r="UMH165" s="428"/>
      <c r="UMI165" s="79"/>
      <c r="UMJ165" s="424"/>
      <c r="UMK165" s="89"/>
      <c r="UML165" s="425"/>
      <c r="UMM165" s="423"/>
      <c r="UMN165" s="426"/>
      <c r="UMO165" s="426"/>
      <c r="UMP165" s="427"/>
      <c r="UMQ165" s="427"/>
      <c r="UMR165" s="423"/>
      <c r="UMS165" s="428"/>
      <c r="UMT165" s="79"/>
      <c r="UMU165" s="424"/>
      <c r="UMV165" s="89"/>
      <c r="UMW165" s="425"/>
      <c r="UMX165" s="423"/>
      <c r="UMY165" s="426"/>
      <c r="UMZ165" s="426"/>
      <c r="UNA165" s="427"/>
      <c r="UNB165" s="427"/>
      <c r="UNC165" s="423"/>
      <c r="UND165" s="428"/>
      <c r="UNE165" s="79"/>
      <c r="UNF165" s="424"/>
      <c r="UNG165" s="89"/>
      <c r="UNH165" s="425"/>
      <c r="UNI165" s="423"/>
      <c r="UNJ165" s="426"/>
      <c r="UNK165" s="426"/>
      <c r="UNL165" s="427"/>
      <c r="UNM165" s="427"/>
      <c r="UNN165" s="423"/>
      <c r="UNO165" s="428"/>
      <c r="UNP165" s="79"/>
      <c r="UNQ165" s="424"/>
      <c r="UNR165" s="89"/>
      <c r="UNS165" s="425"/>
      <c r="UNT165" s="423"/>
      <c r="UNU165" s="426"/>
      <c r="UNV165" s="426"/>
      <c r="UNW165" s="427"/>
      <c r="UNX165" s="427"/>
      <c r="UNY165" s="423"/>
      <c r="UNZ165" s="428"/>
      <c r="UOA165" s="79"/>
      <c r="UOB165" s="424"/>
      <c r="UOC165" s="89"/>
      <c r="UOD165" s="425"/>
      <c r="UOE165" s="423"/>
      <c r="UOF165" s="426"/>
      <c r="UOG165" s="426"/>
      <c r="UOH165" s="427"/>
      <c r="UOI165" s="427"/>
      <c r="UOJ165" s="423"/>
      <c r="UOK165" s="428"/>
      <c r="UOL165" s="79"/>
      <c r="UOM165" s="424"/>
      <c r="UON165" s="89"/>
      <c r="UOO165" s="425"/>
      <c r="UOP165" s="423"/>
      <c r="UOQ165" s="426"/>
      <c r="UOR165" s="426"/>
      <c r="UOS165" s="427"/>
      <c r="UOT165" s="427"/>
      <c r="UOU165" s="423"/>
      <c r="UOV165" s="428"/>
      <c r="UOW165" s="79"/>
      <c r="UOX165" s="424"/>
      <c r="UOY165" s="89"/>
      <c r="UOZ165" s="425"/>
      <c r="UPA165" s="423"/>
      <c r="UPB165" s="426"/>
      <c r="UPC165" s="426"/>
      <c r="UPD165" s="427"/>
      <c r="UPE165" s="427"/>
      <c r="UPF165" s="423"/>
      <c r="UPG165" s="428"/>
      <c r="UPH165" s="79"/>
      <c r="UPI165" s="424"/>
      <c r="UPJ165" s="89"/>
      <c r="UPK165" s="425"/>
      <c r="UPL165" s="423"/>
      <c r="UPM165" s="426"/>
      <c r="UPN165" s="426"/>
      <c r="UPO165" s="427"/>
      <c r="UPP165" s="427"/>
      <c r="UPQ165" s="423"/>
      <c r="UPR165" s="428"/>
      <c r="UPS165" s="79"/>
      <c r="UPT165" s="424"/>
      <c r="UPU165" s="89"/>
      <c r="UPV165" s="425"/>
      <c r="UPW165" s="423"/>
      <c r="UPX165" s="426"/>
      <c r="UPY165" s="426"/>
      <c r="UPZ165" s="427"/>
      <c r="UQA165" s="427"/>
      <c r="UQB165" s="423"/>
      <c r="UQC165" s="428"/>
      <c r="UQD165" s="79"/>
      <c r="UQE165" s="424"/>
      <c r="UQF165" s="89"/>
      <c r="UQG165" s="425"/>
      <c r="UQH165" s="423"/>
      <c r="UQI165" s="426"/>
      <c r="UQJ165" s="426"/>
      <c r="UQK165" s="427"/>
      <c r="UQL165" s="427"/>
      <c r="UQM165" s="423"/>
      <c r="UQN165" s="428"/>
      <c r="UQO165" s="79"/>
      <c r="UQP165" s="424"/>
      <c r="UQQ165" s="89"/>
      <c r="UQR165" s="425"/>
      <c r="UQS165" s="423"/>
      <c r="UQT165" s="426"/>
      <c r="UQU165" s="426"/>
      <c r="UQV165" s="427"/>
      <c r="UQW165" s="427"/>
      <c r="UQX165" s="423"/>
      <c r="UQY165" s="428"/>
      <c r="UQZ165" s="79"/>
      <c r="URA165" s="424"/>
      <c r="URB165" s="89"/>
      <c r="URC165" s="425"/>
      <c r="URD165" s="423"/>
      <c r="URE165" s="426"/>
      <c r="URF165" s="426"/>
      <c r="URG165" s="427"/>
      <c r="URH165" s="427"/>
      <c r="URI165" s="423"/>
      <c r="URJ165" s="428"/>
      <c r="URK165" s="79"/>
      <c r="URL165" s="424"/>
      <c r="URM165" s="89"/>
      <c r="URN165" s="425"/>
      <c r="URO165" s="423"/>
      <c r="URP165" s="426"/>
      <c r="URQ165" s="426"/>
      <c r="URR165" s="427"/>
      <c r="URS165" s="427"/>
      <c r="URT165" s="423"/>
      <c r="URU165" s="428"/>
      <c r="URV165" s="79"/>
      <c r="URW165" s="424"/>
      <c r="URX165" s="89"/>
      <c r="URY165" s="425"/>
      <c r="URZ165" s="423"/>
      <c r="USA165" s="426"/>
      <c r="USB165" s="426"/>
      <c r="USC165" s="427"/>
      <c r="USD165" s="427"/>
      <c r="USE165" s="423"/>
      <c r="USF165" s="428"/>
      <c r="USG165" s="79"/>
      <c r="USH165" s="424"/>
      <c r="USI165" s="89"/>
      <c r="USJ165" s="425"/>
      <c r="USK165" s="423"/>
      <c r="USL165" s="426"/>
      <c r="USM165" s="426"/>
      <c r="USN165" s="427"/>
      <c r="USO165" s="427"/>
      <c r="USP165" s="423"/>
      <c r="USQ165" s="428"/>
      <c r="USR165" s="79"/>
      <c r="USS165" s="424"/>
      <c r="UST165" s="89"/>
      <c r="USU165" s="425"/>
      <c r="USV165" s="423"/>
      <c r="USW165" s="426"/>
      <c r="USX165" s="426"/>
      <c r="USY165" s="427"/>
      <c r="USZ165" s="427"/>
      <c r="UTA165" s="423"/>
      <c r="UTB165" s="428"/>
      <c r="UTC165" s="79"/>
      <c r="UTD165" s="424"/>
      <c r="UTE165" s="89"/>
      <c r="UTF165" s="425"/>
      <c r="UTG165" s="423"/>
      <c r="UTH165" s="426"/>
      <c r="UTI165" s="426"/>
      <c r="UTJ165" s="427"/>
      <c r="UTK165" s="427"/>
      <c r="UTL165" s="423"/>
      <c r="UTM165" s="428"/>
      <c r="UTN165" s="79"/>
      <c r="UTO165" s="424"/>
      <c r="UTP165" s="89"/>
      <c r="UTQ165" s="425"/>
      <c r="UTR165" s="423"/>
      <c r="UTS165" s="426"/>
      <c r="UTT165" s="426"/>
      <c r="UTU165" s="427"/>
      <c r="UTV165" s="427"/>
      <c r="UTW165" s="423"/>
      <c r="UTX165" s="428"/>
      <c r="UTY165" s="79"/>
      <c r="UTZ165" s="424"/>
      <c r="UUA165" s="89"/>
      <c r="UUB165" s="425"/>
      <c r="UUC165" s="423"/>
      <c r="UUD165" s="426"/>
      <c r="UUE165" s="426"/>
      <c r="UUF165" s="427"/>
      <c r="UUG165" s="427"/>
      <c r="UUH165" s="423"/>
      <c r="UUI165" s="428"/>
      <c r="UUJ165" s="79"/>
      <c r="UUK165" s="424"/>
      <c r="UUL165" s="89"/>
      <c r="UUM165" s="425"/>
      <c r="UUN165" s="423"/>
      <c r="UUO165" s="426"/>
      <c r="UUP165" s="426"/>
      <c r="UUQ165" s="427"/>
      <c r="UUR165" s="427"/>
      <c r="UUS165" s="423"/>
      <c r="UUT165" s="428"/>
      <c r="UUU165" s="79"/>
      <c r="UUV165" s="424"/>
      <c r="UUW165" s="89"/>
      <c r="UUX165" s="425"/>
      <c r="UUY165" s="423"/>
      <c r="UUZ165" s="426"/>
      <c r="UVA165" s="426"/>
      <c r="UVB165" s="427"/>
      <c r="UVC165" s="427"/>
      <c r="UVD165" s="423"/>
      <c r="UVE165" s="428"/>
      <c r="UVF165" s="79"/>
      <c r="UVG165" s="424"/>
      <c r="UVH165" s="89"/>
      <c r="UVI165" s="425"/>
      <c r="UVJ165" s="423"/>
      <c r="UVK165" s="426"/>
      <c r="UVL165" s="426"/>
      <c r="UVM165" s="427"/>
      <c r="UVN165" s="427"/>
      <c r="UVO165" s="423"/>
      <c r="UVP165" s="428"/>
      <c r="UVQ165" s="79"/>
      <c r="UVR165" s="424"/>
      <c r="UVS165" s="89"/>
      <c r="UVT165" s="425"/>
      <c r="UVU165" s="423"/>
      <c r="UVV165" s="426"/>
      <c r="UVW165" s="426"/>
      <c r="UVX165" s="427"/>
      <c r="UVY165" s="427"/>
      <c r="UVZ165" s="423"/>
      <c r="UWA165" s="428"/>
      <c r="UWB165" s="79"/>
      <c r="UWC165" s="424"/>
      <c r="UWD165" s="89"/>
      <c r="UWE165" s="425"/>
      <c r="UWF165" s="423"/>
      <c r="UWG165" s="426"/>
      <c r="UWH165" s="426"/>
      <c r="UWI165" s="427"/>
      <c r="UWJ165" s="427"/>
      <c r="UWK165" s="423"/>
      <c r="UWL165" s="428"/>
      <c r="UWM165" s="79"/>
      <c r="UWN165" s="424"/>
      <c r="UWO165" s="89"/>
      <c r="UWP165" s="425"/>
      <c r="UWQ165" s="423"/>
      <c r="UWR165" s="426"/>
      <c r="UWS165" s="426"/>
      <c r="UWT165" s="427"/>
      <c r="UWU165" s="427"/>
      <c r="UWV165" s="423"/>
      <c r="UWW165" s="428"/>
      <c r="UWX165" s="79"/>
      <c r="UWY165" s="424"/>
      <c r="UWZ165" s="89"/>
      <c r="UXA165" s="425"/>
      <c r="UXB165" s="423"/>
      <c r="UXC165" s="426"/>
      <c r="UXD165" s="426"/>
      <c r="UXE165" s="427"/>
      <c r="UXF165" s="427"/>
      <c r="UXG165" s="423"/>
      <c r="UXH165" s="428"/>
      <c r="UXI165" s="79"/>
      <c r="UXJ165" s="424"/>
      <c r="UXK165" s="89"/>
      <c r="UXL165" s="425"/>
      <c r="UXM165" s="423"/>
      <c r="UXN165" s="426"/>
      <c r="UXO165" s="426"/>
      <c r="UXP165" s="427"/>
      <c r="UXQ165" s="427"/>
      <c r="UXR165" s="423"/>
      <c r="UXS165" s="428"/>
      <c r="UXT165" s="79"/>
      <c r="UXU165" s="424"/>
      <c r="UXV165" s="89"/>
      <c r="UXW165" s="425"/>
      <c r="UXX165" s="423"/>
      <c r="UXY165" s="426"/>
      <c r="UXZ165" s="426"/>
      <c r="UYA165" s="427"/>
      <c r="UYB165" s="427"/>
      <c r="UYC165" s="423"/>
      <c r="UYD165" s="428"/>
      <c r="UYE165" s="79"/>
      <c r="UYF165" s="424"/>
      <c r="UYG165" s="89"/>
      <c r="UYH165" s="425"/>
      <c r="UYI165" s="423"/>
      <c r="UYJ165" s="426"/>
      <c r="UYK165" s="426"/>
      <c r="UYL165" s="427"/>
      <c r="UYM165" s="427"/>
      <c r="UYN165" s="423"/>
      <c r="UYO165" s="428"/>
      <c r="UYP165" s="79"/>
      <c r="UYQ165" s="424"/>
      <c r="UYR165" s="89"/>
      <c r="UYS165" s="425"/>
      <c r="UYT165" s="423"/>
      <c r="UYU165" s="426"/>
      <c r="UYV165" s="426"/>
      <c r="UYW165" s="427"/>
      <c r="UYX165" s="427"/>
      <c r="UYY165" s="423"/>
      <c r="UYZ165" s="428"/>
      <c r="UZA165" s="79"/>
      <c r="UZB165" s="424"/>
      <c r="UZC165" s="89"/>
      <c r="UZD165" s="425"/>
      <c r="UZE165" s="423"/>
      <c r="UZF165" s="426"/>
      <c r="UZG165" s="426"/>
      <c r="UZH165" s="427"/>
      <c r="UZI165" s="427"/>
      <c r="UZJ165" s="423"/>
      <c r="UZK165" s="428"/>
      <c r="UZL165" s="79"/>
      <c r="UZM165" s="424"/>
      <c r="UZN165" s="89"/>
      <c r="UZO165" s="425"/>
      <c r="UZP165" s="423"/>
      <c r="UZQ165" s="426"/>
      <c r="UZR165" s="426"/>
      <c r="UZS165" s="427"/>
      <c r="UZT165" s="427"/>
      <c r="UZU165" s="423"/>
      <c r="UZV165" s="428"/>
      <c r="UZW165" s="79"/>
      <c r="UZX165" s="424"/>
      <c r="UZY165" s="89"/>
      <c r="UZZ165" s="425"/>
      <c r="VAA165" s="423"/>
      <c r="VAB165" s="426"/>
      <c r="VAC165" s="426"/>
      <c r="VAD165" s="427"/>
      <c r="VAE165" s="427"/>
      <c r="VAF165" s="423"/>
      <c r="VAG165" s="428"/>
      <c r="VAH165" s="79"/>
      <c r="VAI165" s="424"/>
      <c r="VAJ165" s="89"/>
      <c r="VAK165" s="425"/>
      <c r="VAL165" s="423"/>
      <c r="VAM165" s="426"/>
      <c r="VAN165" s="426"/>
      <c r="VAO165" s="427"/>
      <c r="VAP165" s="427"/>
      <c r="VAQ165" s="423"/>
      <c r="VAR165" s="428"/>
      <c r="VAS165" s="79"/>
      <c r="VAT165" s="424"/>
      <c r="VAU165" s="89"/>
      <c r="VAV165" s="425"/>
      <c r="VAW165" s="423"/>
      <c r="VAX165" s="426"/>
      <c r="VAY165" s="426"/>
      <c r="VAZ165" s="427"/>
      <c r="VBA165" s="427"/>
      <c r="VBB165" s="423"/>
      <c r="VBC165" s="428"/>
      <c r="VBD165" s="79"/>
      <c r="VBE165" s="424"/>
      <c r="VBF165" s="89"/>
      <c r="VBG165" s="425"/>
      <c r="VBH165" s="423"/>
      <c r="VBI165" s="426"/>
      <c r="VBJ165" s="426"/>
      <c r="VBK165" s="427"/>
      <c r="VBL165" s="427"/>
      <c r="VBM165" s="423"/>
      <c r="VBN165" s="428"/>
      <c r="VBO165" s="79"/>
      <c r="VBP165" s="424"/>
      <c r="VBQ165" s="89"/>
      <c r="VBR165" s="425"/>
      <c r="VBS165" s="423"/>
      <c r="VBT165" s="426"/>
      <c r="VBU165" s="426"/>
      <c r="VBV165" s="427"/>
      <c r="VBW165" s="427"/>
      <c r="VBX165" s="423"/>
      <c r="VBY165" s="428"/>
      <c r="VBZ165" s="79"/>
      <c r="VCA165" s="424"/>
      <c r="VCB165" s="89"/>
      <c r="VCC165" s="425"/>
      <c r="VCD165" s="423"/>
      <c r="VCE165" s="426"/>
      <c r="VCF165" s="426"/>
      <c r="VCG165" s="427"/>
      <c r="VCH165" s="427"/>
      <c r="VCI165" s="423"/>
      <c r="VCJ165" s="428"/>
      <c r="VCK165" s="79"/>
      <c r="VCL165" s="424"/>
      <c r="VCM165" s="89"/>
      <c r="VCN165" s="425"/>
      <c r="VCO165" s="423"/>
      <c r="VCP165" s="426"/>
      <c r="VCQ165" s="426"/>
      <c r="VCR165" s="427"/>
      <c r="VCS165" s="427"/>
      <c r="VCT165" s="423"/>
      <c r="VCU165" s="428"/>
      <c r="VCV165" s="79"/>
      <c r="VCW165" s="424"/>
      <c r="VCX165" s="89"/>
      <c r="VCY165" s="425"/>
      <c r="VCZ165" s="423"/>
      <c r="VDA165" s="426"/>
      <c r="VDB165" s="426"/>
      <c r="VDC165" s="427"/>
      <c r="VDD165" s="427"/>
      <c r="VDE165" s="423"/>
      <c r="VDF165" s="428"/>
      <c r="VDG165" s="79"/>
      <c r="VDH165" s="424"/>
      <c r="VDI165" s="89"/>
      <c r="VDJ165" s="425"/>
      <c r="VDK165" s="423"/>
      <c r="VDL165" s="426"/>
      <c r="VDM165" s="426"/>
      <c r="VDN165" s="427"/>
      <c r="VDO165" s="427"/>
      <c r="VDP165" s="423"/>
      <c r="VDQ165" s="428"/>
      <c r="VDR165" s="79"/>
      <c r="VDS165" s="424"/>
      <c r="VDT165" s="89"/>
      <c r="VDU165" s="425"/>
      <c r="VDV165" s="423"/>
      <c r="VDW165" s="426"/>
      <c r="VDX165" s="426"/>
      <c r="VDY165" s="427"/>
      <c r="VDZ165" s="427"/>
      <c r="VEA165" s="423"/>
      <c r="VEB165" s="428"/>
      <c r="VEC165" s="79"/>
      <c r="VED165" s="424"/>
      <c r="VEE165" s="89"/>
      <c r="VEF165" s="425"/>
      <c r="VEG165" s="423"/>
      <c r="VEH165" s="426"/>
      <c r="VEI165" s="426"/>
      <c r="VEJ165" s="427"/>
      <c r="VEK165" s="427"/>
      <c r="VEL165" s="423"/>
      <c r="VEM165" s="428"/>
      <c r="VEN165" s="79"/>
      <c r="VEO165" s="424"/>
      <c r="VEP165" s="89"/>
      <c r="VEQ165" s="425"/>
      <c r="VER165" s="423"/>
      <c r="VES165" s="426"/>
      <c r="VET165" s="426"/>
      <c r="VEU165" s="427"/>
      <c r="VEV165" s="427"/>
      <c r="VEW165" s="423"/>
      <c r="VEX165" s="428"/>
      <c r="VEY165" s="79"/>
      <c r="VEZ165" s="424"/>
      <c r="VFA165" s="89"/>
      <c r="VFB165" s="425"/>
      <c r="VFC165" s="423"/>
      <c r="VFD165" s="426"/>
      <c r="VFE165" s="426"/>
      <c r="VFF165" s="427"/>
      <c r="VFG165" s="427"/>
      <c r="VFH165" s="423"/>
      <c r="VFI165" s="428"/>
      <c r="VFJ165" s="79"/>
      <c r="VFK165" s="424"/>
      <c r="VFL165" s="89"/>
      <c r="VFM165" s="425"/>
      <c r="VFN165" s="423"/>
      <c r="VFO165" s="426"/>
      <c r="VFP165" s="426"/>
      <c r="VFQ165" s="427"/>
      <c r="VFR165" s="427"/>
      <c r="VFS165" s="423"/>
      <c r="VFT165" s="428"/>
      <c r="VFU165" s="79"/>
      <c r="VFV165" s="424"/>
      <c r="VFW165" s="89"/>
      <c r="VFX165" s="425"/>
      <c r="VFY165" s="423"/>
      <c r="VFZ165" s="426"/>
      <c r="VGA165" s="426"/>
      <c r="VGB165" s="427"/>
      <c r="VGC165" s="427"/>
      <c r="VGD165" s="423"/>
      <c r="VGE165" s="428"/>
      <c r="VGF165" s="79"/>
      <c r="VGG165" s="424"/>
      <c r="VGH165" s="89"/>
      <c r="VGI165" s="425"/>
      <c r="VGJ165" s="423"/>
      <c r="VGK165" s="426"/>
      <c r="VGL165" s="426"/>
      <c r="VGM165" s="427"/>
      <c r="VGN165" s="427"/>
      <c r="VGO165" s="423"/>
      <c r="VGP165" s="428"/>
      <c r="VGQ165" s="79"/>
      <c r="VGR165" s="424"/>
      <c r="VGS165" s="89"/>
      <c r="VGT165" s="425"/>
      <c r="VGU165" s="423"/>
      <c r="VGV165" s="426"/>
      <c r="VGW165" s="426"/>
      <c r="VGX165" s="427"/>
      <c r="VGY165" s="427"/>
      <c r="VGZ165" s="423"/>
      <c r="VHA165" s="428"/>
      <c r="VHB165" s="79"/>
      <c r="VHC165" s="424"/>
      <c r="VHD165" s="89"/>
      <c r="VHE165" s="425"/>
      <c r="VHF165" s="423"/>
      <c r="VHG165" s="426"/>
      <c r="VHH165" s="426"/>
      <c r="VHI165" s="427"/>
      <c r="VHJ165" s="427"/>
      <c r="VHK165" s="423"/>
      <c r="VHL165" s="428"/>
      <c r="VHM165" s="79"/>
      <c r="VHN165" s="424"/>
      <c r="VHO165" s="89"/>
      <c r="VHP165" s="425"/>
      <c r="VHQ165" s="423"/>
      <c r="VHR165" s="426"/>
      <c r="VHS165" s="426"/>
      <c r="VHT165" s="427"/>
      <c r="VHU165" s="427"/>
      <c r="VHV165" s="423"/>
      <c r="VHW165" s="428"/>
      <c r="VHX165" s="79"/>
      <c r="VHY165" s="424"/>
      <c r="VHZ165" s="89"/>
      <c r="VIA165" s="425"/>
      <c r="VIB165" s="423"/>
      <c r="VIC165" s="426"/>
      <c r="VID165" s="426"/>
      <c r="VIE165" s="427"/>
      <c r="VIF165" s="427"/>
      <c r="VIG165" s="423"/>
      <c r="VIH165" s="428"/>
      <c r="VII165" s="79"/>
      <c r="VIJ165" s="424"/>
      <c r="VIK165" s="89"/>
      <c r="VIL165" s="425"/>
      <c r="VIM165" s="423"/>
      <c r="VIN165" s="426"/>
      <c r="VIO165" s="426"/>
      <c r="VIP165" s="427"/>
      <c r="VIQ165" s="427"/>
      <c r="VIR165" s="423"/>
      <c r="VIS165" s="428"/>
      <c r="VIT165" s="79"/>
      <c r="VIU165" s="424"/>
      <c r="VIV165" s="89"/>
      <c r="VIW165" s="425"/>
      <c r="VIX165" s="423"/>
      <c r="VIY165" s="426"/>
      <c r="VIZ165" s="426"/>
      <c r="VJA165" s="427"/>
      <c r="VJB165" s="427"/>
      <c r="VJC165" s="423"/>
      <c r="VJD165" s="428"/>
      <c r="VJE165" s="79"/>
      <c r="VJF165" s="424"/>
      <c r="VJG165" s="89"/>
      <c r="VJH165" s="425"/>
      <c r="VJI165" s="423"/>
      <c r="VJJ165" s="426"/>
      <c r="VJK165" s="426"/>
      <c r="VJL165" s="427"/>
      <c r="VJM165" s="427"/>
      <c r="VJN165" s="423"/>
      <c r="VJO165" s="428"/>
      <c r="VJP165" s="79"/>
      <c r="VJQ165" s="424"/>
      <c r="VJR165" s="89"/>
      <c r="VJS165" s="425"/>
      <c r="VJT165" s="423"/>
      <c r="VJU165" s="426"/>
      <c r="VJV165" s="426"/>
      <c r="VJW165" s="427"/>
      <c r="VJX165" s="427"/>
      <c r="VJY165" s="423"/>
      <c r="VJZ165" s="428"/>
      <c r="VKA165" s="79"/>
      <c r="VKB165" s="424"/>
      <c r="VKC165" s="89"/>
      <c r="VKD165" s="425"/>
      <c r="VKE165" s="423"/>
      <c r="VKF165" s="426"/>
      <c r="VKG165" s="426"/>
      <c r="VKH165" s="427"/>
      <c r="VKI165" s="427"/>
      <c r="VKJ165" s="423"/>
      <c r="VKK165" s="428"/>
      <c r="VKL165" s="79"/>
      <c r="VKM165" s="424"/>
      <c r="VKN165" s="89"/>
      <c r="VKO165" s="425"/>
      <c r="VKP165" s="423"/>
      <c r="VKQ165" s="426"/>
      <c r="VKR165" s="426"/>
      <c r="VKS165" s="427"/>
      <c r="VKT165" s="427"/>
      <c r="VKU165" s="423"/>
      <c r="VKV165" s="428"/>
      <c r="VKW165" s="79"/>
      <c r="VKX165" s="424"/>
      <c r="VKY165" s="89"/>
      <c r="VKZ165" s="425"/>
      <c r="VLA165" s="423"/>
      <c r="VLB165" s="426"/>
      <c r="VLC165" s="426"/>
      <c r="VLD165" s="427"/>
      <c r="VLE165" s="427"/>
      <c r="VLF165" s="423"/>
      <c r="VLG165" s="428"/>
      <c r="VLH165" s="79"/>
      <c r="VLI165" s="424"/>
      <c r="VLJ165" s="89"/>
      <c r="VLK165" s="425"/>
      <c r="VLL165" s="423"/>
      <c r="VLM165" s="426"/>
      <c r="VLN165" s="426"/>
      <c r="VLO165" s="427"/>
      <c r="VLP165" s="427"/>
      <c r="VLQ165" s="423"/>
      <c r="VLR165" s="428"/>
      <c r="VLS165" s="79"/>
      <c r="VLT165" s="424"/>
      <c r="VLU165" s="89"/>
      <c r="VLV165" s="425"/>
      <c r="VLW165" s="423"/>
      <c r="VLX165" s="426"/>
      <c r="VLY165" s="426"/>
      <c r="VLZ165" s="427"/>
      <c r="VMA165" s="427"/>
      <c r="VMB165" s="423"/>
      <c r="VMC165" s="428"/>
      <c r="VMD165" s="79"/>
      <c r="VME165" s="424"/>
      <c r="VMF165" s="89"/>
      <c r="VMG165" s="425"/>
      <c r="VMH165" s="423"/>
      <c r="VMI165" s="426"/>
      <c r="VMJ165" s="426"/>
      <c r="VMK165" s="427"/>
      <c r="VML165" s="427"/>
      <c r="VMM165" s="423"/>
      <c r="VMN165" s="428"/>
      <c r="VMO165" s="79"/>
      <c r="VMP165" s="424"/>
      <c r="VMQ165" s="89"/>
      <c r="VMR165" s="425"/>
      <c r="VMS165" s="423"/>
      <c r="VMT165" s="426"/>
      <c r="VMU165" s="426"/>
      <c r="VMV165" s="427"/>
      <c r="VMW165" s="427"/>
      <c r="VMX165" s="423"/>
      <c r="VMY165" s="428"/>
      <c r="VMZ165" s="79"/>
      <c r="VNA165" s="424"/>
      <c r="VNB165" s="89"/>
      <c r="VNC165" s="425"/>
      <c r="VND165" s="423"/>
      <c r="VNE165" s="426"/>
      <c r="VNF165" s="426"/>
      <c r="VNG165" s="427"/>
      <c r="VNH165" s="427"/>
      <c r="VNI165" s="423"/>
      <c r="VNJ165" s="428"/>
      <c r="VNK165" s="79"/>
      <c r="VNL165" s="424"/>
      <c r="VNM165" s="89"/>
      <c r="VNN165" s="425"/>
      <c r="VNO165" s="423"/>
      <c r="VNP165" s="426"/>
      <c r="VNQ165" s="426"/>
      <c r="VNR165" s="427"/>
      <c r="VNS165" s="427"/>
      <c r="VNT165" s="423"/>
      <c r="VNU165" s="428"/>
      <c r="VNV165" s="79"/>
      <c r="VNW165" s="424"/>
      <c r="VNX165" s="89"/>
      <c r="VNY165" s="425"/>
      <c r="VNZ165" s="423"/>
      <c r="VOA165" s="426"/>
      <c r="VOB165" s="426"/>
      <c r="VOC165" s="427"/>
      <c r="VOD165" s="427"/>
      <c r="VOE165" s="423"/>
      <c r="VOF165" s="428"/>
      <c r="VOG165" s="79"/>
      <c r="VOH165" s="424"/>
      <c r="VOI165" s="89"/>
      <c r="VOJ165" s="425"/>
      <c r="VOK165" s="423"/>
      <c r="VOL165" s="426"/>
      <c r="VOM165" s="426"/>
      <c r="VON165" s="427"/>
      <c r="VOO165" s="427"/>
      <c r="VOP165" s="423"/>
      <c r="VOQ165" s="428"/>
      <c r="VOR165" s="79"/>
      <c r="VOS165" s="424"/>
      <c r="VOT165" s="89"/>
      <c r="VOU165" s="425"/>
      <c r="VOV165" s="423"/>
      <c r="VOW165" s="426"/>
      <c r="VOX165" s="426"/>
      <c r="VOY165" s="427"/>
      <c r="VOZ165" s="427"/>
      <c r="VPA165" s="423"/>
      <c r="VPB165" s="428"/>
      <c r="VPC165" s="79"/>
      <c r="VPD165" s="424"/>
      <c r="VPE165" s="89"/>
      <c r="VPF165" s="425"/>
      <c r="VPG165" s="423"/>
      <c r="VPH165" s="426"/>
      <c r="VPI165" s="426"/>
      <c r="VPJ165" s="427"/>
      <c r="VPK165" s="427"/>
      <c r="VPL165" s="423"/>
      <c r="VPM165" s="428"/>
      <c r="VPN165" s="79"/>
      <c r="VPO165" s="424"/>
      <c r="VPP165" s="89"/>
      <c r="VPQ165" s="425"/>
      <c r="VPR165" s="423"/>
      <c r="VPS165" s="426"/>
      <c r="VPT165" s="426"/>
      <c r="VPU165" s="427"/>
      <c r="VPV165" s="427"/>
      <c r="VPW165" s="423"/>
      <c r="VPX165" s="428"/>
      <c r="VPY165" s="79"/>
      <c r="VPZ165" s="424"/>
      <c r="VQA165" s="89"/>
      <c r="VQB165" s="425"/>
      <c r="VQC165" s="423"/>
      <c r="VQD165" s="426"/>
      <c r="VQE165" s="426"/>
      <c r="VQF165" s="427"/>
      <c r="VQG165" s="427"/>
      <c r="VQH165" s="423"/>
      <c r="VQI165" s="428"/>
      <c r="VQJ165" s="79"/>
      <c r="VQK165" s="424"/>
      <c r="VQL165" s="89"/>
      <c r="VQM165" s="425"/>
      <c r="VQN165" s="423"/>
      <c r="VQO165" s="426"/>
      <c r="VQP165" s="426"/>
      <c r="VQQ165" s="427"/>
      <c r="VQR165" s="427"/>
      <c r="VQS165" s="423"/>
      <c r="VQT165" s="428"/>
      <c r="VQU165" s="79"/>
      <c r="VQV165" s="424"/>
      <c r="VQW165" s="89"/>
      <c r="VQX165" s="425"/>
      <c r="VQY165" s="423"/>
      <c r="VQZ165" s="426"/>
      <c r="VRA165" s="426"/>
      <c r="VRB165" s="427"/>
      <c r="VRC165" s="427"/>
      <c r="VRD165" s="423"/>
      <c r="VRE165" s="428"/>
      <c r="VRF165" s="79"/>
      <c r="VRG165" s="424"/>
      <c r="VRH165" s="89"/>
      <c r="VRI165" s="425"/>
      <c r="VRJ165" s="423"/>
      <c r="VRK165" s="426"/>
      <c r="VRL165" s="426"/>
      <c r="VRM165" s="427"/>
      <c r="VRN165" s="427"/>
      <c r="VRO165" s="423"/>
      <c r="VRP165" s="428"/>
      <c r="VRQ165" s="79"/>
      <c r="VRR165" s="424"/>
      <c r="VRS165" s="89"/>
      <c r="VRT165" s="425"/>
      <c r="VRU165" s="423"/>
      <c r="VRV165" s="426"/>
      <c r="VRW165" s="426"/>
      <c r="VRX165" s="427"/>
      <c r="VRY165" s="427"/>
      <c r="VRZ165" s="423"/>
      <c r="VSA165" s="428"/>
      <c r="VSB165" s="79"/>
      <c r="VSC165" s="424"/>
      <c r="VSD165" s="89"/>
      <c r="VSE165" s="425"/>
      <c r="VSF165" s="423"/>
      <c r="VSG165" s="426"/>
      <c r="VSH165" s="426"/>
      <c r="VSI165" s="427"/>
      <c r="VSJ165" s="427"/>
      <c r="VSK165" s="423"/>
      <c r="VSL165" s="428"/>
      <c r="VSM165" s="79"/>
      <c r="VSN165" s="424"/>
      <c r="VSO165" s="89"/>
      <c r="VSP165" s="425"/>
      <c r="VSQ165" s="423"/>
      <c r="VSR165" s="426"/>
      <c r="VSS165" s="426"/>
      <c r="VST165" s="427"/>
      <c r="VSU165" s="427"/>
      <c r="VSV165" s="423"/>
      <c r="VSW165" s="428"/>
      <c r="VSX165" s="79"/>
      <c r="VSY165" s="424"/>
      <c r="VSZ165" s="89"/>
      <c r="VTA165" s="425"/>
      <c r="VTB165" s="423"/>
      <c r="VTC165" s="426"/>
      <c r="VTD165" s="426"/>
      <c r="VTE165" s="427"/>
      <c r="VTF165" s="427"/>
      <c r="VTG165" s="423"/>
      <c r="VTH165" s="428"/>
      <c r="VTI165" s="79"/>
      <c r="VTJ165" s="424"/>
      <c r="VTK165" s="89"/>
      <c r="VTL165" s="425"/>
      <c r="VTM165" s="423"/>
      <c r="VTN165" s="426"/>
      <c r="VTO165" s="426"/>
      <c r="VTP165" s="427"/>
      <c r="VTQ165" s="427"/>
      <c r="VTR165" s="423"/>
      <c r="VTS165" s="428"/>
      <c r="VTT165" s="79"/>
      <c r="VTU165" s="424"/>
      <c r="VTV165" s="89"/>
      <c r="VTW165" s="425"/>
      <c r="VTX165" s="423"/>
      <c r="VTY165" s="426"/>
      <c r="VTZ165" s="426"/>
      <c r="VUA165" s="427"/>
      <c r="VUB165" s="427"/>
      <c r="VUC165" s="423"/>
      <c r="VUD165" s="428"/>
      <c r="VUE165" s="79"/>
      <c r="VUF165" s="424"/>
      <c r="VUG165" s="89"/>
      <c r="VUH165" s="425"/>
      <c r="VUI165" s="423"/>
      <c r="VUJ165" s="426"/>
      <c r="VUK165" s="426"/>
      <c r="VUL165" s="427"/>
      <c r="VUM165" s="427"/>
      <c r="VUN165" s="423"/>
      <c r="VUO165" s="428"/>
      <c r="VUP165" s="79"/>
      <c r="VUQ165" s="424"/>
      <c r="VUR165" s="89"/>
      <c r="VUS165" s="425"/>
      <c r="VUT165" s="423"/>
      <c r="VUU165" s="426"/>
      <c r="VUV165" s="426"/>
      <c r="VUW165" s="427"/>
      <c r="VUX165" s="427"/>
      <c r="VUY165" s="423"/>
      <c r="VUZ165" s="428"/>
      <c r="VVA165" s="79"/>
      <c r="VVB165" s="424"/>
      <c r="VVC165" s="89"/>
      <c r="VVD165" s="425"/>
      <c r="VVE165" s="423"/>
      <c r="VVF165" s="426"/>
      <c r="VVG165" s="426"/>
      <c r="VVH165" s="427"/>
      <c r="VVI165" s="427"/>
      <c r="VVJ165" s="423"/>
      <c r="VVK165" s="428"/>
      <c r="VVL165" s="79"/>
      <c r="VVM165" s="424"/>
      <c r="VVN165" s="89"/>
      <c r="VVO165" s="425"/>
      <c r="VVP165" s="423"/>
      <c r="VVQ165" s="426"/>
      <c r="VVR165" s="426"/>
      <c r="VVS165" s="427"/>
      <c r="VVT165" s="427"/>
      <c r="VVU165" s="423"/>
      <c r="VVV165" s="428"/>
      <c r="VVW165" s="79"/>
      <c r="VVX165" s="424"/>
      <c r="VVY165" s="89"/>
      <c r="VVZ165" s="425"/>
      <c r="VWA165" s="423"/>
      <c r="VWB165" s="426"/>
      <c r="VWC165" s="426"/>
      <c r="VWD165" s="427"/>
      <c r="VWE165" s="427"/>
      <c r="VWF165" s="423"/>
      <c r="VWG165" s="428"/>
      <c r="VWH165" s="79"/>
      <c r="VWI165" s="424"/>
      <c r="VWJ165" s="89"/>
      <c r="VWK165" s="425"/>
      <c r="VWL165" s="423"/>
      <c r="VWM165" s="426"/>
      <c r="VWN165" s="426"/>
      <c r="VWO165" s="427"/>
      <c r="VWP165" s="427"/>
      <c r="VWQ165" s="423"/>
      <c r="VWR165" s="428"/>
      <c r="VWS165" s="79"/>
      <c r="VWT165" s="424"/>
      <c r="VWU165" s="89"/>
      <c r="VWV165" s="425"/>
      <c r="VWW165" s="423"/>
      <c r="VWX165" s="426"/>
      <c r="VWY165" s="426"/>
      <c r="VWZ165" s="427"/>
      <c r="VXA165" s="427"/>
      <c r="VXB165" s="423"/>
      <c r="VXC165" s="428"/>
      <c r="VXD165" s="79"/>
      <c r="VXE165" s="424"/>
      <c r="VXF165" s="89"/>
      <c r="VXG165" s="425"/>
      <c r="VXH165" s="423"/>
      <c r="VXI165" s="426"/>
      <c r="VXJ165" s="426"/>
      <c r="VXK165" s="427"/>
      <c r="VXL165" s="427"/>
      <c r="VXM165" s="423"/>
      <c r="VXN165" s="428"/>
      <c r="VXO165" s="79"/>
      <c r="VXP165" s="424"/>
      <c r="VXQ165" s="89"/>
      <c r="VXR165" s="425"/>
      <c r="VXS165" s="423"/>
      <c r="VXT165" s="426"/>
      <c r="VXU165" s="426"/>
      <c r="VXV165" s="427"/>
      <c r="VXW165" s="427"/>
      <c r="VXX165" s="423"/>
      <c r="VXY165" s="428"/>
      <c r="VXZ165" s="79"/>
      <c r="VYA165" s="424"/>
      <c r="VYB165" s="89"/>
      <c r="VYC165" s="425"/>
      <c r="VYD165" s="423"/>
      <c r="VYE165" s="426"/>
      <c r="VYF165" s="426"/>
      <c r="VYG165" s="427"/>
      <c r="VYH165" s="427"/>
      <c r="VYI165" s="423"/>
      <c r="VYJ165" s="428"/>
      <c r="VYK165" s="79"/>
      <c r="VYL165" s="424"/>
      <c r="VYM165" s="89"/>
      <c r="VYN165" s="425"/>
      <c r="VYO165" s="423"/>
      <c r="VYP165" s="426"/>
      <c r="VYQ165" s="426"/>
      <c r="VYR165" s="427"/>
      <c r="VYS165" s="427"/>
      <c r="VYT165" s="423"/>
      <c r="VYU165" s="428"/>
      <c r="VYV165" s="79"/>
      <c r="VYW165" s="424"/>
      <c r="VYX165" s="89"/>
      <c r="VYY165" s="425"/>
      <c r="VYZ165" s="423"/>
      <c r="VZA165" s="426"/>
      <c r="VZB165" s="426"/>
      <c r="VZC165" s="427"/>
      <c r="VZD165" s="427"/>
      <c r="VZE165" s="423"/>
      <c r="VZF165" s="428"/>
      <c r="VZG165" s="79"/>
      <c r="VZH165" s="424"/>
      <c r="VZI165" s="89"/>
      <c r="VZJ165" s="425"/>
      <c r="VZK165" s="423"/>
      <c r="VZL165" s="426"/>
      <c r="VZM165" s="426"/>
      <c r="VZN165" s="427"/>
      <c r="VZO165" s="427"/>
      <c r="VZP165" s="423"/>
      <c r="VZQ165" s="428"/>
      <c r="VZR165" s="79"/>
      <c r="VZS165" s="424"/>
      <c r="VZT165" s="89"/>
      <c r="VZU165" s="425"/>
      <c r="VZV165" s="423"/>
      <c r="VZW165" s="426"/>
      <c r="VZX165" s="426"/>
      <c r="VZY165" s="427"/>
      <c r="VZZ165" s="427"/>
      <c r="WAA165" s="423"/>
      <c r="WAB165" s="428"/>
      <c r="WAC165" s="79"/>
      <c r="WAD165" s="424"/>
      <c r="WAE165" s="89"/>
      <c r="WAF165" s="425"/>
      <c r="WAG165" s="423"/>
      <c r="WAH165" s="426"/>
      <c r="WAI165" s="426"/>
      <c r="WAJ165" s="427"/>
      <c r="WAK165" s="427"/>
      <c r="WAL165" s="423"/>
      <c r="WAM165" s="428"/>
      <c r="WAN165" s="79"/>
      <c r="WAO165" s="424"/>
      <c r="WAP165" s="89"/>
      <c r="WAQ165" s="425"/>
      <c r="WAR165" s="423"/>
      <c r="WAS165" s="426"/>
      <c r="WAT165" s="426"/>
      <c r="WAU165" s="427"/>
      <c r="WAV165" s="427"/>
      <c r="WAW165" s="423"/>
      <c r="WAX165" s="428"/>
      <c r="WAY165" s="79"/>
      <c r="WAZ165" s="424"/>
      <c r="WBA165" s="89"/>
      <c r="WBB165" s="425"/>
      <c r="WBC165" s="423"/>
      <c r="WBD165" s="426"/>
      <c r="WBE165" s="426"/>
      <c r="WBF165" s="427"/>
      <c r="WBG165" s="427"/>
      <c r="WBH165" s="423"/>
      <c r="WBI165" s="428"/>
      <c r="WBJ165" s="79"/>
      <c r="WBK165" s="424"/>
      <c r="WBL165" s="89"/>
      <c r="WBM165" s="425"/>
      <c r="WBN165" s="423"/>
      <c r="WBO165" s="426"/>
      <c r="WBP165" s="426"/>
      <c r="WBQ165" s="427"/>
      <c r="WBR165" s="427"/>
      <c r="WBS165" s="423"/>
      <c r="WBT165" s="428"/>
      <c r="WBU165" s="79"/>
      <c r="WBV165" s="424"/>
      <c r="WBW165" s="89"/>
      <c r="WBX165" s="425"/>
      <c r="WBY165" s="423"/>
      <c r="WBZ165" s="426"/>
      <c r="WCA165" s="426"/>
      <c r="WCB165" s="427"/>
      <c r="WCC165" s="427"/>
      <c r="WCD165" s="423"/>
      <c r="WCE165" s="428"/>
      <c r="WCF165" s="79"/>
      <c r="WCG165" s="424"/>
      <c r="WCH165" s="89"/>
      <c r="WCI165" s="425"/>
      <c r="WCJ165" s="423"/>
      <c r="WCK165" s="426"/>
      <c r="WCL165" s="426"/>
      <c r="WCM165" s="427"/>
      <c r="WCN165" s="427"/>
      <c r="WCO165" s="423"/>
      <c r="WCP165" s="428"/>
      <c r="WCQ165" s="79"/>
      <c r="WCR165" s="424"/>
      <c r="WCS165" s="89"/>
      <c r="WCT165" s="425"/>
      <c r="WCU165" s="423"/>
      <c r="WCV165" s="426"/>
      <c r="WCW165" s="426"/>
      <c r="WCX165" s="427"/>
      <c r="WCY165" s="427"/>
      <c r="WCZ165" s="423"/>
      <c r="WDA165" s="428"/>
      <c r="WDB165" s="79"/>
      <c r="WDC165" s="424"/>
      <c r="WDD165" s="89"/>
      <c r="WDE165" s="425"/>
      <c r="WDF165" s="423"/>
      <c r="WDG165" s="426"/>
      <c r="WDH165" s="426"/>
      <c r="WDI165" s="427"/>
      <c r="WDJ165" s="427"/>
      <c r="WDK165" s="423"/>
      <c r="WDL165" s="428"/>
      <c r="WDM165" s="79"/>
      <c r="WDN165" s="424"/>
      <c r="WDO165" s="89"/>
      <c r="WDP165" s="425"/>
      <c r="WDQ165" s="423"/>
      <c r="WDR165" s="426"/>
      <c r="WDS165" s="426"/>
      <c r="WDT165" s="427"/>
      <c r="WDU165" s="427"/>
      <c r="WDV165" s="423"/>
      <c r="WDW165" s="428"/>
      <c r="WDX165" s="79"/>
      <c r="WDY165" s="424"/>
      <c r="WDZ165" s="89"/>
      <c r="WEA165" s="425"/>
      <c r="WEB165" s="423"/>
      <c r="WEC165" s="426"/>
      <c r="WED165" s="426"/>
      <c r="WEE165" s="427"/>
      <c r="WEF165" s="427"/>
      <c r="WEG165" s="423"/>
      <c r="WEH165" s="428"/>
      <c r="WEI165" s="79"/>
      <c r="WEJ165" s="424"/>
      <c r="WEK165" s="89"/>
      <c r="WEL165" s="425"/>
      <c r="WEM165" s="423"/>
      <c r="WEN165" s="426"/>
      <c r="WEO165" s="426"/>
      <c r="WEP165" s="427"/>
      <c r="WEQ165" s="427"/>
      <c r="WER165" s="423"/>
      <c r="WES165" s="428"/>
      <c r="WET165" s="79"/>
      <c r="WEU165" s="424"/>
      <c r="WEV165" s="89"/>
      <c r="WEW165" s="425"/>
      <c r="WEX165" s="423"/>
      <c r="WEY165" s="426"/>
      <c r="WEZ165" s="426"/>
      <c r="WFA165" s="427"/>
      <c r="WFB165" s="427"/>
      <c r="WFC165" s="423"/>
      <c r="WFD165" s="428"/>
      <c r="WFE165" s="79"/>
      <c r="WFF165" s="424"/>
      <c r="WFG165" s="89"/>
      <c r="WFH165" s="425"/>
      <c r="WFI165" s="423"/>
      <c r="WFJ165" s="426"/>
      <c r="WFK165" s="426"/>
      <c r="WFL165" s="427"/>
      <c r="WFM165" s="427"/>
      <c r="WFN165" s="423"/>
      <c r="WFO165" s="428"/>
      <c r="WFP165" s="79"/>
      <c r="WFQ165" s="424"/>
      <c r="WFR165" s="89"/>
      <c r="WFS165" s="425"/>
      <c r="WFT165" s="423"/>
      <c r="WFU165" s="426"/>
      <c r="WFV165" s="426"/>
      <c r="WFW165" s="427"/>
      <c r="WFX165" s="427"/>
      <c r="WFY165" s="423"/>
      <c r="WFZ165" s="428"/>
      <c r="WGA165" s="79"/>
      <c r="WGB165" s="424"/>
      <c r="WGC165" s="89"/>
      <c r="WGD165" s="425"/>
      <c r="WGE165" s="423"/>
      <c r="WGF165" s="426"/>
      <c r="WGG165" s="426"/>
      <c r="WGH165" s="427"/>
      <c r="WGI165" s="427"/>
      <c r="WGJ165" s="423"/>
      <c r="WGK165" s="428"/>
      <c r="WGL165" s="79"/>
      <c r="WGM165" s="424"/>
      <c r="WGN165" s="89"/>
      <c r="WGO165" s="425"/>
      <c r="WGP165" s="423"/>
      <c r="WGQ165" s="426"/>
      <c r="WGR165" s="426"/>
      <c r="WGS165" s="427"/>
      <c r="WGT165" s="427"/>
      <c r="WGU165" s="423"/>
      <c r="WGV165" s="428"/>
      <c r="WGW165" s="79"/>
      <c r="WGX165" s="424"/>
      <c r="WGY165" s="89"/>
      <c r="WGZ165" s="425"/>
      <c r="WHA165" s="423"/>
      <c r="WHB165" s="426"/>
      <c r="WHC165" s="426"/>
      <c r="WHD165" s="427"/>
      <c r="WHE165" s="427"/>
      <c r="WHF165" s="423"/>
      <c r="WHG165" s="428"/>
      <c r="WHH165" s="79"/>
      <c r="WHI165" s="424"/>
      <c r="WHJ165" s="89"/>
      <c r="WHK165" s="425"/>
      <c r="WHL165" s="423"/>
      <c r="WHM165" s="426"/>
      <c r="WHN165" s="426"/>
      <c r="WHO165" s="427"/>
      <c r="WHP165" s="427"/>
      <c r="WHQ165" s="423"/>
      <c r="WHR165" s="428"/>
      <c r="WHS165" s="79"/>
      <c r="WHT165" s="424"/>
      <c r="WHU165" s="89"/>
      <c r="WHV165" s="425"/>
      <c r="WHW165" s="423"/>
      <c r="WHX165" s="426"/>
      <c r="WHY165" s="426"/>
      <c r="WHZ165" s="427"/>
      <c r="WIA165" s="427"/>
      <c r="WIB165" s="423"/>
      <c r="WIC165" s="428"/>
      <c r="WID165" s="79"/>
      <c r="WIE165" s="424"/>
      <c r="WIF165" s="89"/>
      <c r="WIG165" s="425"/>
      <c r="WIH165" s="423"/>
      <c r="WII165" s="426"/>
      <c r="WIJ165" s="426"/>
      <c r="WIK165" s="427"/>
      <c r="WIL165" s="427"/>
      <c r="WIM165" s="423"/>
      <c r="WIN165" s="428"/>
      <c r="WIO165" s="79"/>
      <c r="WIP165" s="424"/>
      <c r="WIQ165" s="89"/>
      <c r="WIR165" s="425"/>
      <c r="WIS165" s="423"/>
      <c r="WIT165" s="426"/>
      <c r="WIU165" s="426"/>
      <c r="WIV165" s="427"/>
      <c r="WIW165" s="427"/>
      <c r="WIX165" s="423"/>
      <c r="WIY165" s="428"/>
      <c r="WIZ165" s="79"/>
      <c r="WJA165" s="424"/>
      <c r="WJB165" s="89"/>
      <c r="WJC165" s="425"/>
      <c r="WJD165" s="423"/>
      <c r="WJE165" s="426"/>
      <c r="WJF165" s="426"/>
      <c r="WJG165" s="427"/>
      <c r="WJH165" s="427"/>
      <c r="WJI165" s="423"/>
      <c r="WJJ165" s="428"/>
      <c r="WJK165" s="79"/>
      <c r="WJL165" s="424"/>
      <c r="WJM165" s="89"/>
      <c r="WJN165" s="425"/>
      <c r="WJO165" s="423"/>
      <c r="WJP165" s="426"/>
      <c r="WJQ165" s="426"/>
      <c r="WJR165" s="427"/>
      <c r="WJS165" s="427"/>
      <c r="WJT165" s="423"/>
      <c r="WJU165" s="428"/>
      <c r="WJV165" s="79"/>
      <c r="WJW165" s="424"/>
      <c r="WJX165" s="89"/>
      <c r="WJY165" s="425"/>
      <c r="WJZ165" s="423"/>
      <c r="WKA165" s="426"/>
      <c r="WKB165" s="426"/>
      <c r="WKC165" s="427"/>
      <c r="WKD165" s="427"/>
      <c r="WKE165" s="423"/>
      <c r="WKF165" s="428"/>
      <c r="WKG165" s="79"/>
      <c r="WKH165" s="424"/>
      <c r="WKI165" s="89"/>
      <c r="WKJ165" s="425"/>
      <c r="WKK165" s="423"/>
      <c r="WKL165" s="426"/>
      <c r="WKM165" s="426"/>
      <c r="WKN165" s="427"/>
      <c r="WKO165" s="427"/>
      <c r="WKP165" s="423"/>
      <c r="WKQ165" s="428"/>
      <c r="WKR165" s="79"/>
      <c r="WKS165" s="424"/>
      <c r="WKT165" s="89"/>
      <c r="WKU165" s="425"/>
      <c r="WKV165" s="423"/>
      <c r="WKW165" s="426"/>
      <c r="WKX165" s="426"/>
      <c r="WKY165" s="427"/>
      <c r="WKZ165" s="427"/>
      <c r="WLA165" s="423"/>
      <c r="WLB165" s="428"/>
      <c r="WLC165" s="79"/>
      <c r="WLD165" s="424"/>
      <c r="WLE165" s="89"/>
      <c r="WLF165" s="425"/>
      <c r="WLG165" s="423"/>
      <c r="WLH165" s="426"/>
      <c r="WLI165" s="426"/>
      <c r="WLJ165" s="427"/>
      <c r="WLK165" s="427"/>
      <c r="WLL165" s="423"/>
      <c r="WLM165" s="428"/>
      <c r="WLN165" s="79"/>
      <c r="WLO165" s="424"/>
      <c r="WLP165" s="89"/>
      <c r="WLQ165" s="425"/>
      <c r="WLR165" s="423"/>
      <c r="WLS165" s="426"/>
      <c r="WLT165" s="426"/>
      <c r="WLU165" s="427"/>
      <c r="WLV165" s="427"/>
      <c r="WLW165" s="423"/>
      <c r="WLX165" s="428"/>
      <c r="WLY165" s="79"/>
      <c r="WLZ165" s="424"/>
      <c r="WMA165" s="89"/>
      <c r="WMB165" s="425"/>
      <c r="WMC165" s="423"/>
      <c r="WMD165" s="426"/>
      <c r="WME165" s="426"/>
      <c r="WMF165" s="427"/>
      <c r="WMG165" s="427"/>
      <c r="WMH165" s="423"/>
      <c r="WMI165" s="428"/>
      <c r="WMJ165" s="79"/>
      <c r="WMK165" s="424"/>
      <c r="WML165" s="89"/>
      <c r="WMM165" s="425"/>
      <c r="WMN165" s="423"/>
      <c r="WMO165" s="426"/>
      <c r="WMP165" s="426"/>
      <c r="WMQ165" s="427"/>
      <c r="WMR165" s="427"/>
      <c r="WMS165" s="423"/>
      <c r="WMT165" s="428"/>
      <c r="WMU165" s="79"/>
      <c r="WMV165" s="424"/>
      <c r="WMW165" s="89"/>
      <c r="WMX165" s="425"/>
      <c r="WMY165" s="423"/>
      <c r="WMZ165" s="426"/>
      <c r="WNA165" s="426"/>
      <c r="WNB165" s="427"/>
      <c r="WNC165" s="427"/>
      <c r="WND165" s="423"/>
      <c r="WNE165" s="428"/>
      <c r="WNF165" s="79"/>
      <c r="WNG165" s="424"/>
      <c r="WNH165" s="89"/>
      <c r="WNI165" s="425"/>
      <c r="WNJ165" s="423"/>
      <c r="WNK165" s="426"/>
      <c r="WNL165" s="426"/>
      <c r="WNM165" s="427"/>
      <c r="WNN165" s="427"/>
      <c r="WNO165" s="423"/>
      <c r="WNP165" s="428"/>
      <c r="WNQ165" s="79"/>
      <c r="WNR165" s="424"/>
      <c r="WNS165" s="89"/>
      <c r="WNT165" s="425"/>
      <c r="WNU165" s="423"/>
      <c r="WNV165" s="426"/>
      <c r="WNW165" s="426"/>
      <c r="WNX165" s="427"/>
      <c r="WNY165" s="427"/>
      <c r="WNZ165" s="423"/>
      <c r="WOA165" s="428"/>
      <c r="WOB165" s="79"/>
      <c r="WOC165" s="424"/>
      <c r="WOD165" s="89"/>
      <c r="WOE165" s="425"/>
      <c r="WOF165" s="423"/>
      <c r="WOG165" s="426"/>
      <c r="WOH165" s="426"/>
      <c r="WOI165" s="427"/>
      <c r="WOJ165" s="427"/>
      <c r="WOK165" s="423"/>
      <c r="WOL165" s="428"/>
      <c r="WOM165" s="79"/>
      <c r="WON165" s="424"/>
      <c r="WOO165" s="89"/>
      <c r="WOP165" s="425"/>
      <c r="WOQ165" s="423"/>
      <c r="WOR165" s="426"/>
      <c r="WOS165" s="426"/>
      <c r="WOT165" s="427"/>
      <c r="WOU165" s="427"/>
      <c r="WOV165" s="423"/>
      <c r="WOW165" s="428"/>
      <c r="WOX165" s="79"/>
      <c r="WOY165" s="424"/>
      <c r="WOZ165" s="89"/>
      <c r="WPA165" s="425"/>
      <c r="WPB165" s="423"/>
      <c r="WPC165" s="426"/>
      <c r="WPD165" s="426"/>
      <c r="WPE165" s="427"/>
      <c r="WPF165" s="427"/>
      <c r="WPG165" s="423"/>
      <c r="WPH165" s="428"/>
      <c r="WPI165" s="79"/>
      <c r="WPJ165" s="424"/>
      <c r="WPK165" s="89"/>
      <c r="WPL165" s="425"/>
      <c r="WPM165" s="423"/>
      <c r="WPN165" s="426"/>
      <c r="WPO165" s="426"/>
      <c r="WPP165" s="427"/>
      <c r="WPQ165" s="427"/>
      <c r="WPR165" s="423"/>
      <c r="WPS165" s="428"/>
      <c r="WPT165" s="79"/>
      <c r="WPU165" s="424"/>
      <c r="WPV165" s="89"/>
      <c r="WPW165" s="425"/>
      <c r="WPX165" s="423"/>
      <c r="WPY165" s="426"/>
      <c r="WPZ165" s="426"/>
      <c r="WQA165" s="427"/>
      <c r="WQB165" s="427"/>
      <c r="WQC165" s="423"/>
      <c r="WQD165" s="428"/>
      <c r="WQE165" s="79"/>
      <c r="WQF165" s="424"/>
      <c r="WQG165" s="89"/>
      <c r="WQH165" s="425"/>
      <c r="WQI165" s="423"/>
      <c r="WQJ165" s="426"/>
      <c r="WQK165" s="426"/>
      <c r="WQL165" s="427"/>
      <c r="WQM165" s="427"/>
      <c r="WQN165" s="423"/>
      <c r="WQO165" s="428"/>
      <c r="WQP165" s="79"/>
      <c r="WQQ165" s="424"/>
      <c r="WQR165" s="89"/>
      <c r="WQS165" s="425"/>
      <c r="WQT165" s="423"/>
      <c r="WQU165" s="426"/>
      <c r="WQV165" s="426"/>
      <c r="WQW165" s="427"/>
      <c r="WQX165" s="427"/>
      <c r="WQY165" s="423"/>
      <c r="WQZ165" s="428"/>
      <c r="WRA165" s="79"/>
      <c r="WRB165" s="424"/>
      <c r="WRC165" s="89"/>
      <c r="WRD165" s="425"/>
      <c r="WRE165" s="423"/>
      <c r="WRF165" s="426"/>
      <c r="WRG165" s="426"/>
      <c r="WRH165" s="427"/>
      <c r="WRI165" s="427"/>
      <c r="WRJ165" s="423"/>
      <c r="WRK165" s="428"/>
      <c r="WRL165" s="79"/>
      <c r="WRM165" s="424"/>
      <c r="WRN165" s="89"/>
      <c r="WRO165" s="425"/>
      <c r="WRP165" s="423"/>
      <c r="WRQ165" s="426"/>
      <c r="WRR165" s="426"/>
      <c r="WRS165" s="427"/>
      <c r="WRT165" s="427"/>
      <c r="WRU165" s="423"/>
      <c r="WRV165" s="428"/>
      <c r="WRW165" s="79"/>
      <c r="WRX165" s="424"/>
      <c r="WRY165" s="89"/>
      <c r="WRZ165" s="425"/>
      <c r="WSA165" s="423"/>
      <c r="WSB165" s="426"/>
      <c r="WSC165" s="426"/>
      <c r="WSD165" s="427"/>
      <c r="WSE165" s="427"/>
      <c r="WSF165" s="423"/>
      <c r="WSG165" s="428"/>
      <c r="WSH165" s="79"/>
      <c r="WSI165" s="424"/>
      <c r="WSJ165" s="89"/>
      <c r="WSK165" s="425"/>
      <c r="WSL165" s="423"/>
      <c r="WSM165" s="426"/>
      <c r="WSN165" s="426"/>
      <c r="WSO165" s="427"/>
      <c r="WSP165" s="427"/>
      <c r="WSQ165" s="423"/>
      <c r="WSR165" s="428"/>
      <c r="WSS165" s="79"/>
      <c r="WST165" s="424"/>
      <c r="WSU165" s="89"/>
      <c r="WSV165" s="425"/>
      <c r="WSW165" s="423"/>
      <c r="WSX165" s="426"/>
      <c r="WSY165" s="426"/>
      <c r="WSZ165" s="427"/>
      <c r="WTA165" s="427"/>
      <c r="WTB165" s="423"/>
      <c r="WTC165" s="428"/>
      <c r="WTD165" s="79"/>
      <c r="WTE165" s="424"/>
      <c r="WTF165" s="89"/>
      <c r="WTG165" s="425"/>
      <c r="WTH165" s="423"/>
      <c r="WTI165" s="426"/>
      <c r="WTJ165" s="426"/>
      <c r="WTK165" s="427"/>
      <c r="WTL165" s="427"/>
      <c r="WTM165" s="423"/>
      <c r="WTN165" s="428"/>
      <c r="WTO165" s="79"/>
      <c r="WTP165" s="424"/>
      <c r="WTQ165" s="89"/>
      <c r="WTR165" s="425"/>
      <c r="WTS165" s="423"/>
      <c r="WTT165" s="426"/>
      <c r="WTU165" s="426"/>
      <c r="WTV165" s="427"/>
      <c r="WTW165" s="427"/>
      <c r="WTX165" s="423"/>
      <c r="WTY165" s="428"/>
      <c r="WTZ165" s="79"/>
      <c r="WUA165" s="424"/>
      <c r="WUB165" s="89"/>
      <c r="WUC165" s="425"/>
      <c r="WUD165" s="423"/>
      <c r="WUE165" s="426"/>
      <c r="WUF165" s="426"/>
      <c r="WUG165" s="427"/>
      <c r="WUH165" s="427"/>
      <c r="WUI165" s="423"/>
      <c r="WUJ165" s="428"/>
      <c r="WUK165" s="79"/>
      <c r="WUL165" s="424"/>
      <c r="WUM165" s="89"/>
      <c r="WUN165" s="425"/>
      <c r="WUO165" s="423"/>
      <c r="WUP165" s="426"/>
      <c r="WUQ165" s="426"/>
      <c r="WUR165" s="427"/>
      <c r="WUS165" s="427"/>
      <c r="WUT165" s="423"/>
      <c r="WUU165" s="428"/>
      <c r="WUV165" s="79"/>
      <c r="WUW165" s="424"/>
      <c r="WUX165" s="89"/>
      <c r="WUY165" s="425"/>
      <c r="WUZ165" s="423"/>
      <c r="WVA165" s="426"/>
      <c r="WVB165" s="426"/>
      <c r="WVC165" s="427"/>
      <c r="WVD165" s="427"/>
      <c r="WVE165" s="423"/>
      <c r="WVF165" s="428"/>
      <c r="WVG165" s="79"/>
      <c r="WVH165" s="424"/>
      <c r="WVI165" s="89"/>
      <c r="WVJ165" s="425"/>
      <c r="WVK165" s="423"/>
      <c r="WVL165" s="426"/>
      <c r="WVM165" s="426"/>
      <c r="WVN165" s="427"/>
      <c r="WVO165" s="427"/>
      <c r="WVP165" s="423"/>
      <c r="WVQ165" s="428"/>
      <c r="WVR165" s="79"/>
      <c r="WVS165" s="424"/>
      <c r="WVT165" s="89"/>
      <c r="WVU165" s="425"/>
      <c r="WVV165" s="423"/>
      <c r="WVW165" s="426"/>
      <c r="WVX165" s="426"/>
      <c r="WVY165" s="427"/>
      <c r="WVZ165" s="427"/>
      <c r="WWA165" s="423"/>
      <c r="WWB165" s="428"/>
      <c r="WWC165" s="79"/>
      <c r="WWD165" s="424"/>
      <c r="WWE165" s="89"/>
      <c r="WWF165" s="425"/>
      <c r="WWG165" s="423"/>
      <c r="WWH165" s="426"/>
      <c r="WWI165" s="426"/>
      <c r="WWJ165" s="427"/>
      <c r="WWK165" s="427"/>
      <c r="WWL165" s="423"/>
      <c r="WWM165" s="428"/>
      <c r="WWN165" s="79"/>
      <c r="WWO165" s="424"/>
      <c r="WWP165" s="89"/>
      <c r="WWQ165" s="425"/>
      <c r="WWR165" s="423"/>
      <c r="WWS165" s="426"/>
      <c r="WWT165" s="426"/>
      <c r="WWU165" s="427"/>
      <c r="WWV165" s="427"/>
      <c r="WWW165" s="423"/>
      <c r="WWX165" s="428"/>
      <c r="WWY165" s="79"/>
      <c r="WWZ165" s="424"/>
      <c r="WXA165" s="89"/>
      <c r="WXB165" s="425"/>
      <c r="WXC165" s="423"/>
      <c r="WXD165" s="426"/>
      <c r="WXE165" s="426"/>
      <c r="WXF165" s="427"/>
      <c r="WXG165" s="427"/>
      <c r="WXH165" s="423"/>
      <c r="WXI165" s="428"/>
      <c r="WXJ165" s="79"/>
      <c r="WXK165" s="424"/>
      <c r="WXL165" s="89"/>
      <c r="WXM165" s="425"/>
      <c r="WXN165" s="423"/>
      <c r="WXO165" s="426"/>
      <c r="WXP165" s="426"/>
      <c r="WXQ165" s="427"/>
      <c r="WXR165" s="427"/>
      <c r="WXS165" s="423"/>
      <c r="WXT165" s="428"/>
      <c r="WXU165" s="79"/>
      <c r="WXV165" s="424"/>
      <c r="WXW165" s="89"/>
      <c r="WXX165" s="425"/>
      <c r="WXY165" s="423"/>
      <c r="WXZ165" s="426"/>
      <c r="WYA165" s="426"/>
      <c r="WYB165" s="427"/>
      <c r="WYC165" s="427"/>
      <c r="WYD165" s="423"/>
      <c r="WYE165" s="428"/>
      <c r="WYF165" s="79"/>
      <c r="WYG165" s="424"/>
      <c r="WYH165" s="89"/>
      <c r="WYI165" s="425"/>
      <c r="WYJ165" s="423"/>
      <c r="WYK165" s="426"/>
      <c r="WYL165" s="426"/>
      <c r="WYM165" s="427"/>
      <c r="WYN165" s="427"/>
      <c r="WYO165" s="423"/>
      <c r="WYP165" s="428"/>
      <c r="WYQ165" s="79"/>
      <c r="WYR165" s="424"/>
      <c r="WYS165" s="89"/>
      <c r="WYT165" s="425"/>
      <c r="WYU165" s="423"/>
      <c r="WYV165" s="426"/>
      <c r="WYW165" s="426"/>
      <c r="WYX165" s="427"/>
      <c r="WYY165" s="427"/>
      <c r="WYZ165" s="423"/>
      <c r="WZA165" s="428"/>
      <c r="WZB165" s="79"/>
      <c r="WZC165" s="424"/>
      <c r="WZD165" s="89"/>
      <c r="WZE165" s="425"/>
      <c r="WZF165" s="423"/>
      <c r="WZG165" s="426"/>
      <c r="WZH165" s="426"/>
      <c r="WZI165" s="427"/>
      <c r="WZJ165" s="427"/>
      <c r="WZK165" s="423"/>
      <c r="WZL165" s="428"/>
      <c r="WZM165" s="79"/>
      <c r="WZN165" s="424"/>
      <c r="WZO165" s="89"/>
      <c r="WZP165" s="425"/>
      <c r="WZQ165" s="423"/>
      <c r="WZR165" s="426"/>
      <c r="WZS165" s="426"/>
      <c r="WZT165" s="427"/>
      <c r="WZU165" s="427"/>
      <c r="WZV165" s="423"/>
      <c r="WZW165" s="428"/>
      <c r="WZX165" s="79"/>
      <c r="WZY165" s="424"/>
      <c r="WZZ165" s="89"/>
      <c r="XAA165" s="425"/>
      <c r="XAB165" s="423"/>
      <c r="XAC165" s="426"/>
      <c r="XAD165" s="426"/>
      <c r="XAE165" s="427"/>
      <c r="XAF165" s="427"/>
      <c r="XAG165" s="423"/>
      <c r="XAH165" s="428"/>
      <c r="XAI165" s="79"/>
      <c r="XAJ165" s="424"/>
      <c r="XAK165" s="89"/>
      <c r="XAL165" s="425"/>
      <c r="XAM165" s="423"/>
      <c r="XAN165" s="426"/>
      <c r="XAO165" s="426"/>
      <c r="XAP165" s="427"/>
      <c r="XAQ165" s="427"/>
      <c r="XAR165" s="423"/>
      <c r="XAS165" s="428"/>
      <c r="XAT165" s="79"/>
      <c r="XAU165" s="424"/>
      <c r="XAV165" s="89"/>
      <c r="XAW165" s="425"/>
      <c r="XAX165" s="423"/>
      <c r="XAY165" s="426"/>
      <c r="XAZ165" s="426"/>
      <c r="XBA165" s="427"/>
      <c r="XBB165" s="427"/>
      <c r="XBC165" s="423"/>
      <c r="XBD165" s="428"/>
      <c r="XBE165" s="79"/>
      <c r="XBF165" s="424"/>
      <c r="XBG165" s="89"/>
      <c r="XBH165" s="425"/>
      <c r="XBI165" s="423"/>
      <c r="XBJ165" s="426"/>
      <c r="XBK165" s="426"/>
      <c r="XBL165" s="427"/>
      <c r="XBM165" s="427"/>
      <c r="XBN165" s="423"/>
      <c r="XBO165" s="428"/>
      <c r="XBP165" s="79"/>
      <c r="XBQ165" s="424"/>
      <c r="XBR165" s="89"/>
      <c r="XBS165" s="425"/>
      <c r="XBT165" s="423"/>
      <c r="XBU165" s="426"/>
      <c r="XBV165" s="426"/>
      <c r="XBW165" s="427"/>
      <c r="XBX165" s="427"/>
      <c r="XBY165" s="423"/>
      <c r="XBZ165" s="428"/>
      <c r="XCA165" s="79"/>
      <c r="XCB165" s="424"/>
      <c r="XCC165" s="89"/>
      <c r="XCD165" s="425"/>
      <c r="XCE165" s="423"/>
      <c r="XCF165" s="426"/>
      <c r="XCG165" s="426"/>
      <c r="XCH165" s="427"/>
      <c r="XCI165" s="427"/>
      <c r="XCJ165" s="423"/>
      <c r="XCK165" s="428"/>
      <c r="XCL165" s="79"/>
      <c r="XCM165" s="424"/>
      <c r="XCN165" s="89"/>
      <c r="XCO165" s="425"/>
      <c r="XCP165" s="423"/>
      <c r="XCQ165" s="426"/>
      <c r="XCR165" s="426"/>
      <c r="XCS165" s="427"/>
      <c r="XCT165" s="427"/>
      <c r="XCU165" s="423"/>
      <c r="XCV165" s="428"/>
      <c r="XCW165" s="79"/>
      <c r="XCX165" s="424"/>
      <c r="XCY165" s="89"/>
      <c r="XCZ165" s="425"/>
      <c r="XDA165" s="423"/>
      <c r="XDB165" s="426"/>
      <c r="XDC165" s="426"/>
      <c r="XDD165" s="427"/>
      <c r="XDE165" s="427"/>
      <c r="XDF165" s="423"/>
      <c r="XDG165" s="428"/>
      <c r="XDH165" s="79"/>
      <c r="XDI165" s="424"/>
      <c r="XDJ165" s="89"/>
      <c r="XDK165" s="425"/>
      <c r="XDL165" s="423"/>
      <c r="XDM165" s="426"/>
      <c r="XDN165" s="426"/>
      <c r="XDO165" s="427"/>
      <c r="XDP165" s="427"/>
      <c r="XDQ165" s="423"/>
      <c r="XDR165" s="428"/>
      <c r="XDS165" s="79"/>
      <c r="XDT165" s="424"/>
      <c r="XDU165" s="89"/>
      <c r="XDV165" s="425"/>
      <c r="XDW165" s="423"/>
      <c r="XDX165" s="426"/>
      <c r="XDY165" s="426"/>
      <c r="XDZ165" s="427"/>
      <c r="XEA165" s="427"/>
      <c r="XEB165" s="423"/>
      <c r="XEC165" s="428"/>
      <c r="XED165" s="79"/>
      <c r="XEE165" s="424"/>
      <c r="XEF165" s="89"/>
      <c r="XEG165" s="425"/>
      <c r="XEH165" s="423"/>
      <c r="XEI165" s="426"/>
      <c r="XEJ165" s="426"/>
      <c r="XEK165" s="427"/>
      <c r="XEL165" s="427"/>
      <c r="XEM165" s="423"/>
      <c r="XEN165" s="428"/>
      <c r="XEO165" s="79"/>
      <c r="XEP165" s="424"/>
      <c r="XEQ165" s="89"/>
      <c r="XER165" s="425"/>
      <c r="XES165" s="423"/>
      <c r="XET165" s="426"/>
      <c r="XEU165" s="426"/>
      <c r="XEV165" s="427"/>
      <c r="XEW165" s="427"/>
      <c r="XEX165" s="423"/>
      <c r="XEY165" s="428"/>
      <c r="XEZ165" s="79"/>
      <c r="XFA165" s="424"/>
      <c r="XFB165" s="89"/>
      <c r="XFC165" s="425"/>
      <c r="XFD165" s="423"/>
    </row>
    <row r="166" spans="1:16384" ht="5.0999999999999996" customHeight="1" x14ac:dyDescent="0.2">
      <c r="A166" s="435"/>
      <c r="B166" s="402" t="e">
        <f>VLOOKUP(A166,Data!$A:$P,3,FALSE)</f>
        <v>#N/A</v>
      </c>
      <c r="C166" s="185" t="e">
        <f>VLOOKUP(A166,Data!$A:$P,4,FALSE)</f>
        <v>#N/A</v>
      </c>
      <c r="D166" s="186" t="e">
        <f>VLOOKUP(A166,Data!$A:$P,5,FALSE)</f>
        <v>#N/A</v>
      </c>
      <c r="E166" s="312" t="e">
        <f>VLOOKUP(A166,Data!$A:$P,9,FALSE)</f>
        <v>#N/A</v>
      </c>
      <c r="F166" s="429" t="e">
        <f>VLOOKUP(A166,Data!$A:$P,11,FALSE)</f>
        <v>#N/A</v>
      </c>
      <c r="G166" s="429" t="e">
        <f>VLOOKUP(A166,Data!$A:$P,12,FALSE)</f>
        <v>#N/A</v>
      </c>
      <c r="H166" s="494" t="e">
        <f>VLOOKUP(A166,Data!$A:$P,13,FALSE)</f>
        <v>#N/A</v>
      </c>
      <c r="I166" s="190" t="e">
        <f>VLOOKUP(A166,Data!$A:$P,14,FALSE)</f>
        <v>#N/A</v>
      </c>
      <c r="J166" s="388" t="e">
        <f>VLOOKUP(A166,Data!$A:$P,15,FALSE)</f>
        <v>#N/A</v>
      </c>
      <c r="K166" s="525" t="e">
        <f>VLOOKUP(A166,Data!$A:$S,19,FALSE)</f>
        <v>#N/A</v>
      </c>
      <c r="L166" s="528" t="e">
        <f>VLOOKUP(A166,Data!$A$2:$P$337,16,FALSE)</f>
        <v>#N/A</v>
      </c>
      <c r="M166" s="424"/>
      <c r="N166" s="89"/>
      <c r="O166" s="425"/>
      <c r="P166" s="423"/>
      <c r="Q166" s="426"/>
      <c r="R166" s="426"/>
      <c r="S166" s="427"/>
      <c r="T166" s="427"/>
      <c r="U166" s="423"/>
      <c r="V166" s="428"/>
      <c r="W166" s="78"/>
      <c r="X166" s="424"/>
      <c r="Y166" s="89"/>
      <c r="Z166" s="425"/>
      <c r="AA166" s="423"/>
      <c r="AB166" s="426"/>
      <c r="AC166" s="426"/>
      <c r="AD166" s="427"/>
      <c r="AE166" s="427"/>
      <c r="AF166" s="423"/>
      <c r="AG166" s="428"/>
      <c r="AH166" s="79"/>
      <c r="AI166" s="424"/>
      <c r="AJ166" s="89"/>
      <c r="AK166" s="425"/>
      <c r="AL166" s="423"/>
      <c r="AM166" s="426"/>
      <c r="AN166" s="426"/>
      <c r="AO166" s="427"/>
      <c r="AP166" s="427"/>
      <c r="AQ166" s="423"/>
      <c r="AR166" s="428"/>
      <c r="AS166" s="79"/>
      <c r="AT166" s="424"/>
      <c r="AU166" s="89"/>
      <c r="AV166" s="425"/>
      <c r="AW166" s="423"/>
      <c r="AX166" s="426"/>
      <c r="AY166" s="426"/>
      <c r="AZ166" s="427"/>
      <c r="BA166" s="427"/>
      <c r="BB166" s="423"/>
      <c r="BC166" s="428"/>
      <c r="BD166" s="79"/>
      <c r="BE166" s="424"/>
      <c r="BF166" s="89"/>
      <c r="BG166" s="425"/>
      <c r="BH166" s="423"/>
      <c r="BI166" s="426"/>
      <c r="BJ166" s="426"/>
      <c r="BK166" s="427"/>
      <c r="BL166" s="427"/>
      <c r="BM166" s="423"/>
      <c r="BN166" s="428"/>
      <c r="BO166" s="79"/>
      <c r="BP166" s="424"/>
      <c r="BQ166" s="89"/>
      <c r="BR166" s="425"/>
      <c r="BS166" s="423"/>
      <c r="BT166" s="426"/>
      <c r="BU166" s="426"/>
      <c r="BV166" s="427"/>
      <c r="BW166" s="427"/>
      <c r="BX166" s="423"/>
      <c r="BY166" s="428"/>
      <c r="BZ166" s="79"/>
      <c r="CA166" s="424"/>
      <c r="CB166" s="89"/>
      <c r="CC166" s="425"/>
      <c r="CD166" s="423"/>
      <c r="CE166" s="426"/>
      <c r="CF166" s="426"/>
      <c r="CG166" s="427"/>
      <c r="CH166" s="427"/>
      <c r="CI166" s="423"/>
      <c r="CJ166" s="428"/>
      <c r="CK166" s="79"/>
      <c r="CL166" s="424"/>
      <c r="CM166" s="89"/>
      <c r="CN166" s="425"/>
      <c r="CO166" s="423"/>
      <c r="CP166" s="426"/>
      <c r="CQ166" s="426"/>
      <c r="CR166" s="427"/>
      <c r="CS166" s="427"/>
      <c r="CT166" s="423"/>
      <c r="CU166" s="428"/>
      <c r="CV166" s="79"/>
      <c r="CW166" s="424"/>
      <c r="CX166" s="89"/>
      <c r="CY166" s="425"/>
      <c r="CZ166" s="423"/>
      <c r="DA166" s="426"/>
      <c r="DB166" s="426"/>
      <c r="DC166" s="427"/>
      <c r="DD166" s="427"/>
      <c r="DE166" s="423"/>
      <c r="DF166" s="428"/>
      <c r="DG166" s="79"/>
      <c r="DH166" s="424"/>
      <c r="DI166" s="89"/>
      <c r="DJ166" s="425"/>
      <c r="DK166" s="423"/>
      <c r="DL166" s="426"/>
      <c r="DM166" s="426"/>
      <c r="DN166" s="427"/>
      <c r="DO166" s="427"/>
      <c r="DP166" s="423"/>
      <c r="DQ166" s="428"/>
      <c r="DR166" s="79"/>
      <c r="DS166" s="424"/>
      <c r="DT166" s="89"/>
      <c r="DU166" s="425"/>
      <c r="DV166" s="423"/>
      <c r="DW166" s="426"/>
      <c r="DX166" s="426"/>
      <c r="DY166" s="427"/>
      <c r="DZ166" s="427"/>
      <c r="EA166" s="423"/>
      <c r="EB166" s="428"/>
      <c r="EC166" s="79"/>
      <c r="ED166" s="424"/>
      <c r="EE166" s="89"/>
      <c r="EF166" s="425"/>
      <c r="EG166" s="423"/>
      <c r="EH166" s="426"/>
      <c r="EI166" s="426"/>
      <c r="EJ166" s="427"/>
      <c r="EK166" s="427"/>
      <c r="EL166" s="423"/>
      <c r="EM166" s="428"/>
      <c r="EN166" s="79"/>
      <c r="EO166" s="424"/>
      <c r="EP166" s="89"/>
      <c r="EQ166" s="425"/>
      <c r="ER166" s="423"/>
      <c r="ES166" s="426"/>
      <c r="ET166" s="426"/>
      <c r="EU166" s="427"/>
      <c r="EV166" s="427"/>
      <c r="EW166" s="423"/>
      <c r="EX166" s="428"/>
      <c r="EY166" s="79"/>
      <c r="EZ166" s="424"/>
      <c r="FA166" s="89"/>
      <c r="FB166" s="425"/>
      <c r="FC166" s="423"/>
      <c r="FD166" s="426"/>
      <c r="FE166" s="426"/>
      <c r="FF166" s="427"/>
      <c r="FG166" s="427"/>
      <c r="FH166" s="423"/>
      <c r="FI166" s="428"/>
      <c r="FJ166" s="79"/>
      <c r="FK166" s="424"/>
      <c r="FL166" s="89"/>
      <c r="FM166" s="425"/>
      <c r="FN166" s="423"/>
      <c r="FO166" s="426"/>
      <c r="FP166" s="426"/>
      <c r="FQ166" s="427"/>
      <c r="FR166" s="427"/>
      <c r="FS166" s="423"/>
      <c r="FT166" s="428"/>
      <c r="FU166" s="79"/>
      <c r="FV166" s="424"/>
      <c r="FW166" s="89"/>
      <c r="FX166" s="425"/>
      <c r="FY166" s="423"/>
      <c r="FZ166" s="426"/>
      <c r="GA166" s="426"/>
      <c r="GB166" s="427"/>
      <c r="GC166" s="427"/>
      <c r="GD166" s="423"/>
      <c r="GE166" s="428"/>
      <c r="GF166" s="79"/>
      <c r="GG166" s="424"/>
      <c r="GH166" s="89"/>
      <c r="GI166" s="425"/>
      <c r="GJ166" s="423"/>
      <c r="GK166" s="426"/>
      <c r="GL166" s="426"/>
      <c r="GM166" s="427"/>
      <c r="GN166" s="427"/>
      <c r="GO166" s="423"/>
      <c r="GP166" s="428"/>
      <c r="GQ166" s="79"/>
      <c r="GR166" s="424"/>
      <c r="GS166" s="89"/>
      <c r="GT166" s="425"/>
      <c r="GU166" s="423"/>
      <c r="GV166" s="426"/>
      <c r="GW166" s="426"/>
      <c r="GX166" s="427"/>
      <c r="GY166" s="427"/>
      <c r="GZ166" s="423"/>
      <c r="HA166" s="428"/>
      <c r="HB166" s="79"/>
      <c r="HC166" s="424"/>
      <c r="HD166" s="89"/>
      <c r="HE166" s="425"/>
      <c r="HF166" s="423"/>
      <c r="HG166" s="426"/>
      <c r="HH166" s="426"/>
      <c r="HI166" s="427"/>
      <c r="HJ166" s="427"/>
      <c r="HK166" s="423"/>
      <c r="HL166" s="428"/>
      <c r="HM166" s="79"/>
      <c r="HN166" s="424"/>
      <c r="HO166" s="89"/>
      <c r="HP166" s="425"/>
      <c r="HQ166" s="423"/>
      <c r="HR166" s="426"/>
      <c r="HS166" s="426"/>
      <c r="HT166" s="427"/>
      <c r="HU166" s="427"/>
      <c r="HV166" s="423"/>
      <c r="HW166" s="428"/>
      <c r="HX166" s="79"/>
      <c r="HY166" s="424"/>
      <c r="HZ166" s="89"/>
      <c r="IA166" s="425"/>
      <c r="IB166" s="423"/>
      <c r="IC166" s="426"/>
      <c r="ID166" s="426"/>
      <c r="IE166" s="427"/>
      <c r="IF166" s="427"/>
      <c r="IG166" s="423"/>
      <c r="IH166" s="428"/>
      <c r="II166" s="79"/>
      <c r="IJ166" s="424"/>
      <c r="IK166" s="89"/>
      <c r="IL166" s="425"/>
      <c r="IM166" s="423"/>
      <c r="IN166" s="426"/>
      <c r="IO166" s="426"/>
      <c r="IP166" s="427"/>
      <c r="IQ166" s="427"/>
      <c r="IR166" s="423"/>
      <c r="IS166" s="428"/>
      <c r="IT166" s="79"/>
      <c r="IU166" s="424"/>
      <c r="IV166" s="89"/>
      <c r="IW166" s="425"/>
      <c r="IX166" s="423"/>
      <c r="IY166" s="426"/>
      <c r="IZ166" s="426"/>
      <c r="JA166" s="427"/>
      <c r="JB166" s="427"/>
      <c r="JC166" s="423"/>
      <c r="JD166" s="428"/>
      <c r="JE166" s="79"/>
      <c r="JF166" s="424"/>
      <c r="JG166" s="89"/>
      <c r="JH166" s="425"/>
      <c r="JI166" s="423"/>
      <c r="JJ166" s="426"/>
      <c r="JK166" s="426"/>
      <c r="JL166" s="427"/>
      <c r="JM166" s="427"/>
      <c r="JN166" s="423"/>
      <c r="JO166" s="428"/>
      <c r="JP166" s="79"/>
      <c r="JQ166" s="424"/>
      <c r="JR166" s="89"/>
      <c r="JS166" s="425"/>
      <c r="JT166" s="423"/>
      <c r="JU166" s="426"/>
      <c r="JV166" s="426"/>
      <c r="JW166" s="427"/>
      <c r="JX166" s="427"/>
      <c r="JY166" s="423"/>
      <c r="JZ166" s="428"/>
      <c r="KA166" s="79"/>
      <c r="KB166" s="424"/>
      <c r="KC166" s="89"/>
      <c r="KD166" s="425"/>
      <c r="KE166" s="423"/>
      <c r="KF166" s="426"/>
      <c r="KG166" s="426"/>
      <c r="KH166" s="427"/>
      <c r="KI166" s="427"/>
      <c r="KJ166" s="423"/>
      <c r="KK166" s="428"/>
      <c r="KL166" s="79"/>
      <c r="KM166" s="424"/>
      <c r="KN166" s="89"/>
      <c r="KO166" s="425"/>
      <c r="KP166" s="423"/>
      <c r="KQ166" s="426"/>
      <c r="KR166" s="426"/>
      <c r="KS166" s="427"/>
      <c r="KT166" s="427"/>
      <c r="KU166" s="423"/>
      <c r="KV166" s="428"/>
      <c r="KW166" s="79"/>
      <c r="KX166" s="424"/>
      <c r="KY166" s="89"/>
      <c r="KZ166" s="425"/>
      <c r="LA166" s="423"/>
      <c r="LB166" s="426"/>
      <c r="LC166" s="426"/>
      <c r="LD166" s="427"/>
      <c r="LE166" s="427"/>
      <c r="LF166" s="423"/>
      <c r="LG166" s="428"/>
      <c r="LH166" s="79"/>
      <c r="LI166" s="424"/>
      <c r="LJ166" s="89"/>
      <c r="LK166" s="425"/>
      <c r="LL166" s="423"/>
      <c r="LM166" s="426"/>
      <c r="LN166" s="426"/>
      <c r="LO166" s="427"/>
      <c r="LP166" s="427"/>
      <c r="LQ166" s="423"/>
      <c r="LR166" s="428"/>
      <c r="LS166" s="79"/>
      <c r="LT166" s="424"/>
      <c r="LU166" s="89"/>
      <c r="LV166" s="425"/>
      <c r="LW166" s="423"/>
      <c r="LX166" s="426"/>
      <c r="LY166" s="426"/>
      <c r="LZ166" s="427"/>
      <c r="MA166" s="427"/>
      <c r="MB166" s="423"/>
      <c r="MC166" s="428"/>
      <c r="MD166" s="79"/>
      <c r="ME166" s="424"/>
      <c r="MF166" s="89"/>
      <c r="MG166" s="425"/>
      <c r="MH166" s="423"/>
      <c r="MI166" s="426"/>
      <c r="MJ166" s="426"/>
      <c r="MK166" s="427"/>
      <c r="ML166" s="427"/>
      <c r="MM166" s="423"/>
      <c r="MN166" s="428"/>
      <c r="MO166" s="79"/>
      <c r="MP166" s="424"/>
      <c r="MQ166" s="89"/>
      <c r="MR166" s="425"/>
      <c r="MS166" s="423"/>
      <c r="MT166" s="426"/>
      <c r="MU166" s="426"/>
      <c r="MV166" s="427"/>
      <c r="MW166" s="427"/>
      <c r="MX166" s="423"/>
      <c r="MY166" s="428"/>
      <c r="MZ166" s="79"/>
      <c r="NA166" s="424"/>
      <c r="NB166" s="89"/>
      <c r="NC166" s="425"/>
      <c r="ND166" s="423"/>
      <c r="NE166" s="426"/>
      <c r="NF166" s="426"/>
      <c r="NG166" s="427"/>
      <c r="NH166" s="427"/>
      <c r="NI166" s="423"/>
      <c r="NJ166" s="428"/>
      <c r="NK166" s="79"/>
      <c r="NL166" s="424"/>
      <c r="NM166" s="89"/>
      <c r="NN166" s="425"/>
      <c r="NO166" s="423"/>
      <c r="NP166" s="426"/>
      <c r="NQ166" s="426"/>
      <c r="NR166" s="427"/>
      <c r="NS166" s="427"/>
      <c r="NT166" s="423"/>
      <c r="NU166" s="428"/>
      <c r="NV166" s="79"/>
      <c r="NW166" s="424"/>
      <c r="NX166" s="89"/>
      <c r="NY166" s="425"/>
      <c r="NZ166" s="423"/>
      <c r="OA166" s="426"/>
      <c r="OB166" s="426"/>
      <c r="OC166" s="427"/>
      <c r="OD166" s="427"/>
      <c r="OE166" s="423"/>
      <c r="OF166" s="428"/>
      <c r="OG166" s="79"/>
      <c r="OH166" s="424"/>
      <c r="OI166" s="89"/>
      <c r="OJ166" s="425"/>
      <c r="OK166" s="423"/>
      <c r="OL166" s="426"/>
      <c r="OM166" s="426"/>
      <c r="ON166" s="427"/>
      <c r="OO166" s="427"/>
      <c r="OP166" s="423"/>
      <c r="OQ166" s="428"/>
      <c r="OR166" s="79"/>
      <c r="OS166" s="424"/>
      <c r="OT166" s="89"/>
      <c r="OU166" s="425"/>
      <c r="OV166" s="423"/>
      <c r="OW166" s="426"/>
      <c r="OX166" s="426"/>
      <c r="OY166" s="427"/>
      <c r="OZ166" s="427"/>
      <c r="PA166" s="423"/>
      <c r="PB166" s="428"/>
      <c r="PC166" s="79"/>
      <c r="PD166" s="424"/>
      <c r="PE166" s="89"/>
      <c r="PF166" s="425"/>
      <c r="PG166" s="423"/>
      <c r="PH166" s="426"/>
      <c r="PI166" s="426"/>
      <c r="PJ166" s="427"/>
      <c r="PK166" s="427"/>
      <c r="PL166" s="423"/>
      <c r="PM166" s="428"/>
      <c r="PN166" s="79"/>
      <c r="PO166" s="424"/>
      <c r="PP166" s="89"/>
      <c r="PQ166" s="425"/>
      <c r="PR166" s="423"/>
      <c r="PS166" s="426"/>
      <c r="PT166" s="426"/>
      <c r="PU166" s="427"/>
      <c r="PV166" s="427"/>
      <c r="PW166" s="423"/>
      <c r="PX166" s="428"/>
      <c r="PY166" s="79"/>
      <c r="PZ166" s="424"/>
      <c r="QA166" s="89"/>
      <c r="QB166" s="425"/>
      <c r="QC166" s="423"/>
      <c r="QD166" s="426"/>
      <c r="QE166" s="426"/>
      <c r="QF166" s="427"/>
      <c r="QG166" s="427"/>
      <c r="QH166" s="423"/>
      <c r="QI166" s="428"/>
      <c r="QJ166" s="79"/>
      <c r="QK166" s="424"/>
      <c r="QL166" s="89"/>
      <c r="QM166" s="425"/>
      <c r="QN166" s="423"/>
      <c r="QO166" s="426"/>
      <c r="QP166" s="426"/>
      <c r="QQ166" s="427"/>
      <c r="QR166" s="427"/>
      <c r="QS166" s="423"/>
      <c r="QT166" s="428"/>
      <c r="QU166" s="79"/>
      <c r="QV166" s="424"/>
      <c r="QW166" s="89"/>
      <c r="QX166" s="425"/>
      <c r="QY166" s="423"/>
      <c r="QZ166" s="426"/>
      <c r="RA166" s="426"/>
      <c r="RB166" s="427"/>
      <c r="RC166" s="427"/>
      <c r="RD166" s="423"/>
      <c r="RE166" s="428"/>
      <c r="RF166" s="79"/>
      <c r="RG166" s="424"/>
      <c r="RH166" s="89"/>
      <c r="RI166" s="425"/>
      <c r="RJ166" s="423"/>
      <c r="RK166" s="426"/>
      <c r="RL166" s="426"/>
      <c r="RM166" s="427"/>
      <c r="RN166" s="427"/>
      <c r="RO166" s="423"/>
      <c r="RP166" s="428"/>
      <c r="RQ166" s="79"/>
      <c r="RR166" s="424"/>
      <c r="RS166" s="89"/>
      <c r="RT166" s="425"/>
      <c r="RU166" s="423"/>
      <c r="RV166" s="426"/>
      <c r="RW166" s="426"/>
      <c r="RX166" s="427"/>
      <c r="RY166" s="427"/>
      <c r="RZ166" s="423"/>
      <c r="SA166" s="428"/>
      <c r="SB166" s="79"/>
      <c r="SC166" s="424"/>
      <c r="SD166" s="89"/>
      <c r="SE166" s="425"/>
      <c r="SF166" s="423"/>
      <c r="SG166" s="426"/>
      <c r="SH166" s="426"/>
      <c r="SI166" s="427"/>
      <c r="SJ166" s="427"/>
      <c r="SK166" s="423"/>
      <c r="SL166" s="428"/>
      <c r="SM166" s="79"/>
      <c r="SN166" s="424"/>
      <c r="SO166" s="89"/>
      <c r="SP166" s="425"/>
      <c r="SQ166" s="423"/>
      <c r="SR166" s="426"/>
      <c r="SS166" s="426"/>
      <c r="ST166" s="427"/>
      <c r="SU166" s="427"/>
      <c r="SV166" s="423"/>
      <c r="SW166" s="428"/>
      <c r="SX166" s="79"/>
      <c r="SY166" s="424"/>
      <c r="SZ166" s="89"/>
      <c r="TA166" s="425"/>
      <c r="TB166" s="423"/>
      <c r="TC166" s="426"/>
      <c r="TD166" s="426"/>
      <c r="TE166" s="427"/>
      <c r="TF166" s="427"/>
      <c r="TG166" s="423"/>
      <c r="TH166" s="428"/>
      <c r="TI166" s="79"/>
      <c r="TJ166" s="424"/>
      <c r="TK166" s="89"/>
      <c r="TL166" s="425"/>
      <c r="TM166" s="423"/>
      <c r="TN166" s="426"/>
      <c r="TO166" s="426"/>
      <c r="TP166" s="427"/>
      <c r="TQ166" s="427"/>
      <c r="TR166" s="423"/>
      <c r="TS166" s="428"/>
      <c r="TT166" s="79"/>
      <c r="TU166" s="424"/>
      <c r="TV166" s="89"/>
      <c r="TW166" s="425"/>
      <c r="TX166" s="423"/>
      <c r="TY166" s="426"/>
      <c r="TZ166" s="426"/>
      <c r="UA166" s="427"/>
      <c r="UB166" s="427"/>
      <c r="UC166" s="423"/>
      <c r="UD166" s="428"/>
      <c r="UE166" s="79"/>
      <c r="UF166" s="424"/>
      <c r="UG166" s="89"/>
      <c r="UH166" s="425"/>
      <c r="UI166" s="423"/>
      <c r="UJ166" s="426"/>
      <c r="UK166" s="426"/>
      <c r="UL166" s="427"/>
      <c r="UM166" s="427"/>
      <c r="UN166" s="423"/>
      <c r="UO166" s="428"/>
      <c r="UP166" s="79"/>
      <c r="UQ166" s="424"/>
      <c r="UR166" s="89"/>
      <c r="US166" s="425"/>
      <c r="UT166" s="423"/>
      <c r="UU166" s="426"/>
      <c r="UV166" s="426"/>
      <c r="UW166" s="427"/>
      <c r="UX166" s="427"/>
      <c r="UY166" s="423"/>
      <c r="UZ166" s="428"/>
      <c r="VA166" s="79"/>
      <c r="VB166" s="424"/>
      <c r="VC166" s="89"/>
      <c r="VD166" s="425"/>
      <c r="VE166" s="423"/>
      <c r="VF166" s="426"/>
      <c r="VG166" s="426"/>
      <c r="VH166" s="427"/>
      <c r="VI166" s="427"/>
      <c r="VJ166" s="423"/>
      <c r="VK166" s="428"/>
      <c r="VL166" s="79"/>
      <c r="VM166" s="424"/>
      <c r="VN166" s="89"/>
      <c r="VO166" s="425"/>
      <c r="VP166" s="423"/>
      <c r="VQ166" s="426"/>
      <c r="VR166" s="426"/>
      <c r="VS166" s="427"/>
      <c r="VT166" s="427"/>
      <c r="VU166" s="423"/>
      <c r="VV166" s="428"/>
      <c r="VW166" s="79"/>
      <c r="VX166" s="424"/>
      <c r="VY166" s="89"/>
      <c r="VZ166" s="425"/>
      <c r="WA166" s="423"/>
      <c r="WB166" s="426"/>
      <c r="WC166" s="426"/>
      <c r="WD166" s="427"/>
      <c r="WE166" s="427"/>
      <c r="WF166" s="423"/>
      <c r="WG166" s="428"/>
      <c r="WH166" s="79"/>
      <c r="WI166" s="424"/>
      <c r="WJ166" s="89"/>
      <c r="WK166" s="425"/>
      <c r="WL166" s="423"/>
      <c r="WM166" s="426"/>
      <c r="WN166" s="426"/>
      <c r="WO166" s="427"/>
      <c r="WP166" s="427"/>
      <c r="WQ166" s="423"/>
      <c r="WR166" s="428"/>
      <c r="WS166" s="79"/>
      <c r="WT166" s="424"/>
      <c r="WU166" s="89"/>
      <c r="WV166" s="425"/>
      <c r="WW166" s="423"/>
      <c r="WX166" s="426"/>
      <c r="WY166" s="426"/>
      <c r="WZ166" s="427"/>
      <c r="XA166" s="427"/>
      <c r="XB166" s="423"/>
      <c r="XC166" s="428"/>
      <c r="XD166" s="79"/>
      <c r="XE166" s="424"/>
      <c r="XF166" s="89"/>
      <c r="XG166" s="425"/>
      <c r="XH166" s="423"/>
      <c r="XI166" s="426"/>
      <c r="XJ166" s="426"/>
      <c r="XK166" s="427"/>
      <c r="XL166" s="427"/>
      <c r="XM166" s="423"/>
      <c r="XN166" s="428"/>
      <c r="XO166" s="79"/>
      <c r="XP166" s="424"/>
      <c r="XQ166" s="89"/>
      <c r="XR166" s="425"/>
      <c r="XS166" s="423"/>
      <c r="XT166" s="426"/>
      <c r="XU166" s="426"/>
      <c r="XV166" s="427"/>
      <c r="XW166" s="427"/>
      <c r="XX166" s="423"/>
      <c r="XY166" s="428"/>
      <c r="XZ166" s="79"/>
      <c r="YA166" s="424"/>
      <c r="YB166" s="89"/>
      <c r="YC166" s="425"/>
      <c r="YD166" s="423"/>
      <c r="YE166" s="426"/>
      <c r="YF166" s="426"/>
      <c r="YG166" s="427"/>
      <c r="YH166" s="427"/>
      <c r="YI166" s="423"/>
      <c r="YJ166" s="428"/>
      <c r="YK166" s="79"/>
      <c r="YL166" s="424"/>
      <c r="YM166" s="89"/>
      <c r="YN166" s="425"/>
      <c r="YO166" s="423"/>
      <c r="YP166" s="426"/>
      <c r="YQ166" s="426"/>
      <c r="YR166" s="427"/>
      <c r="YS166" s="427"/>
      <c r="YT166" s="423"/>
      <c r="YU166" s="428"/>
      <c r="YV166" s="79"/>
      <c r="YW166" s="424"/>
      <c r="YX166" s="89"/>
      <c r="YY166" s="425"/>
      <c r="YZ166" s="423"/>
      <c r="ZA166" s="426"/>
      <c r="ZB166" s="426"/>
      <c r="ZC166" s="427"/>
      <c r="ZD166" s="427"/>
      <c r="ZE166" s="423"/>
      <c r="ZF166" s="428"/>
      <c r="ZG166" s="79"/>
      <c r="ZH166" s="424"/>
      <c r="ZI166" s="89"/>
      <c r="ZJ166" s="425"/>
      <c r="ZK166" s="423"/>
      <c r="ZL166" s="426"/>
      <c r="ZM166" s="426"/>
      <c r="ZN166" s="427"/>
      <c r="ZO166" s="427"/>
      <c r="ZP166" s="423"/>
      <c r="ZQ166" s="428"/>
      <c r="ZR166" s="79"/>
      <c r="ZS166" s="424"/>
      <c r="ZT166" s="89"/>
      <c r="ZU166" s="425"/>
      <c r="ZV166" s="423"/>
      <c r="ZW166" s="426"/>
      <c r="ZX166" s="426"/>
      <c r="ZY166" s="427"/>
      <c r="ZZ166" s="427"/>
      <c r="AAA166" s="423"/>
      <c r="AAB166" s="428"/>
      <c r="AAC166" s="79"/>
      <c r="AAD166" s="424"/>
      <c r="AAE166" s="89"/>
      <c r="AAF166" s="425"/>
      <c r="AAG166" s="423"/>
      <c r="AAH166" s="426"/>
      <c r="AAI166" s="426"/>
      <c r="AAJ166" s="427"/>
      <c r="AAK166" s="427"/>
      <c r="AAL166" s="423"/>
      <c r="AAM166" s="428"/>
      <c r="AAN166" s="79"/>
      <c r="AAO166" s="424"/>
      <c r="AAP166" s="89"/>
      <c r="AAQ166" s="425"/>
      <c r="AAR166" s="423"/>
      <c r="AAS166" s="426"/>
      <c r="AAT166" s="426"/>
      <c r="AAU166" s="427"/>
      <c r="AAV166" s="427"/>
      <c r="AAW166" s="423"/>
      <c r="AAX166" s="428"/>
      <c r="AAY166" s="79"/>
      <c r="AAZ166" s="424"/>
      <c r="ABA166" s="89"/>
      <c r="ABB166" s="425"/>
      <c r="ABC166" s="423"/>
      <c r="ABD166" s="426"/>
      <c r="ABE166" s="426"/>
      <c r="ABF166" s="427"/>
      <c r="ABG166" s="427"/>
      <c r="ABH166" s="423"/>
      <c r="ABI166" s="428"/>
      <c r="ABJ166" s="79"/>
      <c r="ABK166" s="424"/>
      <c r="ABL166" s="89"/>
      <c r="ABM166" s="425"/>
      <c r="ABN166" s="423"/>
      <c r="ABO166" s="426"/>
      <c r="ABP166" s="426"/>
      <c r="ABQ166" s="427"/>
      <c r="ABR166" s="427"/>
      <c r="ABS166" s="423"/>
      <c r="ABT166" s="428"/>
      <c r="ABU166" s="79"/>
      <c r="ABV166" s="424"/>
      <c r="ABW166" s="89"/>
      <c r="ABX166" s="425"/>
      <c r="ABY166" s="423"/>
      <c r="ABZ166" s="426"/>
      <c r="ACA166" s="426"/>
      <c r="ACB166" s="427"/>
      <c r="ACC166" s="427"/>
      <c r="ACD166" s="423"/>
      <c r="ACE166" s="428"/>
      <c r="ACF166" s="79"/>
      <c r="ACG166" s="424"/>
      <c r="ACH166" s="89"/>
      <c r="ACI166" s="425"/>
      <c r="ACJ166" s="423"/>
      <c r="ACK166" s="426"/>
      <c r="ACL166" s="426"/>
      <c r="ACM166" s="427"/>
      <c r="ACN166" s="427"/>
      <c r="ACO166" s="423"/>
      <c r="ACP166" s="428"/>
      <c r="ACQ166" s="79"/>
      <c r="ACR166" s="424"/>
      <c r="ACS166" s="89"/>
      <c r="ACT166" s="425"/>
      <c r="ACU166" s="423"/>
      <c r="ACV166" s="426"/>
      <c r="ACW166" s="426"/>
      <c r="ACX166" s="427"/>
      <c r="ACY166" s="427"/>
      <c r="ACZ166" s="423"/>
      <c r="ADA166" s="428"/>
      <c r="ADB166" s="79"/>
      <c r="ADC166" s="424"/>
      <c r="ADD166" s="89"/>
      <c r="ADE166" s="425"/>
      <c r="ADF166" s="423"/>
      <c r="ADG166" s="426"/>
      <c r="ADH166" s="426"/>
      <c r="ADI166" s="427"/>
      <c r="ADJ166" s="427"/>
      <c r="ADK166" s="423"/>
      <c r="ADL166" s="428"/>
      <c r="ADM166" s="79"/>
      <c r="ADN166" s="424"/>
      <c r="ADO166" s="89"/>
      <c r="ADP166" s="425"/>
      <c r="ADQ166" s="423"/>
      <c r="ADR166" s="426"/>
      <c r="ADS166" s="426"/>
      <c r="ADT166" s="427"/>
      <c r="ADU166" s="427"/>
      <c r="ADV166" s="423"/>
      <c r="ADW166" s="428"/>
      <c r="ADX166" s="79"/>
      <c r="ADY166" s="424"/>
      <c r="ADZ166" s="89"/>
      <c r="AEA166" s="425"/>
      <c r="AEB166" s="423"/>
      <c r="AEC166" s="426"/>
      <c r="AED166" s="426"/>
      <c r="AEE166" s="427"/>
      <c r="AEF166" s="427"/>
      <c r="AEG166" s="423"/>
      <c r="AEH166" s="428"/>
      <c r="AEI166" s="79"/>
      <c r="AEJ166" s="424"/>
      <c r="AEK166" s="89"/>
      <c r="AEL166" s="425"/>
      <c r="AEM166" s="423"/>
      <c r="AEN166" s="426"/>
      <c r="AEO166" s="426"/>
      <c r="AEP166" s="427"/>
      <c r="AEQ166" s="427"/>
      <c r="AER166" s="423"/>
      <c r="AES166" s="428"/>
      <c r="AET166" s="79"/>
      <c r="AEU166" s="424"/>
      <c r="AEV166" s="89"/>
      <c r="AEW166" s="425"/>
      <c r="AEX166" s="423"/>
      <c r="AEY166" s="426"/>
      <c r="AEZ166" s="426"/>
      <c r="AFA166" s="427"/>
      <c r="AFB166" s="427"/>
      <c r="AFC166" s="423"/>
      <c r="AFD166" s="428"/>
      <c r="AFE166" s="79"/>
      <c r="AFF166" s="424"/>
      <c r="AFG166" s="89"/>
      <c r="AFH166" s="425"/>
      <c r="AFI166" s="423"/>
      <c r="AFJ166" s="426"/>
      <c r="AFK166" s="426"/>
      <c r="AFL166" s="427"/>
      <c r="AFM166" s="427"/>
      <c r="AFN166" s="423"/>
      <c r="AFO166" s="428"/>
      <c r="AFP166" s="79"/>
      <c r="AFQ166" s="424"/>
      <c r="AFR166" s="89"/>
      <c r="AFS166" s="425"/>
      <c r="AFT166" s="423"/>
      <c r="AFU166" s="426"/>
      <c r="AFV166" s="426"/>
      <c r="AFW166" s="427"/>
      <c r="AFX166" s="427"/>
      <c r="AFY166" s="423"/>
      <c r="AFZ166" s="428"/>
      <c r="AGA166" s="79"/>
      <c r="AGB166" s="424"/>
      <c r="AGC166" s="89"/>
      <c r="AGD166" s="425"/>
      <c r="AGE166" s="423"/>
      <c r="AGF166" s="426"/>
      <c r="AGG166" s="426"/>
      <c r="AGH166" s="427"/>
      <c r="AGI166" s="427"/>
      <c r="AGJ166" s="423"/>
      <c r="AGK166" s="428"/>
      <c r="AGL166" s="79"/>
      <c r="AGM166" s="424"/>
      <c r="AGN166" s="89"/>
      <c r="AGO166" s="425"/>
      <c r="AGP166" s="423"/>
      <c r="AGQ166" s="426"/>
      <c r="AGR166" s="426"/>
      <c r="AGS166" s="427"/>
      <c r="AGT166" s="427"/>
      <c r="AGU166" s="423"/>
      <c r="AGV166" s="428"/>
      <c r="AGW166" s="79"/>
      <c r="AGX166" s="424"/>
      <c r="AGY166" s="89"/>
      <c r="AGZ166" s="425"/>
      <c r="AHA166" s="423"/>
      <c r="AHB166" s="426"/>
      <c r="AHC166" s="426"/>
      <c r="AHD166" s="427"/>
      <c r="AHE166" s="427"/>
      <c r="AHF166" s="423"/>
      <c r="AHG166" s="428"/>
      <c r="AHH166" s="79"/>
      <c r="AHI166" s="424"/>
      <c r="AHJ166" s="89"/>
      <c r="AHK166" s="425"/>
      <c r="AHL166" s="423"/>
      <c r="AHM166" s="426"/>
      <c r="AHN166" s="426"/>
      <c r="AHO166" s="427"/>
      <c r="AHP166" s="427"/>
      <c r="AHQ166" s="423"/>
      <c r="AHR166" s="428"/>
      <c r="AHS166" s="79"/>
      <c r="AHT166" s="424"/>
      <c r="AHU166" s="89"/>
      <c r="AHV166" s="425"/>
      <c r="AHW166" s="423"/>
      <c r="AHX166" s="426"/>
      <c r="AHY166" s="426"/>
      <c r="AHZ166" s="427"/>
      <c r="AIA166" s="427"/>
      <c r="AIB166" s="423"/>
      <c r="AIC166" s="428"/>
      <c r="AID166" s="79"/>
      <c r="AIE166" s="424"/>
      <c r="AIF166" s="89"/>
      <c r="AIG166" s="425"/>
      <c r="AIH166" s="423"/>
      <c r="AII166" s="426"/>
      <c r="AIJ166" s="426"/>
      <c r="AIK166" s="427"/>
      <c r="AIL166" s="427"/>
      <c r="AIM166" s="423"/>
      <c r="AIN166" s="428"/>
      <c r="AIO166" s="79"/>
      <c r="AIP166" s="424"/>
      <c r="AIQ166" s="89"/>
      <c r="AIR166" s="425"/>
      <c r="AIS166" s="423"/>
      <c r="AIT166" s="426"/>
      <c r="AIU166" s="426"/>
      <c r="AIV166" s="427"/>
      <c r="AIW166" s="427"/>
      <c r="AIX166" s="423"/>
      <c r="AIY166" s="428"/>
      <c r="AIZ166" s="79"/>
      <c r="AJA166" s="424"/>
      <c r="AJB166" s="89"/>
      <c r="AJC166" s="425"/>
      <c r="AJD166" s="423"/>
      <c r="AJE166" s="426"/>
      <c r="AJF166" s="426"/>
      <c r="AJG166" s="427"/>
      <c r="AJH166" s="427"/>
      <c r="AJI166" s="423"/>
      <c r="AJJ166" s="428"/>
      <c r="AJK166" s="79"/>
      <c r="AJL166" s="424"/>
      <c r="AJM166" s="89"/>
      <c r="AJN166" s="425"/>
      <c r="AJO166" s="423"/>
      <c r="AJP166" s="426"/>
      <c r="AJQ166" s="426"/>
      <c r="AJR166" s="427"/>
      <c r="AJS166" s="427"/>
      <c r="AJT166" s="423"/>
      <c r="AJU166" s="428"/>
      <c r="AJV166" s="79"/>
      <c r="AJW166" s="424"/>
      <c r="AJX166" s="89"/>
      <c r="AJY166" s="425"/>
      <c r="AJZ166" s="423"/>
      <c r="AKA166" s="426"/>
      <c r="AKB166" s="426"/>
      <c r="AKC166" s="427"/>
      <c r="AKD166" s="427"/>
      <c r="AKE166" s="423"/>
      <c r="AKF166" s="428"/>
      <c r="AKG166" s="79"/>
      <c r="AKH166" s="424"/>
      <c r="AKI166" s="89"/>
      <c r="AKJ166" s="425"/>
      <c r="AKK166" s="423"/>
      <c r="AKL166" s="426"/>
      <c r="AKM166" s="426"/>
      <c r="AKN166" s="427"/>
      <c r="AKO166" s="427"/>
      <c r="AKP166" s="423"/>
      <c r="AKQ166" s="428"/>
      <c r="AKR166" s="79"/>
      <c r="AKS166" s="424"/>
      <c r="AKT166" s="89"/>
      <c r="AKU166" s="425"/>
      <c r="AKV166" s="423"/>
      <c r="AKW166" s="426"/>
      <c r="AKX166" s="426"/>
      <c r="AKY166" s="427"/>
      <c r="AKZ166" s="427"/>
      <c r="ALA166" s="423"/>
      <c r="ALB166" s="428"/>
      <c r="ALC166" s="79"/>
      <c r="ALD166" s="424"/>
      <c r="ALE166" s="89"/>
      <c r="ALF166" s="425"/>
      <c r="ALG166" s="423"/>
      <c r="ALH166" s="426"/>
      <c r="ALI166" s="426"/>
      <c r="ALJ166" s="427"/>
      <c r="ALK166" s="427"/>
      <c r="ALL166" s="423"/>
      <c r="ALM166" s="428"/>
      <c r="ALN166" s="79"/>
      <c r="ALO166" s="424"/>
      <c r="ALP166" s="89"/>
      <c r="ALQ166" s="425"/>
      <c r="ALR166" s="423"/>
      <c r="ALS166" s="426"/>
      <c r="ALT166" s="426"/>
      <c r="ALU166" s="427"/>
      <c r="ALV166" s="427"/>
      <c r="ALW166" s="423"/>
      <c r="ALX166" s="428"/>
      <c r="ALY166" s="79"/>
      <c r="ALZ166" s="424"/>
      <c r="AMA166" s="89"/>
      <c r="AMB166" s="425"/>
      <c r="AMC166" s="423"/>
      <c r="AMD166" s="426"/>
      <c r="AME166" s="426"/>
      <c r="AMF166" s="427"/>
      <c r="AMG166" s="427"/>
      <c r="AMH166" s="423"/>
      <c r="AMI166" s="428"/>
      <c r="AMJ166" s="79"/>
      <c r="AMK166" s="424"/>
      <c r="AML166" s="89"/>
      <c r="AMM166" s="425"/>
      <c r="AMN166" s="423"/>
      <c r="AMO166" s="426"/>
      <c r="AMP166" s="426"/>
      <c r="AMQ166" s="427"/>
      <c r="AMR166" s="427"/>
      <c r="AMS166" s="423"/>
      <c r="AMT166" s="428"/>
      <c r="AMU166" s="79"/>
      <c r="AMV166" s="424"/>
      <c r="AMW166" s="89"/>
      <c r="AMX166" s="425"/>
      <c r="AMY166" s="423"/>
      <c r="AMZ166" s="426"/>
      <c r="ANA166" s="426"/>
      <c r="ANB166" s="427"/>
      <c r="ANC166" s="427"/>
      <c r="AND166" s="423"/>
      <c r="ANE166" s="428"/>
      <c r="ANF166" s="79"/>
      <c r="ANG166" s="424"/>
      <c r="ANH166" s="89"/>
      <c r="ANI166" s="425"/>
      <c r="ANJ166" s="423"/>
      <c r="ANK166" s="426"/>
      <c r="ANL166" s="426"/>
      <c r="ANM166" s="427"/>
      <c r="ANN166" s="427"/>
      <c r="ANO166" s="423"/>
      <c r="ANP166" s="428"/>
      <c r="ANQ166" s="79"/>
      <c r="ANR166" s="424"/>
      <c r="ANS166" s="89"/>
      <c r="ANT166" s="425"/>
      <c r="ANU166" s="423"/>
      <c r="ANV166" s="426"/>
      <c r="ANW166" s="426"/>
      <c r="ANX166" s="427"/>
      <c r="ANY166" s="427"/>
      <c r="ANZ166" s="423"/>
      <c r="AOA166" s="428"/>
      <c r="AOB166" s="79"/>
      <c r="AOC166" s="424"/>
      <c r="AOD166" s="89"/>
      <c r="AOE166" s="425"/>
      <c r="AOF166" s="423"/>
      <c r="AOG166" s="426"/>
      <c r="AOH166" s="426"/>
      <c r="AOI166" s="427"/>
      <c r="AOJ166" s="427"/>
      <c r="AOK166" s="423"/>
      <c r="AOL166" s="428"/>
      <c r="AOM166" s="79"/>
      <c r="AON166" s="424"/>
      <c r="AOO166" s="89"/>
      <c r="AOP166" s="425"/>
      <c r="AOQ166" s="423"/>
      <c r="AOR166" s="426"/>
      <c r="AOS166" s="426"/>
      <c r="AOT166" s="427"/>
      <c r="AOU166" s="427"/>
      <c r="AOV166" s="423"/>
      <c r="AOW166" s="428"/>
      <c r="AOX166" s="79"/>
      <c r="AOY166" s="424"/>
      <c r="AOZ166" s="89"/>
      <c r="APA166" s="425"/>
      <c r="APB166" s="423"/>
      <c r="APC166" s="426"/>
      <c r="APD166" s="426"/>
      <c r="APE166" s="427"/>
      <c r="APF166" s="427"/>
      <c r="APG166" s="423"/>
      <c r="APH166" s="428"/>
      <c r="API166" s="79"/>
      <c r="APJ166" s="424"/>
      <c r="APK166" s="89"/>
      <c r="APL166" s="425"/>
      <c r="APM166" s="423"/>
      <c r="APN166" s="426"/>
      <c r="APO166" s="426"/>
      <c r="APP166" s="427"/>
      <c r="APQ166" s="427"/>
      <c r="APR166" s="423"/>
      <c r="APS166" s="428"/>
      <c r="APT166" s="79"/>
      <c r="APU166" s="424"/>
      <c r="APV166" s="89"/>
      <c r="APW166" s="425"/>
      <c r="APX166" s="423"/>
      <c r="APY166" s="426"/>
      <c r="APZ166" s="426"/>
      <c r="AQA166" s="427"/>
      <c r="AQB166" s="427"/>
      <c r="AQC166" s="423"/>
      <c r="AQD166" s="428"/>
      <c r="AQE166" s="79"/>
      <c r="AQF166" s="424"/>
      <c r="AQG166" s="89"/>
      <c r="AQH166" s="425"/>
      <c r="AQI166" s="423"/>
      <c r="AQJ166" s="426"/>
      <c r="AQK166" s="426"/>
      <c r="AQL166" s="427"/>
      <c r="AQM166" s="427"/>
      <c r="AQN166" s="423"/>
      <c r="AQO166" s="428"/>
      <c r="AQP166" s="79"/>
      <c r="AQQ166" s="424"/>
      <c r="AQR166" s="89"/>
      <c r="AQS166" s="425"/>
      <c r="AQT166" s="423"/>
      <c r="AQU166" s="426"/>
      <c r="AQV166" s="426"/>
      <c r="AQW166" s="427"/>
      <c r="AQX166" s="427"/>
      <c r="AQY166" s="423"/>
      <c r="AQZ166" s="428"/>
      <c r="ARA166" s="79"/>
      <c r="ARB166" s="424"/>
      <c r="ARC166" s="89"/>
      <c r="ARD166" s="425"/>
      <c r="ARE166" s="423"/>
      <c r="ARF166" s="426"/>
      <c r="ARG166" s="426"/>
      <c r="ARH166" s="427"/>
      <c r="ARI166" s="427"/>
      <c r="ARJ166" s="423"/>
      <c r="ARK166" s="428"/>
      <c r="ARL166" s="79"/>
      <c r="ARM166" s="424"/>
      <c r="ARN166" s="89"/>
      <c r="ARO166" s="425"/>
      <c r="ARP166" s="423"/>
      <c r="ARQ166" s="426"/>
      <c r="ARR166" s="426"/>
      <c r="ARS166" s="427"/>
      <c r="ART166" s="427"/>
      <c r="ARU166" s="423"/>
      <c r="ARV166" s="428"/>
      <c r="ARW166" s="79"/>
      <c r="ARX166" s="424"/>
      <c r="ARY166" s="89"/>
      <c r="ARZ166" s="425"/>
      <c r="ASA166" s="423"/>
      <c r="ASB166" s="426"/>
      <c r="ASC166" s="426"/>
      <c r="ASD166" s="427"/>
      <c r="ASE166" s="427"/>
      <c r="ASF166" s="423"/>
      <c r="ASG166" s="428"/>
      <c r="ASH166" s="79"/>
      <c r="ASI166" s="424"/>
      <c r="ASJ166" s="89"/>
      <c r="ASK166" s="425"/>
      <c r="ASL166" s="423"/>
      <c r="ASM166" s="426"/>
      <c r="ASN166" s="426"/>
      <c r="ASO166" s="427"/>
      <c r="ASP166" s="427"/>
      <c r="ASQ166" s="423"/>
      <c r="ASR166" s="428"/>
      <c r="ASS166" s="79"/>
      <c r="AST166" s="424"/>
      <c r="ASU166" s="89"/>
      <c r="ASV166" s="425"/>
      <c r="ASW166" s="423"/>
      <c r="ASX166" s="426"/>
      <c r="ASY166" s="426"/>
      <c r="ASZ166" s="427"/>
      <c r="ATA166" s="427"/>
      <c r="ATB166" s="423"/>
      <c r="ATC166" s="428"/>
      <c r="ATD166" s="79"/>
      <c r="ATE166" s="424"/>
      <c r="ATF166" s="89"/>
      <c r="ATG166" s="425"/>
      <c r="ATH166" s="423"/>
      <c r="ATI166" s="426"/>
      <c r="ATJ166" s="426"/>
      <c r="ATK166" s="427"/>
      <c r="ATL166" s="427"/>
      <c r="ATM166" s="423"/>
      <c r="ATN166" s="428"/>
      <c r="ATO166" s="79"/>
      <c r="ATP166" s="424"/>
      <c r="ATQ166" s="89"/>
      <c r="ATR166" s="425"/>
      <c r="ATS166" s="423"/>
      <c r="ATT166" s="426"/>
      <c r="ATU166" s="426"/>
      <c r="ATV166" s="427"/>
      <c r="ATW166" s="427"/>
      <c r="ATX166" s="423"/>
      <c r="ATY166" s="428"/>
      <c r="ATZ166" s="79"/>
      <c r="AUA166" s="424"/>
      <c r="AUB166" s="89"/>
      <c r="AUC166" s="425"/>
      <c r="AUD166" s="423"/>
      <c r="AUE166" s="426"/>
      <c r="AUF166" s="426"/>
      <c r="AUG166" s="427"/>
      <c r="AUH166" s="427"/>
      <c r="AUI166" s="423"/>
      <c r="AUJ166" s="428"/>
      <c r="AUK166" s="79"/>
      <c r="AUL166" s="424"/>
      <c r="AUM166" s="89"/>
      <c r="AUN166" s="425"/>
      <c r="AUO166" s="423"/>
      <c r="AUP166" s="426"/>
      <c r="AUQ166" s="426"/>
      <c r="AUR166" s="427"/>
      <c r="AUS166" s="427"/>
      <c r="AUT166" s="423"/>
      <c r="AUU166" s="428"/>
      <c r="AUV166" s="79"/>
      <c r="AUW166" s="424"/>
      <c r="AUX166" s="89"/>
      <c r="AUY166" s="425"/>
      <c r="AUZ166" s="423"/>
      <c r="AVA166" s="426"/>
      <c r="AVB166" s="426"/>
      <c r="AVC166" s="427"/>
      <c r="AVD166" s="427"/>
      <c r="AVE166" s="423"/>
      <c r="AVF166" s="428"/>
      <c r="AVG166" s="79"/>
      <c r="AVH166" s="424"/>
      <c r="AVI166" s="89"/>
      <c r="AVJ166" s="425"/>
      <c r="AVK166" s="423"/>
      <c r="AVL166" s="426"/>
      <c r="AVM166" s="426"/>
      <c r="AVN166" s="427"/>
      <c r="AVO166" s="427"/>
      <c r="AVP166" s="423"/>
      <c r="AVQ166" s="428"/>
      <c r="AVR166" s="79"/>
      <c r="AVS166" s="424"/>
      <c r="AVT166" s="89"/>
      <c r="AVU166" s="425"/>
      <c r="AVV166" s="423"/>
      <c r="AVW166" s="426"/>
      <c r="AVX166" s="426"/>
      <c r="AVY166" s="427"/>
      <c r="AVZ166" s="427"/>
      <c r="AWA166" s="423"/>
      <c r="AWB166" s="428"/>
      <c r="AWC166" s="79"/>
      <c r="AWD166" s="424"/>
      <c r="AWE166" s="89"/>
      <c r="AWF166" s="425"/>
      <c r="AWG166" s="423"/>
      <c r="AWH166" s="426"/>
      <c r="AWI166" s="426"/>
      <c r="AWJ166" s="427"/>
      <c r="AWK166" s="427"/>
      <c r="AWL166" s="423"/>
      <c r="AWM166" s="428"/>
      <c r="AWN166" s="79"/>
      <c r="AWO166" s="424"/>
      <c r="AWP166" s="89"/>
      <c r="AWQ166" s="425"/>
      <c r="AWR166" s="423"/>
      <c r="AWS166" s="426"/>
      <c r="AWT166" s="426"/>
      <c r="AWU166" s="427"/>
      <c r="AWV166" s="427"/>
      <c r="AWW166" s="423"/>
      <c r="AWX166" s="428"/>
      <c r="AWY166" s="79"/>
      <c r="AWZ166" s="424"/>
      <c r="AXA166" s="89"/>
      <c r="AXB166" s="425"/>
      <c r="AXC166" s="423"/>
      <c r="AXD166" s="426"/>
      <c r="AXE166" s="426"/>
      <c r="AXF166" s="427"/>
      <c r="AXG166" s="427"/>
      <c r="AXH166" s="423"/>
      <c r="AXI166" s="428"/>
      <c r="AXJ166" s="79"/>
      <c r="AXK166" s="424"/>
      <c r="AXL166" s="89"/>
      <c r="AXM166" s="425"/>
      <c r="AXN166" s="423"/>
      <c r="AXO166" s="426"/>
      <c r="AXP166" s="426"/>
      <c r="AXQ166" s="427"/>
      <c r="AXR166" s="427"/>
      <c r="AXS166" s="423"/>
      <c r="AXT166" s="428"/>
      <c r="AXU166" s="79"/>
      <c r="AXV166" s="424"/>
      <c r="AXW166" s="89"/>
      <c r="AXX166" s="425"/>
      <c r="AXY166" s="423"/>
      <c r="AXZ166" s="426"/>
      <c r="AYA166" s="426"/>
      <c r="AYB166" s="427"/>
      <c r="AYC166" s="427"/>
      <c r="AYD166" s="423"/>
      <c r="AYE166" s="428"/>
      <c r="AYF166" s="79"/>
      <c r="AYG166" s="424"/>
      <c r="AYH166" s="89"/>
      <c r="AYI166" s="425"/>
      <c r="AYJ166" s="423"/>
      <c r="AYK166" s="426"/>
      <c r="AYL166" s="426"/>
      <c r="AYM166" s="427"/>
      <c r="AYN166" s="427"/>
      <c r="AYO166" s="423"/>
      <c r="AYP166" s="428"/>
      <c r="AYQ166" s="79"/>
      <c r="AYR166" s="424"/>
      <c r="AYS166" s="89"/>
      <c r="AYT166" s="425"/>
      <c r="AYU166" s="423"/>
      <c r="AYV166" s="426"/>
      <c r="AYW166" s="426"/>
      <c r="AYX166" s="427"/>
      <c r="AYY166" s="427"/>
      <c r="AYZ166" s="423"/>
      <c r="AZA166" s="428"/>
      <c r="AZB166" s="79"/>
      <c r="AZC166" s="424"/>
      <c r="AZD166" s="89"/>
      <c r="AZE166" s="425"/>
      <c r="AZF166" s="423"/>
      <c r="AZG166" s="426"/>
      <c r="AZH166" s="426"/>
      <c r="AZI166" s="427"/>
      <c r="AZJ166" s="427"/>
      <c r="AZK166" s="423"/>
      <c r="AZL166" s="428"/>
      <c r="AZM166" s="79"/>
      <c r="AZN166" s="424"/>
      <c r="AZO166" s="89"/>
      <c r="AZP166" s="425"/>
      <c r="AZQ166" s="423"/>
      <c r="AZR166" s="426"/>
      <c r="AZS166" s="426"/>
      <c r="AZT166" s="427"/>
      <c r="AZU166" s="427"/>
      <c r="AZV166" s="423"/>
      <c r="AZW166" s="428"/>
      <c r="AZX166" s="79"/>
      <c r="AZY166" s="424"/>
      <c r="AZZ166" s="89"/>
      <c r="BAA166" s="425"/>
      <c r="BAB166" s="423"/>
      <c r="BAC166" s="426"/>
      <c r="BAD166" s="426"/>
      <c r="BAE166" s="427"/>
      <c r="BAF166" s="427"/>
      <c r="BAG166" s="423"/>
      <c r="BAH166" s="428"/>
      <c r="BAI166" s="79"/>
      <c r="BAJ166" s="424"/>
      <c r="BAK166" s="89"/>
      <c r="BAL166" s="425"/>
      <c r="BAM166" s="423"/>
      <c r="BAN166" s="426"/>
      <c r="BAO166" s="426"/>
      <c r="BAP166" s="427"/>
      <c r="BAQ166" s="427"/>
      <c r="BAR166" s="423"/>
      <c r="BAS166" s="428"/>
      <c r="BAT166" s="79"/>
      <c r="BAU166" s="424"/>
      <c r="BAV166" s="89"/>
      <c r="BAW166" s="425"/>
      <c r="BAX166" s="423"/>
      <c r="BAY166" s="426"/>
      <c r="BAZ166" s="426"/>
      <c r="BBA166" s="427"/>
      <c r="BBB166" s="427"/>
      <c r="BBC166" s="423"/>
      <c r="BBD166" s="428"/>
      <c r="BBE166" s="79"/>
      <c r="BBF166" s="424"/>
      <c r="BBG166" s="89"/>
      <c r="BBH166" s="425"/>
      <c r="BBI166" s="423"/>
      <c r="BBJ166" s="426"/>
      <c r="BBK166" s="426"/>
      <c r="BBL166" s="427"/>
      <c r="BBM166" s="427"/>
      <c r="BBN166" s="423"/>
      <c r="BBO166" s="428"/>
      <c r="BBP166" s="79"/>
      <c r="BBQ166" s="424"/>
      <c r="BBR166" s="89"/>
      <c r="BBS166" s="425"/>
      <c r="BBT166" s="423"/>
      <c r="BBU166" s="426"/>
      <c r="BBV166" s="426"/>
      <c r="BBW166" s="427"/>
      <c r="BBX166" s="427"/>
      <c r="BBY166" s="423"/>
      <c r="BBZ166" s="428"/>
      <c r="BCA166" s="79"/>
      <c r="BCB166" s="424"/>
      <c r="BCC166" s="89"/>
      <c r="BCD166" s="425"/>
      <c r="BCE166" s="423"/>
      <c r="BCF166" s="426"/>
      <c r="BCG166" s="426"/>
      <c r="BCH166" s="427"/>
      <c r="BCI166" s="427"/>
      <c r="BCJ166" s="423"/>
      <c r="BCK166" s="428"/>
      <c r="BCL166" s="79"/>
      <c r="BCM166" s="424"/>
      <c r="BCN166" s="89"/>
      <c r="BCO166" s="425"/>
      <c r="BCP166" s="423"/>
      <c r="BCQ166" s="426"/>
      <c r="BCR166" s="426"/>
      <c r="BCS166" s="427"/>
      <c r="BCT166" s="427"/>
      <c r="BCU166" s="423"/>
      <c r="BCV166" s="428"/>
      <c r="BCW166" s="79"/>
      <c r="BCX166" s="424"/>
      <c r="BCY166" s="89"/>
      <c r="BCZ166" s="425"/>
      <c r="BDA166" s="423"/>
      <c r="BDB166" s="426"/>
      <c r="BDC166" s="426"/>
      <c r="BDD166" s="427"/>
      <c r="BDE166" s="427"/>
      <c r="BDF166" s="423"/>
      <c r="BDG166" s="428"/>
      <c r="BDH166" s="79"/>
      <c r="BDI166" s="424"/>
      <c r="BDJ166" s="89"/>
      <c r="BDK166" s="425"/>
      <c r="BDL166" s="423"/>
      <c r="BDM166" s="426"/>
      <c r="BDN166" s="426"/>
      <c r="BDO166" s="427"/>
      <c r="BDP166" s="427"/>
      <c r="BDQ166" s="423"/>
      <c r="BDR166" s="428"/>
      <c r="BDS166" s="79"/>
      <c r="BDT166" s="424"/>
      <c r="BDU166" s="89"/>
      <c r="BDV166" s="425"/>
      <c r="BDW166" s="423"/>
      <c r="BDX166" s="426"/>
      <c r="BDY166" s="426"/>
      <c r="BDZ166" s="427"/>
      <c r="BEA166" s="427"/>
      <c r="BEB166" s="423"/>
      <c r="BEC166" s="428"/>
      <c r="BED166" s="79"/>
      <c r="BEE166" s="424"/>
      <c r="BEF166" s="89"/>
      <c r="BEG166" s="425"/>
      <c r="BEH166" s="423"/>
      <c r="BEI166" s="426"/>
      <c r="BEJ166" s="426"/>
      <c r="BEK166" s="427"/>
      <c r="BEL166" s="427"/>
      <c r="BEM166" s="423"/>
      <c r="BEN166" s="428"/>
      <c r="BEO166" s="79"/>
      <c r="BEP166" s="424"/>
      <c r="BEQ166" s="89"/>
      <c r="BER166" s="425"/>
      <c r="BES166" s="423"/>
      <c r="BET166" s="426"/>
      <c r="BEU166" s="426"/>
      <c r="BEV166" s="427"/>
      <c r="BEW166" s="427"/>
      <c r="BEX166" s="423"/>
      <c r="BEY166" s="428"/>
      <c r="BEZ166" s="79"/>
      <c r="BFA166" s="424"/>
      <c r="BFB166" s="89"/>
      <c r="BFC166" s="425"/>
      <c r="BFD166" s="423"/>
      <c r="BFE166" s="426"/>
      <c r="BFF166" s="426"/>
      <c r="BFG166" s="427"/>
      <c r="BFH166" s="427"/>
      <c r="BFI166" s="423"/>
      <c r="BFJ166" s="428"/>
      <c r="BFK166" s="79"/>
      <c r="BFL166" s="424"/>
      <c r="BFM166" s="89"/>
      <c r="BFN166" s="425"/>
      <c r="BFO166" s="423"/>
      <c r="BFP166" s="426"/>
      <c r="BFQ166" s="426"/>
      <c r="BFR166" s="427"/>
      <c r="BFS166" s="427"/>
      <c r="BFT166" s="423"/>
      <c r="BFU166" s="428"/>
      <c r="BFV166" s="79"/>
      <c r="BFW166" s="424"/>
      <c r="BFX166" s="89"/>
      <c r="BFY166" s="425"/>
      <c r="BFZ166" s="423"/>
      <c r="BGA166" s="426"/>
      <c r="BGB166" s="426"/>
      <c r="BGC166" s="427"/>
      <c r="BGD166" s="427"/>
      <c r="BGE166" s="423"/>
      <c r="BGF166" s="428"/>
      <c r="BGG166" s="79"/>
      <c r="BGH166" s="424"/>
      <c r="BGI166" s="89"/>
      <c r="BGJ166" s="425"/>
      <c r="BGK166" s="423"/>
      <c r="BGL166" s="426"/>
      <c r="BGM166" s="426"/>
      <c r="BGN166" s="427"/>
      <c r="BGO166" s="427"/>
      <c r="BGP166" s="423"/>
      <c r="BGQ166" s="428"/>
      <c r="BGR166" s="79"/>
      <c r="BGS166" s="424"/>
      <c r="BGT166" s="89"/>
      <c r="BGU166" s="425"/>
      <c r="BGV166" s="423"/>
      <c r="BGW166" s="426"/>
      <c r="BGX166" s="426"/>
      <c r="BGY166" s="427"/>
      <c r="BGZ166" s="427"/>
      <c r="BHA166" s="423"/>
      <c r="BHB166" s="428"/>
      <c r="BHC166" s="79"/>
      <c r="BHD166" s="424"/>
      <c r="BHE166" s="89"/>
      <c r="BHF166" s="425"/>
      <c r="BHG166" s="423"/>
      <c r="BHH166" s="426"/>
      <c r="BHI166" s="426"/>
      <c r="BHJ166" s="427"/>
      <c r="BHK166" s="427"/>
      <c r="BHL166" s="423"/>
      <c r="BHM166" s="428"/>
      <c r="BHN166" s="79"/>
      <c r="BHO166" s="424"/>
      <c r="BHP166" s="89"/>
      <c r="BHQ166" s="425"/>
      <c r="BHR166" s="423"/>
      <c r="BHS166" s="426"/>
      <c r="BHT166" s="426"/>
      <c r="BHU166" s="427"/>
      <c r="BHV166" s="427"/>
      <c r="BHW166" s="423"/>
      <c r="BHX166" s="428"/>
      <c r="BHY166" s="79"/>
      <c r="BHZ166" s="424"/>
      <c r="BIA166" s="89"/>
      <c r="BIB166" s="425"/>
      <c r="BIC166" s="423"/>
      <c r="BID166" s="426"/>
      <c r="BIE166" s="426"/>
      <c r="BIF166" s="427"/>
      <c r="BIG166" s="427"/>
      <c r="BIH166" s="423"/>
      <c r="BII166" s="428"/>
      <c r="BIJ166" s="79"/>
      <c r="BIK166" s="424"/>
      <c r="BIL166" s="89"/>
      <c r="BIM166" s="425"/>
      <c r="BIN166" s="423"/>
      <c r="BIO166" s="426"/>
      <c r="BIP166" s="426"/>
      <c r="BIQ166" s="427"/>
      <c r="BIR166" s="427"/>
      <c r="BIS166" s="423"/>
      <c r="BIT166" s="428"/>
      <c r="BIU166" s="79"/>
      <c r="BIV166" s="424"/>
      <c r="BIW166" s="89"/>
      <c r="BIX166" s="425"/>
      <c r="BIY166" s="423"/>
      <c r="BIZ166" s="426"/>
      <c r="BJA166" s="426"/>
      <c r="BJB166" s="427"/>
      <c r="BJC166" s="427"/>
      <c r="BJD166" s="423"/>
      <c r="BJE166" s="428"/>
      <c r="BJF166" s="79"/>
      <c r="BJG166" s="424"/>
      <c r="BJH166" s="89"/>
      <c r="BJI166" s="425"/>
      <c r="BJJ166" s="423"/>
      <c r="BJK166" s="426"/>
      <c r="BJL166" s="426"/>
      <c r="BJM166" s="427"/>
      <c r="BJN166" s="427"/>
      <c r="BJO166" s="423"/>
      <c r="BJP166" s="428"/>
      <c r="BJQ166" s="79"/>
      <c r="BJR166" s="424"/>
      <c r="BJS166" s="89"/>
      <c r="BJT166" s="425"/>
      <c r="BJU166" s="423"/>
      <c r="BJV166" s="426"/>
      <c r="BJW166" s="426"/>
      <c r="BJX166" s="427"/>
      <c r="BJY166" s="427"/>
      <c r="BJZ166" s="423"/>
      <c r="BKA166" s="428"/>
      <c r="BKB166" s="79"/>
      <c r="BKC166" s="424"/>
      <c r="BKD166" s="89"/>
      <c r="BKE166" s="425"/>
      <c r="BKF166" s="423"/>
      <c r="BKG166" s="426"/>
      <c r="BKH166" s="426"/>
      <c r="BKI166" s="427"/>
      <c r="BKJ166" s="427"/>
      <c r="BKK166" s="423"/>
      <c r="BKL166" s="428"/>
      <c r="BKM166" s="79"/>
      <c r="BKN166" s="424"/>
      <c r="BKO166" s="89"/>
      <c r="BKP166" s="425"/>
      <c r="BKQ166" s="423"/>
      <c r="BKR166" s="426"/>
      <c r="BKS166" s="426"/>
      <c r="BKT166" s="427"/>
      <c r="BKU166" s="427"/>
      <c r="BKV166" s="423"/>
      <c r="BKW166" s="428"/>
      <c r="BKX166" s="79"/>
      <c r="BKY166" s="424"/>
      <c r="BKZ166" s="89"/>
      <c r="BLA166" s="425"/>
      <c r="BLB166" s="423"/>
      <c r="BLC166" s="426"/>
      <c r="BLD166" s="426"/>
      <c r="BLE166" s="427"/>
      <c r="BLF166" s="427"/>
      <c r="BLG166" s="423"/>
      <c r="BLH166" s="428"/>
      <c r="BLI166" s="79"/>
      <c r="BLJ166" s="424"/>
      <c r="BLK166" s="89"/>
      <c r="BLL166" s="425"/>
      <c r="BLM166" s="423"/>
      <c r="BLN166" s="426"/>
      <c r="BLO166" s="426"/>
      <c r="BLP166" s="427"/>
      <c r="BLQ166" s="427"/>
      <c r="BLR166" s="423"/>
      <c r="BLS166" s="428"/>
      <c r="BLT166" s="79"/>
      <c r="BLU166" s="424"/>
      <c r="BLV166" s="89"/>
      <c r="BLW166" s="425"/>
      <c r="BLX166" s="423"/>
      <c r="BLY166" s="426"/>
      <c r="BLZ166" s="426"/>
      <c r="BMA166" s="427"/>
      <c r="BMB166" s="427"/>
      <c r="BMC166" s="423"/>
      <c r="BMD166" s="428"/>
      <c r="BME166" s="79"/>
      <c r="BMF166" s="424"/>
      <c r="BMG166" s="89"/>
      <c r="BMH166" s="425"/>
      <c r="BMI166" s="423"/>
      <c r="BMJ166" s="426"/>
      <c r="BMK166" s="426"/>
      <c r="BML166" s="427"/>
      <c r="BMM166" s="427"/>
      <c r="BMN166" s="423"/>
      <c r="BMO166" s="428"/>
      <c r="BMP166" s="79"/>
      <c r="BMQ166" s="424"/>
      <c r="BMR166" s="89"/>
      <c r="BMS166" s="425"/>
      <c r="BMT166" s="423"/>
      <c r="BMU166" s="426"/>
      <c r="BMV166" s="426"/>
      <c r="BMW166" s="427"/>
      <c r="BMX166" s="427"/>
      <c r="BMY166" s="423"/>
      <c r="BMZ166" s="428"/>
      <c r="BNA166" s="79"/>
      <c r="BNB166" s="424"/>
      <c r="BNC166" s="89"/>
      <c r="BND166" s="425"/>
      <c r="BNE166" s="423"/>
      <c r="BNF166" s="426"/>
      <c r="BNG166" s="426"/>
      <c r="BNH166" s="427"/>
      <c r="BNI166" s="427"/>
      <c r="BNJ166" s="423"/>
      <c r="BNK166" s="428"/>
      <c r="BNL166" s="79"/>
      <c r="BNM166" s="424"/>
      <c r="BNN166" s="89"/>
      <c r="BNO166" s="425"/>
      <c r="BNP166" s="423"/>
      <c r="BNQ166" s="426"/>
      <c r="BNR166" s="426"/>
      <c r="BNS166" s="427"/>
      <c r="BNT166" s="427"/>
      <c r="BNU166" s="423"/>
      <c r="BNV166" s="428"/>
      <c r="BNW166" s="79"/>
      <c r="BNX166" s="424"/>
      <c r="BNY166" s="89"/>
      <c r="BNZ166" s="425"/>
      <c r="BOA166" s="423"/>
      <c r="BOB166" s="426"/>
      <c r="BOC166" s="426"/>
      <c r="BOD166" s="427"/>
      <c r="BOE166" s="427"/>
      <c r="BOF166" s="423"/>
      <c r="BOG166" s="428"/>
      <c r="BOH166" s="79"/>
      <c r="BOI166" s="424"/>
      <c r="BOJ166" s="89"/>
      <c r="BOK166" s="425"/>
      <c r="BOL166" s="423"/>
      <c r="BOM166" s="426"/>
      <c r="BON166" s="426"/>
      <c r="BOO166" s="427"/>
      <c r="BOP166" s="427"/>
      <c r="BOQ166" s="423"/>
      <c r="BOR166" s="428"/>
      <c r="BOS166" s="79"/>
      <c r="BOT166" s="424"/>
      <c r="BOU166" s="89"/>
      <c r="BOV166" s="425"/>
      <c r="BOW166" s="423"/>
      <c r="BOX166" s="426"/>
      <c r="BOY166" s="426"/>
      <c r="BOZ166" s="427"/>
      <c r="BPA166" s="427"/>
      <c r="BPB166" s="423"/>
      <c r="BPC166" s="428"/>
      <c r="BPD166" s="79"/>
      <c r="BPE166" s="424"/>
      <c r="BPF166" s="89"/>
      <c r="BPG166" s="425"/>
      <c r="BPH166" s="423"/>
      <c r="BPI166" s="426"/>
      <c r="BPJ166" s="426"/>
      <c r="BPK166" s="427"/>
      <c r="BPL166" s="427"/>
      <c r="BPM166" s="423"/>
      <c r="BPN166" s="428"/>
      <c r="BPO166" s="79"/>
      <c r="BPP166" s="424"/>
      <c r="BPQ166" s="89"/>
      <c r="BPR166" s="425"/>
      <c r="BPS166" s="423"/>
      <c r="BPT166" s="426"/>
      <c r="BPU166" s="426"/>
      <c r="BPV166" s="427"/>
      <c r="BPW166" s="427"/>
      <c r="BPX166" s="423"/>
      <c r="BPY166" s="428"/>
      <c r="BPZ166" s="79"/>
      <c r="BQA166" s="424"/>
      <c r="BQB166" s="89"/>
      <c r="BQC166" s="425"/>
      <c r="BQD166" s="423"/>
      <c r="BQE166" s="426"/>
      <c r="BQF166" s="426"/>
      <c r="BQG166" s="427"/>
      <c r="BQH166" s="427"/>
      <c r="BQI166" s="423"/>
      <c r="BQJ166" s="428"/>
      <c r="BQK166" s="79"/>
      <c r="BQL166" s="424"/>
      <c r="BQM166" s="89"/>
      <c r="BQN166" s="425"/>
      <c r="BQO166" s="423"/>
      <c r="BQP166" s="426"/>
      <c r="BQQ166" s="426"/>
      <c r="BQR166" s="427"/>
      <c r="BQS166" s="427"/>
      <c r="BQT166" s="423"/>
      <c r="BQU166" s="428"/>
      <c r="BQV166" s="79"/>
      <c r="BQW166" s="424"/>
      <c r="BQX166" s="89"/>
      <c r="BQY166" s="425"/>
      <c r="BQZ166" s="423"/>
      <c r="BRA166" s="426"/>
      <c r="BRB166" s="426"/>
      <c r="BRC166" s="427"/>
      <c r="BRD166" s="427"/>
      <c r="BRE166" s="423"/>
      <c r="BRF166" s="428"/>
      <c r="BRG166" s="79"/>
      <c r="BRH166" s="424"/>
      <c r="BRI166" s="89"/>
      <c r="BRJ166" s="425"/>
      <c r="BRK166" s="423"/>
      <c r="BRL166" s="426"/>
      <c r="BRM166" s="426"/>
      <c r="BRN166" s="427"/>
      <c r="BRO166" s="427"/>
      <c r="BRP166" s="423"/>
      <c r="BRQ166" s="428"/>
      <c r="BRR166" s="79"/>
      <c r="BRS166" s="424"/>
      <c r="BRT166" s="89"/>
      <c r="BRU166" s="425"/>
      <c r="BRV166" s="423"/>
      <c r="BRW166" s="426"/>
      <c r="BRX166" s="426"/>
      <c r="BRY166" s="427"/>
      <c r="BRZ166" s="427"/>
      <c r="BSA166" s="423"/>
      <c r="BSB166" s="428"/>
      <c r="BSC166" s="79"/>
      <c r="BSD166" s="424"/>
      <c r="BSE166" s="89"/>
      <c r="BSF166" s="425"/>
      <c r="BSG166" s="423"/>
      <c r="BSH166" s="426"/>
      <c r="BSI166" s="426"/>
      <c r="BSJ166" s="427"/>
      <c r="BSK166" s="427"/>
      <c r="BSL166" s="423"/>
      <c r="BSM166" s="428"/>
      <c r="BSN166" s="79"/>
      <c r="BSO166" s="424"/>
      <c r="BSP166" s="89"/>
      <c r="BSQ166" s="425"/>
      <c r="BSR166" s="423"/>
      <c r="BSS166" s="426"/>
      <c r="BST166" s="426"/>
      <c r="BSU166" s="427"/>
      <c r="BSV166" s="427"/>
      <c r="BSW166" s="423"/>
      <c r="BSX166" s="428"/>
      <c r="BSY166" s="79"/>
      <c r="BSZ166" s="424"/>
      <c r="BTA166" s="89"/>
      <c r="BTB166" s="425"/>
      <c r="BTC166" s="423"/>
      <c r="BTD166" s="426"/>
      <c r="BTE166" s="426"/>
      <c r="BTF166" s="427"/>
      <c r="BTG166" s="427"/>
      <c r="BTH166" s="423"/>
      <c r="BTI166" s="428"/>
      <c r="BTJ166" s="79"/>
      <c r="BTK166" s="424"/>
      <c r="BTL166" s="89"/>
      <c r="BTM166" s="425"/>
      <c r="BTN166" s="423"/>
      <c r="BTO166" s="426"/>
      <c r="BTP166" s="426"/>
      <c r="BTQ166" s="427"/>
      <c r="BTR166" s="427"/>
      <c r="BTS166" s="423"/>
      <c r="BTT166" s="428"/>
      <c r="BTU166" s="79"/>
      <c r="BTV166" s="424"/>
      <c r="BTW166" s="89"/>
      <c r="BTX166" s="425"/>
      <c r="BTY166" s="423"/>
      <c r="BTZ166" s="426"/>
      <c r="BUA166" s="426"/>
      <c r="BUB166" s="427"/>
      <c r="BUC166" s="427"/>
      <c r="BUD166" s="423"/>
      <c r="BUE166" s="428"/>
      <c r="BUF166" s="79"/>
      <c r="BUG166" s="424"/>
      <c r="BUH166" s="89"/>
      <c r="BUI166" s="425"/>
      <c r="BUJ166" s="423"/>
      <c r="BUK166" s="426"/>
      <c r="BUL166" s="426"/>
      <c r="BUM166" s="427"/>
      <c r="BUN166" s="427"/>
      <c r="BUO166" s="423"/>
      <c r="BUP166" s="428"/>
      <c r="BUQ166" s="79"/>
      <c r="BUR166" s="424"/>
      <c r="BUS166" s="89"/>
      <c r="BUT166" s="425"/>
      <c r="BUU166" s="423"/>
      <c r="BUV166" s="426"/>
      <c r="BUW166" s="426"/>
      <c r="BUX166" s="427"/>
      <c r="BUY166" s="427"/>
      <c r="BUZ166" s="423"/>
      <c r="BVA166" s="428"/>
      <c r="BVB166" s="79"/>
      <c r="BVC166" s="424"/>
      <c r="BVD166" s="89"/>
      <c r="BVE166" s="425"/>
      <c r="BVF166" s="423"/>
      <c r="BVG166" s="426"/>
      <c r="BVH166" s="426"/>
      <c r="BVI166" s="427"/>
      <c r="BVJ166" s="427"/>
      <c r="BVK166" s="423"/>
      <c r="BVL166" s="428"/>
      <c r="BVM166" s="79"/>
      <c r="BVN166" s="424"/>
      <c r="BVO166" s="89"/>
      <c r="BVP166" s="425"/>
      <c r="BVQ166" s="423"/>
      <c r="BVR166" s="426"/>
      <c r="BVS166" s="426"/>
      <c r="BVT166" s="427"/>
      <c r="BVU166" s="427"/>
      <c r="BVV166" s="423"/>
      <c r="BVW166" s="428"/>
      <c r="BVX166" s="79"/>
      <c r="BVY166" s="424"/>
      <c r="BVZ166" s="89"/>
      <c r="BWA166" s="425"/>
      <c r="BWB166" s="423"/>
      <c r="BWC166" s="426"/>
      <c r="BWD166" s="426"/>
      <c r="BWE166" s="427"/>
      <c r="BWF166" s="427"/>
      <c r="BWG166" s="423"/>
      <c r="BWH166" s="428"/>
      <c r="BWI166" s="79"/>
      <c r="BWJ166" s="424"/>
      <c r="BWK166" s="89"/>
      <c r="BWL166" s="425"/>
      <c r="BWM166" s="423"/>
      <c r="BWN166" s="426"/>
      <c r="BWO166" s="426"/>
      <c r="BWP166" s="427"/>
      <c r="BWQ166" s="427"/>
      <c r="BWR166" s="423"/>
      <c r="BWS166" s="428"/>
      <c r="BWT166" s="79"/>
      <c r="BWU166" s="424"/>
      <c r="BWV166" s="89"/>
      <c r="BWW166" s="425"/>
      <c r="BWX166" s="423"/>
      <c r="BWY166" s="426"/>
      <c r="BWZ166" s="426"/>
      <c r="BXA166" s="427"/>
      <c r="BXB166" s="427"/>
      <c r="BXC166" s="423"/>
      <c r="BXD166" s="428"/>
      <c r="BXE166" s="79"/>
      <c r="BXF166" s="424"/>
      <c r="BXG166" s="89"/>
      <c r="BXH166" s="425"/>
      <c r="BXI166" s="423"/>
      <c r="BXJ166" s="426"/>
      <c r="BXK166" s="426"/>
      <c r="BXL166" s="427"/>
      <c r="BXM166" s="427"/>
      <c r="BXN166" s="423"/>
      <c r="BXO166" s="428"/>
      <c r="BXP166" s="79"/>
      <c r="BXQ166" s="424"/>
      <c r="BXR166" s="89"/>
      <c r="BXS166" s="425"/>
      <c r="BXT166" s="423"/>
      <c r="BXU166" s="426"/>
      <c r="BXV166" s="426"/>
      <c r="BXW166" s="427"/>
      <c r="BXX166" s="427"/>
      <c r="BXY166" s="423"/>
      <c r="BXZ166" s="428"/>
      <c r="BYA166" s="79"/>
      <c r="BYB166" s="424"/>
      <c r="BYC166" s="89"/>
      <c r="BYD166" s="425"/>
      <c r="BYE166" s="423"/>
      <c r="BYF166" s="426"/>
      <c r="BYG166" s="426"/>
      <c r="BYH166" s="427"/>
      <c r="BYI166" s="427"/>
      <c r="BYJ166" s="423"/>
      <c r="BYK166" s="428"/>
      <c r="BYL166" s="79"/>
      <c r="BYM166" s="424"/>
      <c r="BYN166" s="89"/>
      <c r="BYO166" s="425"/>
      <c r="BYP166" s="423"/>
      <c r="BYQ166" s="426"/>
      <c r="BYR166" s="426"/>
      <c r="BYS166" s="427"/>
      <c r="BYT166" s="427"/>
      <c r="BYU166" s="423"/>
      <c r="BYV166" s="428"/>
      <c r="BYW166" s="79"/>
      <c r="BYX166" s="424"/>
      <c r="BYY166" s="89"/>
      <c r="BYZ166" s="425"/>
      <c r="BZA166" s="423"/>
      <c r="BZB166" s="426"/>
      <c r="BZC166" s="426"/>
      <c r="BZD166" s="427"/>
      <c r="BZE166" s="427"/>
      <c r="BZF166" s="423"/>
      <c r="BZG166" s="428"/>
      <c r="BZH166" s="79"/>
      <c r="BZI166" s="424"/>
      <c r="BZJ166" s="89"/>
      <c r="BZK166" s="425"/>
      <c r="BZL166" s="423"/>
      <c r="BZM166" s="426"/>
      <c r="BZN166" s="426"/>
      <c r="BZO166" s="427"/>
      <c r="BZP166" s="427"/>
      <c r="BZQ166" s="423"/>
      <c r="BZR166" s="428"/>
      <c r="BZS166" s="79"/>
      <c r="BZT166" s="424"/>
      <c r="BZU166" s="89"/>
      <c r="BZV166" s="425"/>
      <c r="BZW166" s="423"/>
      <c r="BZX166" s="426"/>
      <c r="BZY166" s="426"/>
      <c r="BZZ166" s="427"/>
      <c r="CAA166" s="427"/>
      <c r="CAB166" s="423"/>
      <c r="CAC166" s="428"/>
      <c r="CAD166" s="79"/>
      <c r="CAE166" s="424"/>
      <c r="CAF166" s="89"/>
      <c r="CAG166" s="425"/>
      <c r="CAH166" s="423"/>
      <c r="CAI166" s="426"/>
      <c r="CAJ166" s="426"/>
      <c r="CAK166" s="427"/>
      <c r="CAL166" s="427"/>
      <c r="CAM166" s="423"/>
      <c r="CAN166" s="428"/>
      <c r="CAO166" s="79"/>
      <c r="CAP166" s="424"/>
      <c r="CAQ166" s="89"/>
      <c r="CAR166" s="425"/>
      <c r="CAS166" s="423"/>
      <c r="CAT166" s="426"/>
      <c r="CAU166" s="426"/>
      <c r="CAV166" s="427"/>
      <c r="CAW166" s="427"/>
      <c r="CAX166" s="423"/>
      <c r="CAY166" s="428"/>
      <c r="CAZ166" s="79"/>
      <c r="CBA166" s="424"/>
      <c r="CBB166" s="89"/>
      <c r="CBC166" s="425"/>
      <c r="CBD166" s="423"/>
      <c r="CBE166" s="426"/>
      <c r="CBF166" s="426"/>
      <c r="CBG166" s="427"/>
      <c r="CBH166" s="427"/>
      <c r="CBI166" s="423"/>
      <c r="CBJ166" s="428"/>
      <c r="CBK166" s="79"/>
      <c r="CBL166" s="424"/>
      <c r="CBM166" s="89"/>
      <c r="CBN166" s="425"/>
      <c r="CBO166" s="423"/>
      <c r="CBP166" s="426"/>
      <c r="CBQ166" s="426"/>
      <c r="CBR166" s="427"/>
      <c r="CBS166" s="427"/>
      <c r="CBT166" s="423"/>
      <c r="CBU166" s="428"/>
      <c r="CBV166" s="79"/>
      <c r="CBW166" s="424"/>
      <c r="CBX166" s="89"/>
      <c r="CBY166" s="425"/>
      <c r="CBZ166" s="423"/>
      <c r="CCA166" s="426"/>
      <c r="CCB166" s="426"/>
      <c r="CCC166" s="427"/>
      <c r="CCD166" s="427"/>
      <c r="CCE166" s="423"/>
      <c r="CCF166" s="428"/>
      <c r="CCG166" s="79"/>
      <c r="CCH166" s="424"/>
      <c r="CCI166" s="89"/>
      <c r="CCJ166" s="425"/>
      <c r="CCK166" s="423"/>
      <c r="CCL166" s="426"/>
      <c r="CCM166" s="426"/>
      <c r="CCN166" s="427"/>
      <c r="CCO166" s="427"/>
      <c r="CCP166" s="423"/>
      <c r="CCQ166" s="428"/>
      <c r="CCR166" s="79"/>
      <c r="CCS166" s="424"/>
      <c r="CCT166" s="89"/>
      <c r="CCU166" s="425"/>
      <c r="CCV166" s="423"/>
      <c r="CCW166" s="426"/>
      <c r="CCX166" s="426"/>
      <c r="CCY166" s="427"/>
      <c r="CCZ166" s="427"/>
      <c r="CDA166" s="423"/>
      <c r="CDB166" s="428"/>
      <c r="CDC166" s="79"/>
      <c r="CDD166" s="424"/>
      <c r="CDE166" s="89"/>
      <c r="CDF166" s="425"/>
      <c r="CDG166" s="423"/>
      <c r="CDH166" s="426"/>
      <c r="CDI166" s="426"/>
      <c r="CDJ166" s="427"/>
      <c r="CDK166" s="427"/>
      <c r="CDL166" s="423"/>
      <c r="CDM166" s="428"/>
      <c r="CDN166" s="79"/>
      <c r="CDO166" s="424"/>
      <c r="CDP166" s="89"/>
      <c r="CDQ166" s="425"/>
      <c r="CDR166" s="423"/>
      <c r="CDS166" s="426"/>
      <c r="CDT166" s="426"/>
      <c r="CDU166" s="427"/>
      <c r="CDV166" s="427"/>
      <c r="CDW166" s="423"/>
      <c r="CDX166" s="428"/>
      <c r="CDY166" s="79"/>
      <c r="CDZ166" s="424"/>
      <c r="CEA166" s="89"/>
      <c r="CEB166" s="425"/>
      <c r="CEC166" s="423"/>
      <c r="CED166" s="426"/>
      <c r="CEE166" s="426"/>
      <c r="CEF166" s="427"/>
      <c r="CEG166" s="427"/>
      <c r="CEH166" s="423"/>
      <c r="CEI166" s="428"/>
      <c r="CEJ166" s="79"/>
      <c r="CEK166" s="424"/>
      <c r="CEL166" s="89"/>
      <c r="CEM166" s="425"/>
      <c r="CEN166" s="423"/>
      <c r="CEO166" s="426"/>
      <c r="CEP166" s="426"/>
      <c r="CEQ166" s="427"/>
      <c r="CER166" s="427"/>
      <c r="CES166" s="423"/>
      <c r="CET166" s="428"/>
      <c r="CEU166" s="79"/>
      <c r="CEV166" s="424"/>
      <c r="CEW166" s="89"/>
      <c r="CEX166" s="425"/>
      <c r="CEY166" s="423"/>
      <c r="CEZ166" s="426"/>
      <c r="CFA166" s="426"/>
      <c r="CFB166" s="427"/>
      <c r="CFC166" s="427"/>
      <c r="CFD166" s="423"/>
      <c r="CFE166" s="428"/>
      <c r="CFF166" s="79"/>
      <c r="CFG166" s="424"/>
      <c r="CFH166" s="89"/>
      <c r="CFI166" s="425"/>
      <c r="CFJ166" s="423"/>
      <c r="CFK166" s="426"/>
      <c r="CFL166" s="426"/>
      <c r="CFM166" s="427"/>
      <c r="CFN166" s="427"/>
      <c r="CFO166" s="423"/>
      <c r="CFP166" s="428"/>
      <c r="CFQ166" s="79"/>
      <c r="CFR166" s="424"/>
      <c r="CFS166" s="89"/>
      <c r="CFT166" s="425"/>
      <c r="CFU166" s="423"/>
      <c r="CFV166" s="426"/>
      <c r="CFW166" s="426"/>
      <c r="CFX166" s="427"/>
      <c r="CFY166" s="427"/>
      <c r="CFZ166" s="423"/>
      <c r="CGA166" s="428"/>
      <c r="CGB166" s="79"/>
      <c r="CGC166" s="424"/>
      <c r="CGD166" s="89"/>
      <c r="CGE166" s="425"/>
      <c r="CGF166" s="423"/>
      <c r="CGG166" s="426"/>
      <c r="CGH166" s="426"/>
      <c r="CGI166" s="427"/>
      <c r="CGJ166" s="427"/>
      <c r="CGK166" s="423"/>
      <c r="CGL166" s="428"/>
      <c r="CGM166" s="79"/>
      <c r="CGN166" s="424"/>
      <c r="CGO166" s="89"/>
      <c r="CGP166" s="425"/>
      <c r="CGQ166" s="423"/>
      <c r="CGR166" s="426"/>
      <c r="CGS166" s="426"/>
      <c r="CGT166" s="427"/>
      <c r="CGU166" s="427"/>
      <c r="CGV166" s="423"/>
      <c r="CGW166" s="428"/>
      <c r="CGX166" s="79"/>
      <c r="CGY166" s="424"/>
      <c r="CGZ166" s="89"/>
      <c r="CHA166" s="425"/>
      <c r="CHB166" s="423"/>
      <c r="CHC166" s="426"/>
      <c r="CHD166" s="426"/>
      <c r="CHE166" s="427"/>
      <c r="CHF166" s="427"/>
      <c r="CHG166" s="423"/>
      <c r="CHH166" s="428"/>
      <c r="CHI166" s="79"/>
      <c r="CHJ166" s="424"/>
      <c r="CHK166" s="89"/>
      <c r="CHL166" s="425"/>
      <c r="CHM166" s="423"/>
      <c r="CHN166" s="426"/>
      <c r="CHO166" s="426"/>
      <c r="CHP166" s="427"/>
      <c r="CHQ166" s="427"/>
      <c r="CHR166" s="423"/>
      <c r="CHS166" s="428"/>
      <c r="CHT166" s="79"/>
      <c r="CHU166" s="424"/>
      <c r="CHV166" s="89"/>
      <c r="CHW166" s="425"/>
      <c r="CHX166" s="423"/>
      <c r="CHY166" s="426"/>
      <c r="CHZ166" s="426"/>
      <c r="CIA166" s="427"/>
      <c r="CIB166" s="427"/>
      <c r="CIC166" s="423"/>
      <c r="CID166" s="428"/>
      <c r="CIE166" s="79"/>
      <c r="CIF166" s="424"/>
      <c r="CIG166" s="89"/>
      <c r="CIH166" s="425"/>
      <c r="CII166" s="423"/>
      <c r="CIJ166" s="426"/>
      <c r="CIK166" s="426"/>
      <c r="CIL166" s="427"/>
      <c r="CIM166" s="427"/>
      <c r="CIN166" s="423"/>
      <c r="CIO166" s="428"/>
      <c r="CIP166" s="79"/>
      <c r="CIQ166" s="424"/>
      <c r="CIR166" s="89"/>
      <c r="CIS166" s="425"/>
      <c r="CIT166" s="423"/>
      <c r="CIU166" s="426"/>
      <c r="CIV166" s="426"/>
      <c r="CIW166" s="427"/>
      <c r="CIX166" s="427"/>
      <c r="CIY166" s="423"/>
      <c r="CIZ166" s="428"/>
      <c r="CJA166" s="79"/>
      <c r="CJB166" s="424"/>
      <c r="CJC166" s="89"/>
      <c r="CJD166" s="425"/>
      <c r="CJE166" s="423"/>
      <c r="CJF166" s="426"/>
      <c r="CJG166" s="426"/>
      <c r="CJH166" s="427"/>
      <c r="CJI166" s="427"/>
      <c r="CJJ166" s="423"/>
      <c r="CJK166" s="428"/>
      <c r="CJL166" s="79"/>
      <c r="CJM166" s="424"/>
      <c r="CJN166" s="89"/>
      <c r="CJO166" s="425"/>
      <c r="CJP166" s="423"/>
      <c r="CJQ166" s="426"/>
      <c r="CJR166" s="426"/>
      <c r="CJS166" s="427"/>
      <c r="CJT166" s="427"/>
      <c r="CJU166" s="423"/>
      <c r="CJV166" s="428"/>
      <c r="CJW166" s="79"/>
      <c r="CJX166" s="424"/>
      <c r="CJY166" s="89"/>
      <c r="CJZ166" s="425"/>
      <c r="CKA166" s="423"/>
      <c r="CKB166" s="426"/>
      <c r="CKC166" s="426"/>
      <c r="CKD166" s="427"/>
      <c r="CKE166" s="427"/>
      <c r="CKF166" s="423"/>
      <c r="CKG166" s="428"/>
      <c r="CKH166" s="79"/>
      <c r="CKI166" s="424"/>
      <c r="CKJ166" s="89"/>
      <c r="CKK166" s="425"/>
      <c r="CKL166" s="423"/>
      <c r="CKM166" s="426"/>
      <c r="CKN166" s="426"/>
      <c r="CKO166" s="427"/>
      <c r="CKP166" s="427"/>
      <c r="CKQ166" s="423"/>
      <c r="CKR166" s="428"/>
      <c r="CKS166" s="79"/>
      <c r="CKT166" s="424"/>
      <c r="CKU166" s="89"/>
      <c r="CKV166" s="425"/>
      <c r="CKW166" s="423"/>
      <c r="CKX166" s="426"/>
      <c r="CKY166" s="426"/>
      <c r="CKZ166" s="427"/>
      <c r="CLA166" s="427"/>
      <c r="CLB166" s="423"/>
      <c r="CLC166" s="428"/>
      <c r="CLD166" s="79"/>
      <c r="CLE166" s="424"/>
      <c r="CLF166" s="89"/>
      <c r="CLG166" s="425"/>
      <c r="CLH166" s="423"/>
      <c r="CLI166" s="426"/>
      <c r="CLJ166" s="426"/>
      <c r="CLK166" s="427"/>
      <c r="CLL166" s="427"/>
      <c r="CLM166" s="423"/>
      <c r="CLN166" s="428"/>
      <c r="CLO166" s="79"/>
      <c r="CLP166" s="424"/>
      <c r="CLQ166" s="89"/>
      <c r="CLR166" s="425"/>
      <c r="CLS166" s="423"/>
      <c r="CLT166" s="426"/>
      <c r="CLU166" s="426"/>
      <c r="CLV166" s="427"/>
      <c r="CLW166" s="427"/>
      <c r="CLX166" s="423"/>
      <c r="CLY166" s="428"/>
      <c r="CLZ166" s="79"/>
      <c r="CMA166" s="424"/>
      <c r="CMB166" s="89"/>
      <c r="CMC166" s="425"/>
      <c r="CMD166" s="423"/>
      <c r="CME166" s="426"/>
      <c r="CMF166" s="426"/>
      <c r="CMG166" s="427"/>
      <c r="CMH166" s="427"/>
      <c r="CMI166" s="423"/>
      <c r="CMJ166" s="428"/>
      <c r="CMK166" s="79"/>
      <c r="CML166" s="424"/>
      <c r="CMM166" s="89"/>
      <c r="CMN166" s="425"/>
      <c r="CMO166" s="423"/>
      <c r="CMP166" s="426"/>
      <c r="CMQ166" s="426"/>
      <c r="CMR166" s="427"/>
      <c r="CMS166" s="427"/>
      <c r="CMT166" s="423"/>
      <c r="CMU166" s="428"/>
      <c r="CMV166" s="79"/>
      <c r="CMW166" s="424"/>
      <c r="CMX166" s="89"/>
      <c r="CMY166" s="425"/>
      <c r="CMZ166" s="423"/>
      <c r="CNA166" s="426"/>
      <c r="CNB166" s="426"/>
      <c r="CNC166" s="427"/>
      <c r="CND166" s="427"/>
      <c r="CNE166" s="423"/>
      <c r="CNF166" s="428"/>
      <c r="CNG166" s="79"/>
      <c r="CNH166" s="424"/>
      <c r="CNI166" s="89"/>
      <c r="CNJ166" s="425"/>
      <c r="CNK166" s="423"/>
      <c r="CNL166" s="426"/>
      <c r="CNM166" s="426"/>
      <c r="CNN166" s="427"/>
      <c r="CNO166" s="427"/>
      <c r="CNP166" s="423"/>
      <c r="CNQ166" s="428"/>
      <c r="CNR166" s="79"/>
      <c r="CNS166" s="424"/>
      <c r="CNT166" s="89"/>
      <c r="CNU166" s="425"/>
      <c r="CNV166" s="423"/>
      <c r="CNW166" s="426"/>
      <c r="CNX166" s="426"/>
      <c r="CNY166" s="427"/>
      <c r="CNZ166" s="427"/>
      <c r="COA166" s="423"/>
      <c r="COB166" s="428"/>
      <c r="COC166" s="79"/>
      <c r="COD166" s="424"/>
      <c r="COE166" s="89"/>
      <c r="COF166" s="425"/>
      <c r="COG166" s="423"/>
      <c r="COH166" s="426"/>
      <c r="COI166" s="426"/>
      <c r="COJ166" s="427"/>
      <c r="COK166" s="427"/>
      <c r="COL166" s="423"/>
      <c r="COM166" s="428"/>
      <c r="CON166" s="79"/>
      <c r="COO166" s="424"/>
      <c r="COP166" s="89"/>
      <c r="COQ166" s="425"/>
      <c r="COR166" s="423"/>
      <c r="COS166" s="426"/>
      <c r="COT166" s="426"/>
      <c r="COU166" s="427"/>
      <c r="COV166" s="427"/>
      <c r="COW166" s="423"/>
      <c r="COX166" s="428"/>
      <c r="COY166" s="79"/>
      <c r="COZ166" s="424"/>
      <c r="CPA166" s="89"/>
      <c r="CPB166" s="425"/>
      <c r="CPC166" s="423"/>
      <c r="CPD166" s="426"/>
      <c r="CPE166" s="426"/>
      <c r="CPF166" s="427"/>
      <c r="CPG166" s="427"/>
      <c r="CPH166" s="423"/>
      <c r="CPI166" s="428"/>
      <c r="CPJ166" s="79"/>
      <c r="CPK166" s="424"/>
      <c r="CPL166" s="89"/>
      <c r="CPM166" s="425"/>
      <c r="CPN166" s="423"/>
      <c r="CPO166" s="426"/>
      <c r="CPP166" s="426"/>
      <c r="CPQ166" s="427"/>
      <c r="CPR166" s="427"/>
      <c r="CPS166" s="423"/>
      <c r="CPT166" s="428"/>
      <c r="CPU166" s="79"/>
      <c r="CPV166" s="424"/>
      <c r="CPW166" s="89"/>
      <c r="CPX166" s="425"/>
      <c r="CPY166" s="423"/>
      <c r="CPZ166" s="426"/>
      <c r="CQA166" s="426"/>
      <c r="CQB166" s="427"/>
      <c r="CQC166" s="427"/>
      <c r="CQD166" s="423"/>
      <c r="CQE166" s="428"/>
      <c r="CQF166" s="79"/>
      <c r="CQG166" s="424"/>
      <c r="CQH166" s="89"/>
      <c r="CQI166" s="425"/>
      <c r="CQJ166" s="423"/>
      <c r="CQK166" s="426"/>
      <c r="CQL166" s="426"/>
      <c r="CQM166" s="427"/>
      <c r="CQN166" s="427"/>
      <c r="CQO166" s="423"/>
      <c r="CQP166" s="428"/>
      <c r="CQQ166" s="79"/>
      <c r="CQR166" s="424"/>
      <c r="CQS166" s="89"/>
      <c r="CQT166" s="425"/>
      <c r="CQU166" s="423"/>
      <c r="CQV166" s="426"/>
      <c r="CQW166" s="426"/>
      <c r="CQX166" s="427"/>
      <c r="CQY166" s="427"/>
      <c r="CQZ166" s="423"/>
      <c r="CRA166" s="428"/>
      <c r="CRB166" s="79"/>
      <c r="CRC166" s="424"/>
      <c r="CRD166" s="89"/>
      <c r="CRE166" s="425"/>
      <c r="CRF166" s="423"/>
      <c r="CRG166" s="426"/>
      <c r="CRH166" s="426"/>
      <c r="CRI166" s="427"/>
      <c r="CRJ166" s="427"/>
      <c r="CRK166" s="423"/>
      <c r="CRL166" s="428"/>
      <c r="CRM166" s="79"/>
      <c r="CRN166" s="424"/>
      <c r="CRO166" s="89"/>
      <c r="CRP166" s="425"/>
      <c r="CRQ166" s="423"/>
      <c r="CRR166" s="426"/>
      <c r="CRS166" s="426"/>
      <c r="CRT166" s="427"/>
      <c r="CRU166" s="427"/>
      <c r="CRV166" s="423"/>
      <c r="CRW166" s="428"/>
      <c r="CRX166" s="79"/>
      <c r="CRY166" s="424"/>
      <c r="CRZ166" s="89"/>
      <c r="CSA166" s="425"/>
      <c r="CSB166" s="423"/>
      <c r="CSC166" s="426"/>
      <c r="CSD166" s="426"/>
      <c r="CSE166" s="427"/>
      <c r="CSF166" s="427"/>
      <c r="CSG166" s="423"/>
      <c r="CSH166" s="428"/>
      <c r="CSI166" s="79"/>
      <c r="CSJ166" s="424"/>
      <c r="CSK166" s="89"/>
      <c r="CSL166" s="425"/>
      <c r="CSM166" s="423"/>
      <c r="CSN166" s="426"/>
      <c r="CSO166" s="426"/>
      <c r="CSP166" s="427"/>
      <c r="CSQ166" s="427"/>
      <c r="CSR166" s="423"/>
      <c r="CSS166" s="428"/>
      <c r="CST166" s="79"/>
      <c r="CSU166" s="424"/>
      <c r="CSV166" s="89"/>
      <c r="CSW166" s="425"/>
      <c r="CSX166" s="423"/>
      <c r="CSY166" s="426"/>
      <c r="CSZ166" s="426"/>
      <c r="CTA166" s="427"/>
      <c r="CTB166" s="427"/>
      <c r="CTC166" s="423"/>
      <c r="CTD166" s="428"/>
      <c r="CTE166" s="79"/>
      <c r="CTF166" s="424"/>
      <c r="CTG166" s="89"/>
      <c r="CTH166" s="425"/>
      <c r="CTI166" s="423"/>
      <c r="CTJ166" s="426"/>
      <c r="CTK166" s="426"/>
      <c r="CTL166" s="427"/>
      <c r="CTM166" s="427"/>
      <c r="CTN166" s="423"/>
      <c r="CTO166" s="428"/>
      <c r="CTP166" s="79"/>
      <c r="CTQ166" s="424"/>
      <c r="CTR166" s="89"/>
      <c r="CTS166" s="425"/>
      <c r="CTT166" s="423"/>
      <c r="CTU166" s="426"/>
      <c r="CTV166" s="426"/>
      <c r="CTW166" s="427"/>
      <c r="CTX166" s="427"/>
      <c r="CTY166" s="423"/>
      <c r="CTZ166" s="428"/>
      <c r="CUA166" s="79"/>
      <c r="CUB166" s="424"/>
      <c r="CUC166" s="89"/>
      <c r="CUD166" s="425"/>
      <c r="CUE166" s="423"/>
      <c r="CUF166" s="426"/>
      <c r="CUG166" s="426"/>
      <c r="CUH166" s="427"/>
      <c r="CUI166" s="427"/>
      <c r="CUJ166" s="423"/>
      <c r="CUK166" s="428"/>
      <c r="CUL166" s="79"/>
      <c r="CUM166" s="424"/>
      <c r="CUN166" s="89"/>
      <c r="CUO166" s="425"/>
      <c r="CUP166" s="423"/>
      <c r="CUQ166" s="426"/>
      <c r="CUR166" s="426"/>
      <c r="CUS166" s="427"/>
      <c r="CUT166" s="427"/>
      <c r="CUU166" s="423"/>
      <c r="CUV166" s="428"/>
      <c r="CUW166" s="79"/>
      <c r="CUX166" s="424"/>
      <c r="CUY166" s="89"/>
      <c r="CUZ166" s="425"/>
      <c r="CVA166" s="423"/>
      <c r="CVB166" s="426"/>
      <c r="CVC166" s="426"/>
      <c r="CVD166" s="427"/>
      <c r="CVE166" s="427"/>
      <c r="CVF166" s="423"/>
      <c r="CVG166" s="428"/>
      <c r="CVH166" s="79"/>
      <c r="CVI166" s="424"/>
      <c r="CVJ166" s="89"/>
      <c r="CVK166" s="425"/>
      <c r="CVL166" s="423"/>
      <c r="CVM166" s="426"/>
      <c r="CVN166" s="426"/>
      <c r="CVO166" s="427"/>
      <c r="CVP166" s="427"/>
      <c r="CVQ166" s="423"/>
      <c r="CVR166" s="428"/>
      <c r="CVS166" s="79"/>
      <c r="CVT166" s="424"/>
      <c r="CVU166" s="89"/>
      <c r="CVV166" s="425"/>
      <c r="CVW166" s="423"/>
      <c r="CVX166" s="426"/>
      <c r="CVY166" s="426"/>
      <c r="CVZ166" s="427"/>
      <c r="CWA166" s="427"/>
      <c r="CWB166" s="423"/>
      <c r="CWC166" s="428"/>
      <c r="CWD166" s="79"/>
      <c r="CWE166" s="424"/>
      <c r="CWF166" s="89"/>
      <c r="CWG166" s="425"/>
      <c r="CWH166" s="423"/>
      <c r="CWI166" s="426"/>
      <c r="CWJ166" s="426"/>
      <c r="CWK166" s="427"/>
      <c r="CWL166" s="427"/>
      <c r="CWM166" s="423"/>
      <c r="CWN166" s="428"/>
      <c r="CWO166" s="79"/>
      <c r="CWP166" s="424"/>
      <c r="CWQ166" s="89"/>
      <c r="CWR166" s="425"/>
      <c r="CWS166" s="423"/>
      <c r="CWT166" s="426"/>
      <c r="CWU166" s="426"/>
      <c r="CWV166" s="427"/>
      <c r="CWW166" s="427"/>
      <c r="CWX166" s="423"/>
      <c r="CWY166" s="428"/>
      <c r="CWZ166" s="79"/>
      <c r="CXA166" s="424"/>
      <c r="CXB166" s="89"/>
      <c r="CXC166" s="425"/>
      <c r="CXD166" s="423"/>
      <c r="CXE166" s="426"/>
      <c r="CXF166" s="426"/>
      <c r="CXG166" s="427"/>
      <c r="CXH166" s="427"/>
      <c r="CXI166" s="423"/>
      <c r="CXJ166" s="428"/>
      <c r="CXK166" s="79"/>
      <c r="CXL166" s="424"/>
      <c r="CXM166" s="89"/>
      <c r="CXN166" s="425"/>
      <c r="CXO166" s="423"/>
      <c r="CXP166" s="426"/>
      <c r="CXQ166" s="426"/>
      <c r="CXR166" s="427"/>
      <c r="CXS166" s="427"/>
      <c r="CXT166" s="423"/>
      <c r="CXU166" s="428"/>
      <c r="CXV166" s="79"/>
      <c r="CXW166" s="424"/>
      <c r="CXX166" s="89"/>
      <c r="CXY166" s="425"/>
      <c r="CXZ166" s="423"/>
      <c r="CYA166" s="426"/>
      <c r="CYB166" s="426"/>
      <c r="CYC166" s="427"/>
      <c r="CYD166" s="427"/>
      <c r="CYE166" s="423"/>
      <c r="CYF166" s="428"/>
      <c r="CYG166" s="79"/>
      <c r="CYH166" s="424"/>
      <c r="CYI166" s="89"/>
      <c r="CYJ166" s="425"/>
      <c r="CYK166" s="423"/>
      <c r="CYL166" s="426"/>
      <c r="CYM166" s="426"/>
      <c r="CYN166" s="427"/>
      <c r="CYO166" s="427"/>
      <c r="CYP166" s="423"/>
      <c r="CYQ166" s="428"/>
      <c r="CYR166" s="79"/>
      <c r="CYS166" s="424"/>
      <c r="CYT166" s="89"/>
      <c r="CYU166" s="425"/>
      <c r="CYV166" s="423"/>
      <c r="CYW166" s="426"/>
      <c r="CYX166" s="426"/>
      <c r="CYY166" s="427"/>
      <c r="CYZ166" s="427"/>
      <c r="CZA166" s="423"/>
      <c r="CZB166" s="428"/>
      <c r="CZC166" s="79"/>
      <c r="CZD166" s="424"/>
      <c r="CZE166" s="89"/>
      <c r="CZF166" s="425"/>
      <c r="CZG166" s="423"/>
      <c r="CZH166" s="426"/>
      <c r="CZI166" s="426"/>
      <c r="CZJ166" s="427"/>
      <c r="CZK166" s="427"/>
      <c r="CZL166" s="423"/>
      <c r="CZM166" s="428"/>
      <c r="CZN166" s="79"/>
      <c r="CZO166" s="424"/>
      <c r="CZP166" s="89"/>
      <c r="CZQ166" s="425"/>
      <c r="CZR166" s="423"/>
      <c r="CZS166" s="426"/>
      <c r="CZT166" s="426"/>
      <c r="CZU166" s="427"/>
      <c r="CZV166" s="427"/>
      <c r="CZW166" s="423"/>
      <c r="CZX166" s="428"/>
      <c r="CZY166" s="79"/>
      <c r="CZZ166" s="424"/>
      <c r="DAA166" s="89"/>
      <c r="DAB166" s="425"/>
      <c r="DAC166" s="423"/>
      <c r="DAD166" s="426"/>
      <c r="DAE166" s="426"/>
      <c r="DAF166" s="427"/>
      <c r="DAG166" s="427"/>
      <c r="DAH166" s="423"/>
      <c r="DAI166" s="428"/>
      <c r="DAJ166" s="79"/>
      <c r="DAK166" s="424"/>
      <c r="DAL166" s="89"/>
      <c r="DAM166" s="425"/>
      <c r="DAN166" s="423"/>
      <c r="DAO166" s="426"/>
      <c r="DAP166" s="426"/>
      <c r="DAQ166" s="427"/>
      <c r="DAR166" s="427"/>
      <c r="DAS166" s="423"/>
      <c r="DAT166" s="428"/>
      <c r="DAU166" s="79"/>
      <c r="DAV166" s="424"/>
      <c r="DAW166" s="89"/>
      <c r="DAX166" s="425"/>
      <c r="DAY166" s="423"/>
      <c r="DAZ166" s="426"/>
      <c r="DBA166" s="426"/>
      <c r="DBB166" s="427"/>
      <c r="DBC166" s="427"/>
      <c r="DBD166" s="423"/>
      <c r="DBE166" s="428"/>
      <c r="DBF166" s="79"/>
      <c r="DBG166" s="424"/>
      <c r="DBH166" s="89"/>
      <c r="DBI166" s="425"/>
      <c r="DBJ166" s="423"/>
      <c r="DBK166" s="426"/>
      <c r="DBL166" s="426"/>
      <c r="DBM166" s="427"/>
      <c r="DBN166" s="427"/>
      <c r="DBO166" s="423"/>
      <c r="DBP166" s="428"/>
      <c r="DBQ166" s="79"/>
      <c r="DBR166" s="424"/>
      <c r="DBS166" s="89"/>
      <c r="DBT166" s="425"/>
      <c r="DBU166" s="423"/>
      <c r="DBV166" s="426"/>
      <c r="DBW166" s="426"/>
      <c r="DBX166" s="427"/>
      <c r="DBY166" s="427"/>
      <c r="DBZ166" s="423"/>
      <c r="DCA166" s="428"/>
      <c r="DCB166" s="79"/>
      <c r="DCC166" s="424"/>
      <c r="DCD166" s="89"/>
      <c r="DCE166" s="425"/>
      <c r="DCF166" s="423"/>
      <c r="DCG166" s="426"/>
      <c r="DCH166" s="426"/>
      <c r="DCI166" s="427"/>
      <c r="DCJ166" s="427"/>
      <c r="DCK166" s="423"/>
      <c r="DCL166" s="428"/>
      <c r="DCM166" s="79"/>
      <c r="DCN166" s="424"/>
      <c r="DCO166" s="89"/>
      <c r="DCP166" s="425"/>
      <c r="DCQ166" s="423"/>
      <c r="DCR166" s="426"/>
      <c r="DCS166" s="426"/>
      <c r="DCT166" s="427"/>
      <c r="DCU166" s="427"/>
      <c r="DCV166" s="423"/>
      <c r="DCW166" s="428"/>
      <c r="DCX166" s="79"/>
      <c r="DCY166" s="424"/>
      <c r="DCZ166" s="89"/>
      <c r="DDA166" s="425"/>
      <c r="DDB166" s="423"/>
      <c r="DDC166" s="426"/>
      <c r="DDD166" s="426"/>
      <c r="DDE166" s="427"/>
      <c r="DDF166" s="427"/>
      <c r="DDG166" s="423"/>
      <c r="DDH166" s="428"/>
      <c r="DDI166" s="79"/>
      <c r="DDJ166" s="424"/>
      <c r="DDK166" s="89"/>
      <c r="DDL166" s="425"/>
      <c r="DDM166" s="423"/>
      <c r="DDN166" s="426"/>
      <c r="DDO166" s="426"/>
      <c r="DDP166" s="427"/>
      <c r="DDQ166" s="427"/>
      <c r="DDR166" s="423"/>
      <c r="DDS166" s="428"/>
      <c r="DDT166" s="79"/>
      <c r="DDU166" s="424"/>
      <c r="DDV166" s="89"/>
      <c r="DDW166" s="425"/>
      <c r="DDX166" s="423"/>
      <c r="DDY166" s="426"/>
      <c r="DDZ166" s="426"/>
      <c r="DEA166" s="427"/>
      <c r="DEB166" s="427"/>
      <c r="DEC166" s="423"/>
      <c r="DED166" s="428"/>
      <c r="DEE166" s="79"/>
      <c r="DEF166" s="424"/>
      <c r="DEG166" s="89"/>
      <c r="DEH166" s="425"/>
      <c r="DEI166" s="423"/>
      <c r="DEJ166" s="426"/>
      <c r="DEK166" s="426"/>
      <c r="DEL166" s="427"/>
      <c r="DEM166" s="427"/>
      <c r="DEN166" s="423"/>
      <c r="DEO166" s="428"/>
      <c r="DEP166" s="79"/>
      <c r="DEQ166" s="424"/>
      <c r="DER166" s="89"/>
      <c r="DES166" s="425"/>
      <c r="DET166" s="423"/>
      <c r="DEU166" s="426"/>
      <c r="DEV166" s="426"/>
      <c r="DEW166" s="427"/>
      <c r="DEX166" s="427"/>
      <c r="DEY166" s="423"/>
      <c r="DEZ166" s="428"/>
      <c r="DFA166" s="79"/>
      <c r="DFB166" s="424"/>
      <c r="DFC166" s="89"/>
      <c r="DFD166" s="425"/>
      <c r="DFE166" s="423"/>
      <c r="DFF166" s="426"/>
      <c r="DFG166" s="426"/>
      <c r="DFH166" s="427"/>
      <c r="DFI166" s="427"/>
      <c r="DFJ166" s="423"/>
      <c r="DFK166" s="428"/>
      <c r="DFL166" s="79"/>
      <c r="DFM166" s="424"/>
      <c r="DFN166" s="89"/>
      <c r="DFO166" s="425"/>
      <c r="DFP166" s="423"/>
      <c r="DFQ166" s="426"/>
      <c r="DFR166" s="426"/>
      <c r="DFS166" s="427"/>
      <c r="DFT166" s="427"/>
      <c r="DFU166" s="423"/>
      <c r="DFV166" s="428"/>
      <c r="DFW166" s="79"/>
      <c r="DFX166" s="424"/>
      <c r="DFY166" s="89"/>
      <c r="DFZ166" s="425"/>
      <c r="DGA166" s="423"/>
      <c r="DGB166" s="426"/>
      <c r="DGC166" s="426"/>
      <c r="DGD166" s="427"/>
      <c r="DGE166" s="427"/>
      <c r="DGF166" s="423"/>
      <c r="DGG166" s="428"/>
      <c r="DGH166" s="79"/>
      <c r="DGI166" s="424"/>
      <c r="DGJ166" s="89"/>
      <c r="DGK166" s="425"/>
      <c r="DGL166" s="423"/>
      <c r="DGM166" s="426"/>
      <c r="DGN166" s="426"/>
      <c r="DGO166" s="427"/>
      <c r="DGP166" s="427"/>
      <c r="DGQ166" s="423"/>
      <c r="DGR166" s="428"/>
      <c r="DGS166" s="79"/>
      <c r="DGT166" s="424"/>
      <c r="DGU166" s="89"/>
      <c r="DGV166" s="425"/>
      <c r="DGW166" s="423"/>
      <c r="DGX166" s="426"/>
      <c r="DGY166" s="426"/>
      <c r="DGZ166" s="427"/>
      <c r="DHA166" s="427"/>
      <c r="DHB166" s="423"/>
      <c r="DHC166" s="428"/>
      <c r="DHD166" s="79"/>
      <c r="DHE166" s="424"/>
      <c r="DHF166" s="89"/>
      <c r="DHG166" s="425"/>
      <c r="DHH166" s="423"/>
      <c r="DHI166" s="426"/>
      <c r="DHJ166" s="426"/>
      <c r="DHK166" s="427"/>
      <c r="DHL166" s="427"/>
      <c r="DHM166" s="423"/>
      <c r="DHN166" s="428"/>
      <c r="DHO166" s="79"/>
      <c r="DHP166" s="424"/>
      <c r="DHQ166" s="89"/>
      <c r="DHR166" s="425"/>
      <c r="DHS166" s="423"/>
      <c r="DHT166" s="426"/>
      <c r="DHU166" s="426"/>
      <c r="DHV166" s="427"/>
      <c r="DHW166" s="427"/>
      <c r="DHX166" s="423"/>
      <c r="DHY166" s="428"/>
      <c r="DHZ166" s="79"/>
      <c r="DIA166" s="424"/>
      <c r="DIB166" s="89"/>
      <c r="DIC166" s="425"/>
      <c r="DID166" s="423"/>
      <c r="DIE166" s="426"/>
      <c r="DIF166" s="426"/>
      <c r="DIG166" s="427"/>
      <c r="DIH166" s="427"/>
      <c r="DII166" s="423"/>
      <c r="DIJ166" s="428"/>
      <c r="DIK166" s="79"/>
      <c r="DIL166" s="424"/>
      <c r="DIM166" s="89"/>
      <c r="DIN166" s="425"/>
      <c r="DIO166" s="423"/>
      <c r="DIP166" s="426"/>
      <c r="DIQ166" s="426"/>
      <c r="DIR166" s="427"/>
      <c r="DIS166" s="427"/>
      <c r="DIT166" s="423"/>
      <c r="DIU166" s="428"/>
      <c r="DIV166" s="79"/>
      <c r="DIW166" s="424"/>
      <c r="DIX166" s="89"/>
      <c r="DIY166" s="425"/>
      <c r="DIZ166" s="423"/>
      <c r="DJA166" s="426"/>
      <c r="DJB166" s="426"/>
      <c r="DJC166" s="427"/>
      <c r="DJD166" s="427"/>
      <c r="DJE166" s="423"/>
      <c r="DJF166" s="428"/>
      <c r="DJG166" s="79"/>
      <c r="DJH166" s="424"/>
      <c r="DJI166" s="89"/>
      <c r="DJJ166" s="425"/>
      <c r="DJK166" s="423"/>
      <c r="DJL166" s="426"/>
      <c r="DJM166" s="426"/>
      <c r="DJN166" s="427"/>
      <c r="DJO166" s="427"/>
      <c r="DJP166" s="423"/>
      <c r="DJQ166" s="428"/>
      <c r="DJR166" s="79"/>
      <c r="DJS166" s="424"/>
      <c r="DJT166" s="89"/>
      <c r="DJU166" s="425"/>
      <c r="DJV166" s="423"/>
      <c r="DJW166" s="426"/>
      <c r="DJX166" s="426"/>
      <c r="DJY166" s="427"/>
      <c r="DJZ166" s="427"/>
      <c r="DKA166" s="423"/>
      <c r="DKB166" s="428"/>
      <c r="DKC166" s="79"/>
      <c r="DKD166" s="424"/>
      <c r="DKE166" s="89"/>
      <c r="DKF166" s="425"/>
      <c r="DKG166" s="423"/>
      <c r="DKH166" s="426"/>
      <c r="DKI166" s="426"/>
      <c r="DKJ166" s="427"/>
      <c r="DKK166" s="427"/>
      <c r="DKL166" s="423"/>
      <c r="DKM166" s="428"/>
      <c r="DKN166" s="79"/>
      <c r="DKO166" s="424"/>
      <c r="DKP166" s="89"/>
      <c r="DKQ166" s="425"/>
      <c r="DKR166" s="423"/>
      <c r="DKS166" s="426"/>
      <c r="DKT166" s="426"/>
      <c r="DKU166" s="427"/>
      <c r="DKV166" s="427"/>
      <c r="DKW166" s="423"/>
      <c r="DKX166" s="428"/>
      <c r="DKY166" s="79"/>
      <c r="DKZ166" s="424"/>
      <c r="DLA166" s="89"/>
      <c r="DLB166" s="425"/>
      <c r="DLC166" s="423"/>
      <c r="DLD166" s="426"/>
      <c r="DLE166" s="426"/>
      <c r="DLF166" s="427"/>
      <c r="DLG166" s="427"/>
      <c r="DLH166" s="423"/>
      <c r="DLI166" s="428"/>
      <c r="DLJ166" s="79"/>
      <c r="DLK166" s="424"/>
      <c r="DLL166" s="89"/>
      <c r="DLM166" s="425"/>
      <c r="DLN166" s="423"/>
      <c r="DLO166" s="426"/>
      <c r="DLP166" s="426"/>
      <c r="DLQ166" s="427"/>
      <c r="DLR166" s="427"/>
      <c r="DLS166" s="423"/>
      <c r="DLT166" s="428"/>
      <c r="DLU166" s="79"/>
      <c r="DLV166" s="424"/>
      <c r="DLW166" s="89"/>
      <c r="DLX166" s="425"/>
      <c r="DLY166" s="423"/>
      <c r="DLZ166" s="426"/>
      <c r="DMA166" s="426"/>
      <c r="DMB166" s="427"/>
      <c r="DMC166" s="427"/>
      <c r="DMD166" s="423"/>
      <c r="DME166" s="428"/>
      <c r="DMF166" s="79"/>
      <c r="DMG166" s="424"/>
      <c r="DMH166" s="89"/>
      <c r="DMI166" s="425"/>
      <c r="DMJ166" s="423"/>
      <c r="DMK166" s="426"/>
      <c r="DML166" s="426"/>
      <c r="DMM166" s="427"/>
      <c r="DMN166" s="427"/>
      <c r="DMO166" s="423"/>
      <c r="DMP166" s="428"/>
      <c r="DMQ166" s="79"/>
      <c r="DMR166" s="424"/>
      <c r="DMS166" s="89"/>
      <c r="DMT166" s="425"/>
      <c r="DMU166" s="423"/>
      <c r="DMV166" s="426"/>
      <c r="DMW166" s="426"/>
      <c r="DMX166" s="427"/>
      <c r="DMY166" s="427"/>
      <c r="DMZ166" s="423"/>
      <c r="DNA166" s="428"/>
      <c r="DNB166" s="79"/>
      <c r="DNC166" s="424"/>
      <c r="DND166" s="89"/>
      <c r="DNE166" s="425"/>
      <c r="DNF166" s="423"/>
      <c r="DNG166" s="426"/>
      <c r="DNH166" s="426"/>
      <c r="DNI166" s="427"/>
      <c r="DNJ166" s="427"/>
      <c r="DNK166" s="423"/>
      <c r="DNL166" s="428"/>
      <c r="DNM166" s="79"/>
      <c r="DNN166" s="424"/>
      <c r="DNO166" s="89"/>
      <c r="DNP166" s="425"/>
      <c r="DNQ166" s="423"/>
      <c r="DNR166" s="426"/>
      <c r="DNS166" s="426"/>
      <c r="DNT166" s="427"/>
      <c r="DNU166" s="427"/>
      <c r="DNV166" s="423"/>
      <c r="DNW166" s="428"/>
      <c r="DNX166" s="79"/>
      <c r="DNY166" s="424"/>
      <c r="DNZ166" s="89"/>
      <c r="DOA166" s="425"/>
      <c r="DOB166" s="423"/>
      <c r="DOC166" s="426"/>
      <c r="DOD166" s="426"/>
      <c r="DOE166" s="427"/>
      <c r="DOF166" s="427"/>
      <c r="DOG166" s="423"/>
      <c r="DOH166" s="428"/>
      <c r="DOI166" s="79"/>
      <c r="DOJ166" s="424"/>
      <c r="DOK166" s="89"/>
      <c r="DOL166" s="425"/>
      <c r="DOM166" s="423"/>
      <c r="DON166" s="426"/>
      <c r="DOO166" s="426"/>
      <c r="DOP166" s="427"/>
      <c r="DOQ166" s="427"/>
      <c r="DOR166" s="423"/>
      <c r="DOS166" s="428"/>
      <c r="DOT166" s="79"/>
      <c r="DOU166" s="424"/>
      <c r="DOV166" s="89"/>
      <c r="DOW166" s="425"/>
      <c r="DOX166" s="423"/>
      <c r="DOY166" s="426"/>
      <c r="DOZ166" s="426"/>
      <c r="DPA166" s="427"/>
      <c r="DPB166" s="427"/>
      <c r="DPC166" s="423"/>
      <c r="DPD166" s="428"/>
      <c r="DPE166" s="79"/>
      <c r="DPF166" s="424"/>
      <c r="DPG166" s="89"/>
      <c r="DPH166" s="425"/>
      <c r="DPI166" s="423"/>
      <c r="DPJ166" s="426"/>
      <c r="DPK166" s="426"/>
      <c r="DPL166" s="427"/>
      <c r="DPM166" s="427"/>
      <c r="DPN166" s="423"/>
      <c r="DPO166" s="428"/>
      <c r="DPP166" s="79"/>
      <c r="DPQ166" s="424"/>
      <c r="DPR166" s="89"/>
      <c r="DPS166" s="425"/>
      <c r="DPT166" s="423"/>
      <c r="DPU166" s="426"/>
      <c r="DPV166" s="426"/>
      <c r="DPW166" s="427"/>
      <c r="DPX166" s="427"/>
      <c r="DPY166" s="423"/>
      <c r="DPZ166" s="428"/>
      <c r="DQA166" s="79"/>
      <c r="DQB166" s="424"/>
      <c r="DQC166" s="89"/>
      <c r="DQD166" s="425"/>
      <c r="DQE166" s="423"/>
      <c r="DQF166" s="426"/>
      <c r="DQG166" s="426"/>
      <c r="DQH166" s="427"/>
      <c r="DQI166" s="427"/>
      <c r="DQJ166" s="423"/>
      <c r="DQK166" s="428"/>
      <c r="DQL166" s="79"/>
      <c r="DQM166" s="424"/>
      <c r="DQN166" s="89"/>
      <c r="DQO166" s="425"/>
      <c r="DQP166" s="423"/>
      <c r="DQQ166" s="426"/>
      <c r="DQR166" s="426"/>
      <c r="DQS166" s="427"/>
      <c r="DQT166" s="427"/>
      <c r="DQU166" s="423"/>
      <c r="DQV166" s="428"/>
      <c r="DQW166" s="79"/>
      <c r="DQX166" s="424"/>
      <c r="DQY166" s="89"/>
      <c r="DQZ166" s="425"/>
      <c r="DRA166" s="423"/>
      <c r="DRB166" s="426"/>
      <c r="DRC166" s="426"/>
      <c r="DRD166" s="427"/>
      <c r="DRE166" s="427"/>
      <c r="DRF166" s="423"/>
      <c r="DRG166" s="428"/>
      <c r="DRH166" s="79"/>
      <c r="DRI166" s="424"/>
      <c r="DRJ166" s="89"/>
      <c r="DRK166" s="425"/>
      <c r="DRL166" s="423"/>
      <c r="DRM166" s="426"/>
      <c r="DRN166" s="426"/>
      <c r="DRO166" s="427"/>
      <c r="DRP166" s="427"/>
      <c r="DRQ166" s="423"/>
      <c r="DRR166" s="428"/>
      <c r="DRS166" s="79"/>
      <c r="DRT166" s="424"/>
      <c r="DRU166" s="89"/>
      <c r="DRV166" s="425"/>
      <c r="DRW166" s="423"/>
      <c r="DRX166" s="426"/>
      <c r="DRY166" s="426"/>
      <c r="DRZ166" s="427"/>
      <c r="DSA166" s="427"/>
      <c r="DSB166" s="423"/>
      <c r="DSC166" s="428"/>
      <c r="DSD166" s="79"/>
      <c r="DSE166" s="424"/>
      <c r="DSF166" s="89"/>
      <c r="DSG166" s="425"/>
      <c r="DSH166" s="423"/>
      <c r="DSI166" s="426"/>
      <c r="DSJ166" s="426"/>
      <c r="DSK166" s="427"/>
      <c r="DSL166" s="427"/>
      <c r="DSM166" s="423"/>
      <c r="DSN166" s="428"/>
      <c r="DSO166" s="79"/>
      <c r="DSP166" s="424"/>
      <c r="DSQ166" s="89"/>
      <c r="DSR166" s="425"/>
      <c r="DSS166" s="423"/>
      <c r="DST166" s="426"/>
      <c r="DSU166" s="426"/>
      <c r="DSV166" s="427"/>
      <c r="DSW166" s="427"/>
      <c r="DSX166" s="423"/>
      <c r="DSY166" s="428"/>
      <c r="DSZ166" s="79"/>
      <c r="DTA166" s="424"/>
      <c r="DTB166" s="89"/>
      <c r="DTC166" s="425"/>
      <c r="DTD166" s="423"/>
      <c r="DTE166" s="426"/>
      <c r="DTF166" s="426"/>
      <c r="DTG166" s="427"/>
      <c r="DTH166" s="427"/>
      <c r="DTI166" s="423"/>
      <c r="DTJ166" s="428"/>
      <c r="DTK166" s="79"/>
      <c r="DTL166" s="424"/>
      <c r="DTM166" s="89"/>
      <c r="DTN166" s="425"/>
      <c r="DTO166" s="423"/>
      <c r="DTP166" s="426"/>
      <c r="DTQ166" s="426"/>
      <c r="DTR166" s="427"/>
      <c r="DTS166" s="427"/>
      <c r="DTT166" s="423"/>
      <c r="DTU166" s="428"/>
      <c r="DTV166" s="79"/>
      <c r="DTW166" s="424"/>
      <c r="DTX166" s="89"/>
      <c r="DTY166" s="425"/>
      <c r="DTZ166" s="423"/>
      <c r="DUA166" s="426"/>
      <c r="DUB166" s="426"/>
      <c r="DUC166" s="427"/>
      <c r="DUD166" s="427"/>
      <c r="DUE166" s="423"/>
      <c r="DUF166" s="428"/>
      <c r="DUG166" s="79"/>
      <c r="DUH166" s="424"/>
      <c r="DUI166" s="89"/>
      <c r="DUJ166" s="425"/>
      <c r="DUK166" s="423"/>
      <c r="DUL166" s="426"/>
      <c r="DUM166" s="426"/>
      <c r="DUN166" s="427"/>
      <c r="DUO166" s="427"/>
      <c r="DUP166" s="423"/>
      <c r="DUQ166" s="428"/>
      <c r="DUR166" s="79"/>
      <c r="DUS166" s="424"/>
      <c r="DUT166" s="89"/>
      <c r="DUU166" s="425"/>
      <c r="DUV166" s="423"/>
      <c r="DUW166" s="426"/>
      <c r="DUX166" s="426"/>
      <c r="DUY166" s="427"/>
      <c r="DUZ166" s="427"/>
      <c r="DVA166" s="423"/>
      <c r="DVB166" s="428"/>
      <c r="DVC166" s="79"/>
      <c r="DVD166" s="424"/>
      <c r="DVE166" s="89"/>
      <c r="DVF166" s="425"/>
      <c r="DVG166" s="423"/>
      <c r="DVH166" s="426"/>
      <c r="DVI166" s="426"/>
      <c r="DVJ166" s="427"/>
      <c r="DVK166" s="427"/>
      <c r="DVL166" s="423"/>
      <c r="DVM166" s="428"/>
      <c r="DVN166" s="79"/>
      <c r="DVO166" s="424"/>
      <c r="DVP166" s="89"/>
      <c r="DVQ166" s="425"/>
      <c r="DVR166" s="423"/>
      <c r="DVS166" s="426"/>
      <c r="DVT166" s="426"/>
      <c r="DVU166" s="427"/>
      <c r="DVV166" s="427"/>
      <c r="DVW166" s="423"/>
      <c r="DVX166" s="428"/>
      <c r="DVY166" s="79"/>
      <c r="DVZ166" s="424"/>
      <c r="DWA166" s="89"/>
      <c r="DWB166" s="425"/>
      <c r="DWC166" s="423"/>
      <c r="DWD166" s="426"/>
      <c r="DWE166" s="426"/>
      <c r="DWF166" s="427"/>
      <c r="DWG166" s="427"/>
      <c r="DWH166" s="423"/>
      <c r="DWI166" s="428"/>
      <c r="DWJ166" s="79"/>
      <c r="DWK166" s="424"/>
      <c r="DWL166" s="89"/>
      <c r="DWM166" s="425"/>
      <c r="DWN166" s="423"/>
      <c r="DWO166" s="426"/>
      <c r="DWP166" s="426"/>
      <c r="DWQ166" s="427"/>
      <c r="DWR166" s="427"/>
      <c r="DWS166" s="423"/>
      <c r="DWT166" s="428"/>
      <c r="DWU166" s="79"/>
      <c r="DWV166" s="424"/>
      <c r="DWW166" s="89"/>
      <c r="DWX166" s="425"/>
      <c r="DWY166" s="423"/>
      <c r="DWZ166" s="426"/>
      <c r="DXA166" s="426"/>
      <c r="DXB166" s="427"/>
      <c r="DXC166" s="427"/>
      <c r="DXD166" s="423"/>
      <c r="DXE166" s="428"/>
      <c r="DXF166" s="79"/>
      <c r="DXG166" s="424"/>
      <c r="DXH166" s="89"/>
      <c r="DXI166" s="425"/>
      <c r="DXJ166" s="423"/>
      <c r="DXK166" s="426"/>
      <c r="DXL166" s="426"/>
      <c r="DXM166" s="427"/>
      <c r="DXN166" s="427"/>
      <c r="DXO166" s="423"/>
      <c r="DXP166" s="428"/>
      <c r="DXQ166" s="79"/>
      <c r="DXR166" s="424"/>
      <c r="DXS166" s="89"/>
      <c r="DXT166" s="425"/>
      <c r="DXU166" s="423"/>
      <c r="DXV166" s="426"/>
      <c r="DXW166" s="426"/>
      <c r="DXX166" s="427"/>
      <c r="DXY166" s="427"/>
      <c r="DXZ166" s="423"/>
      <c r="DYA166" s="428"/>
      <c r="DYB166" s="79"/>
      <c r="DYC166" s="424"/>
      <c r="DYD166" s="89"/>
      <c r="DYE166" s="425"/>
      <c r="DYF166" s="423"/>
      <c r="DYG166" s="426"/>
      <c r="DYH166" s="426"/>
      <c r="DYI166" s="427"/>
      <c r="DYJ166" s="427"/>
      <c r="DYK166" s="423"/>
      <c r="DYL166" s="428"/>
      <c r="DYM166" s="79"/>
      <c r="DYN166" s="424"/>
      <c r="DYO166" s="89"/>
      <c r="DYP166" s="425"/>
      <c r="DYQ166" s="423"/>
      <c r="DYR166" s="426"/>
      <c r="DYS166" s="426"/>
      <c r="DYT166" s="427"/>
      <c r="DYU166" s="427"/>
      <c r="DYV166" s="423"/>
      <c r="DYW166" s="428"/>
      <c r="DYX166" s="79"/>
      <c r="DYY166" s="424"/>
      <c r="DYZ166" s="89"/>
      <c r="DZA166" s="425"/>
      <c r="DZB166" s="423"/>
      <c r="DZC166" s="426"/>
      <c r="DZD166" s="426"/>
      <c r="DZE166" s="427"/>
      <c r="DZF166" s="427"/>
      <c r="DZG166" s="423"/>
      <c r="DZH166" s="428"/>
      <c r="DZI166" s="79"/>
      <c r="DZJ166" s="424"/>
      <c r="DZK166" s="89"/>
      <c r="DZL166" s="425"/>
      <c r="DZM166" s="423"/>
      <c r="DZN166" s="426"/>
      <c r="DZO166" s="426"/>
      <c r="DZP166" s="427"/>
      <c r="DZQ166" s="427"/>
      <c r="DZR166" s="423"/>
      <c r="DZS166" s="428"/>
      <c r="DZT166" s="79"/>
      <c r="DZU166" s="424"/>
      <c r="DZV166" s="89"/>
      <c r="DZW166" s="425"/>
      <c r="DZX166" s="423"/>
      <c r="DZY166" s="426"/>
      <c r="DZZ166" s="426"/>
      <c r="EAA166" s="427"/>
      <c r="EAB166" s="427"/>
      <c r="EAC166" s="423"/>
      <c r="EAD166" s="428"/>
      <c r="EAE166" s="79"/>
      <c r="EAF166" s="424"/>
      <c r="EAG166" s="89"/>
      <c r="EAH166" s="425"/>
      <c r="EAI166" s="423"/>
      <c r="EAJ166" s="426"/>
      <c r="EAK166" s="426"/>
      <c r="EAL166" s="427"/>
      <c r="EAM166" s="427"/>
      <c r="EAN166" s="423"/>
      <c r="EAO166" s="428"/>
      <c r="EAP166" s="79"/>
      <c r="EAQ166" s="424"/>
      <c r="EAR166" s="89"/>
      <c r="EAS166" s="425"/>
      <c r="EAT166" s="423"/>
      <c r="EAU166" s="426"/>
      <c r="EAV166" s="426"/>
      <c r="EAW166" s="427"/>
      <c r="EAX166" s="427"/>
      <c r="EAY166" s="423"/>
      <c r="EAZ166" s="428"/>
      <c r="EBA166" s="79"/>
      <c r="EBB166" s="424"/>
      <c r="EBC166" s="89"/>
      <c r="EBD166" s="425"/>
      <c r="EBE166" s="423"/>
      <c r="EBF166" s="426"/>
      <c r="EBG166" s="426"/>
      <c r="EBH166" s="427"/>
      <c r="EBI166" s="427"/>
      <c r="EBJ166" s="423"/>
      <c r="EBK166" s="428"/>
      <c r="EBL166" s="79"/>
      <c r="EBM166" s="424"/>
      <c r="EBN166" s="89"/>
      <c r="EBO166" s="425"/>
      <c r="EBP166" s="423"/>
      <c r="EBQ166" s="426"/>
      <c r="EBR166" s="426"/>
      <c r="EBS166" s="427"/>
      <c r="EBT166" s="427"/>
      <c r="EBU166" s="423"/>
      <c r="EBV166" s="428"/>
      <c r="EBW166" s="79"/>
      <c r="EBX166" s="424"/>
      <c r="EBY166" s="89"/>
      <c r="EBZ166" s="425"/>
      <c r="ECA166" s="423"/>
      <c r="ECB166" s="426"/>
      <c r="ECC166" s="426"/>
      <c r="ECD166" s="427"/>
      <c r="ECE166" s="427"/>
      <c r="ECF166" s="423"/>
      <c r="ECG166" s="428"/>
      <c r="ECH166" s="79"/>
      <c r="ECI166" s="424"/>
      <c r="ECJ166" s="89"/>
      <c r="ECK166" s="425"/>
      <c r="ECL166" s="423"/>
      <c r="ECM166" s="426"/>
      <c r="ECN166" s="426"/>
      <c r="ECO166" s="427"/>
      <c r="ECP166" s="427"/>
      <c r="ECQ166" s="423"/>
      <c r="ECR166" s="428"/>
      <c r="ECS166" s="79"/>
      <c r="ECT166" s="424"/>
      <c r="ECU166" s="89"/>
      <c r="ECV166" s="425"/>
      <c r="ECW166" s="423"/>
      <c r="ECX166" s="426"/>
      <c r="ECY166" s="426"/>
      <c r="ECZ166" s="427"/>
      <c r="EDA166" s="427"/>
      <c r="EDB166" s="423"/>
      <c r="EDC166" s="428"/>
      <c r="EDD166" s="79"/>
      <c r="EDE166" s="424"/>
      <c r="EDF166" s="89"/>
      <c r="EDG166" s="425"/>
      <c r="EDH166" s="423"/>
      <c r="EDI166" s="426"/>
      <c r="EDJ166" s="426"/>
      <c r="EDK166" s="427"/>
      <c r="EDL166" s="427"/>
      <c r="EDM166" s="423"/>
      <c r="EDN166" s="428"/>
      <c r="EDO166" s="79"/>
      <c r="EDP166" s="424"/>
      <c r="EDQ166" s="89"/>
      <c r="EDR166" s="425"/>
      <c r="EDS166" s="423"/>
      <c r="EDT166" s="426"/>
      <c r="EDU166" s="426"/>
      <c r="EDV166" s="427"/>
      <c r="EDW166" s="427"/>
      <c r="EDX166" s="423"/>
      <c r="EDY166" s="428"/>
      <c r="EDZ166" s="79"/>
      <c r="EEA166" s="424"/>
      <c r="EEB166" s="89"/>
      <c r="EEC166" s="425"/>
      <c r="EED166" s="423"/>
      <c r="EEE166" s="426"/>
      <c r="EEF166" s="426"/>
      <c r="EEG166" s="427"/>
      <c r="EEH166" s="427"/>
      <c r="EEI166" s="423"/>
      <c r="EEJ166" s="428"/>
      <c r="EEK166" s="79"/>
      <c r="EEL166" s="424"/>
      <c r="EEM166" s="89"/>
      <c r="EEN166" s="425"/>
      <c r="EEO166" s="423"/>
      <c r="EEP166" s="426"/>
      <c r="EEQ166" s="426"/>
      <c r="EER166" s="427"/>
      <c r="EES166" s="427"/>
      <c r="EET166" s="423"/>
      <c r="EEU166" s="428"/>
      <c r="EEV166" s="79"/>
      <c r="EEW166" s="424"/>
      <c r="EEX166" s="89"/>
      <c r="EEY166" s="425"/>
      <c r="EEZ166" s="423"/>
      <c r="EFA166" s="426"/>
      <c r="EFB166" s="426"/>
      <c r="EFC166" s="427"/>
      <c r="EFD166" s="427"/>
      <c r="EFE166" s="423"/>
      <c r="EFF166" s="428"/>
      <c r="EFG166" s="79"/>
      <c r="EFH166" s="424"/>
      <c r="EFI166" s="89"/>
      <c r="EFJ166" s="425"/>
      <c r="EFK166" s="423"/>
      <c r="EFL166" s="426"/>
      <c r="EFM166" s="426"/>
      <c r="EFN166" s="427"/>
      <c r="EFO166" s="427"/>
      <c r="EFP166" s="423"/>
      <c r="EFQ166" s="428"/>
      <c r="EFR166" s="79"/>
      <c r="EFS166" s="424"/>
      <c r="EFT166" s="89"/>
      <c r="EFU166" s="425"/>
      <c r="EFV166" s="423"/>
      <c r="EFW166" s="426"/>
      <c r="EFX166" s="426"/>
      <c r="EFY166" s="427"/>
      <c r="EFZ166" s="427"/>
      <c r="EGA166" s="423"/>
      <c r="EGB166" s="428"/>
      <c r="EGC166" s="79"/>
      <c r="EGD166" s="424"/>
      <c r="EGE166" s="89"/>
      <c r="EGF166" s="425"/>
      <c r="EGG166" s="423"/>
      <c r="EGH166" s="426"/>
      <c r="EGI166" s="426"/>
      <c r="EGJ166" s="427"/>
      <c r="EGK166" s="427"/>
      <c r="EGL166" s="423"/>
      <c r="EGM166" s="428"/>
      <c r="EGN166" s="79"/>
      <c r="EGO166" s="424"/>
      <c r="EGP166" s="89"/>
      <c r="EGQ166" s="425"/>
      <c r="EGR166" s="423"/>
      <c r="EGS166" s="426"/>
      <c r="EGT166" s="426"/>
      <c r="EGU166" s="427"/>
      <c r="EGV166" s="427"/>
      <c r="EGW166" s="423"/>
      <c r="EGX166" s="428"/>
      <c r="EGY166" s="79"/>
      <c r="EGZ166" s="424"/>
      <c r="EHA166" s="89"/>
      <c r="EHB166" s="425"/>
      <c r="EHC166" s="423"/>
      <c r="EHD166" s="426"/>
      <c r="EHE166" s="426"/>
      <c r="EHF166" s="427"/>
      <c r="EHG166" s="427"/>
      <c r="EHH166" s="423"/>
      <c r="EHI166" s="428"/>
      <c r="EHJ166" s="79"/>
      <c r="EHK166" s="424"/>
      <c r="EHL166" s="89"/>
      <c r="EHM166" s="425"/>
      <c r="EHN166" s="423"/>
      <c r="EHO166" s="426"/>
      <c r="EHP166" s="426"/>
      <c r="EHQ166" s="427"/>
      <c r="EHR166" s="427"/>
      <c r="EHS166" s="423"/>
      <c r="EHT166" s="428"/>
      <c r="EHU166" s="79"/>
      <c r="EHV166" s="424"/>
      <c r="EHW166" s="89"/>
      <c r="EHX166" s="425"/>
      <c r="EHY166" s="423"/>
      <c r="EHZ166" s="426"/>
      <c r="EIA166" s="426"/>
      <c r="EIB166" s="427"/>
      <c r="EIC166" s="427"/>
      <c r="EID166" s="423"/>
      <c r="EIE166" s="428"/>
      <c r="EIF166" s="79"/>
      <c r="EIG166" s="424"/>
      <c r="EIH166" s="89"/>
      <c r="EII166" s="425"/>
      <c r="EIJ166" s="423"/>
      <c r="EIK166" s="426"/>
      <c r="EIL166" s="426"/>
      <c r="EIM166" s="427"/>
      <c r="EIN166" s="427"/>
      <c r="EIO166" s="423"/>
      <c r="EIP166" s="428"/>
      <c r="EIQ166" s="79"/>
      <c r="EIR166" s="424"/>
      <c r="EIS166" s="89"/>
      <c r="EIT166" s="425"/>
      <c r="EIU166" s="423"/>
      <c r="EIV166" s="426"/>
      <c r="EIW166" s="426"/>
      <c r="EIX166" s="427"/>
      <c r="EIY166" s="427"/>
      <c r="EIZ166" s="423"/>
      <c r="EJA166" s="428"/>
      <c r="EJB166" s="79"/>
      <c r="EJC166" s="424"/>
      <c r="EJD166" s="89"/>
      <c r="EJE166" s="425"/>
      <c r="EJF166" s="423"/>
      <c r="EJG166" s="426"/>
      <c r="EJH166" s="426"/>
      <c r="EJI166" s="427"/>
      <c r="EJJ166" s="427"/>
      <c r="EJK166" s="423"/>
      <c r="EJL166" s="428"/>
      <c r="EJM166" s="79"/>
      <c r="EJN166" s="424"/>
      <c r="EJO166" s="89"/>
      <c r="EJP166" s="425"/>
      <c r="EJQ166" s="423"/>
      <c r="EJR166" s="426"/>
      <c r="EJS166" s="426"/>
      <c r="EJT166" s="427"/>
      <c r="EJU166" s="427"/>
      <c r="EJV166" s="423"/>
      <c r="EJW166" s="428"/>
      <c r="EJX166" s="79"/>
      <c r="EJY166" s="424"/>
      <c r="EJZ166" s="89"/>
      <c r="EKA166" s="425"/>
      <c r="EKB166" s="423"/>
      <c r="EKC166" s="426"/>
      <c r="EKD166" s="426"/>
      <c r="EKE166" s="427"/>
      <c r="EKF166" s="427"/>
      <c r="EKG166" s="423"/>
      <c r="EKH166" s="428"/>
      <c r="EKI166" s="79"/>
      <c r="EKJ166" s="424"/>
      <c r="EKK166" s="89"/>
      <c r="EKL166" s="425"/>
      <c r="EKM166" s="423"/>
      <c r="EKN166" s="426"/>
      <c r="EKO166" s="426"/>
      <c r="EKP166" s="427"/>
      <c r="EKQ166" s="427"/>
      <c r="EKR166" s="423"/>
      <c r="EKS166" s="428"/>
      <c r="EKT166" s="79"/>
      <c r="EKU166" s="424"/>
      <c r="EKV166" s="89"/>
      <c r="EKW166" s="425"/>
      <c r="EKX166" s="423"/>
      <c r="EKY166" s="426"/>
      <c r="EKZ166" s="426"/>
      <c r="ELA166" s="427"/>
      <c r="ELB166" s="427"/>
      <c r="ELC166" s="423"/>
      <c r="ELD166" s="428"/>
      <c r="ELE166" s="79"/>
      <c r="ELF166" s="424"/>
      <c r="ELG166" s="89"/>
      <c r="ELH166" s="425"/>
      <c r="ELI166" s="423"/>
      <c r="ELJ166" s="426"/>
      <c r="ELK166" s="426"/>
      <c r="ELL166" s="427"/>
      <c r="ELM166" s="427"/>
      <c r="ELN166" s="423"/>
      <c r="ELO166" s="428"/>
      <c r="ELP166" s="79"/>
      <c r="ELQ166" s="424"/>
      <c r="ELR166" s="89"/>
      <c r="ELS166" s="425"/>
      <c r="ELT166" s="423"/>
      <c r="ELU166" s="426"/>
      <c r="ELV166" s="426"/>
      <c r="ELW166" s="427"/>
      <c r="ELX166" s="427"/>
      <c r="ELY166" s="423"/>
      <c r="ELZ166" s="428"/>
      <c r="EMA166" s="79"/>
      <c r="EMB166" s="424"/>
      <c r="EMC166" s="89"/>
      <c r="EMD166" s="425"/>
      <c r="EME166" s="423"/>
      <c r="EMF166" s="426"/>
      <c r="EMG166" s="426"/>
      <c r="EMH166" s="427"/>
      <c r="EMI166" s="427"/>
      <c r="EMJ166" s="423"/>
      <c r="EMK166" s="428"/>
      <c r="EML166" s="79"/>
      <c r="EMM166" s="424"/>
      <c r="EMN166" s="89"/>
      <c r="EMO166" s="425"/>
      <c r="EMP166" s="423"/>
      <c r="EMQ166" s="426"/>
      <c r="EMR166" s="426"/>
      <c r="EMS166" s="427"/>
      <c r="EMT166" s="427"/>
      <c r="EMU166" s="423"/>
      <c r="EMV166" s="428"/>
      <c r="EMW166" s="79"/>
      <c r="EMX166" s="424"/>
      <c r="EMY166" s="89"/>
      <c r="EMZ166" s="425"/>
      <c r="ENA166" s="423"/>
      <c r="ENB166" s="426"/>
      <c r="ENC166" s="426"/>
      <c r="END166" s="427"/>
      <c r="ENE166" s="427"/>
      <c r="ENF166" s="423"/>
      <c r="ENG166" s="428"/>
      <c r="ENH166" s="79"/>
      <c r="ENI166" s="424"/>
      <c r="ENJ166" s="89"/>
      <c r="ENK166" s="425"/>
      <c r="ENL166" s="423"/>
      <c r="ENM166" s="426"/>
      <c r="ENN166" s="426"/>
      <c r="ENO166" s="427"/>
      <c r="ENP166" s="427"/>
      <c r="ENQ166" s="423"/>
      <c r="ENR166" s="428"/>
      <c r="ENS166" s="79"/>
      <c r="ENT166" s="424"/>
      <c r="ENU166" s="89"/>
      <c r="ENV166" s="425"/>
      <c r="ENW166" s="423"/>
      <c r="ENX166" s="426"/>
      <c r="ENY166" s="426"/>
      <c r="ENZ166" s="427"/>
      <c r="EOA166" s="427"/>
      <c r="EOB166" s="423"/>
      <c r="EOC166" s="428"/>
      <c r="EOD166" s="79"/>
      <c r="EOE166" s="424"/>
      <c r="EOF166" s="89"/>
      <c r="EOG166" s="425"/>
      <c r="EOH166" s="423"/>
      <c r="EOI166" s="426"/>
      <c r="EOJ166" s="426"/>
      <c r="EOK166" s="427"/>
      <c r="EOL166" s="427"/>
      <c r="EOM166" s="423"/>
      <c r="EON166" s="428"/>
      <c r="EOO166" s="79"/>
      <c r="EOP166" s="424"/>
      <c r="EOQ166" s="89"/>
      <c r="EOR166" s="425"/>
      <c r="EOS166" s="423"/>
      <c r="EOT166" s="426"/>
      <c r="EOU166" s="426"/>
      <c r="EOV166" s="427"/>
      <c r="EOW166" s="427"/>
      <c r="EOX166" s="423"/>
      <c r="EOY166" s="428"/>
      <c r="EOZ166" s="79"/>
      <c r="EPA166" s="424"/>
      <c r="EPB166" s="89"/>
      <c r="EPC166" s="425"/>
      <c r="EPD166" s="423"/>
      <c r="EPE166" s="426"/>
      <c r="EPF166" s="426"/>
      <c r="EPG166" s="427"/>
      <c r="EPH166" s="427"/>
      <c r="EPI166" s="423"/>
      <c r="EPJ166" s="428"/>
      <c r="EPK166" s="79"/>
      <c r="EPL166" s="424"/>
      <c r="EPM166" s="89"/>
      <c r="EPN166" s="425"/>
      <c r="EPO166" s="423"/>
      <c r="EPP166" s="426"/>
      <c r="EPQ166" s="426"/>
      <c r="EPR166" s="427"/>
      <c r="EPS166" s="427"/>
      <c r="EPT166" s="423"/>
      <c r="EPU166" s="428"/>
      <c r="EPV166" s="79"/>
      <c r="EPW166" s="424"/>
      <c r="EPX166" s="89"/>
      <c r="EPY166" s="425"/>
      <c r="EPZ166" s="423"/>
      <c r="EQA166" s="426"/>
      <c r="EQB166" s="426"/>
      <c r="EQC166" s="427"/>
      <c r="EQD166" s="427"/>
      <c r="EQE166" s="423"/>
      <c r="EQF166" s="428"/>
      <c r="EQG166" s="79"/>
      <c r="EQH166" s="424"/>
      <c r="EQI166" s="89"/>
      <c r="EQJ166" s="425"/>
      <c r="EQK166" s="423"/>
      <c r="EQL166" s="426"/>
      <c r="EQM166" s="426"/>
      <c r="EQN166" s="427"/>
      <c r="EQO166" s="427"/>
      <c r="EQP166" s="423"/>
      <c r="EQQ166" s="428"/>
      <c r="EQR166" s="79"/>
      <c r="EQS166" s="424"/>
      <c r="EQT166" s="89"/>
      <c r="EQU166" s="425"/>
      <c r="EQV166" s="423"/>
      <c r="EQW166" s="426"/>
      <c r="EQX166" s="426"/>
      <c r="EQY166" s="427"/>
      <c r="EQZ166" s="427"/>
      <c r="ERA166" s="423"/>
      <c r="ERB166" s="428"/>
      <c r="ERC166" s="79"/>
      <c r="ERD166" s="424"/>
      <c r="ERE166" s="89"/>
      <c r="ERF166" s="425"/>
      <c r="ERG166" s="423"/>
      <c r="ERH166" s="426"/>
      <c r="ERI166" s="426"/>
      <c r="ERJ166" s="427"/>
      <c r="ERK166" s="427"/>
      <c r="ERL166" s="423"/>
      <c r="ERM166" s="428"/>
      <c r="ERN166" s="79"/>
      <c r="ERO166" s="424"/>
      <c r="ERP166" s="89"/>
      <c r="ERQ166" s="425"/>
      <c r="ERR166" s="423"/>
      <c r="ERS166" s="426"/>
      <c r="ERT166" s="426"/>
      <c r="ERU166" s="427"/>
      <c r="ERV166" s="427"/>
      <c r="ERW166" s="423"/>
      <c r="ERX166" s="428"/>
      <c r="ERY166" s="79"/>
      <c r="ERZ166" s="424"/>
      <c r="ESA166" s="89"/>
      <c r="ESB166" s="425"/>
      <c r="ESC166" s="423"/>
      <c r="ESD166" s="426"/>
      <c r="ESE166" s="426"/>
      <c r="ESF166" s="427"/>
      <c r="ESG166" s="427"/>
      <c r="ESH166" s="423"/>
      <c r="ESI166" s="428"/>
      <c r="ESJ166" s="79"/>
      <c r="ESK166" s="424"/>
      <c r="ESL166" s="89"/>
      <c r="ESM166" s="425"/>
      <c r="ESN166" s="423"/>
      <c r="ESO166" s="426"/>
      <c r="ESP166" s="426"/>
      <c r="ESQ166" s="427"/>
      <c r="ESR166" s="427"/>
      <c r="ESS166" s="423"/>
      <c r="EST166" s="428"/>
      <c r="ESU166" s="79"/>
      <c r="ESV166" s="424"/>
      <c r="ESW166" s="89"/>
      <c r="ESX166" s="425"/>
      <c r="ESY166" s="423"/>
      <c r="ESZ166" s="426"/>
      <c r="ETA166" s="426"/>
      <c r="ETB166" s="427"/>
      <c r="ETC166" s="427"/>
      <c r="ETD166" s="423"/>
      <c r="ETE166" s="428"/>
      <c r="ETF166" s="79"/>
      <c r="ETG166" s="424"/>
      <c r="ETH166" s="89"/>
      <c r="ETI166" s="425"/>
      <c r="ETJ166" s="423"/>
      <c r="ETK166" s="426"/>
      <c r="ETL166" s="426"/>
      <c r="ETM166" s="427"/>
      <c r="ETN166" s="427"/>
      <c r="ETO166" s="423"/>
      <c r="ETP166" s="428"/>
      <c r="ETQ166" s="79"/>
      <c r="ETR166" s="424"/>
      <c r="ETS166" s="89"/>
      <c r="ETT166" s="425"/>
      <c r="ETU166" s="423"/>
      <c r="ETV166" s="426"/>
      <c r="ETW166" s="426"/>
      <c r="ETX166" s="427"/>
      <c r="ETY166" s="427"/>
      <c r="ETZ166" s="423"/>
      <c r="EUA166" s="428"/>
      <c r="EUB166" s="79"/>
      <c r="EUC166" s="424"/>
      <c r="EUD166" s="89"/>
      <c r="EUE166" s="425"/>
      <c r="EUF166" s="423"/>
      <c r="EUG166" s="426"/>
      <c r="EUH166" s="426"/>
      <c r="EUI166" s="427"/>
      <c r="EUJ166" s="427"/>
      <c r="EUK166" s="423"/>
      <c r="EUL166" s="428"/>
      <c r="EUM166" s="79"/>
      <c r="EUN166" s="424"/>
      <c r="EUO166" s="89"/>
      <c r="EUP166" s="425"/>
      <c r="EUQ166" s="423"/>
      <c r="EUR166" s="426"/>
      <c r="EUS166" s="426"/>
      <c r="EUT166" s="427"/>
      <c r="EUU166" s="427"/>
      <c r="EUV166" s="423"/>
      <c r="EUW166" s="428"/>
      <c r="EUX166" s="79"/>
      <c r="EUY166" s="424"/>
      <c r="EUZ166" s="89"/>
      <c r="EVA166" s="425"/>
      <c r="EVB166" s="423"/>
      <c r="EVC166" s="426"/>
      <c r="EVD166" s="426"/>
      <c r="EVE166" s="427"/>
      <c r="EVF166" s="427"/>
      <c r="EVG166" s="423"/>
      <c r="EVH166" s="428"/>
      <c r="EVI166" s="79"/>
      <c r="EVJ166" s="424"/>
      <c r="EVK166" s="89"/>
      <c r="EVL166" s="425"/>
      <c r="EVM166" s="423"/>
      <c r="EVN166" s="426"/>
      <c r="EVO166" s="426"/>
      <c r="EVP166" s="427"/>
      <c r="EVQ166" s="427"/>
      <c r="EVR166" s="423"/>
      <c r="EVS166" s="428"/>
      <c r="EVT166" s="79"/>
      <c r="EVU166" s="424"/>
      <c r="EVV166" s="89"/>
      <c r="EVW166" s="425"/>
      <c r="EVX166" s="423"/>
      <c r="EVY166" s="426"/>
      <c r="EVZ166" s="426"/>
      <c r="EWA166" s="427"/>
      <c r="EWB166" s="427"/>
      <c r="EWC166" s="423"/>
      <c r="EWD166" s="428"/>
      <c r="EWE166" s="79"/>
      <c r="EWF166" s="424"/>
      <c r="EWG166" s="89"/>
      <c r="EWH166" s="425"/>
      <c r="EWI166" s="423"/>
      <c r="EWJ166" s="426"/>
      <c r="EWK166" s="426"/>
      <c r="EWL166" s="427"/>
      <c r="EWM166" s="427"/>
      <c r="EWN166" s="423"/>
      <c r="EWO166" s="428"/>
      <c r="EWP166" s="79"/>
      <c r="EWQ166" s="424"/>
      <c r="EWR166" s="89"/>
      <c r="EWS166" s="425"/>
      <c r="EWT166" s="423"/>
      <c r="EWU166" s="426"/>
      <c r="EWV166" s="426"/>
      <c r="EWW166" s="427"/>
      <c r="EWX166" s="427"/>
      <c r="EWY166" s="423"/>
      <c r="EWZ166" s="428"/>
      <c r="EXA166" s="79"/>
      <c r="EXB166" s="424"/>
      <c r="EXC166" s="89"/>
      <c r="EXD166" s="425"/>
      <c r="EXE166" s="423"/>
      <c r="EXF166" s="426"/>
      <c r="EXG166" s="426"/>
      <c r="EXH166" s="427"/>
      <c r="EXI166" s="427"/>
      <c r="EXJ166" s="423"/>
      <c r="EXK166" s="428"/>
      <c r="EXL166" s="79"/>
      <c r="EXM166" s="424"/>
      <c r="EXN166" s="89"/>
      <c r="EXO166" s="425"/>
      <c r="EXP166" s="423"/>
      <c r="EXQ166" s="426"/>
      <c r="EXR166" s="426"/>
      <c r="EXS166" s="427"/>
      <c r="EXT166" s="427"/>
      <c r="EXU166" s="423"/>
      <c r="EXV166" s="428"/>
      <c r="EXW166" s="79"/>
      <c r="EXX166" s="424"/>
      <c r="EXY166" s="89"/>
      <c r="EXZ166" s="425"/>
      <c r="EYA166" s="423"/>
      <c r="EYB166" s="426"/>
      <c r="EYC166" s="426"/>
      <c r="EYD166" s="427"/>
      <c r="EYE166" s="427"/>
      <c r="EYF166" s="423"/>
      <c r="EYG166" s="428"/>
      <c r="EYH166" s="79"/>
      <c r="EYI166" s="424"/>
      <c r="EYJ166" s="89"/>
      <c r="EYK166" s="425"/>
      <c r="EYL166" s="423"/>
      <c r="EYM166" s="426"/>
      <c r="EYN166" s="426"/>
      <c r="EYO166" s="427"/>
      <c r="EYP166" s="427"/>
      <c r="EYQ166" s="423"/>
      <c r="EYR166" s="428"/>
      <c r="EYS166" s="79"/>
      <c r="EYT166" s="424"/>
      <c r="EYU166" s="89"/>
      <c r="EYV166" s="425"/>
      <c r="EYW166" s="423"/>
      <c r="EYX166" s="426"/>
      <c r="EYY166" s="426"/>
      <c r="EYZ166" s="427"/>
      <c r="EZA166" s="427"/>
      <c r="EZB166" s="423"/>
      <c r="EZC166" s="428"/>
      <c r="EZD166" s="79"/>
      <c r="EZE166" s="424"/>
      <c r="EZF166" s="89"/>
      <c r="EZG166" s="425"/>
      <c r="EZH166" s="423"/>
      <c r="EZI166" s="426"/>
      <c r="EZJ166" s="426"/>
      <c r="EZK166" s="427"/>
      <c r="EZL166" s="427"/>
      <c r="EZM166" s="423"/>
      <c r="EZN166" s="428"/>
      <c r="EZO166" s="79"/>
      <c r="EZP166" s="424"/>
      <c r="EZQ166" s="89"/>
      <c r="EZR166" s="425"/>
      <c r="EZS166" s="423"/>
      <c r="EZT166" s="426"/>
      <c r="EZU166" s="426"/>
      <c r="EZV166" s="427"/>
      <c r="EZW166" s="427"/>
      <c r="EZX166" s="423"/>
      <c r="EZY166" s="428"/>
      <c r="EZZ166" s="79"/>
      <c r="FAA166" s="424"/>
      <c r="FAB166" s="89"/>
      <c r="FAC166" s="425"/>
      <c r="FAD166" s="423"/>
      <c r="FAE166" s="426"/>
      <c r="FAF166" s="426"/>
      <c r="FAG166" s="427"/>
      <c r="FAH166" s="427"/>
      <c r="FAI166" s="423"/>
      <c r="FAJ166" s="428"/>
      <c r="FAK166" s="79"/>
      <c r="FAL166" s="424"/>
      <c r="FAM166" s="89"/>
      <c r="FAN166" s="425"/>
      <c r="FAO166" s="423"/>
      <c r="FAP166" s="426"/>
      <c r="FAQ166" s="426"/>
      <c r="FAR166" s="427"/>
      <c r="FAS166" s="427"/>
      <c r="FAT166" s="423"/>
      <c r="FAU166" s="428"/>
      <c r="FAV166" s="79"/>
      <c r="FAW166" s="424"/>
      <c r="FAX166" s="89"/>
      <c r="FAY166" s="425"/>
      <c r="FAZ166" s="423"/>
      <c r="FBA166" s="426"/>
      <c r="FBB166" s="426"/>
      <c r="FBC166" s="427"/>
      <c r="FBD166" s="427"/>
      <c r="FBE166" s="423"/>
      <c r="FBF166" s="428"/>
      <c r="FBG166" s="79"/>
      <c r="FBH166" s="424"/>
      <c r="FBI166" s="89"/>
      <c r="FBJ166" s="425"/>
      <c r="FBK166" s="423"/>
      <c r="FBL166" s="426"/>
      <c r="FBM166" s="426"/>
      <c r="FBN166" s="427"/>
      <c r="FBO166" s="427"/>
      <c r="FBP166" s="423"/>
      <c r="FBQ166" s="428"/>
      <c r="FBR166" s="79"/>
      <c r="FBS166" s="424"/>
      <c r="FBT166" s="89"/>
      <c r="FBU166" s="425"/>
      <c r="FBV166" s="423"/>
      <c r="FBW166" s="426"/>
      <c r="FBX166" s="426"/>
      <c r="FBY166" s="427"/>
      <c r="FBZ166" s="427"/>
      <c r="FCA166" s="423"/>
      <c r="FCB166" s="428"/>
      <c r="FCC166" s="79"/>
      <c r="FCD166" s="424"/>
      <c r="FCE166" s="89"/>
      <c r="FCF166" s="425"/>
      <c r="FCG166" s="423"/>
      <c r="FCH166" s="426"/>
      <c r="FCI166" s="426"/>
      <c r="FCJ166" s="427"/>
      <c r="FCK166" s="427"/>
      <c r="FCL166" s="423"/>
      <c r="FCM166" s="428"/>
      <c r="FCN166" s="79"/>
      <c r="FCO166" s="424"/>
      <c r="FCP166" s="89"/>
      <c r="FCQ166" s="425"/>
      <c r="FCR166" s="423"/>
      <c r="FCS166" s="426"/>
      <c r="FCT166" s="426"/>
      <c r="FCU166" s="427"/>
      <c r="FCV166" s="427"/>
      <c r="FCW166" s="423"/>
      <c r="FCX166" s="428"/>
      <c r="FCY166" s="79"/>
      <c r="FCZ166" s="424"/>
      <c r="FDA166" s="89"/>
      <c r="FDB166" s="425"/>
      <c r="FDC166" s="423"/>
      <c r="FDD166" s="426"/>
      <c r="FDE166" s="426"/>
      <c r="FDF166" s="427"/>
      <c r="FDG166" s="427"/>
      <c r="FDH166" s="423"/>
      <c r="FDI166" s="428"/>
      <c r="FDJ166" s="79"/>
      <c r="FDK166" s="424"/>
      <c r="FDL166" s="89"/>
      <c r="FDM166" s="425"/>
      <c r="FDN166" s="423"/>
      <c r="FDO166" s="426"/>
      <c r="FDP166" s="426"/>
      <c r="FDQ166" s="427"/>
      <c r="FDR166" s="427"/>
      <c r="FDS166" s="423"/>
      <c r="FDT166" s="428"/>
      <c r="FDU166" s="79"/>
      <c r="FDV166" s="424"/>
      <c r="FDW166" s="89"/>
      <c r="FDX166" s="425"/>
      <c r="FDY166" s="423"/>
      <c r="FDZ166" s="426"/>
      <c r="FEA166" s="426"/>
      <c r="FEB166" s="427"/>
      <c r="FEC166" s="427"/>
      <c r="FED166" s="423"/>
      <c r="FEE166" s="428"/>
      <c r="FEF166" s="79"/>
      <c r="FEG166" s="424"/>
      <c r="FEH166" s="89"/>
      <c r="FEI166" s="425"/>
      <c r="FEJ166" s="423"/>
      <c r="FEK166" s="426"/>
      <c r="FEL166" s="426"/>
      <c r="FEM166" s="427"/>
      <c r="FEN166" s="427"/>
      <c r="FEO166" s="423"/>
      <c r="FEP166" s="428"/>
      <c r="FEQ166" s="79"/>
      <c r="FER166" s="424"/>
      <c r="FES166" s="89"/>
      <c r="FET166" s="425"/>
      <c r="FEU166" s="423"/>
      <c r="FEV166" s="426"/>
      <c r="FEW166" s="426"/>
      <c r="FEX166" s="427"/>
      <c r="FEY166" s="427"/>
      <c r="FEZ166" s="423"/>
      <c r="FFA166" s="428"/>
      <c r="FFB166" s="79"/>
      <c r="FFC166" s="424"/>
      <c r="FFD166" s="89"/>
      <c r="FFE166" s="425"/>
      <c r="FFF166" s="423"/>
      <c r="FFG166" s="426"/>
      <c r="FFH166" s="426"/>
      <c r="FFI166" s="427"/>
      <c r="FFJ166" s="427"/>
      <c r="FFK166" s="423"/>
      <c r="FFL166" s="428"/>
      <c r="FFM166" s="79"/>
      <c r="FFN166" s="424"/>
      <c r="FFO166" s="89"/>
      <c r="FFP166" s="425"/>
      <c r="FFQ166" s="423"/>
      <c r="FFR166" s="426"/>
      <c r="FFS166" s="426"/>
      <c r="FFT166" s="427"/>
      <c r="FFU166" s="427"/>
      <c r="FFV166" s="423"/>
      <c r="FFW166" s="428"/>
      <c r="FFX166" s="79"/>
      <c r="FFY166" s="424"/>
      <c r="FFZ166" s="89"/>
      <c r="FGA166" s="425"/>
      <c r="FGB166" s="423"/>
      <c r="FGC166" s="426"/>
      <c r="FGD166" s="426"/>
      <c r="FGE166" s="427"/>
      <c r="FGF166" s="427"/>
      <c r="FGG166" s="423"/>
      <c r="FGH166" s="428"/>
      <c r="FGI166" s="79"/>
      <c r="FGJ166" s="424"/>
      <c r="FGK166" s="89"/>
      <c r="FGL166" s="425"/>
      <c r="FGM166" s="423"/>
      <c r="FGN166" s="426"/>
      <c r="FGO166" s="426"/>
      <c r="FGP166" s="427"/>
      <c r="FGQ166" s="427"/>
      <c r="FGR166" s="423"/>
      <c r="FGS166" s="428"/>
      <c r="FGT166" s="79"/>
      <c r="FGU166" s="424"/>
      <c r="FGV166" s="89"/>
      <c r="FGW166" s="425"/>
      <c r="FGX166" s="423"/>
      <c r="FGY166" s="426"/>
      <c r="FGZ166" s="426"/>
      <c r="FHA166" s="427"/>
      <c r="FHB166" s="427"/>
      <c r="FHC166" s="423"/>
      <c r="FHD166" s="428"/>
      <c r="FHE166" s="79"/>
      <c r="FHF166" s="424"/>
      <c r="FHG166" s="89"/>
      <c r="FHH166" s="425"/>
      <c r="FHI166" s="423"/>
      <c r="FHJ166" s="426"/>
      <c r="FHK166" s="426"/>
      <c r="FHL166" s="427"/>
      <c r="FHM166" s="427"/>
      <c r="FHN166" s="423"/>
      <c r="FHO166" s="428"/>
      <c r="FHP166" s="79"/>
      <c r="FHQ166" s="424"/>
      <c r="FHR166" s="89"/>
      <c r="FHS166" s="425"/>
      <c r="FHT166" s="423"/>
      <c r="FHU166" s="426"/>
      <c r="FHV166" s="426"/>
      <c r="FHW166" s="427"/>
      <c r="FHX166" s="427"/>
      <c r="FHY166" s="423"/>
      <c r="FHZ166" s="428"/>
      <c r="FIA166" s="79"/>
      <c r="FIB166" s="424"/>
      <c r="FIC166" s="89"/>
      <c r="FID166" s="425"/>
      <c r="FIE166" s="423"/>
      <c r="FIF166" s="426"/>
      <c r="FIG166" s="426"/>
      <c r="FIH166" s="427"/>
      <c r="FII166" s="427"/>
      <c r="FIJ166" s="423"/>
      <c r="FIK166" s="428"/>
      <c r="FIL166" s="79"/>
      <c r="FIM166" s="424"/>
      <c r="FIN166" s="89"/>
      <c r="FIO166" s="425"/>
      <c r="FIP166" s="423"/>
      <c r="FIQ166" s="426"/>
      <c r="FIR166" s="426"/>
      <c r="FIS166" s="427"/>
      <c r="FIT166" s="427"/>
      <c r="FIU166" s="423"/>
      <c r="FIV166" s="428"/>
      <c r="FIW166" s="79"/>
      <c r="FIX166" s="424"/>
      <c r="FIY166" s="89"/>
      <c r="FIZ166" s="425"/>
      <c r="FJA166" s="423"/>
      <c r="FJB166" s="426"/>
      <c r="FJC166" s="426"/>
      <c r="FJD166" s="427"/>
      <c r="FJE166" s="427"/>
      <c r="FJF166" s="423"/>
      <c r="FJG166" s="428"/>
      <c r="FJH166" s="79"/>
      <c r="FJI166" s="424"/>
      <c r="FJJ166" s="89"/>
      <c r="FJK166" s="425"/>
      <c r="FJL166" s="423"/>
      <c r="FJM166" s="426"/>
      <c r="FJN166" s="426"/>
      <c r="FJO166" s="427"/>
      <c r="FJP166" s="427"/>
      <c r="FJQ166" s="423"/>
      <c r="FJR166" s="428"/>
      <c r="FJS166" s="79"/>
      <c r="FJT166" s="424"/>
      <c r="FJU166" s="89"/>
      <c r="FJV166" s="425"/>
      <c r="FJW166" s="423"/>
      <c r="FJX166" s="426"/>
      <c r="FJY166" s="426"/>
      <c r="FJZ166" s="427"/>
      <c r="FKA166" s="427"/>
      <c r="FKB166" s="423"/>
      <c r="FKC166" s="428"/>
      <c r="FKD166" s="79"/>
      <c r="FKE166" s="424"/>
      <c r="FKF166" s="89"/>
      <c r="FKG166" s="425"/>
      <c r="FKH166" s="423"/>
      <c r="FKI166" s="426"/>
      <c r="FKJ166" s="426"/>
      <c r="FKK166" s="427"/>
      <c r="FKL166" s="427"/>
      <c r="FKM166" s="423"/>
      <c r="FKN166" s="428"/>
      <c r="FKO166" s="79"/>
      <c r="FKP166" s="424"/>
      <c r="FKQ166" s="89"/>
      <c r="FKR166" s="425"/>
      <c r="FKS166" s="423"/>
      <c r="FKT166" s="426"/>
      <c r="FKU166" s="426"/>
      <c r="FKV166" s="427"/>
      <c r="FKW166" s="427"/>
      <c r="FKX166" s="423"/>
      <c r="FKY166" s="428"/>
      <c r="FKZ166" s="79"/>
      <c r="FLA166" s="424"/>
      <c r="FLB166" s="89"/>
      <c r="FLC166" s="425"/>
      <c r="FLD166" s="423"/>
      <c r="FLE166" s="426"/>
      <c r="FLF166" s="426"/>
      <c r="FLG166" s="427"/>
      <c r="FLH166" s="427"/>
      <c r="FLI166" s="423"/>
      <c r="FLJ166" s="428"/>
      <c r="FLK166" s="79"/>
      <c r="FLL166" s="424"/>
      <c r="FLM166" s="89"/>
      <c r="FLN166" s="425"/>
      <c r="FLO166" s="423"/>
      <c r="FLP166" s="426"/>
      <c r="FLQ166" s="426"/>
      <c r="FLR166" s="427"/>
      <c r="FLS166" s="427"/>
      <c r="FLT166" s="423"/>
      <c r="FLU166" s="428"/>
      <c r="FLV166" s="79"/>
      <c r="FLW166" s="424"/>
      <c r="FLX166" s="89"/>
      <c r="FLY166" s="425"/>
      <c r="FLZ166" s="423"/>
      <c r="FMA166" s="426"/>
      <c r="FMB166" s="426"/>
      <c r="FMC166" s="427"/>
      <c r="FMD166" s="427"/>
      <c r="FME166" s="423"/>
      <c r="FMF166" s="428"/>
      <c r="FMG166" s="79"/>
      <c r="FMH166" s="424"/>
      <c r="FMI166" s="89"/>
      <c r="FMJ166" s="425"/>
      <c r="FMK166" s="423"/>
      <c r="FML166" s="426"/>
      <c r="FMM166" s="426"/>
      <c r="FMN166" s="427"/>
      <c r="FMO166" s="427"/>
      <c r="FMP166" s="423"/>
      <c r="FMQ166" s="428"/>
      <c r="FMR166" s="79"/>
      <c r="FMS166" s="424"/>
      <c r="FMT166" s="89"/>
      <c r="FMU166" s="425"/>
      <c r="FMV166" s="423"/>
      <c r="FMW166" s="426"/>
      <c r="FMX166" s="426"/>
      <c r="FMY166" s="427"/>
      <c r="FMZ166" s="427"/>
      <c r="FNA166" s="423"/>
      <c r="FNB166" s="428"/>
      <c r="FNC166" s="79"/>
      <c r="FND166" s="424"/>
      <c r="FNE166" s="89"/>
      <c r="FNF166" s="425"/>
      <c r="FNG166" s="423"/>
      <c r="FNH166" s="426"/>
      <c r="FNI166" s="426"/>
      <c r="FNJ166" s="427"/>
      <c r="FNK166" s="427"/>
      <c r="FNL166" s="423"/>
      <c r="FNM166" s="428"/>
      <c r="FNN166" s="79"/>
      <c r="FNO166" s="424"/>
      <c r="FNP166" s="89"/>
      <c r="FNQ166" s="425"/>
      <c r="FNR166" s="423"/>
      <c r="FNS166" s="426"/>
      <c r="FNT166" s="426"/>
      <c r="FNU166" s="427"/>
      <c r="FNV166" s="427"/>
      <c r="FNW166" s="423"/>
      <c r="FNX166" s="428"/>
      <c r="FNY166" s="79"/>
      <c r="FNZ166" s="424"/>
      <c r="FOA166" s="89"/>
      <c r="FOB166" s="425"/>
      <c r="FOC166" s="423"/>
      <c r="FOD166" s="426"/>
      <c r="FOE166" s="426"/>
      <c r="FOF166" s="427"/>
      <c r="FOG166" s="427"/>
      <c r="FOH166" s="423"/>
      <c r="FOI166" s="428"/>
      <c r="FOJ166" s="79"/>
      <c r="FOK166" s="424"/>
      <c r="FOL166" s="89"/>
      <c r="FOM166" s="425"/>
      <c r="FON166" s="423"/>
      <c r="FOO166" s="426"/>
      <c r="FOP166" s="426"/>
      <c r="FOQ166" s="427"/>
      <c r="FOR166" s="427"/>
      <c r="FOS166" s="423"/>
      <c r="FOT166" s="428"/>
      <c r="FOU166" s="79"/>
      <c r="FOV166" s="424"/>
      <c r="FOW166" s="89"/>
      <c r="FOX166" s="425"/>
      <c r="FOY166" s="423"/>
      <c r="FOZ166" s="426"/>
      <c r="FPA166" s="426"/>
      <c r="FPB166" s="427"/>
      <c r="FPC166" s="427"/>
      <c r="FPD166" s="423"/>
      <c r="FPE166" s="428"/>
      <c r="FPF166" s="79"/>
      <c r="FPG166" s="424"/>
      <c r="FPH166" s="89"/>
      <c r="FPI166" s="425"/>
      <c r="FPJ166" s="423"/>
      <c r="FPK166" s="426"/>
      <c r="FPL166" s="426"/>
      <c r="FPM166" s="427"/>
      <c r="FPN166" s="427"/>
      <c r="FPO166" s="423"/>
      <c r="FPP166" s="428"/>
      <c r="FPQ166" s="79"/>
      <c r="FPR166" s="424"/>
      <c r="FPS166" s="89"/>
      <c r="FPT166" s="425"/>
      <c r="FPU166" s="423"/>
      <c r="FPV166" s="426"/>
      <c r="FPW166" s="426"/>
      <c r="FPX166" s="427"/>
      <c r="FPY166" s="427"/>
      <c r="FPZ166" s="423"/>
      <c r="FQA166" s="428"/>
      <c r="FQB166" s="79"/>
      <c r="FQC166" s="424"/>
      <c r="FQD166" s="89"/>
      <c r="FQE166" s="425"/>
      <c r="FQF166" s="423"/>
      <c r="FQG166" s="426"/>
      <c r="FQH166" s="426"/>
      <c r="FQI166" s="427"/>
      <c r="FQJ166" s="427"/>
      <c r="FQK166" s="423"/>
      <c r="FQL166" s="428"/>
      <c r="FQM166" s="79"/>
      <c r="FQN166" s="424"/>
      <c r="FQO166" s="89"/>
      <c r="FQP166" s="425"/>
      <c r="FQQ166" s="423"/>
      <c r="FQR166" s="426"/>
      <c r="FQS166" s="426"/>
      <c r="FQT166" s="427"/>
      <c r="FQU166" s="427"/>
      <c r="FQV166" s="423"/>
      <c r="FQW166" s="428"/>
      <c r="FQX166" s="79"/>
      <c r="FQY166" s="424"/>
      <c r="FQZ166" s="89"/>
      <c r="FRA166" s="425"/>
      <c r="FRB166" s="423"/>
      <c r="FRC166" s="426"/>
      <c r="FRD166" s="426"/>
      <c r="FRE166" s="427"/>
      <c r="FRF166" s="427"/>
      <c r="FRG166" s="423"/>
      <c r="FRH166" s="428"/>
      <c r="FRI166" s="79"/>
      <c r="FRJ166" s="424"/>
      <c r="FRK166" s="89"/>
      <c r="FRL166" s="425"/>
      <c r="FRM166" s="423"/>
      <c r="FRN166" s="426"/>
      <c r="FRO166" s="426"/>
      <c r="FRP166" s="427"/>
      <c r="FRQ166" s="427"/>
      <c r="FRR166" s="423"/>
      <c r="FRS166" s="428"/>
      <c r="FRT166" s="79"/>
      <c r="FRU166" s="424"/>
      <c r="FRV166" s="89"/>
      <c r="FRW166" s="425"/>
      <c r="FRX166" s="423"/>
      <c r="FRY166" s="426"/>
      <c r="FRZ166" s="426"/>
      <c r="FSA166" s="427"/>
      <c r="FSB166" s="427"/>
      <c r="FSC166" s="423"/>
      <c r="FSD166" s="428"/>
      <c r="FSE166" s="79"/>
      <c r="FSF166" s="424"/>
      <c r="FSG166" s="89"/>
      <c r="FSH166" s="425"/>
      <c r="FSI166" s="423"/>
      <c r="FSJ166" s="426"/>
      <c r="FSK166" s="426"/>
      <c r="FSL166" s="427"/>
      <c r="FSM166" s="427"/>
      <c r="FSN166" s="423"/>
      <c r="FSO166" s="428"/>
      <c r="FSP166" s="79"/>
      <c r="FSQ166" s="424"/>
      <c r="FSR166" s="89"/>
      <c r="FSS166" s="425"/>
      <c r="FST166" s="423"/>
      <c r="FSU166" s="426"/>
      <c r="FSV166" s="426"/>
      <c r="FSW166" s="427"/>
      <c r="FSX166" s="427"/>
      <c r="FSY166" s="423"/>
      <c r="FSZ166" s="428"/>
      <c r="FTA166" s="79"/>
      <c r="FTB166" s="424"/>
      <c r="FTC166" s="89"/>
      <c r="FTD166" s="425"/>
      <c r="FTE166" s="423"/>
      <c r="FTF166" s="426"/>
      <c r="FTG166" s="426"/>
      <c r="FTH166" s="427"/>
      <c r="FTI166" s="427"/>
      <c r="FTJ166" s="423"/>
      <c r="FTK166" s="428"/>
      <c r="FTL166" s="79"/>
      <c r="FTM166" s="424"/>
      <c r="FTN166" s="89"/>
      <c r="FTO166" s="425"/>
      <c r="FTP166" s="423"/>
      <c r="FTQ166" s="426"/>
      <c r="FTR166" s="426"/>
      <c r="FTS166" s="427"/>
      <c r="FTT166" s="427"/>
      <c r="FTU166" s="423"/>
      <c r="FTV166" s="428"/>
      <c r="FTW166" s="79"/>
      <c r="FTX166" s="424"/>
      <c r="FTY166" s="89"/>
      <c r="FTZ166" s="425"/>
      <c r="FUA166" s="423"/>
      <c r="FUB166" s="426"/>
      <c r="FUC166" s="426"/>
      <c r="FUD166" s="427"/>
      <c r="FUE166" s="427"/>
      <c r="FUF166" s="423"/>
      <c r="FUG166" s="428"/>
      <c r="FUH166" s="79"/>
      <c r="FUI166" s="424"/>
      <c r="FUJ166" s="89"/>
      <c r="FUK166" s="425"/>
      <c r="FUL166" s="423"/>
      <c r="FUM166" s="426"/>
      <c r="FUN166" s="426"/>
      <c r="FUO166" s="427"/>
      <c r="FUP166" s="427"/>
      <c r="FUQ166" s="423"/>
      <c r="FUR166" s="428"/>
      <c r="FUS166" s="79"/>
      <c r="FUT166" s="424"/>
      <c r="FUU166" s="89"/>
      <c r="FUV166" s="425"/>
      <c r="FUW166" s="423"/>
      <c r="FUX166" s="426"/>
      <c r="FUY166" s="426"/>
      <c r="FUZ166" s="427"/>
      <c r="FVA166" s="427"/>
      <c r="FVB166" s="423"/>
      <c r="FVC166" s="428"/>
      <c r="FVD166" s="79"/>
      <c r="FVE166" s="424"/>
      <c r="FVF166" s="89"/>
      <c r="FVG166" s="425"/>
      <c r="FVH166" s="423"/>
      <c r="FVI166" s="426"/>
      <c r="FVJ166" s="426"/>
      <c r="FVK166" s="427"/>
      <c r="FVL166" s="427"/>
      <c r="FVM166" s="423"/>
      <c r="FVN166" s="428"/>
      <c r="FVO166" s="79"/>
      <c r="FVP166" s="424"/>
      <c r="FVQ166" s="89"/>
      <c r="FVR166" s="425"/>
      <c r="FVS166" s="423"/>
      <c r="FVT166" s="426"/>
      <c r="FVU166" s="426"/>
      <c r="FVV166" s="427"/>
      <c r="FVW166" s="427"/>
      <c r="FVX166" s="423"/>
      <c r="FVY166" s="428"/>
      <c r="FVZ166" s="79"/>
      <c r="FWA166" s="424"/>
      <c r="FWB166" s="89"/>
      <c r="FWC166" s="425"/>
      <c r="FWD166" s="423"/>
      <c r="FWE166" s="426"/>
      <c r="FWF166" s="426"/>
      <c r="FWG166" s="427"/>
      <c r="FWH166" s="427"/>
      <c r="FWI166" s="423"/>
      <c r="FWJ166" s="428"/>
      <c r="FWK166" s="79"/>
      <c r="FWL166" s="424"/>
      <c r="FWM166" s="89"/>
      <c r="FWN166" s="425"/>
      <c r="FWO166" s="423"/>
      <c r="FWP166" s="426"/>
      <c r="FWQ166" s="426"/>
      <c r="FWR166" s="427"/>
      <c r="FWS166" s="427"/>
      <c r="FWT166" s="423"/>
      <c r="FWU166" s="428"/>
      <c r="FWV166" s="79"/>
      <c r="FWW166" s="424"/>
      <c r="FWX166" s="89"/>
      <c r="FWY166" s="425"/>
      <c r="FWZ166" s="423"/>
      <c r="FXA166" s="426"/>
      <c r="FXB166" s="426"/>
      <c r="FXC166" s="427"/>
      <c r="FXD166" s="427"/>
      <c r="FXE166" s="423"/>
      <c r="FXF166" s="428"/>
      <c r="FXG166" s="79"/>
      <c r="FXH166" s="424"/>
      <c r="FXI166" s="89"/>
      <c r="FXJ166" s="425"/>
      <c r="FXK166" s="423"/>
      <c r="FXL166" s="426"/>
      <c r="FXM166" s="426"/>
      <c r="FXN166" s="427"/>
      <c r="FXO166" s="427"/>
      <c r="FXP166" s="423"/>
      <c r="FXQ166" s="428"/>
      <c r="FXR166" s="79"/>
      <c r="FXS166" s="424"/>
      <c r="FXT166" s="89"/>
      <c r="FXU166" s="425"/>
      <c r="FXV166" s="423"/>
      <c r="FXW166" s="426"/>
      <c r="FXX166" s="426"/>
      <c r="FXY166" s="427"/>
      <c r="FXZ166" s="427"/>
      <c r="FYA166" s="423"/>
      <c r="FYB166" s="428"/>
      <c r="FYC166" s="79"/>
      <c r="FYD166" s="424"/>
      <c r="FYE166" s="89"/>
      <c r="FYF166" s="425"/>
      <c r="FYG166" s="423"/>
      <c r="FYH166" s="426"/>
      <c r="FYI166" s="426"/>
      <c r="FYJ166" s="427"/>
      <c r="FYK166" s="427"/>
      <c r="FYL166" s="423"/>
      <c r="FYM166" s="428"/>
      <c r="FYN166" s="79"/>
      <c r="FYO166" s="424"/>
      <c r="FYP166" s="89"/>
      <c r="FYQ166" s="425"/>
      <c r="FYR166" s="423"/>
      <c r="FYS166" s="426"/>
      <c r="FYT166" s="426"/>
      <c r="FYU166" s="427"/>
      <c r="FYV166" s="427"/>
      <c r="FYW166" s="423"/>
      <c r="FYX166" s="428"/>
      <c r="FYY166" s="79"/>
      <c r="FYZ166" s="424"/>
      <c r="FZA166" s="89"/>
      <c r="FZB166" s="425"/>
      <c r="FZC166" s="423"/>
      <c r="FZD166" s="426"/>
      <c r="FZE166" s="426"/>
      <c r="FZF166" s="427"/>
      <c r="FZG166" s="427"/>
      <c r="FZH166" s="423"/>
      <c r="FZI166" s="428"/>
      <c r="FZJ166" s="79"/>
      <c r="FZK166" s="424"/>
      <c r="FZL166" s="89"/>
      <c r="FZM166" s="425"/>
      <c r="FZN166" s="423"/>
      <c r="FZO166" s="426"/>
      <c r="FZP166" s="426"/>
      <c r="FZQ166" s="427"/>
      <c r="FZR166" s="427"/>
      <c r="FZS166" s="423"/>
      <c r="FZT166" s="428"/>
      <c r="FZU166" s="79"/>
      <c r="FZV166" s="424"/>
      <c r="FZW166" s="89"/>
      <c r="FZX166" s="425"/>
      <c r="FZY166" s="423"/>
      <c r="FZZ166" s="426"/>
      <c r="GAA166" s="426"/>
      <c r="GAB166" s="427"/>
      <c r="GAC166" s="427"/>
      <c r="GAD166" s="423"/>
      <c r="GAE166" s="428"/>
      <c r="GAF166" s="79"/>
      <c r="GAG166" s="424"/>
      <c r="GAH166" s="89"/>
      <c r="GAI166" s="425"/>
      <c r="GAJ166" s="423"/>
      <c r="GAK166" s="426"/>
      <c r="GAL166" s="426"/>
      <c r="GAM166" s="427"/>
      <c r="GAN166" s="427"/>
      <c r="GAO166" s="423"/>
      <c r="GAP166" s="428"/>
      <c r="GAQ166" s="79"/>
      <c r="GAR166" s="424"/>
      <c r="GAS166" s="89"/>
      <c r="GAT166" s="425"/>
      <c r="GAU166" s="423"/>
      <c r="GAV166" s="426"/>
      <c r="GAW166" s="426"/>
      <c r="GAX166" s="427"/>
      <c r="GAY166" s="427"/>
      <c r="GAZ166" s="423"/>
      <c r="GBA166" s="428"/>
      <c r="GBB166" s="79"/>
      <c r="GBC166" s="424"/>
      <c r="GBD166" s="89"/>
      <c r="GBE166" s="425"/>
      <c r="GBF166" s="423"/>
      <c r="GBG166" s="426"/>
      <c r="GBH166" s="426"/>
      <c r="GBI166" s="427"/>
      <c r="GBJ166" s="427"/>
      <c r="GBK166" s="423"/>
      <c r="GBL166" s="428"/>
      <c r="GBM166" s="79"/>
      <c r="GBN166" s="424"/>
      <c r="GBO166" s="89"/>
      <c r="GBP166" s="425"/>
      <c r="GBQ166" s="423"/>
      <c r="GBR166" s="426"/>
      <c r="GBS166" s="426"/>
      <c r="GBT166" s="427"/>
      <c r="GBU166" s="427"/>
      <c r="GBV166" s="423"/>
      <c r="GBW166" s="428"/>
      <c r="GBX166" s="79"/>
      <c r="GBY166" s="424"/>
      <c r="GBZ166" s="89"/>
      <c r="GCA166" s="425"/>
      <c r="GCB166" s="423"/>
      <c r="GCC166" s="426"/>
      <c r="GCD166" s="426"/>
      <c r="GCE166" s="427"/>
      <c r="GCF166" s="427"/>
      <c r="GCG166" s="423"/>
      <c r="GCH166" s="428"/>
      <c r="GCI166" s="79"/>
      <c r="GCJ166" s="424"/>
      <c r="GCK166" s="89"/>
      <c r="GCL166" s="425"/>
      <c r="GCM166" s="423"/>
      <c r="GCN166" s="426"/>
      <c r="GCO166" s="426"/>
      <c r="GCP166" s="427"/>
      <c r="GCQ166" s="427"/>
      <c r="GCR166" s="423"/>
      <c r="GCS166" s="428"/>
      <c r="GCT166" s="79"/>
      <c r="GCU166" s="424"/>
      <c r="GCV166" s="89"/>
      <c r="GCW166" s="425"/>
      <c r="GCX166" s="423"/>
      <c r="GCY166" s="426"/>
      <c r="GCZ166" s="426"/>
      <c r="GDA166" s="427"/>
      <c r="GDB166" s="427"/>
      <c r="GDC166" s="423"/>
      <c r="GDD166" s="428"/>
      <c r="GDE166" s="79"/>
      <c r="GDF166" s="424"/>
      <c r="GDG166" s="89"/>
      <c r="GDH166" s="425"/>
      <c r="GDI166" s="423"/>
      <c r="GDJ166" s="426"/>
      <c r="GDK166" s="426"/>
      <c r="GDL166" s="427"/>
      <c r="GDM166" s="427"/>
      <c r="GDN166" s="423"/>
      <c r="GDO166" s="428"/>
      <c r="GDP166" s="79"/>
      <c r="GDQ166" s="424"/>
      <c r="GDR166" s="89"/>
      <c r="GDS166" s="425"/>
      <c r="GDT166" s="423"/>
      <c r="GDU166" s="426"/>
      <c r="GDV166" s="426"/>
      <c r="GDW166" s="427"/>
      <c r="GDX166" s="427"/>
      <c r="GDY166" s="423"/>
      <c r="GDZ166" s="428"/>
      <c r="GEA166" s="79"/>
      <c r="GEB166" s="424"/>
      <c r="GEC166" s="89"/>
      <c r="GED166" s="425"/>
      <c r="GEE166" s="423"/>
      <c r="GEF166" s="426"/>
      <c r="GEG166" s="426"/>
      <c r="GEH166" s="427"/>
      <c r="GEI166" s="427"/>
      <c r="GEJ166" s="423"/>
      <c r="GEK166" s="428"/>
      <c r="GEL166" s="79"/>
      <c r="GEM166" s="424"/>
      <c r="GEN166" s="89"/>
      <c r="GEO166" s="425"/>
      <c r="GEP166" s="423"/>
      <c r="GEQ166" s="426"/>
      <c r="GER166" s="426"/>
      <c r="GES166" s="427"/>
      <c r="GET166" s="427"/>
      <c r="GEU166" s="423"/>
      <c r="GEV166" s="428"/>
      <c r="GEW166" s="79"/>
      <c r="GEX166" s="424"/>
      <c r="GEY166" s="89"/>
      <c r="GEZ166" s="425"/>
      <c r="GFA166" s="423"/>
      <c r="GFB166" s="426"/>
      <c r="GFC166" s="426"/>
      <c r="GFD166" s="427"/>
      <c r="GFE166" s="427"/>
      <c r="GFF166" s="423"/>
      <c r="GFG166" s="428"/>
      <c r="GFH166" s="79"/>
      <c r="GFI166" s="424"/>
      <c r="GFJ166" s="89"/>
      <c r="GFK166" s="425"/>
      <c r="GFL166" s="423"/>
      <c r="GFM166" s="426"/>
      <c r="GFN166" s="426"/>
      <c r="GFO166" s="427"/>
      <c r="GFP166" s="427"/>
      <c r="GFQ166" s="423"/>
      <c r="GFR166" s="428"/>
      <c r="GFS166" s="79"/>
      <c r="GFT166" s="424"/>
      <c r="GFU166" s="89"/>
      <c r="GFV166" s="425"/>
      <c r="GFW166" s="423"/>
      <c r="GFX166" s="426"/>
      <c r="GFY166" s="426"/>
      <c r="GFZ166" s="427"/>
      <c r="GGA166" s="427"/>
      <c r="GGB166" s="423"/>
      <c r="GGC166" s="428"/>
      <c r="GGD166" s="79"/>
      <c r="GGE166" s="424"/>
      <c r="GGF166" s="89"/>
      <c r="GGG166" s="425"/>
      <c r="GGH166" s="423"/>
      <c r="GGI166" s="426"/>
      <c r="GGJ166" s="426"/>
      <c r="GGK166" s="427"/>
      <c r="GGL166" s="427"/>
      <c r="GGM166" s="423"/>
      <c r="GGN166" s="428"/>
      <c r="GGO166" s="79"/>
      <c r="GGP166" s="424"/>
      <c r="GGQ166" s="89"/>
      <c r="GGR166" s="425"/>
      <c r="GGS166" s="423"/>
      <c r="GGT166" s="426"/>
      <c r="GGU166" s="426"/>
      <c r="GGV166" s="427"/>
      <c r="GGW166" s="427"/>
      <c r="GGX166" s="423"/>
      <c r="GGY166" s="428"/>
      <c r="GGZ166" s="79"/>
      <c r="GHA166" s="424"/>
      <c r="GHB166" s="89"/>
      <c r="GHC166" s="425"/>
      <c r="GHD166" s="423"/>
      <c r="GHE166" s="426"/>
      <c r="GHF166" s="426"/>
      <c r="GHG166" s="427"/>
      <c r="GHH166" s="427"/>
      <c r="GHI166" s="423"/>
      <c r="GHJ166" s="428"/>
      <c r="GHK166" s="79"/>
      <c r="GHL166" s="424"/>
      <c r="GHM166" s="89"/>
      <c r="GHN166" s="425"/>
      <c r="GHO166" s="423"/>
      <c r="GHP166" s="426"/>
      <c r="GHQ166" s="426"/>
      <c r="GHR166" s="427"/>
      <c r="GHS166" s="427"/>
      <c r="GHT166" s="423"/>
      <c r="GHU166" s="428"/>
      <c r="GHV166" s="79"/>
      <c r="GHW166" s="424"/>
      <c r="GHX166" s="89"/>
      <c r="GHY166" s="425"/>
      <c r="GHZ166" s="423"/>
      <c r="GIA166" s="426"/>
      <c r="GIB166" s="426"/>
      <c r="GIC166" s="427"/>
      <c r="GID166" s="427"/>
      <c r="GIE166" s="423"/>
      <c r="GIF166" s="428"/>
      <c r="GIG166" s="79"/>
      <c r="GIH166" s="424"/>
      <c r="GII166" s="89"/>
      <c r="GIJ166" s="425"/>
      <c r="GIK166" s="423"/>
      <c r="GIL166" s="426"/>
      <c r="GIM166" s="426"/>
      <c r="GIN166" s="427"/>
      <c r="GIO166" s="427"/>
      <c r="GIP166" s="423"/>
      <c r="GIQ166" s="428"/>
      <c r="GIR166" s="79"/>
      <c r="GIS166" s="424"/>
      <c r="GIT166" s="89"/>
      <c r="GIU166" s="425"/>
      <c r="GIV166" s="423"/>
      <c r="GIW166" s="426"/>
      <c r="GIX166" s="426"/>
      <c r="GIY166" s="427"/>
      <c r="GIZ166" s="427"/>
      <c r="GJA166" s="423"/>
      <c r="GJB166" s="428"/>
      <c r="GJC166" s="79"/>
      <c r="GJD166" s="424"/>
      <c r="GJE166" s="89"/>
      <c r="GJF166" s="425"/>
      <c r="GJG166" s="423"/>
      <c r="GJH166" s="426"/>
      <c r="GJI166" s="426"/>
      <c r="GJJ166" s="427"/>
      <c r="GJK166" s="427"/>
      <c r="GJL166" s="423"/>
      <c r="GJM166" s="428"/>
      <c r="GJN166" s="79"/>
      <c r="GJO166" s="424"/>
      <c r="GJP166" s="89"/>
      <c r="GJQ166" s="425"/>
      <c r="GJR166" s="423"/>
      <c r="GJS166" s="426"/>
      <c r="GJT166" s="426"/>
      <c r="GJU166" s="427"/>
      <c r="GJV166" s="427"/>
      <c r="GJW166" s="423"/>
      <c r="GJX166" s="428"/>
      <c r="GJY166" s="79"/>
      <c r="GJZ166" s="424"/>
      <c r="GKA166" s="89"/>
      <c r="GKB166" s="425"/>
      <c r="GKC166" s="423"/>
      <c r="GKD166" s="426"/>
      <c r="GKE166" s="426"/>
      <c r="GKF166" s="427"/>
      <c r="GKG166" s="427"/>
      <c r="GKH166" s="423"/>
      <c r="GKI166" s="428"/>
      <c r="GKJ166" s="79"/>
      <c r="GKK166" s="424"/>
      <c r="GKL166" s="89"/>
      <c r="GKM166" s="425"/>
      <c r="GKN166" s="423"/>
      <c r="GKO166" s="426"/>
      <c r="GKP166" s="426"/>
      <c r="GKQ166" s="427"/>
      <c r="GKR166" s="427"/>
      <c r="GKS166" s="423"/>
      <c r="GKT166" s="428"/>
      <c r="GKU166" s="79"/>
      <c r="GKV166" s="424"/>
      <c r="GKW166" s="89"/>
      <c r="GKX166" s="425"/>
      <c r="GKY166" s="423"/>
      <c r="GKZ166" s="426"/>
      <c r="GLA166" s="426"/>
      <c r="GLB166" s="427"/>
      <c r="GLC166" s="427"/>
      <c r="GLD166" s="423"/>
      <c r="GLE166" s="428"/>
      <c r="GLF166" s="79"/>
      <c r="GLG166" s="424"/>
      <c r="GLH166" s="89"/>
      <c r="GLI166" s="425"/>
      <c r="GLJ166" s="423"/>
      <c r="GLK166" s="426"/>
      <c r="GLL166" s="426"/>
      <c r="GLM166" s="427"/>
      <c r="GLN166" s="427"/>
      <c r="GLO166" s="423"/>
      <c r="GLP166" s="428"/>
      <c r="GLQ166" s="79"/>
      <c r="GLR166" s="424"/>
      <c r="GLS166" s="89"/>
      <c r="GLT166" s="425"/>
      <c r="GLU166" s="423"/>
      <c r="GLV166" s="426"/>
      <c r="GLW166" s="426"/>
      <c r="GLX166" s="427"/>
      <c r="GLY166" s="427"/>
      <c r="GLZ166" s="423"/>
      <c r="GMA166" s="428"/>
      <c r="GMB166" s="79"/>
      <c r="GMC166" s="424"/>
      <c r="GMD166" s="89"/>
      <c r="GME166" s="425"/>
      <c r="GMF166" s="423"/>
      <c r="GMG166" s="426"/>
      <c r="GMH166" s="426"/>
      <c r="GMI166" s="427"/>
      <c r="GMJ166" s="427"/>
      <c r="GMK166" s="423"/>
      <c r="GML166" s="428"/>
      <c r="GMM166" s="79"/>
      <c r="GMN166" s="424"/>
      <c r="GMO166" s="89"/>
      <c r="GMP166" s="425"/>
      <c r="GMQ166" s="423"/>
      <c r="GMR166" s="426"/>
      <c r="GMS166" s="426"/>
      <c r="GMT166" s="427"/>
      <c r="GMU166" s="427"/>
      <c r="GMV166" s="423"/>
      <c r="GMW166" s="428"/>
      <c r="GMX166" s="79"/>
      <c r="GMY166" s="424"/>
      <c r="GMZ166" s="89"/>
      <c r="GNA166" s="425"/>
      <c r="GNB166" s="423"/>
      <c r="GNC166" s="426"/>
      <c r="GND166" s="426"/>
      <c r="GNE166" s="427"/>
      <c r="GNF166" s="427"/>
      <c r="GNG166" s="423"/>
      <c r="GNH166" s="428"/>
      <c r="GNI166" s="79"/>
      <c r="GNJ166" s="424"/>
      <c r="GNK166" s="89"/>
      <c r="GNL166" s="425"/>
      <c r="GNM166" s="423"/>
      <c r="GNN166" s="426"/>
      <c r="GNO166" s="426"/>
      <c r="GNP166" s="427"/>
      <c r="GNQ166" s="427"/>
      <c r="GNR166" s="423"/>
      <c r="GNS166" s="428"/>
      <c r="GNT166" s="79"/>
      <c r="GNU166" s="424"/>
      <c r="GNV166" s="89"/>
      <c r="GNW166" s="425"/>
      <c r="GNX166" s="423"/>
      <c r="GNY166" s="426"/>
      <c r="GNZ166" s="426"/>
      <c r="GOA166" s="427"/>
      <c r="GOB166" s="427"/>
      <c r="GOC166" s="423"/>
      <c r="GOD166" s="428"/>
      <c r="GOE166" s="79"/>
      <c r="GOF166" s="424"/>
      <c r="GOG166" s="89"/>
      <c r="GOH166" s="425"/>
      <c r="GOI166" s="423"/>
      <c r="GOJ166" s="426"/>
      <c r="GOK166" s="426"/>
      <c r="GOL166" s="427"/>
      <c r="GOM166" s="427"/>
      <c r="GON166" s="423"/>
      <c r="GOO166" s="428"/>
      <c r="GOP166" s="79"/>
      <c r="GOQ166" s="424"/>
      <c r="GOR166" s="89"/>
      <c r="GOS166" s="425"/>
      <c r="GOT166" s="423"/>
      <c r="GOU166" s="426"/>
      <c r="GOV166" s="426"/>
      <c r="GOW166" s="427"/>
      <c r="GOX166" s="427"/>
      <c r="GOY166" s="423"/>
      <c r="GOZ166" s="428"/>
      <c r="GPA166" s="79"/>
      <c r="GPB166" s="424"/>
      <c r="GPC166" s="89"/>
      <c r="GPD166" s="425"/>
      <c r="GPE166" s="423"/>
      <c r="GPF166" s="426"/>
      <c r="GPG166" s="426"/>
      <c r="GPH166" s="427"/>
      <c r="GPI166" s="427"/>
      <c r="GPJ166" s="423"/>
      <c r="GPK166" s="428"/>
      <c r="GPL166" s="79"/>
      <c r="GPM166" s="424"/>
      <c r="GPN166" s="89"/>
      <c r="GPO166" s="425"/>
      <c r="GPP166" s="423"/>
      <c r="GPQ166" s="426"/>
      <c r="GPR166" s="426"/>
      <c r="GPS166" s="427"/>
      <c r="GPT166" s="427"/>
      <c r="GPU166" s="423"/>
      <c r="GPV166" s="428"/>
      <c r="GPW166" s="79"/>
      <c r="GPX166" s="424"/>
      <c r="GPY166" s="89"/>
      <c r="GPZ166" s="425"/>
      <c r="GQA166" s="423"/>
      <c r="GQB166" s="426"/>
      <c r="GQC166" s="426"/>
      <c r="GQD166" s="427"/>
      <c r="GQE166" s="427"/>
      <c r="GQF166" s="423"/>
      <c r="GQG166" s="428"/>
      <c r="GQH166" s="79"/>
      <c r="GQI166" s="424"/>
      <c r="GQJ166" s="89"/>
      <c r="GQK166" s="425"/>
      <c r="GQL166" s="423"/>
      <c r="GQM166" s="426"/>
      <c r="GQN166" s="426"/>
      <c r="GQO166" s="427"/>
      <c r="GQP166" s="427"/>
      <c r="GQQ166" s="423"/>
      <c r="GQR166" s="428"/>
      <c r="GQS166" s="79"/>
      <c r="GQT166" s="424"/>
      <c r="GQU166" s="89"/>
      <c r="GQV166" s="425"/>
      <c r="GQW166" s="423"/>
      <c r="GQX166" s="426"/>
      <c r="GQY166" s="426"/>
      <c r="GQZ166" s="427"/>
      <c r="GRA166" s="427"/>
      <c r="GRB166" s="423"/>
      <c r="GRC166" s="428"/>
      <c r="GRD166" s="79"/>
      <c r="GRE166" s="424"/>
      <c r="GRF166" s="89"/>
      <c r="GRG166" s="425"/>
      <c r="GRH166" s="423"/>
      <c r="GRI166" s="426"/>
      <c r="GRJ166" s="426"/>
      <c r="GRK166" s="427"/>
      <c r="GRL166" s="427"/>
      <c r="GRM166" s="423"/>
      <c r="GRN166" s="428"/>
      <c r="GRO166" s="79"/>
      <c r="GRP166" s="424"/>
      <c r="GRQ166" s="89"/>
      <c r="GRR166" s="425"/>
      <c r="GRS166" s="423"/>
      <c r="GRT166" s="426"/>
      <c r="GRU166" s="426"/>
      <c r="GRV166" s="427"/>
      <c r="GRW166" s="427"/>
      <c r="GRX166" s="423"/>
      <c r="GRY166" s="428"/>
      <c r="GRZ166" s="79"/>
      <c r="GSA166" s="424"/>
      <c r="GSB166" s="89"/>
      <c r="GSC166" s="425"/>
      <c r="GSD166" s="423"/>
      <c r="GSE166" s="426"/>
      <c r="GSF166" s="426"/>
      <c r="GSG166" s="427"/>
      <c r="GSH166" s="427"/>
      <c r="GSI166" s="423"/>
      <c r="GSJ166" s="428"/>
      <c r="GSK166" s="79"/>
      <c r="GSL166" s="424"/>
      <c r="GSM166" s="89"/>
      <c r="GSN166" s="425"/>
      <c r="GSO166" s="423"/>
      <c r="GSP166" s="426"/>
      <c r="GSQ166" s="426"/>
      <c r="GSR166" s="427"/>
      <c r="GSS166" s="427"/>
      <c r="GST166" s="423"/>
      <c r="GSU166" s="428"/>
      <c r="GSV166" s="79"/>
      <c r="GSW166" s="424"/>
      <c r="GSX166" s="89"/>
      <c r="GSY166" s="425"/>
      <c r="GSZ166" s="423"/>
      <c r="GTA166" s="426"/>
      <c r="GTB166" s="426"/>
      <c r="GTC166" s="427"/>
      <c r="GTD166" s="427"/>
      <c r="GTE166" s="423"/>
      <c r="GTF166" s="428"/>
      <c r="GTG166" s="79"/>
      <c r="GTH166" s="424"/>
      <c r="GTI166" s="89"/>
      <c r="GTJ166" s="425"/>
      <c r="GTK166" s="423"/>
      <c r="GTL166" s="426"/>
      <c r="GTM166" s="426"/>
      <c r="GTN166" s="427"/>
      <c r="GTO166" s="427"/>
      <c r="GTP166" s="423"/>
      <c r="GTQ166" s="428"/>
      <c r="GTR166" s="79"/>
      <c r="GTS166" s="424"/>
      <c r="GTT166" s="89"/>
      <c r="GTU166" s="425"/>
      <c r="GTV166" s="423"/>
      <c r="GTW166" s="426"/>
      <c r="GTX166" s="426"/>
      <c r="GTY166" s="427"/>
      <c r="GTZ166" s="427"/>
      <c r="GUA166" s="423"/>
      <c r="GUB166" s="428"/>
      <c r="GUC166" s="79"/>
      <c r="GUD166" s="424"/>
      <c r="GUE166" s="89"/>
      <c r="GUF166" s="425"/>
      <c r="GUG166" s="423"/>
      <c r="GUH166" s="426"/>
      <c r="GUI166" s="426"/>
      <c r="GUJ166" s="427"/>
      <c r="GUK166" s="427"/>
      <c r="GUL166" s="423"/>
      <c r="GUM166" s="428"/>
      <c r="GUN166" s="79"/>
      <c r="GUO166" s="424"/>
      <c r="GUP166" s="89"/>
      <c r="GUQ166" s="425"/>
      <c r="GUR166" s="423"/>
      <c r="GUS166" s="426"/>
      <c r="GUT166" s="426"/>
      <c r="GUU166" s="427"/>
      <c r="GUV166" s="427"/>
      <c r="GUW166" s="423"/>
      <c r="GUX166" s="428"/>
      <c r="GUY166" s="79"/>
      <c r="GUZ166" s="424"/>
      <c r="GVA166" s="89"/>
      <c r="GVB166" s="425"/>
      <c r="GVC166" s="423"/>
      <c r="GVD166" s="426"/>
      <c r="GVE166" s="426"/>
      <c r="GVF166" s="427"/>
      <c r="GVG166" s="427"/>
      <c r="GVH166" s="423"/>
      <c r="GVI166" s="428"/>
      <c r="GVJ166" s="79"/>
      <c r="GVK166" s="424"/>
      <c r="GVL166" s="89"/>
      <c r="GVM166" s="425"/>
      <c r="GVN166" s="423"/>
      <c r="GVO166" s="426"/>
      <c r="GVP166" s="426"/>
      <c r="GVQ166" s="427"/>
      <c r="GVR166" s="427"/>
      <c r="GVS166" s="423"/>
      <c r="GVT166" s="428"/>
      <c r="GVU166" s="79"/>
      <c r="GVV166" s="424"/>
      <c r="GVW166" s="89"/>
      <c r="GVX166" s="425"/>
      <c r="GVY166" s="423"/>
      <c r="GVZ166" s="426"/>
      <c r="GWA166" s="426"/>
      <c r="GWB166" s="427"/>
      <c r="GWC166" s="427"/>
      <c r="GWD166" s="423"/>
      <c r="GWE166" s="428"/>
      <c r="GWF166" s="79"/>
      <c r="GWG166" s="424"/>
      <c r="GWH166" s="89"/>
      <c r="GWI166" s="425"/>
      <c r="GWJ166" s="423"/>
      <c r="GWK166" s="426"/>
      <c r="GWL166" s="426"/>
      <c r="GWM166" s="427"/>
      <c r="GWN166" s="427"/>
      <c r="GWO166" s="423"/>
      <c r="GWP166" s="428"/>
      <c r="GWQ166" s="79"/>
      <c r="GWR166" s="424"/>
      <c r="GWS166" s="89"/>
      <c r="GWT166" s="425"/>
      <c r="GWU166" s="423"/>
      <c r="GWV166" s="426"/>
      <c r="GWW166" s="426"/>
      <c r="GWX166" s="427"/>
      <c r="GWY166" s="427"/>
      <c r="GWZ166" s="423"/>
      <c r="GXA166" s="428"/>
      <c r="GXB166" s="79"/>
      <c r="GXC166" s="424"/>
      <c r="GXD166" s="89"/>
      <c r="GXE166" s="425"/>
      <c r="GXF166" s="423"/>
      <c r="GXG166" s="426"/>
      <c r="GXH166" s="426"/>
      <c r="GXI166" s="427"/>
      <c r="GXJ166" s="427"/>
      <c r="GXK166" s="423"/>
      <c r="GXL166" s="428"/>
      <c r="GXM166" s="79"/>
      <c r="GXN166" s="424"/>
      <c r="GXO166" s="89"/>
      <c r="GXP166" s="425"/>
      <c r="GXQ166" s="423"/>
      <c r="GXR166" s="426"/>
      <c r="GXS166" s="426"/>
      <c r="GXT166" s="427"/>
      <c r="GXU166" s="427"/>
      <c r="GXV166" s="423"/>
      <c r="GXW166" s="428"/>
      <c r="GXX166" s="79"/>
      <c r="GXY166" s="424"/>
      <c r="GXZ166" s="89"/>
      <c r="GYA166" s="425"/>
      <c r="GYB166" s="423"/>
      <c r="GYC166" s="426"/>
      <c r="GYD166" s="426"/>
      <c r="GYE166" s="427"/>
      <c r="GYF166" s="427"/>
      <c r="GYG166" s="423"/>
      <c r="GYH166" s="428"/>
      <c r="GYI166" s="79"/>
      <c r="GYJ166" s="424"/>
      <c r="GYK166" s="89"/>
      <c r="GYL166" s="425"/>
      <c r="GYM166" s="423"/>
      <c r="GYN166" s="426"/>
      <c r="GYO166" s="426"/>
      <c r="GYP166" s="427"/>
      <c r="GYQ166" s="427"/>
      <c r="GYR166" s="423"/>
      <c r="GYS166" s="428"/>
      <c r="GYT166" s="79"/>
      <c r="GYU166" s="424"/>
      <c r="GYV166" s="89"/>
      <c r="GYW166" s="425"/>
      <c r="GYX166" s="423"/>
      <c r="GYY166" s="426"/>
      <c r="GYZ166" s="426"/>
      <c r="GZA166" s="427"/>
      <c r="GZB166" s="427"/>
      <c r="GZC166" s="423"/>
      <c r="GZD166" s="428"/>
      <c r="GZE166" s="79"/>
      <c r="GZF166" s="424"/>
      <c r="GZG166" s="89"/>
      <c r="GZH166" s="425"/>
      <c r="GZI166" s="423"/>
      <c r="GZJ166" s="426"/>
      <c r="GZK166" s="426"/>
      <c r="GZL166" s="427"/>
      <c r="GZM166" s="427"/>
      <c r="GZN166" s="423"/>
      <c r="GZO166" s="428"/>
      <c r="GZP166" s="79"/>
      <c r="GZQ166" s="424"/>
      <c r="GZR166" s="89"/>
      <c r="GZS166" s="425"/>
      <c r="GZT166" s="423"/>
      <c r="GZU166" s="426"/>
      <c r="GZV166" s="426"/>
      <c r="GZW166" s="427"/>
      <c r="GZX166" s="427"/>
      <c r="GZY166" s="423"/>
      <c r="GZZ166" s="428"/>
      <c r="HAA166" s="79"/>
      <c r="HAB166" s="424"/>
      <c r="HAC166" s="89"/>
      <c r="HAD166" s="425"/>
      <c r="HAE166" s="423"/>
      <c r="HAF166" s="426"/>
      <c r="HAG166" s="426"/>
      <c r="HAH166" s="427"/>
      <c r="HAI166" s="427"/>
      <c r="HAJ166" s="423"/>
      <c r="HAK166" s="428"/>
      <c r="HAL166" s="79"/>
      <c r="HAM166" s="424"/>
      <c r="HAN166" s="89"/>
      <c r="HAO166" s="425"/>
      <c r="HAP166" s="423"/>
      <c r="HAQ166" s="426"/>
      <c r="HAR166" s="426"/>
      <c r="HAS166" s="427"/>
      <c r="HAT166" s="427"/>
      <c r="HAU166" s="423"/>
      <c r="HAV166" s="428"/>
      <c r="HAW166" s="79"/>
      <c r="HAX166" s="424"/>
      <c r="HAY166" s="89"/>
      <c r="HAZ166" s="425"/>
      <c r="HBA166" s="423"/>
      <c r="HBB166" s="426"/>
      <c r="HBC166" s="426"/>
      <c r="HBD166" s="427"/>
      <c r="HBE166" s="427"/>
      <c r="HBF166" s="423"/>
      <c r="HBG166" s="428"/>
      <c r="HBH166" s="79"/>
      <c r="HBI166" s="424"/>
      <c r="HBJ166" s="89"/>
      <c r="HBK166" s="425"/>
      <c r="HBL166" s="423"/>
      <c r="HBM166" s="426"/>
      <c r="HBN166" s="426"/>
      <c r="HBO166" s="427"/>
      <c r="HBP166" s="427"/>
      <c r="HBQ166" s="423"/>
      <c r="HBR166" s="428"/>
      <c r="HBS166" s="79"/>
      <c r="HBT166" s="424"/>
      <c r="HBU166" s="89"/>
      <c r="HBV166" s="425"/>
      <c r="HBW166" s="423"/>
      <c r="HBX166" s="426"/>
      <c r="HBY166" s="426"/>
      <c r="HBZ166" s="427"/>
      <c r="HCA166" s="427"/>
      <c r="HCB166" s="423"/>
      <c r="HCC166" s="428"/>
      <c r="HCD166" s="79"/>
      <c r="HCE166" s="424"/>
      <c r="HCF166" s="89"/>
      <c r="HCG166" s="425"/>
      <c r="HCH166" s="423"/>
      <c r="HCI166" s="426"/>
      <c r="HCJ166" s="426"/>
      <c r="HCK166" s="427"/>
      <c r="HCL166" s="427"/>
      <c r="HCM166" s="423"/>
      <c r="HCN166" s="428"/>
      <c r="HCO166" s="79"/>
      <c r="HCP166" s="424"/>
      <c r="HCQ166" s="89"/>
      <c r="HCR166" s="425"/>
      <c r="HCS166" s="423"/>
      <c r="HCT166" s="426"/>
      <c r="HCU166" s="426"/>
      <c r="HCV166" s="427"/>
      <c r="HCW166" s="427"/>
      <c r="HCX166" s="423"/>
      <c r="HCY166" s="428"/>
      <c r="HCZ166" s="79"/>
      <c r="HDA166" s="424"/>
      <c r="HDB166" s="89"/>
      <c r="HDC166" s="425"/>
      <c r="HDD166" s="423"/>
      <c r="HDE166" s="426"/>
      <c r="HDF166" s="426"/>
      <c r="HDG166" s="427"/>
      <c r="HDH166" s="427"/>
      <c r="HDI166" s="423"/>
      <c r="HDJ166" s="428"/>
      <c r="HDK166" s="79"/>
      <c r="HDL166" s="424"/>
      <c r="HDM166" s="89"/>
      <c r="HDN166" s="425"/>
      <c r="HDO166" s="423"/>
      <c r="HDP166" s="426"/>
      <c r="HDQ166" s="426"/>
      <c r="HDR166" s="427"/>
      <c r="HDS166" s="427"/>
      <c r="HDT166" s="423"/>
      <c r="HDU166" s="428"/>
      <c r="HDV166" s="79"/>
      <c r="HDW166" s="424"/>
      <c r="HDX166" s="89"/>
      <c r="HDY166" s="425"/>
      <c r="HDZ166" s="423"/>
      <c r="HEA166" s="426"/>
      <c r="HEB166" s="426"/>
      <c r="HEC166" s="427"/>
      <c r="HED166" s="427"/>
      <c r="HEE166" s="423"/>
      <c r="HEF166" s="428"/>
      <c r="HEG166" s="79"/>
      <c r="HEH166" s="424"/>
      <c r="HEI166" s="89"/>
      <c r="HEJ166" s="425"/>
      <c r="HEK166" s="423"/>
      <c r="HEL166" s="426"/>
      <c r="HEM166" s="426"/>
      <c r="HEN166" s="427"/>
      <c r="HEO166" s="427"/>
      <c r="HEP166" s="423"/>
      <c r="HEQ166" s="428"/>
      <c r="HER166" s="79"/>
      <c r="HES166" s="424"/>
      <c r="HET166" s="89"/>
      <c r="HEU166" s="425"/>
      <c r="HEV166" s="423"/>
      <c r="HEW166" s="426"/>
      <c r="HEX166" s="426"/>
      <c r="HEY166" s="427"/>
      <c r="HEZ166" s="427"/>
      <c r="HFA166" s="423"/>
      <c r="HFB166" s="428"/>
      <c r="HFC166" s="79"/>
      <c r="HFD166" s="424"/>
      <c r="HFE166" s="89"/>
      <c r="HFF166" s="425"/>
      <c r="HFG166" s="423"/>
      <c r="HFH166" s="426"/>
      <c r="HFI166" s="426"/>
      <c r="HFJ166" s="427"/>
      <c r="HFK166" s="427"/>
      <c r="HFL166" s="423"/>
      <c r="HFM166" s="428"/>
      <c r="HFN166" s="79"/>
      <c r="HFO166" s="424"/>
      <c r="HFP166" s="89"/>
      <c r="HFQ166" s="425"/>
      <c r="HFR166" s="423"/>
      <c r="HFS166" s="426"/>
      <c r="HFT166" s="426"/>
      <c r="HFU166" s="427"/>
      <c r="HFV166" s="427"/>
      <c r="HFW166" s="423"/>
      <c r="HFX166" s="428"/>
      <c r="HFY166" s="79"/>
      <c r="HFZ166" s="424"/>
      <c r="HGA166" s="89"/>
      <c r="HGB166" s="425"/>
      <c r="HGC166" s="423"/>
      <c r="HGD166" s="426"/>
      <c r="HGE166" s="426"/>
      <c r="HGF166" s="427"/>
      <c r="HGG166" s="427"/>
      <c r="HGH166" s="423"/>
      <c r="HGI166" s="428"/>
      <c r="HGJ166" s="79"/>
      <c r="HGK166" s="424"/>
      <c r="HGL166" s="89"/>
      <c r="HGM166" s="425"/>
      <c r="HGN166" s="423"/>
      <c r="HGO166" s="426"/>
      <c r="HGP166" s="426"/>
      <c r="HGQ166" s="427"/>
      <c r="HGR166" s="427"/>
      <c r="HGS166" s="423"/>
      <c r="HGT166" s="428"/>
      <c r="HGU166" s="79"/>
      <c r="HGV166" s="424"/>
      <c r="HGW166" s="89"/>
      <c r="HGX166" s="425"/>
      <c r="HGY166" s="423"/>
      <c r="HGZ166" s="426"/>
      <c r="HHA166" s="426"/>
      <c r="HHB166" s="427"/>
      <c r="HHC166" s="427"/>
      <c r="HHD166" s="423"/>
      <c r="HHE166" s="428"/>
      <c r="HHF166" s="79"/>
      <c r="HHG166" s="424"/>
      <c r="HHH166" s="89"/>
      <c r="HHI166" s="425"/>
      <c r="HHJ166" s="423"/>
      <c r="HHK166" s="426"/>
      <c r="HHL166" s="426"/>
      <c r="HHM166" s="427"/>
      <c r="HHN166" s="427"/>
      <c r="HHO166" s="423"/>
      <c r="HHP166" s="428"/>
      <c r="HHQ166" s="79"/>
      <c r="HHR166" s="424"/>
      <c r="HHS166" s="89"/>
      <c r="HHT166" s="425"/>
      <c r="HHU166" s="423"/>
      <c r="HHV166" s="426"/>
      <c r="HHW166" s="426"/>
      <c r="HHX166" s="427"/>
      <c r="HHY166" s="427"/>
      <c r="HHZ166" s="423"/>
      <c r="HIA166" s="428"/>
      <c r="HIB166" s="79"/>
      <c r="HIC166" s="424"/>
      <c r="HID166" s="89"/>
      <c r="HIE166" s="425"/>
      <c r="HIF166" s="423"/>
      <c r="HIG166" s="426"/>
      <c r="HIH166" s="426"/>
      <c r="HII166" s="427"/>
      <c r="HIJ166" s="427"/>
      <c r="HIK166" s="423"/>
      <c r="HIL166" s="428"/>
      <c r="HIM166" s="79"/>
      <c r="HIN166" s="424"/>
      <c r="HIO166" s="89"/>
      <c r="HIP166" s="425"/>
      <c r="HIQ166" s="423"/>
      <c r="HIR166" s="426"/>
      <c r="HIS166" s="426"/>
      <c r="HIT166" s="427"/>
      <c r="HIU166" s="427"/>
      <c r="HIV166" s="423"/>
      <c r="HIW166" s="428"/>
      <c r="HIX166" s="79"/>
      <c r="HIY166" s="424"/>
      <c r="HIZ166" s="89"/>
      <c r="HJA166" s="425"/>
      <c r="HJB166" s="423"/>
      <c r="HJC166" s="426"/>
      <c r="HJD166" s="426"/>
      <c r="HJE166" s="427"/>
      <c r="HJF166" s="427"/>
      <c r="HJG166" s="423"/>
      <c r="HJH166" s="428"/>
      <c r="HJI166" s="79"/>
      <c r="HJJ166" s="424"/>
      <c r="HJK166" s="89"/>
      <c r="HJL166" s="425"/>
      <c r="HJM166" s="423"/>
      <c r="HJN166" s="426"/>
      <c r="HJO166" s="426"/>
      <c r="HJP166" s="427"/>
      <c r="HJQ166" s="427"/>
      <c r="HJR166" s="423"/>
      <c r="HJS166" s="428"/>
      <c r="HJT166" s="79"/>
      <c r="HJU166" s="424"/>
      <c r="HJV166" s="89"/>
      <c r="HJW166" s="425"/>
      <c r="HJX166" s="423"/>
      <c r="HJY166" s="426"/>
      <c r="HJZ166" s="426"/>
      <c r="HKA166" s="427"/>
      <c r="HKB166" s="427"/>
      <c r="HKC166" s="423"/>
      <c r="HKD166" s="428"/>
      <c r="HKE166" s="79"/>
      <c r="HKF166" s="424"/>
      <c r="HKG166" s="89"/>
      <c r="HKH166" s="425"/>
      <c r="HKI166" s="423"/>
      <c r="HKJ166" s="426"/>
      <c r="HKK166" s="426"/>
      <c r="HKL166" s="427"/>
      <c r="HKM166" s="427"/>
      <c r="HKN166" s="423"/>
      <c r="HKO166" s="428"/>
      <c r="HKP166" s="79"/>
      <c r="HKQ166" s="424"/>
      <c r="HKR166" s="89"/>
      <c r="HKS166" s="425"/>
      <c r="HKT166" s="423"/>
      <c r="HKU166" s="426"/>
      <c r="HKV166" s="426"/>
      <c r="HKW166" s="427"/>
      <c r="HKX166" s="427"/>
      <c r="HKY166" s="423"/>
      <c r="HKZ166" s="428"/>
      <c r="HLA166" s="79"/>
      <c r="HLB166" s="424"/>
      <c r="HLC166" s="89"/>
      <c r="HLD166" s="425"/>
      <c r="HLE166" s="423"/>
      <c r="HLF166" s="426"/>
      <c r="HLG166" s="426"/>
      <c r="HLH166" s="427"/>
      <c r="HLI166" s="427"/>
      <c r="HLJ166" s="423"/>
      <c r="HLK166" s="428"/>
      <c r="HLL166" s="79"/>
      <c r="HLM166" s="424"/>
      <c r="HLN166" s="89"/>
      <c r="HLO166" s="425"/>
      <c r="HLP166" s="423"/>
      <c r="HLQ166" s="426"/>
      <c r="HLR166" s="426"/>
      <c r="HLS166" s="427"/>
      <c r="HLT166" s="427"/>
      <c r="HLU166" s="423"/>
      <c r="HLV166" s="428"/>
      <c r="HLW166" s="79"/>
      <c r="HLX166" s="424"/>
      <c r="HLY166" s="89"/>
      <c r="HLZ166" s="425"/>
      <c r="HMA166" s="423"/>
      <c r="HMB166" s="426"/>
      <c r="HMC166" s="426"/>
      <c r="HMD166" s="427"/>
      <c r="HME166" s="427"/>
      <c r="HMF166" s="423"/>
      <c r="HMG166" s="428"/>
      <c r="HMH166" s="79"/>
      <c r="HMI166" s="424"/>
      <c r="HMJ166" s="89"/>
      <c r="HMK166" s="425"/>
      <c r="HML166" s="423"/>
      <c r="HMM166" s="426"/>
      <c r="HMN166" s="426"/>
      <c r="HMO166" s="427"/>
      <c r="HMP166" s="427"/>
      <c r="HMQ166" s="423"/>
      <c r="HMR166" s="428"/>
      <c r="HMS166" s="79"/>
      <c r="HMT166" s="424"/>
      <c r="HMU166" s="89"/>
      <c r="HMV166" s="425"/>
      <c r="HMW166" s="423"/>
      <c r="HMX166" s="426"/>
      <c r="HMY166" s="426"/>
      <c r="HMZ166" s="427"/>
      <c r="HNA166" s="427"/>
      <c r="HNB166" s="423"/>
      <c r="HNC166" s="428"/>
      <c r="HND166" s="79"/>
      <c r="HNE166" s="424"/>
      <c r="HNF166" s="89"/>
      <c r="HNG166" s="425"/>
      <c r="HNH166" s="423"/>
      <c r="HNI166" s="426"/>
      <c r="HNJ166" s="426"/>
      <c r="HNK166" s="427"/>
      <c r="HNL166" s="427"/>
      <c r="HNM166" s="423"/>
      <c r="HNN166" s="428"/>
      <c r="HNO166" s="79"/>
      <c r="HNP166" s="424"/>
      <c r="HNQ166" s="89"/>
      <c r="HNR166" s="425"/>
      <c r="HNS166" s="423"/>
      <c r="HNT166" s="426"/>
      <c r="HNU166" s="426"/>
      <c r="HNV166" s="427"/>
      <c r="HNW166" s="427"/>
      <c r="HNX166" s="423"/>
      <c r="HNY166" s="428"/>
      <c r="HNZ166" s="79"/>
      <c r="HOA166" s="424"/>
      <c r="HOB166" s="89"/>
      <c r="HOC166" s="425"/>
      <c r="HOD166" s="423"/>
      <c r="HOE166" s="426"/>
      <c r="HOF166" s="426"/>
      <c r="HOG166" s="427"/>
      <c r="HOH166" s="427"/>
      <c r="HOI166" s="423"/>
      <c r="HOJ166" s="428"/>
      <c r="HOK166" s="79"/>
      <c r="HOL166" s="424"/>
      <c r="HOM166" s="89"/>
      <c r="HON166" s="425"/>
      <c r="HOO166" s="423"/>
      <c r="HOP166" s="426"/>
      <c r="HOQ166" s="426"/>
      <c r="HOR166" s="427"/>
      <c r="HOS166" s="427"/>
      <c r="HOT166" s="423"/>
      <c r="HOU166" s="428"/>
      <c r="HOV166" s="79"/>
      <c r="HOW166" s="424"/>
      <c r="HOX166" s="89"/>
      <c r="HOY166" s="425"/>
      <c r="HOZ166" s="423"/>
      <c r="HPA166" s="426"/>
      <c r="HPB166" s="426"/>
      <c r="HPC166" s="427"/>
      <c r="HPD166" s="427"/>
      <c r="HPE166" s="423"/>
      <c r="HPF166" s="428"/>
      <c r="HPG166" s="79"/>
      <c r="HPH166" s="424"/>
      <c r="HPI166" s="89"/>
      <c r="HPJ166" s="425"/>
      <c r="HPK166" s="423"/>
      <c r="HPL166" s="426"/>
      <c r="HPM166" s="426"/>
      <c r="HPN166" s="427"/>
      <c r="HPO166" s="427"/>
      <c r="HPP166" s="423"/>
      <c r="HPQ166" s="428"/>
      <c r="HPR166" s="79"/>
      <c r="HPS166" s="424"/>
      <c r="HPT166" s="89"/>
      <c r="HPU166" s="425"/>
      <c r="HPV166" s="423"/>
      <c r="HPW166" s="426"/>
      <c r="HPX166" s="426"/>
      <c r="HPY166" s="427"/>
      <c r="HPZ166" s="427"/>
      <c r="HQA166" s="423"/>
      <c r="HQB166" s="428"/>
      <c r="HQC166" s="79"/>
      <c r="HQD166" s="424"/>
      <c r="HQE166" s="89"/>
      <c r="HQF166" s="425"/>
      <c r="HQG166" s="423"/>
      <c r="HQH166" s="426"/>
      <c r="HQI166" s="426"/>
      <c r="HQJ166" s="427"/>
      <c r="HQK166" s="427"/>
      <c r="HQL166" s="423"/>
      <c r="HQM166" s="428"/>
      <c r="HQN166" s="79"/>
      <c r="HQO166" s="424"/>
      <c r="HQP166" s="89"/>
      <c r="HQQ166" s="425"/>
      <c r="HQR166" s="423"/>
      <c r="HQS166" s="426"/>
      <c r="HQT166" s="426"/>
      <c r="HQU166" s="427"/>
      <c r="HQV166" s="427"/>
      <c r="HQW166" s="423"/>
      <c r="HQX166" s="428"/>
      <c r="HQY166" s="79"/>
      <c r="HQZ166" s="424"/>
      <c r="HRA166" s="89"/>
      <c r="HRB166" s="425"/>
      <c r="HRC166" s="423"/>
      <c r="HRD166" s="426"/>
      <c r="HRE166" s="426"/>
      <c r="HRF166" s="427"/>
      <c r="HRG166" s="427"/>
      <c r="HRH166" s="423"/>
      <c r="HRI166" s="428"/>
      <c r="HRJ166" s="79"/>
      <c r="HRK166" s="424"/>
      <c r="HRL166" s="89"/>
      <c r="HRM166" s="425"/>
      <c r="HRN166" s="423"/>
      <c r="HRO166" s="426"/>
      <c r="HRP166" s="426"/>
      <c r="HRQ166" s="427"/>
      <c r="HRR166" s="427"/>
      <c r="HRS166" s="423"/>
      <c r="HRT166" s="428"/>
      <c r="HRU166" s="79"/>
      <c r="HRV166" s="424"/>
      <c r="HRW166" s="89"/>
      <c r="HRX166" s="425"/>
      <c r="HRY166" s="423"/>
      <c r="HRZ166" s="426"/>
      <c r="HSA166" s="426"/>
      <c r="HSB166" s="427"/>
      <c r="HSC166" s="427"/>
      <c r="HSD166" s="423"/>
      <c r="HSE166" s="428"/>
      <c r="HSF166" s="79"/>
      <c r="HSG166" s="424"/>
      <c r="HSH166" s="89"/>
      <c r="HSI166" s="425"/>
      <c r="HSJ166" s="423"/>
      <c r="HSK166" s="426"/>
      <c r="HSL166" s="426"/>
      <c r="HSM166" s="427"/>
      <c r="HSN166" s="427"/>
      <c r="HSO166" s="423"/>
      <c r="HSP166" s="428"/>
      <c r="HSQ166" s="79"/>
      <c r="HSR166" s="424"/>
      <c r="HSS166" s="89"/>
      <c r="HST166" s="425"/>
      <c r="HSU166" s="423"/>
      <c r="HSV166" s="426"/>
      <c r="HSW166" s="426"/>
      <c r="HSX166" s="427"/>
      <c r="HSY166" s="427"/>
      <c r="HSZ166" s="423"/>
      <c r="HTA166" s="428"/>
      <c r="HTB166" s="79"/>
      <c r="HTC166" s="424"/>
      <c r="HTD166" s="89"/>
      <c r="HTE166" s="425"/>
      <c r="HTF166" s="423"/>
      <c r="HTG166" s="426"/>
      <c r="HTH166" s="426"/>
      <c r="HTI166" s="427"/>
      <c r="HTJ166" s="427"/>
      <c r="HTK166" s="423"/>
      <c r="HTL166" s="428"/>
      <c r="HTM166" s="79"/>
      <c r="HTN166" s="424"/>
      <c r="HTO166" s="89"/>
      <c r="HTP166" s="425"/>
      <c r="HTQ166" s="423"/>
      <c r="HTR166" s="426"/>
      <c r="HTS166" s="426"/>
      <c r="HTT166" s="427"/>
      <c r="HTU166" s="427"/>
      <c r="HTV166" s="423"/>
      <c r="HTW166" s="428"/>
      <c r="HTX166" s="79"/>
      <c r="HTY166" s="424"/>
      <c r="HTZ166" s="89"/>
      <c r="HUA166" s="425"/>
      <c r="HUB166" s="423"/>
      <c r="HUC166" s="426"/>
      <c r="HUD166" s="426"/>
      <c r="HUE166" s="427"/>
      <c r="HUF166" s="427"/>
      <c r="HUG166" s="423"/>
      <c r="HUH166" s="428"/>
      <c r="HUI166" s="79"/>
      <c r="HUJ166" s="424"/>
      <c r="HUK166" s="89"/>
      <c r="HUL166" s="425"/>
      <c r="HUM166" s="423"/>
      <c r="HUN166" s="426"/>
      <c r="HUO166" s="426"/>
      <c r="HUP166" s="427"/>
      <c r="HUQ166" s="427"/>
      <c r="HUR166" s="423"/>
      <c r="HUS166" s="428"/>
      <c r="HUT166" s="79"/>
      <c r="HUU166" s="424"/>
      <c r="HUV166" s="89"/>
      <c r="HUW166" s="425"/>
      <c r="HUX166" s="423"/>
      <c r="HUY166" s="426"/>
      <c r="HUZ166" s="426"/>
      <c r="HVA166" s="427"/>
      <c r="HVB166" s="427"/>
      <c r="HVC166" s="423"/>
      <c r="HVD166" s="428"/>
      <c r="HVE166" s="79"/>
      <c r="HVF166" s="424"/>
      <c r="HVG166" s="89"/>
      <c r="HVH166" s="425"/>
      <c r="HVI166" s="423"/>
      <c r="HVJ166" s="426"/>
      <c r="HVK166" s="426"/>
      <c r="HVL166" s="427"/>
      <c r="HVM166" s="427"/>
      <c r="HVN166" s="423"/>
      <c r="HVO166" s="428"/>
      <c r="HVP166" s="79"/>
      <c r="HVQ166" s="424"/>
      <c r="HVR166" s="89"/>
      <c r="HVS166" s="425"/>
      <c r="HVT166" s="423"/>
      <c r="HVU166" s="426"/>
      <c r="HVV166" s="426"/>
      <c r="HVW166" s="427"/>
      <c r="HVX166" s="427"/>
      <c r="HVY166" s="423"/>
      <c r="HVZ166" s="428"/>
      <c r="HWA166" s="79"/>
      <c r="HWB166" s="424"/>
      <c r="HWC166" s="89"/>
      <c r="HWD166" s="425"/>
      <c r="HWE166" s="423"/>
      <c r="HWF166" s="426"/>
      <c r="HWG166" s="426"/>
      <c r="HWH166" s="427"/>
      <c r="HWI166" s="427"/>
      <c r="HWJ166" s="423"/>
      <c r="HWK166" s="428"/>
      <c r="HWL166" s="79"/>
      <c r="HWM166" s="424"/>
      <c r="HWN166" s="89"/>
      <c r="HWO166" s="425"/>
      <c r="HWP166" s="423"/>
      <c r="HWQ166" s="426"/>
      <c r="HWR166" s="426"/>
      <c r="HWS166" s="427"/>
      <c r="HWT166" s="427"/>
      <c r="HWU166" s="423"/>
      <c r="HWV166" s="428"/>
      <c r="HWW166" s="79"/>
      <c r="HWX166" s="424"/>
      <c r="HWY166" s="89"/>
      <c r="HWZ166" s="425"/>
      <c r="HXA166" s="423"/>
      <c r="HXB166" s="426"/>
      <c r="HXC166" s="426"/>
      <c r="HXD166" s="427"/>
      <c r="HXE166" s="427"/>
      <c r="HXF166" s="423"/>
      <c r="HXG166" s="428"/>
      <c r="HXH166" s="79"/>
      <c r="HXI166" s="424"/>
      <c r="HXJ166" s="89"/>
      <c r="HXK166" s="425"/>
      <c r="HXL166" s="423"/>
      <c r="HXM166" s="426"/>
      <c r="HXN166" s="426"/>
      <c r="HXO166" s="427"/>
      <c r="HXP166" s="427"/>
      <c r="HXQ166" s="423"/>
      <c r="HXR166" s="428"/>
      <c r="HXS166" s="79"/>
      <c r="HXT166" s="424"/>
      <c r="HXU166" s="89"/>
      <c r="HXV166" s="425"/>
      <c r="HXW166" s="423"/>
      <c r="HXX166" s="426"/>
      <c r="HXY166" s="426"/>
      <c r="HXZ166" s="427"/>
      <c r="HYA166" s="427"/>
      <c r="HYB166" s="423"/>
      <c r="HYC166" s="428"/>
      <c r="HYD166" s="79"/>
      <c r="HYE166" s="424"/>
      <c r="HYF166" s="89"/>
      <c r="HYG166" s="425"/>
      <c r="HYH166" s="423"/>
      <c r="HYI166" s="426"/>
      <c r="HYJ166" s="426"/>
      <c r="HYK166" s="427"/>
      <c r="HYL166" s="427"/>
      <c r="HYM166" s="423"/>
      <c r="HYN166" s="428"/>
      <c r="HYO166" s="79"/>
      <c r="HYP166" s="424"/>
      <c r="HYQ166" s="89"/>
      <c r="HYR166" s="425"/>
      <c r="HYS166" s="423"/>
      <c r="HYT166" s="426"/>
      <c r="HYU166" s="426"/>
      <c r="HYV166" s="427"/>
      <c r="HYW166" s="427"/>
      <c r="HYX166" s="423"/>
      <c r="HYY166" s="428"/>
      <c r="HYZ166" s="79"/>
      <c r="HZA166" s="424"/>
      <c r="HZB166" s="89"/>
      <c r="HZC166" s="425"/>
      <c r="HZD166" s="423"/>
      <c r="HZE166" s="426"/>
      <c r="HZF166" s="426"/>
      <c r="HZG166" s="427"/>
      <c r="HZH166" s="427"/>
      <c r="HZI166" s="423"/>
      <c r="HZJ166" s="428"/>
      <c r="HZK166" s="79"/>
      <c r="HZL166" s="424"/>
      <c r="HZM166" s="89"/>
      <c r="HZN166" s="425"/>
      <c r="HZO166" s="423"/>
      <c r="HZP166" s="426"/>
      <c r="HZQ166" s="426"/>
      <c r="HZR166" s="427"/>
      <c r="HZS166" s="427"/>
      <c r="HZT166" s="423"/>
      <c r="HZU166" s="428"/>
      <c r="HZV166" s="79"/>
      <c r="HZW166" s="424"/>
      <c r="HZX166" s="89"/>
      <c r="HZY166" s="425"/>
      <c r="HZZ166" s="423"/>
      <c r="IAA166" s="426"/>
      <c r="IAB166" s="426"/>
      <c r="IAC166" s="427"/>
      <c r="IAD166" s="427"/>
      <c r="IAE166" s="423"/>
      <c r="IAF166" s="428"/>
      <c r="IAG166" s="79"/>
      <c r="IAH166" s="424"/>
      <c r="IAI166" s="89"/>
      <c r="IAJ166" s="425"/>
      <c r="IAK166" s="423"/>
      <c r="IAL166" s="426"/>
      <c r="IAM166" s="426"/>
      <c r="IAN166" s="427"/>
      <c r="IAO166" s="427"/>
      <c r="IAP166" s="423"/>
      <c r="IAQ166" s="428"/>
      <c r="IAR166" s="79"/>
      <c r="IAS166" s="424"/>
      <c r="IAT166" s="89"/>
      <c r="IAU166" s="425"/>
      <c r="IAV166" s="423"/>
      <c r="IAW166" s="426"/>
      <c r="IAX166" s="426"/>
      <c r="IAY166" s="427"/>
      <c r="IAZ166" s="427"/>
      <c r="IBA166" s="423"/>
      <c r="IBB166" s="428"/>
      <c r="IBC166" s="79"/>
      <c r="IBD166" s="424"/>
      <c r="IBE166" s="89"/>
      <c r="IBF166" s="425"/>
      <c r="IBG166" s="423"/>
      <c r="IBH166" s="426"/>
      <c r="IBI166" s="426"/>
      <c r="IBJ166" s="427"/>
      <c r="IBK166" s="427"/>
      <c r="IBL166" s="423"/>
      <c r="IBM166" s="428"/>
      <c r="IBN166" s="79"/>
      <c r="IBO166" s="424"/>
      <c r="IBP166" s="89"/>
      <c r="IBQ166" s="425"/>
      <c r="IBR166" s="423"/>
      <c r="IBS166" s="426"/>
      <c r="IBT166" s="426"/>
      <c r="IBU166" s="427"/>
      <c r="IBV166" s="427"/>
      <c r="IBW166" s="423"/>
      <c r="IBX166" s="428"/>
      <c r="IBY166" s="79"/>
      <c r="IBZ166" s="424"/>
      <c r="ICA166" s="89"/>
      <c r="ICB166" s="425"/>
      <c r="ICC166" s="423"/>
      <c r="ICD166" s="426"/>
      <c r="ICE166" s="426"/>
      <c r="ICF166" s="427"/>
      <c r="ICG166" s="427"/>
      <c r="ICH166" s="423"/>
      <c r="ICI166" s="428"/>
      <c r="ICJ166" s="79"/>
      <c r="ICK166" s="424"/>
      <c r="ICL166" s="89"/>
      <c r="ICM166" s="425"/>
      <c r="ICN166" s="423"/>
      <c r="ICO166" s="426"/>
      <c r="ICP166" s="426"/>
      <c r="ICQ166" s="427"/>
      <c r="ICR166" s="427"/>
      <c r="ICS166" s="423"/>
      <c r="ICT166" s="428"/>
      <c r="ICU166" s="79"/>
      <c r="ICV166" s="424"/>
      <c r="ICW166" s="89"/>
      <c r="ICX166" s="425"/>
      <c r="ICY166" s="423"/>
      <c r="ICZ166" s="426"/>
      <c r="IDA166" s="426"/>
      <c r="IDB166" s="427"/>
      <c r="IDC166" s="427"/>
      <c r="IDD166" s="423"/>
      <c r="IDE166" s="428"/>
      <c r="IDF166" s="79"/>
      <c r="IDG166" s="424"/>
      <c r="IDH166" s="89"/>
      <c r="IDI166" s="425"/>
      <c r="IDJ166" s="423"/>
      <c r="IDK166" s="426"/>
      <c r="IDL166" s="426"/>
      <c r="IDM166" s="427"/>
      <c r="IDN166" s="427"/>
      <c r="IDO166" s="423"/>
      <c r="IDP166" s="428"/>
      <c r="IDQ166" s="79"/>
      <c r="IDR166" s="424"/>
      <c r="IDS166" s="89"/>
      <c r="IDT166" s="425"/>
      <c r="IDU166" s="423"/>
      <c r="IDV166" s="426"/>
      <c r="IDW166" s="426"/>
      <c r="IDX166" s="427"/>
      <c r="IDY166" s="427"/>
      <c r="IDZ166" s="423"/>
      <c r="IEA166" s="428"/>
      <c r="IEB166" s="79"/>
      <c r="IEC166" s="424"/>
      <c r="IED166" s="89"/>
      <c r="IEE166" s="425"/>
      <c r="IEF166" s="423"/>
      <c r="IEG166" s="426"/>
      <c r="IEH166" s="426"/>
      <c r="IEI166" s="427"/>
      <c r="IEJ166" s="427"/>
      <c r="IEK166" s="423"/>
      <c r="IEL166" s="428"/>
      <c r="IEM166" s="79"/>
      <c r="IEN166" s="424"/>
      <c r="IEO166" s="89"/>
      <c r="IEP166" s="425"/>
      <c r="IEQ166" s="423"/>
      <c r="IER166" s="426"/>
      <c r="IES166" s="426"/>
      <c r="IET166" s="427"/>
      <c r="IEU166" s="427"/>
      <c r="IEV166" s="423"/>
      <c r="IEW166" s="428"/>
      <c r="IEX166" s="79"/>
      <c r="IEY166" s="424"/>
      <c r="IEZ166" s="89"/>
      <c r="IFA166" s="425"/>
      <c r="IFB166" s="423"/>
      <c r="IFC166" s="426"/>
      <c r="IFD166" s="426"/>
      <c r="IFE166" s="427"/>
      <c r="IFF166" s="427"/>
      <c r="IFG166" s="423"/>
      <c r="IFH166" s="428"/>
      <c r="IFI166" s="79"/>
      <c r="IFJ166" s="424"/>
      <c r="IFK166" s="89"/>
      <c r="IFL166" s="425"/>
      <c r="IFM166" s="423"/>
      <c r="IFN166" s="426"/>
      <c r="IFO166" s="426"/>
      <c r="IFP166" s="427"/>
      <c r="IFQ166" s="427"/>
      <c r="IFR166" s="423"/>
      <c r="IFS166" s="428"/>
      <c r="IFT166" s="79"/>
      <c r="IFU166" s="424"/>
      <c r="IFV166" s="89"/>
      <c r="IFW166" s="425"/>
      <c r="IFX166" s="423"/>
      <c r="IFY166" s="426"/>
      <c r="IFZ166" s="426"/>
      <c r="IGA166" s="427"/>
      <c r="IGB166" s="427"/>
      <c r="IGC166" s="423"/>
      <c r="IGD166" s="428"/>
      <c r="IGE166" s="79"/>
      <c r="IGF166" s="424"/>
      <c r="IGG166" s="89"/>
      <c r="IGH166" s="425"/>
      <c r="IGI166" s="423"/>
      <c r="IGJ166" s="426"/>
      <c r="IGK166" s="426"/>
      <c r="IGL166" s="427"/>
      <c r="IGM166" s="427"/>
      <c r="IGN166" s="423"/>
      <c r="IGO166" s="428"/>
      <c r="IGP166" s="79"/>
      <c r="IGQ166" s="424"/>
      <c r="IGR166" s="89"/>
      <c r="IGS166" s="425"/>
      <c r="IGT166" s="423"/>
      <c r="IGU166" s="426"/>
      <c r="IGV166" s="426"/>
      <c r="IGW166" s="427"/>
      <c r="IGX166" s="427"/>
      <c r="IGY166" s="423"/>
      <c r="IGZ166" s="428"/>
      <c r="IHA166" s="79"/>
      <c r="IHB166" s="424"/>
      <c r="IHC166" s="89"/>
      <c r="IHD166" s="425"/>
      <c r="IHE166" s="423"/>
      <c r="IHF166" s="426"/>
      <c r="IHG166" s="426"/>
      <c r="IHH166" s="427"/>
      <c r="IHI166" s="427"/>
      <c r="IHJ166" s="423"/>
      <c r="IHK166" s="428"/>
      <c r="IHL166" s="79"/>
      <c r="IHM166" s="424"/>
      <c r="IHN166" s="89"/>
      <c r="IHO166" s="425"/>
      <c r="IHP166" s="423"/>
      <c r="IHQ166" s="426"/>
      <c r="IHR166" s="426"/>
      <c r="IHS166" s="427"/>
      <c r="IHT166" s="427"/>
      <c r="IHU166" s="423"/>
      <c r="IHV166" s="428"/>
      <c r="IHW166" s="79"/>
      <c r="IHX166" s="424"/>
      <c r="IHY166" s="89"/>
      <c r="IHZ166" s="425"/>
      <c r="IIA166" s="423"/>
      <c r="IIB166" s="426"/>
      <c r="IIC166" s="426"/>
      <c r="IID166" s="427"/>
      <c r="IIE166" s="427"/>
      <c r="IIF166" s="423"/>
      <c r="IIG166" s="428"/>
      <c r="IIH166" s="79"/>
      <c r="III166" s="424"/>
      <c r="IIJ166" s="89"/>
      <c r="IIK166" s="425"/>
      <c r="IIL166" s="423"/>
      <c r="IIM166" s="426"/>
      <c r="IIN166" s="426"/>
      <c r="IIO166" s="427"/>
      <c r="IIP166" s="427"/>
      <c r="IIQ166" s="423"/>
      <c r="IIR166" s="428"/>
      <c r="IIS166" s="79"/>
      <c r="IIT166" s="424"/>
      <c r="IIU166" s="89"/>
      <c r="IIV166" s="425"/>
      <c r="IIW166" s="423"/>
      <c r="IIX166" s="426"/>
      <c r="IIY166" s="426"/>
      <c r="IIZ166" s="427"/>
      <c r="IJA166" s="427"/>
      <c r="IJB166" s="423"/>
      <c r="IJC166" s="428"/>
      <c r="IJD166" s="79"/>
      <c r="IJE166" s="424"/>
      <c r="IJF166" s="89"/>
      <c r="IJG166" s="425"/>
      <c r="IJH166" s="423"/>
      <c r="IJI166" s="426"/>
      <c r="IJJ166" s="426"/>
      <c r="IJK166" s="427"/>
      <c r="IJL166" s="427"/>
      <c r="IJM166" s="423"/>
      <c r="IJN166" s="428"/>
      <c r="IJO166" s="79"/>
      <c r="IJP166" s="424"/>
      <c r="IJQ166" s="89"/>
      <c r="IJR166" s="425"/>
      <c r="IJS166" s="423"/>
      <c r="IJT166" s="426"/>
      <c r="IJU166" s="426"/>
      <c r="IJV166" s="427"/>
      <c r="IJW166" s="427"/>
      <c r="IJX166" s="423"/>
      <c r="IJY166" s="428"/>
      <c r="IJZ166" s="79"/>
      <c r="IKA166" s="424"/>
      <c r="IKB166" s="89"/>
      <c r="IKC166" s="425"/>
      <c r="IKD166" s="423"/>
      <c r="IKE166" s="426"/>
      <c r="IKF166" s="426"/>
      <c r="IKG166" s="427"/>
      <c r="IKH166" s="427"/>
      <c r="IKI166" s="423"/>
      <c r="IKJ166" s="428"/>
      <c r="IKK166" s="79"/>
      <c r="IKL166" s="424"/>
      <c r="IKM166" s="89"/>
      <c r="IKN166" s="425"/>
      <c r="IKO166" s="423"/>
      <c r="IKP166" s="426"/>
      <c r="IKQ166" s="426"/>
      <c r="IKR166" s="427"/>
      <c r="IKS166" s="427"/>
      <c r="IKT166" s="423"/>
      <c r="IKU166" s="428"/>
      <c r="IKV166" s="79"/>
      <c r="IKW166" s="424"/>
      <c r="IKX166" s="89"/>
      <c r="IKY166" s="425"/>
      <c r="IKZ166" s="423"/>
      <c r="ILA166" s="426"/>
      <c r="ILB166" s="426"/>
      <c r="ILC166" s="427"/>
      <c r="ILD166" s="427"/>
      <c r="ILE166" s="423"/>
      <c r="ILF166" s="428"/>
      <c r="ILG166" s="79"/>
      <c r="ILH166" s="424"/>
      <c r="ILI166" s="89"/>
      <c r="ILJ166" s="425"/>
      <c r="ILK166" s="423"/>
      <c r="ILL166" s="426"/>
      <c r="ILM166" s="426"/>
      <c r="ILN166" s="427"/>
      <c r="ILO166" s="427"/>
      <c r="ILP166" s="423"/>
      <c r="ILQ166" s="428"/>
      <c r="ILR166" s="79"/>
      <c r="ILS166" s="424"/>
      <c r="ILT166" s="89"/>
      <c r="ILU166" s="425"/>
      <c r="ILV166" s="423"/>
      <c r="ILW166" s="426"/>
      <c r="ILX166" s="426"/>
      <c r="ILY166" s="427"/>
      <c r="ILZ166" s="427"/>
      <c r="IMA166" s="423"/>
      <c r="IMB166" s="428"/>
      <c r="IMC166" s="79"/>
      <c r="IMD166" s="424"/>
      <c r="IME166" s="89"/>
      <c r="IMF166" s="425"/>
      <c r="IMG166" s="423"/>
      <c r="IMH166" s="426"/>
      <c r="IMI166" s="426"/>
      <c r="IMJ166" s="427"/>
      <c r="IMK166" s="427"/>
      <c r="IML166" s="423"/>
      <c r="IMM166" s="428"/>
      <c r="IMN166" s="79"/>
      <c r="IMO166" s="424"/>
      <c r="IMP166" s="89"/>
      <c r="IMQ166" s="425"/>
      <c r="IMR166" s="423"/>
      <c r="IMS166" s="426"/>
      <c r="IMT166" s="426"/>
      <c r="IMU166" s="427"/>
      <c r="IMV166" s="427"/>
      <c r="IMW166" s="423"/>
      <c r="IMX166" s="428"/>
      <c r="IMY166" s="79"/>
      <c r="IMZ166" s="424"/>
      <c r="INA166" s="89"/>
      <c r="INB166" s="425"/>
      <c r="INC166" s="423"/>
      <c r="IND166" s="426"/>
      <c r="INE166" s="426"/>
      <c r="INF166" s="427"/>
      <c r="ING166" s="427"/>
      <c r="INH166" s="423"/>
      <c r="INI166" s="428"/>
      <c r="INJ166" s="79"/>
      <c r="INK166" s="424"/>
      <c r="INL166" s="89"/>
      <c r="INM166" s="425"/>
      <c r="INN166" s="423"/>
      <c r="INO166" s="426"/>
      <c r="INP166" s="426"/>
      <c r="INQ166" s="427"/>
      <c r="INR166" s="427"/>
      <c r="INS166" s="423"/>
      <c r="INT166" s="428"/>
      <c r="INU166" s="79"/>
      <c r="INV166" s="424"/>
      <c r="INW166" s="89"/>
      <c r="INX166" s="425"/>
      <c r="INY166" s="423"/>
      <c r="INZ166" s="426"/>
      <c r="IOA166" s="426"/>
      <c r="IOB166" s="427"/>
      <c r="IOC166" s="427"/>
      <c r="IOD166" s="423"/>
      <c r="IOE166" s="428"/>
      <c r="IOF166" s="79"/>
      <c r="IOG166" s="424"/>
      <c r="IOH166" s="89"/>
      <c r="IOI166" s="425"/>
      <c r="IOJ166" s="423"/>
      <c r="IOK166" s="426"/>
      <c r="IOL166" s="426"/>
      <c r="IOM166" s="427"/>
      <c r="ION166" s="427"/>
      <c r="IOO166" s="423"/>
      <c r="IOP166" s="428"/>
      <c r="IOQ166" s="79"/>
      <c r="IOR166" s="424"/>
      <c r="IOS166" s="89"/>
      <c r="IOT166" s="425"/>
      <c r="IOU166" s="423"/>
      <c r="IOV166" s="426"/>
      <c r="IOW166" s="426"/>
      <c r="IOX166" s="427"/>
      <c r="IOY166" s="427"/>
      <c r="IOZ166" s="423"/>
      <c r="IPA166" s="428"/>
      <c r="IPB166" s="79"/>
      <c r="IPC166" s="424"/>
      <c r="IPD166" s="89"/>
      <c r="IPE166" s="425"/>
      <c r="IPF166" s="423"/>
      <c r="IPG166" s="426"/>
      <c r="IPH166" s="426"/>
      <c r="IPI166" s="427"/>
      <c r="IPJ166" s="427"/>
      <c r="IPK166" s="423"/>
      <c r="IPL166" s="428"/>
      <c r="IPM166" s="79"/>
      <c r="IPN166" s="424"/>
      <c r="IPO166" s="89"/>
      <c r="IPP166" s="425"/>
      <c r="IPQ166" s="423"/>
      <c r="IPR166" s="426"/>
      <c r="IPS166" s="426"/>
      <c r="IPT166" s="427"/>
      <c r="IPU166" s="427"/>
      <c r="IPV166" s="423"/>
      <c r="IPW166" s="428"/>
      <c r="IPX166" s="79"/>
      <c r="IPY166" s="424"/>
      <c r="IPZ166" s="89"/>
      <c r="IQA166" s="425"/>
      <c r="IQB166" s="423"/>
      <c r="IQC166" s="426"/>
      <c r="IQD166" s="426"/>
      <c r="IQE166" s="427"/>
      <c r="IQF166" s="427"/>
      <c r="IQG166" s="423"/>
      <c r="IQH166" s="428"/>
      <c r="IQI166" s="79"/>
      <c r="IQJ166" s="424"/>
      <c r="IQK166" s="89"/>
      <c r="IQL166" s="425"/>
      <c r="IQM166" s="423"/>
      <c r="IQN166" s="426"/>
      <c r="IQO166" s="426"/>
      <c r="IQP166" s="427"/>
      <c r="IQQ166" s="427"/>
      <c r="IQR166" s="423"/>
      <c r="IQS166" s="428"/>
      <c r="IQT166" s="79"/>
      <c r="IQU166" s="424"/>
      <c r="IQV166" s="89"/>
      <c r="IQW166" s="425"/>
      <c r="IQX166" s="423"/>
      <c r="IQY166" s="426"/>
      <c r="IQZ166" s="426"/>
      <c r="IRA166" s="427"/>
      <c r="IRB166" s="427"/>
      <c r="IRC166" s="423"/>
      <c r="IRD166" s="428"/>
      <c r="IRE166" s="79"/>
      <c r="IRF166" s="424"/>
      <c r="IRG166" s="89"/>
      <c r="IRH166" s="425"/>
      <c r="IRI166" s="423"/>
      <c r="IRJ166" s="426"/>
      <c r="IRK166" s="426"/>
      <c r="IRL166" s="427"/>
      <c r="IRM166" s="427"/>
      <c r="IRN166" s="423"/>
      <c r="IRO166" s="428"/>
      <c r="IRP166" s="79"/>
      <c r="IRQ166" s="424"/>
      <c r="IRR166" s="89"/>
      <c r="IRS166" s="425"/>
      <c r="IRT166" s="423"/>
      <c r="IRU166" s="426"/>
      <c r="IRV166" s="426"/>
      <c r="IRW166" s="427"/>
      <c r="IRX166" s="427"/>
      <c r="IRY166" s="423"/>
      <c r="IRZ166" s="428"/>
      <c r="ISA166" s="79"/>
      <c r="ISB166" s="424"/>
      <c r="ISC166" s="89"/>
      <c r="ISD166" s="425"/>
      <c r="ISE166" s="423"/>
      <c r="ISF166" s="426"/>
      <c r="ISG166" s="426"/>
      <c r="ISH166" s="427"/>
      <c r="ISI166" s="427"/>
      <c r="ISJ166" s="423"/>
      <c r="ISK166" s="428"/>
      <c r="ISL166" s="79"/>
      <c r="ISM166" s="424"/>
      <c r="ISN166" s="89"/>
      <c r="ISO166" s="425"/>
      <c r="ISP166" s="423"/>
      <c r="ISQ166" s="426"/>
      <c r="ISR166" s="426"/>
      <c r="ISS166" s="427"/>
      <c r="IST166" s="427"/>
      <c r="ISU166" s="423"/>
      <c r="ISV166" s="428"/>
      <c r="ISW166" s="79"/>
      <c r="ISX166" s="424"/>
      <c r="ISY166" s="89"/>
      <c r="ISZ166" s="425"/>
      <c r="ITA166" s="423"/>
      <c r="ITB166" s="426"/>
      <c r="ITC166" s="426"/>
      <c r="ITD166" s="427"/>
      <c r="ITE166" s="427"/>
      <c r="ITF166" s="423"/>
      <c r="ITG166" s="428"/>
      <c r="ITH166" s="79"/>
      <c r="ITI166" s="424"/>
      <c r="ITJ166" s="89"/>
      <c r="ITK166" s="425"/>
      <c r="ITL166" s="423"/>
      <c r="ITM166" s="426"/>
      <c r="ITN166" s="426"/>
      <c r="ITO166" s="427"/>
      <c r="ITP166" s="427"/>
      <c r="ITQ166" s="423"/>
      <c r="ITR166" s="428"/>
      <c r="ITS166" s="79"/>
      <c r="ITT166" s="424"/>
      <c r="ITU166" s="89"/>
      <c r="ITV166" s="425"/>
      <c r="ITW166" s="423"/>
      <c r="ITX166" s="426"/>
      <c r="ITY166" s="426"/>
      <c r="ITZ166" s="427"/>
      <c r="IUA166" s="427"/>
      <c r="IUB166" s="423"/>
      <c r="IUC166" s="428"/>
      <c r="IUD166" s="79"/>
      <c r="IUE166" s="424"/>
      <c r="IUF166" s="89"/>
      <c r="IUG166" s="425"/>
      <c r="IUH166" s="423"/>
      <c r="IUI166" s="426"/>
      <c r="IUJ166" s="426"/>
      <c r="IUK166" s="427"/>
      <c r="IUL166" s="427"/>
      <c r="IUM166" s="423"/>
      <c r="IUN166" s="428"/>
      <c r="IUO166" s="79"/>
      <c r="IUP166" s="424"/>
      <c r="IUQ166" s="89"/>
      <c r="IUR166" s="425"/>
      <c r="IUS166" s="423"/>
      <c r="IUT166" s="426"/>
      <c r="IUU166" s="426"/>
      <c r="IUV166" s="427"/>
      <c r="IUW166" s="427"/>
      <c r="IUX166" s="423"/>
      <c r="IUY166" s="428"/>
      <c r="IUZ166" s="79"/>
      <c r="IVA166" s="424"/>
      <c r="IVB166" s="89"/>
      <c r="IVC166" s="425"/>
      <c r="IVD166" s="423"/>
      <c r="IVE166" s="426"/>
      <c r="IVF166" s="426"/>
      <c r="IVG166" s="427"/>
      <c r="IVH166" s="427"/>
      <c r="IVI166" s="423"/>
      <c r="IVJ166" s="428"/>
      <c r="IVK166" s="79"/>
      <c r="IVL166" s="424"/>
      <c r="IVM166" s="89"/>
      <c r="IVN166" s="425"/>
      <c r="IVO166" s="423"/>
      <c r="IVP166" s="426"/>
      <c r="IVQ166" s="426"/>
      <c r="IVR166" s="427"/>
      <c r="IVS166" s="427"/>
      <c r="IVT166" s="423"/>
      <c r="IVU166" s="428"/>
      <c r="IVV166" s="79"/>
      <c r="IVW166" s="424"/>
      <c r="IVX166" s="89"/>
      <c r="IVY166" s="425"/>
      <c r="IVZ166" s="423"/>
      <c r="IWA166" s="426"/>
      <c r="IWB166" s="426"/>
      <c r="IWC166" s="427"/>
      <c r="IWD166" s="427"/>
      <c r="IWE166" s="423"/>
      <c r="IWF166" s="428"/>
      <c r="IWG166" s="79"/>
      <c r="IWH166" s="424"/>
      <c r="IWI166" s="89"/>
      <c r="IWJ166" s="425"/>
      <c r="IWK166" s="423"/>
      <c r="IWL166" s="426"/>
      <c r="IWM166" s="426"/>
      <c r="IWN166" s="427"/>
      <c r="IWO166" s="427"/>
      <c r="IWP166" s="423"/>
      <c r="IWQ166" s="428"/>
      <c r="IWR166" s="79"/>
      <c r="IWS166" s="424"/>
      <c r="IWT166" s="89"/>
      <c r="IWU166" s="425"/>
      <c r="IWV166" s="423"/>
      <c r="IWW166" s="426"/>
      <c r="IWX166" s="426"/>
      <c r="IWY166" s="427"/>
      <c r="IWZ166" s="427"/>
      <c r="IXA166" s="423"/>
      <c r="IXB166" s="428"/>
      <c r="IXC166" s="79"/>
      <c r="IXD166" s="424"/>
      <c r="IXE166" s="89"/>
      <c r="IXF166" s="425"/>
      <c r="IXG166" s="423"/>
      <c r="IXH166" s="426"/>
      <c r="IXI166" s="426"/>
      <c r="IXJ166" s="427"/>
      <c r="IXK166" s="427"/>
      <c r="IXL166" s="423"/>
      <c r="IXM166" s="428"/>
      <c r="IXN166" s="79"/>
      <c r="IXO166" s="424"/>
      <c r="IXP166" s="89"/>
      <c r="IXQ166" s="425"/>
      <c r="IXR166" s="423"/>
      <c r="IXS166" s="426"/>
      <c r="IXT166" s="426"/>
      <c r="IXU166" s="427"/>
      <c r="IXV166" s="427"/>
      <c r="IXW166" s="423"/>
      <c r="IXX166" s="428"/>
      <c r="IXY166" s="79"/>
      <c r="IXZ166" s="424"/>
      <c r="IYA166" s="89"/>
      <c r="IYB166" s="425"/>
      <c r="IYC166" s="423"/>
      <c r="IYD166" s="426"/>
      <c r="IYE166" s="426"/>
      <c r="IYF166" s="427"/>
      <c r="IYG166" s="427"/>
      <c r="IYH166" s="423"/>
      <c r="IYI166" s="428"/>
      <c r="IYJ166" s="79"/>
      <c r="IYK166" s="424"/>
      <c r="IYL166" s="89"/>
      <c r="IYM166" s="425"/>
      <c r="IYN166" s="423"/>
      <c r="IYO166" s="426"/>
      <c r="IYP166" s="426"/>
      <c r="IYQ166" s="427"/>
      <c r="IYR166" s="427"/>
      <c r="IYS166" s="423"/>
      <c r="IYT166" s="428"/>
      <c r="IYU166" s="79"/>
      <c r="IYV166" s="424"/>
      <c r="IYW166" s="89"/>
      <c r="IYX166" s="425"/>
      <c r="IYY166" s="423"/>
      <c r="IYZ166" s="426"/>
      <c r="IZA166" s="426"/>
      <c r="IZB166" s="427"/>
      <c r="IZC166" s="427"/>
      <c r="IZD166" s="423"/>
      <c r="IZE166" s="428"/>
      <c r="IZF166" s="79"/>
      <c r="IZG166" s="424"/>
      <c r="IZH166" s="89"/>
      <c r="IZI166" s="425"/>
      <c r="IZJ166" s="423"/>
      <c r="IZK166" s="426"/>
      <c r="IZL166" s="426"/>
      <c r="IZM166" s="427"/>
      <c r="IZN166" s="427"/>
      <c r="IZO166" s="423"/>
      <c r="IZP166" s="428"/>
      <c r="IZQ166" s="79"/>
      <c r="IZR166" s="424"/>
      <c r="IZS166" s="89"/>
      <c r="IZT166" s="425"/>
      <c r="IZU166" s="423"/>
      <c r="IZV166" s="426"/>
      <c r="IZW166" s="426"/>
      <c r="IZX166" s="427"/>
      <c r="IZY166" s="427"/>
      <c r="IZZ166" s="423"/>
      <c r="JAA166" s="428"/>
      <c r="JAB166" s="79"/>
      <c r="JAC166" s="424"/>
      <c r="JAD166" s="89"/>
      <c r="JAE166" s="425"/>
      <c r="JAF166" s="423"/>
      <c r="JAG166" s="426"/>
      <c r="JAH166" s="426"/>
      <c r="JAI166" s="427"/>
      <c r="JAJ166" s="427"/>
      <c r="JAK166" s="423"/>
      <c r="JAL166" s="428"/>
      <c r="JAM166" s="79"/>
      <c r="JAN166" s="424"/>
      <c r="JAO166" s="89"/>
      <c r="JAP166" s="425"/>
      <c r="JAQ166" s="423"/>
      <c r="JAR166" s="426"/>
      <c r="JAS166" s="426"/>
      <c r="JAT166" s="427"/>
      <c r="JAU166" s="427"/>
      <c r="JAV166" s="423"/>
      <c r="JAW166" s="428"/>
      <c r="JAX166" s="79"/>
      <c r="JAY166" s="424"/>
      <c r="JAZ166" s="89"/>
      <c r="JBA166" s="425"/>
      <c r="JBB166" s="423"/>
      <c r="JBC166" s="426"/>
      <c r="JBD166" s="426"/>
      <c r="JBE166" s="427"/>
      <c r="JBF166" s="427"/>
      <c r="JBG166" s="423"/>
      <c r="JBH166" s="428"/>
      <c r="JBI166" s="79"/>
      <c r="JBJ166" s="424"/>
      <c r="JBK166" s="89"/>
      <c r="JBL166" s="425"/>
      <c r="JBM166" s="423"/>
      <c r="JBN166" s="426"/>
      <c r="JBO166" s="426"/>
      <c r="JBP166" s="427"/>
      <c r="JBQ166" s="427"/>
      <c r="JBR166" s="423"/>
      <c r="JBS166" s="428"/>
      <c r="JBT166" s="79"/>
      <c r="JBU166" s="424"/>
      <c r="JBV166" s="89"/>
      <c r="JBW166" s="425"/>
      <c r="JBX166" s="423"/>
      <c r="JBY166" s="426"/>
      <c r="JBZ166" s="426"/>
      <c r="JCA166" s="427"/>
      <c r="JCB166" s="427"/>
      <c r="JCC166" s="423"/>
      <c r="JCD166" s="428"/>
      <c r="JCE166" s="79"/>
      <c r="JCF166" s="424"/>
      <c r="JCG166" s="89"/>
      <c r="JCH166" s="425"/>
      <c r="JCI166" s="423"/>
      <c r="JCJ166" s="426"/>
      <c r="JCK166" s="426"/>
      <c r="JCL166" s="427"/>
      <c r="JCM166" s="427"/>
      <c r="JCN166" s="423"/>
      <c r="JCO166" s="428"/>
      <c r="JCP166" s="79"/>
      <c r="JCQ166" s="424"/>
      <c r="JCR166" s="89"/>
      <c r="JCS166" s="425"/>
      <c r="JCT166" s="423"/>
      <c r="JCU166" s="426"/>
      <c r="JCV166" s="426"/>
      <c r="JCW166" s="427"/>
      <c r="JCX166" s="427"/>
      <c r="JCY166" s="423"/>
      <c r="JCZ166" s="428"/>
      <c r="JDA166" s="79"/>
      <c r="JDB166" s="424"/>
      <c r="JDC166" s="89"/>
      <c r="JDD166" s="425"/>
      <c r="JDE166" s="423"/>
      <c r="JDF166" s="426"/>
      <c r="JDG166" s="426"/>
      <c r="JDH166" s="427"/>
      <c r="JDI166" s="427"/>
      <c r="JDJ166" s="423"/>
      <c r="JDK166" s="428"/>
      <c r="JDL166" s="79"/>
      <c r="JDM166" s="424"/>
      <c r="JDN166" s="89"/>
      <c r="JDO166" s="425"/>
      <c r="JDP166" s="423"/>
      <c r="JDQ166" s="426"/>
      <c r="JDR166" s="426"/>
      <c r="JDS166" s="427"/>
      <c r="JDT166" s="427"/>
      <c r="JDU166" s="423"/>
      <c r="JDV166" s="428"/>
      <c r="JDW166" s="79"/>
      <c r="JDX166" s="424"/>
      <c r="JDY166" s="89"/>
      <c r="JDZ166" s="425"/>
      <c r="JEA166" s="423"/>
      <c r="JEB166" s="426"/>
      <c r="JEC166" s="426"/>
      <c r="JED166" s="427"/>
      <c r="JEE166" s="427"/>
      <c r="JEF166" s="423"/>
      <c r="JEG166" s="428"/>
      <c r="JEH166" s="79"/>
      <c r="JEI166" s="424"/>
      <c r="JEJ166" s="89"/>
      <c r="JEK166" s="425"/>
      <c r="JEL166" s="423"/>
      <c r="JEM166" s="426"/>
      <c r="JEN166" s="426"/>
      <c r="JEO166" s="427"/>
      <c r="JEP166" s="427"/>
      <c r="JEQ166" s="423"/>
      <c r="JER166" s="428"/>
      <c r="JES166" s="79"/>
      <c r="JET166" s="424"/>
      <c r="JEU166" s="89"/>
      <c r="JEV166" s="425"/>
      <c r="JEW166" s="423"/>
      <c r="JEX166" s="426"/>
      <c r="JEY166" s="426"/>
      <c r="JEZ166" s="427"/>
      <c r="JFA166" s="427"/>
      <c r="JFB166" s="423"/>
      <c r="JFC166" s="428"/>
      <c r="JFD166" s="79"/>
      <c r="JFE166" s="424"/>
      <c r="JFF166" s="89"/>
      <c r="JFG166" s="425"/>
      <c r="JFH166" s="423"/>
      <c r="JFI166" s="426"/>
      <c r="JFJ166" s="426"/>
      <c r="JFK166" s="427"/>
      <c r="JFL166" s="427"/>
      <c r="JFM166" s="423"/>
      <c r="JFN166" s="428"/>
      <c r="JFO166" s="79"/>
      <c r="JFP166" s="424"/>
      <c r="JFQ166" s="89"/>
      <c r="JFR166" s="425"/>
      <c r="JFS166" s="423"/>
      <c r="JFT166" s="426"/>
      <c r="JFU166" s="426"/>
      <c r="JFV166" s="427"/>
      <c r="JFW166" s="427"/>
      <c r="JFX166" s="423"/>
      <c r="JFY166" s="428"/>
      <c r="JFZ166" s="79"/>
      <c r="JGA166" s="424"/>
      <c r="JGB166" s="89"/>
      <c r="JGC166" s="425"/>
      <c r="JGD166" s="423"/>
      <c r="JGE166" s="426"/>
      <c r="JGF166" s="426"/>
      <c r="JGG166" s="427"/>
      <c r="JGH166" s="427"/>
      <c r="JGI166" s="423"/>
      <c r="JGJ166" s="428"/>
      <c r="JGK166" s="79"/>
      <c r="JGL166" s="424"/>
      <c r="JGM166" s="89"/>
      <c r="JGN166" s="425"/>
      <c r="JGO166" s="423"/>
      <c r="JGP166" s="426"/>
      <c r="JGQ166" s="426"/>
      <c r="JGR166" s="427"/>
      <c r="JGS166" s="427"/>
      <c r="JGT166" s="423"/>
      <c r="JGU166" s="428"/>
      <c r="JGV166" s="79"/>
      <c r="JGW166" s="424"/>
      <c r="JGX166" s="89"/>
      <c r="JGY166" s="425"/>
      <c r="JGZ166" s="423"/>
      <c r="JHA166" s="426"/>
      <c r="JHB166" s="426"/>
      <c r="JHC166" s="427"/>
      <c r="JHD166" s="427"/>
      <c r="JHE166" s="423"/>
      <c r="JHF166" s="428"/>
      <c r="JHG166" s="79"/>
      <c r="JHH166" s="424"/>
      <c r="JHI166" s="89"/>
      <c r="JHJ166" s="425"/>
      <c r="JHK166" s="423"/>
      <c r="JHL166" s="426"/>
      <c r="JHM166" s="426"/>
      <c r="JHN166" s="427"/>
      <c r="JHO166" s="427"/>
      <c r="JHP166" s="423"/>
      <c r="JHQ166" s="428"/>
      <c r="JHR166" s="79"/>
      <c r="JHS166" s="424"/>
      <c r="JHT166" s="89"/>
      <c r="JHU166" s="425"/>
      <c r="JHV166" s="423"/>
      <c r="JHW166" s="426"/>
      <c r="JHX166" s="426"/>
      <c r="JHY166" s="427"/>
      <c r="JHZ166" s="427"/>
      <c r="JIA166" s="423"/>
      <c r="JIB166" s="428"/>
      <c r="JIC166" s="79"/>
      <c r="JID166" s="424"/>
      <c r="JIE166" s="89"/>
      <c r="JIF166" s="425"/>
      <c r="JIG166" s="423"/>
      <c r="JIH166" s="426"/>
      <c r="JII166" s="426"/>
      <c r="JIJ166" s="427"/>
      <c r="JIK166" s="427"/>
      <c r="JIL166" s="423"/>
      <c r="JIM166" s="428"/>
      <c r="JIN166" s="79"/>
      <c r="JIO166" s="424"/>
      <c r="JIP166" s="89"/>
      <c r="JIQ166" s="425"/>
      <c r="JIR166" s="423"/>
      <c r="JIS166" s="426"/>
      <c r="JIT166" s="426"/>
      <c r="JIU166" s="427"/>
      <c r="JIV166" s="427"/>
      <c r="JIW166" s="423"/>
      <c r="JIX166" s="428"/>
      <c r="JIY166" s="79"/>
      <c r="JIZ166" s="424"/>
      <c r="JJA166" s="89"/>
      <c r="JJB166" s="425"/>
      <c r="JJC166" s="423"/>
      <c r="JJD166" s="426"/>
      <c r="JJE166" s="426"/>
      <c r="JJF166" s="427"/>
      <c r="JJG166" s="427"/>
      <c r="JJH166" s="423"/>
      <c r="JJI166" s="428"/>
      <c r="JJJ166" s="79"/>
      <c r="JJK166" s="424"/>
      <c r="JJL166" s="89"/>
      <c r="JJM166" s="425"/>
      <c r="JJN166" s="423"/>
      <c r="JJO166" s="426"/>
      <c r="JJP166" s="426"/>
      <c r="JJQ166" s="427"/>
      <c r="JJR166" s="427"/>
      <c r="JJS166" s="423"/>
      <c r="JJT166" s="428"/>
      <c r="JJU166" s="79"/>
      <c r="JJV166" s="424"/>
      <c r="JJW166" s="89"/>
      <c r="JJX166" s="425"/>
      <c r="JJY166" s="423"/>
      <c r="JJZ166" s="426"/>
      <c r="JKA166" s="426"/>
      <c r="JKB166" s="427"/>
      <c r="JKC166" s="427"/>
      <c r="JKD166" s="423"/>
      <c r="JKE166" s="428"/>
      <c r="JKF166" s="79"/>
      <c r="JKG166" s="424"/>
      <c r="JKH166" s="89"/>
      <c r="JKI166" s="425"/>
      <c r="JKJ166" s="423"/>
      <c r="JKK166" s="426"/>
      <c r="JKL166" s="426"/>
      <c r="JKM166" s="427"/>
      <c r="JKN166" s="427"/>
      <c r="JKO166" s="423"/>
      <c r="JKP166" s="428"/>
      <c r="JKQ166" s="79"/>
      <c r="JKR166" s="424"/>
      <c r="JKS166" s="89"/>
      <c r="JKT166" s="425"/>
      <c r="JKU166" s="423"/>
      <c r="JKV166" s="426"/>
      <c r="JKW166" s="426"/>
      <c r="JKX166" s="427"/>
      <c r="JKY166" s="427"/>
      <c r="JKZ166" s="423"/>
      <c r="JLA166" s="428"/>
      <c r="JLB166" s="79"/>
      <c r="JLC166" s="424"/>
      <c r="JLD166" s="89"/>
      <c r="JLE166" s="425"/>
      <c r="JLF166" s="423"/>
      <c r="JLG166" s="426"/>
      <c r="JLH166" s="426"/>
      <c r="JLI166" s="427"/>
      <c r="JLJ166" s="427"/>
      <c r="JLK166" s="423"/>
      <c r="JLL166" s="428"/>
      <c r="JLM166" s="79"/>
      <c r="JLN166" s="424"/>
      <c r="JLO166" s="89"/>
      <c r="JLP166" s="425"/>
      <c r="JLQ166" s="423"/>
      <c r="JLR166" s="426"/>
      <c r="JLS166" s="426"/>
      <c r="JLT166" s="427"/>
      <c r="JLU166" s="427"/>
      <c r="JLV166" s="423"/>
      <c r="JLW166" s="428"/>
      <c r="JLX166" s="79"/>
      <c r="JLY166" s="424"/>
      <c r="JLZ166" s="89"/>
      <c r="JMA166" s="425"/>
      <c r="JMB166" s="423"/>
      <c r="JMC166" s="426"/>
      <c r="JMD166" s="426"/>
      <c r="JME166" s="427"/>
      <c r="JMF166" s="427"/>
      <c r="JMG166" s="423"/>
      <c r="JMH166" s="428"/>
      <c r="JMI166" s="79"/>
      <c r="JMJ166" s="424"/>
      <c r="JMK166" s="89"/>
      <c r="JML166" s="425"/>
      <c r="JMM166" s="423"/>
      <c r="JMN166" s="426"/>
      <c r="JMO166" s="426"/>
      <c r="JMP166" s="427"/>
      <c r="JMQ166" s="427"/>
      <c r="JMR166" s="423"/>
      <c r="JMS166" s="428"/>
      <c r="JMT166" s="79"/>
      <c r="JMU166" s="424"/>
      <c r="JMV166" s="89"/>
      <c r="JMW166" s="425"/>
      <c r="JMX166" s="423"/>
      <c r="JMY166" s="426"/>
      <c r="JMZ166" s="426"/>
      <c r="JNA166" s="427"/>
      <c r="JNB166" s="427"/>
      <c r="JNC166" s="423"/>
      <c r="JND166" s="428"/>
      <c r="JNE166" s="79"/>
      <c r="JNF166" s="424"/>
      <c r="JNG166" s="89"/>
      <c r="JNH166" s="425"/>
      <c r="JNI166" s="423"/>
      <c r="JNJ166" s="426"/>
      <c r="JNK166" s="426"/>
      <c r="JNL166" s="427"/>
      <c r="JNM166" s="427"/>
      <c r="JNN166" s="423"/>
      <c r="JNO166" s="428"/>
      <c r="JNP166" s="79"/>
      <c r="JNQ166" s="424"/>
      <c r="JNR166" s="89"/>
      <c r="JNS166" s="425"/>
      <c r="JNT166" s="423"/>
      <c r="JNU166" s="426"/>
      <c r="JNV166" s="426"/>
      <c r="JNW166" s="427"/>
      <c r="JNX166" s="427"/>
      <c r="JNY166" s="423"/>
      <c r="JNZ166" s="428"/>
      <c r="JOA166" s="79"/>
      <c r="JOB166" s="424"/>
      <c r="JOC166" s="89"/>
      <c r="JOD166" s="425"/>
      <c r="JOE166" s="423"/>
      <c r="JOF166" s="426"/>
      <c r="JOG166" s="426"/>
      <c r="JOH166" s="427"/>
      <c r="JOI166" s="427"/>
      <c r="JOJ166" s="423"/>
      <c r="JOK166" s="428"/>
      <c r="JOL166" s="79"/>
      <c r="JOM166" s="424"/>
      <c r="JON166" s="89"/>
      <c r="JOO166" s="425"/>
      <c r="JOP166" s="423"/>
      <c r="JOQ166" s="426"/>
      <c r="JOR166" s="426"/>
      <c r="JOS166" s="427"/>
      <c r="JOT166" s="427"/>
      <c r="JOU166" s="423"/>
      <c r="JOV166" s="428"/>
      <c r="JOW166" s="79"/>
      <c r="JOX166" s="424"/>
      <c r="JOY166" s="89"/>
      <c r="JOZ166" s="425"/>
      <c r="JPA166" s="423"/>
      <c r="JPB166" s="426"/>
      <c r="JPC166" s="426"/>
      <c r="JPD166" s="427"/>
      <c r="JPE166" s="427"/>
      <c r="JPF166" s="423"/>
      <c r="JPG166" s="428"/>
      <c r="JPH166" s="79"/>
      <c r="JPI166" s="424"/>
      <c r="JPJ166" s="89"/>
      <c r="JPK166" s="425"/>
      <c r="JPL166" s="423"/>
      <c r="JPM166" s="426"/>
      <c r="JPN166" s="426"/>
      <c r="JPO166" s="427"/>
      <c r="JPP166" s="427"/>
      <c r="JPQ166" s="423"/>
      <c r="JPR166" s="428"/>
      <c r="JPS166" s="79"/>
      <c r="JPT166" s="424"/>
      <c r="JPU166" s="89"/>
      <c r="JPV166" s="425"/>
      <c r="JPW166" s="423"/>
      <c r="JPX166" s="426"/>
      <c r="JPY166" s="426"/>
      <c r="JPZ166" s="427"/>
      <c r="JQA166" s="427"/>
      <c r="JQB166" s="423"/>
      <c r="JQC166" s="428"/>
      <c r="JQD166" s="79"/>
      <c r="JQE166" s="424"/>
      <c r="JQF166" s="89"/>
      <c r="JQG166" s="425"/>
      <c r="JQH166" s="423"/>
      <c r="JQI166" s="426"/>
      <c r="JQJ166" s="426"/>
      <c r="JQK166" s="427"/>
      <c r="JQL166" s="427"/>
      <c r="JQM166" s="423"/>
      <c r="JQN166" s="428"/>
      <c r="JQO166" s="79"/>
      <c r="JQP166" s="424"/>
      <c r="JQQ166" s="89"/>
      <c r="JQR166" s="425"/>
      <c r="JQS166" s="423"/>
      <c r="JQT166" s="426"/>
      <c r="JQU166" s="426"/>
      <c r="JQV166" s="427"/>
      <c r="JQW166" s="427"/>
      <c r="JQX166" s="423"/>
      <c r="JQY166" s="428"/>
      <c r="JQZ166" s="79"/>
      <c r="JRA166" s="424"/>
      <c r="JRB166" s="89"/>
      <c r="JRC166" s="425"/>
      <c r="JRD166" s="423"/>
      <c r="JRE166" s="426"/>
      <c r="JRF166" s="426"/>
      <c r="JRG166" s="427"/>
      <c r="JRH166" s="427"/>
      <c r="JRI166" s="423"/>
      <c r="JRJ166" s="428"/>
      <c r="JRK166" s="79"/>
      <c r="JRL166" s="424"/>
      <c r="JRM166" s="89"/>
      <c r="JRN166" s="425"/>
      <c r="JRO166" s="423"/>
      <c r="JRP166" s="426"/>
      <c r="JRQ166" s="426"/>
      <c r="JRR166" s="427"/>
      <c r="JRS166" s="427"/>
      <c r="JRT166" s="423"/>
      <c r="JRU166" s="428"/>
      <c r="JRV166" s="79"/>
      <c r="JRW166" s="424"/>
      <c r="JRX166" s="89"/>
      <c r="JRY166" s="425"/>
      <c r="JRZ166" s="423"/>
      <c r="JSA166" s="426"/>
      <c r="JSB166" s="426"/>
      <c r="JSC166" s="427"/>
      <c r="JSD166" s="427"/>
      <c r="JSE166" s="423"/>
      <c r="JSF166" s="428"/>
      <c r="JSG166" s="79"/>
      <c r="JSH166" s="424"/>
      <c r="JSI166" s="89"/>
      <c r="JSJ166" s="425"/>
      <c r="JSK166" s="423"/>
      <c r="JSL166" s="426"/>
      <c r="JSM166" s="426"/>
      <c r="JSN166" s="427"/>
      <c r="JSO166" s="427"/>
      <c r="JSP166" s="423"/>
      <c r="JSQ166" s="428"/>
      <c r="JSR166" s="79"/>
      <c r="JSS166" s="424"/>
      <c r="JST166" s="89"/>
      <c r="JSU166" s="425"/>
      <c r="JSV166" s="423"/>
      <c r="JSW166" s="426"/>
      <c r="JSX166" s="426"/>
      <c r="JSY166" s="427"/>
      <c r="JSZ166" s="427"/>
      <c r="JTA166" s="423"/>
      <c r="JTB166" s="428"/>
      <c r="JTC166" s="79"/>
      <c r="JTD166" s="424"/>
      <c r="JTE166" s="89"/>
      <c r="JTF166" s="425"/>
      <c r="JTG166" s="423"/>
      <c r="JTH166" s="426"/>
      <c r="JTI166" s="426"/>
      <c r="JTJ166" s="427"/>
      <c r="JTK166" s="427"/>
      <c r="JTL166" s="423"/>
      <c r="JTM166" s="428"/>
      <c r="JTN166" s="79"/>
      <c r="JTO166" s="424"/>
      <c r="JTP166" s="89"/>
      <c r="JTQ166" s="425"/>
      <c r="JTR166" s="423"/>
      <c r="JTS166" s="426"/>
      <c r="JTT166" s="426"/>
      <c r="JTU166" s="427"/>
      <c r="JTV166" s="427"/>
      <c r="JTW166" s="423"/>
      <c r="JTX166" s="428"/>
      <c r="JTY166" s="79"/>
      <c r="JTZ166" s="424"/>
      <c r="JUA166" s="89"/>
      <c r="JUB166" s="425"/>
      <c r="JUC166" s="423"/>
      <c r="JUD166" s="426"/>
      <c r="JUE166" s="426"/>
      <c r="JUF166" s="427"/>
      <c r="JUG166" s="427"/>
      <c r="JUH166" s="423"/>
      <c r="JUI166" s="428"/>
      <c r="JUJ166" s="79"/>
      <c r="JUK166" s="424"/>
      <c r="JUL166" s="89"/>
      <c r="JUM166" s="425"/>
      <c r="JUN166" s="423"/>
      <c r="JUO166" s="426"/>
      <c r="JUP166" s="426"/>
      <c r="JUQ166" s="427"/>
      <c r="JUR166" s="427"/>
      <c r="JUS166" s="423"/>
      <c r="JUT166" s="428"/>
      <c r="JUU166" s="79"/>
      <c r="JUV166" s="424"/>
      <c r="JUW166" s="89"/>
      <c r="JUX166" s="425"/>
      <c r="JUY166" s="423"/>
      <c r="JUZ166" s="426"/>
      <c r="JVA166" s="426"/>
      <c r="JVB166" s="427"/>
      <c r="JVC166" s="427"/>
      <c r="JVD166" s="423"/>
      <c r="JVE166" s="428"/>
      <c r="JVF166" s="79"/>
      <c r="JVG166" s="424"/>
      <c r="JVH166" s="89"/>
      <c r="JVI166" s="425"/>
      <c r="JVJ166" s="423"/>
      <c r="JVK166" s="426"/>
      <c r="JVL166" s="426"/>
      <c r="JVM166" s="427"/>
      <c r="JVN166" s="427"/>
      <c r="JVO166" s="423"/>
      <c r="JVP166" s="428"/>
      <c r="JVQ166" s="79"/>
      <c r="JVR166" s="424"/>
      <c r="JVS166" s="89"/>
      <c r="JVT166" s="425"/>
      <c r="JVU166" s="423"/>
      <c r="JVV166" s="426"/>
      <c r="JVW166" s="426"/>
      <c r="JVX166" s="427"/>
      <c r="JVY166" s="427"/>
      <c r="JVZ166" s="423"/>
      <c r="JWA166" s="428"/>
      <c r="JWB166" s="79"/>
      <c r="JWC166" s="424"/>
      <c r="JWD166" s="89"/>
      <c r="JWE166" s="425"/>
      <c r="JWF166" s="423"/>
      <c r="JWG166" s="426"/>
      <c r="JWH166" s="426"/>
      <c r="JWI166" s="427"/>
      <c r="JWJ166" s="427"/>
      <c r="JWK166" s="423"/>
      <c r="JWL166" s="428"/>
      <c r="JWM166" s="79"/>
      <c r="JWN166" s="424"/>
      <c r="JWO166" s="89"/>
      <c r="JWP166" s="425"/>
      <c r="JWQ166" s="423"/>
      <c r="JWR166" s="426"/>
      <c r="JWS166" s="426"/>
      <c r="JWT166" s="427"/>
      <c r="JWU166" s="427"/>
      <c r="JWV166" s="423"/>
      <c r="JWW166" s="428"/>
      <c r="JWX166" s="79"/>
      <c r="JWY166" s="424"/>
      <c r="JWZ166" s="89"/>
      <c r="JXA166" s="425"/>
      <c r="JXB166" s="423"/>
      <c r="JXC166" s="426"/>
      <c r="JXD166" s="426"/>
      <c r="JXE166" s="427"/>
      <c r="JXF166" s="427"/>
      <c r="JXG166" s="423"/>
      <c r="JXH166" s="428"/>
      <c r="JXI166" s="79"/>
      <c r="JXJ166" s="424"/>
      <c r="JXK166" s="89"/>
      <c r="JXL166" s="425"/>
      <c r="JXM166" s="423"/>
      <c r="JXN166" s="426"/>
      <c r="JXO166" s="426"/>
      <c r="JXP166" s="427"/>
      <c r="JXQ166" s="427"/>
      <c r="JXR166" s="423"/>
      <c r="JXS166" s="428"/>
      <c r="JXT166" s="79"/>
      <c r="JXU166" s="424"/>
      <c r="JXV166" s="89"/>
      <c r="JXW166" s="425"/>
      <c r="JXX166" s="423"/>
      <c r="JXY166" s="426"/>
      <c r="JXZ166" s="426"/>
      <c r="JYA166" s="427"/>
      <c r="JYB166" s="427"/>
      <c r="JYC166" s="423"/>
      <c r="JYD166" s="428"/>
      <c r="JYE166" s="79"/>
      <c r="JYF166" s="424"/>
      <c r="JYG166" s="89"/>
      <c r="JYH166" s="425"/>
      <c r="JYI166" s="423"/>
      <c r="JYJ166" s="426"/>
      <c r="JYK166" s="426"/>
      <c r="JYL166" s="427"/>
      <c r="JYM166" s="427"/>
      <c r="JYN166" s="423"/>
      <c r="JYO166" s="428"/>
      <c r="JYP166" s="79"/>
      <c r="JYQ166" s="424"/>
      <c r="JYR166" s="89"/>
      <c r="JYS166" s="425"/>
      <c r="JYT166" s="423"/>
      <c r="JYU166" s="426"/>
      <c r="JYV166" s="426"/>
      <c r="JYW166" s="427"/>
      <c r="JYX166" s="427"/>
      <c r="JYY166" s="423"/>
      <c r="JYZ166" s="428"/>
      <c r="JZA166" s="79"/>
      <c r="JZB166" s="424"/>
      <c r="JZC166" s="89"/>
      <c r="JZD166" s="425"/>
      <c r="JZE166" s="423"/>
      <c r="JZF166" s="426"/>
      <c r="JZG166" s="426"/>
      <c r="JZH166" s="427"/>
      <c r="JZI166" s="427"/>
      <c r="JZJ166" s="423"/>
      <c r="JZK166" s="428"/>
      <c r="JZL166" s="79"/>
      <c r="JZM166" s="424"/>
      <c r="JZN166" s="89"/>
      <c r="JZO166" s="425"/>
      <c r="JZP166" s="423"/>
      <c r="JZQ166" s="426"/>
      <c r="JZR166" s="426"/>
      <c r="JZS166" s="427"/>
      <c r="JZT166" s="427"/>
      <c r="JZU166" s="423"/>
      <c r="JZV166" s="428"/>
      <c r="JZW166" s="79"/>
      <c r="JZX166" s="424"/>
      <c r="JZY166" s="89"/>
      <c r="JZZ166" s="425"/>
      <c r="KAA166" s="423"/>
      <c r="KAB166" s="426"/>
      <c r="KAC166" s="426"/>
      <c r="KAD166" s="427"/>
      <c r="KAE166" s="427"/>
      <c r="KAF166" s="423"/>
      <c r="KAG166" s="428"/>
      <c r="KAH166" s="79"/>
      <c r="KAI166" s="424"/>
      <c r="KAJ166" s="89"/>
      <c r="KAK166" s="425"/>
      <c r="KAL166" s="423"/>
      <c r="KAM166" s="426"/>
      <c r="KAN166" s="426"/>
      <c r="KAO166" s="427"/>
      <c r="KAP166" s="427"/>
      <c r="KAQ166" s="423"/>
      <c r="KAR166" s="428"/>
      <c r="KAS166" s="79"/>
      <c r="KAT166" s="424"/>
      <c r="KAU166" s="89"/>
      <c r="KAV166" s="425"/>
      <c r="KAW166" s="423"/>
      <c r="KAX166" s="426"/>
      <c r="KAY166" s="426"/>
      <c r="KAZ166" s="427"/>
      <c r="KBA166" s="427"/>
      <c r="KBB166" s="423"/>
      <c r="KBC166" s="428"/>
      <c r="KBD166" s="79"/>
      <c r="KBE166" s="424"/>
      <c r="KBF166" s="89"/>
      <c r="KBG166" s="425"/>
      <c r="KBH166" s="423"/>
      <c r="KBI166" s="426"/>
      <c r="KBJ166" s="426"/>
      <c r="KBK166" s="427"/>
      <c r="KBL166" s="427"/>
      <c r="KBM166" s="423"/>
      <c r="KBN166" s="428"/>
      <c r="KBO166" s="79"/>
      <c r="KBP166" s="424"/>
      <c r="KBQ166" s="89"/>
      <c r="KBR166" s="425"/>
      <c r="KBS166" s="423"/>
      <c r="KBT166" s="426"/>
      <c r="KBU166" s="426"/>
      <c r="KBV166" s="427"/>
      <c r="KBW166" s="427"/>
      <c r="KBX166" s="423"/>
      <c r="KBY166" s="428"/>
      <c r="KBZ166" s="79"/>
      <c r="KCA166" s="424"/>
      <c r="KCB166" s="89"/>
      <c r="KCC166" s="425"/>
      <c r="KCD166" s="423"/>
      <c r="KCE166" s="426"/>
      <c r="KCF166" s="426"/>
      <c r="KCG166" s="427"/>
      <c r="KCH166" s="427"/>
      <c r="KCI166" s="423"/>
      <c r="KCJ166" s="428"/>
      <c r="KCK166" s="79"/>
      <c r="KCL166" s="424"/>
      <c r="KCM166" s="89"/>
      <c r="KCN166" s="425"/>
      <c r="KCO166" s="423"/>
      <c r="KCP166" s="426"/>
      <c r="KCQ166" s="426"/>
      <c r="KCR166" s="427"/>
      <c r="KCS166" s="427"/>
      <c r="KCT166" s="423"/>
      <c r="KCU166" s="428"/>
      <c r="KCV166" s="79"/>
      <c r="KCW166" s="424"/>
      <c r="KCX166" s="89"/>
      <c r="KCY166" s="425"/>
      <c r="KCZ166" s="423"/>
      <c r="KDA166" s="426"/>
      <c r="KDB166" s="426"/>
      <c r="KDC166" s="427"/>
      <c r="KDD166" s="427"/>
      <c r="KDE166" s="423"/>
      <c r="KDF166" s="428"/>
      <c r="KDG166" s="79"/>
      <c r="KDH166" s="424"/>
      <c r="KDI166" s="89"/>
      <c r="KDJ166" s="425"/>
      <c r="KDK166" s="423"/>
      <c r="KDL166" s="426"/>
      <c r="KDM166" s="426"/>
      <c r="KDN166" s="427"/>
      <c r="KDO166" s="427"/>
      <c r="KDP166" s="423"/>
      <c r="KDQ166" s="428"/>
      <c r="KDR166" s="79"/>
      <c r="KDS166" s="424"/>
      <c r="KDT166" s="89"/>
      <c r="KDU166" s="425"/>
      <c r="KDV166" s="423"/>
      <c r="KDW166" s="426"/>
      <c r="KDX166" s="426"/>
      <c r="KDY166" s="427"/>
      <c r="KDZ166" s="427"/>
      <c r="KEA166" s="423"/>
      <c r="KEB166" s="428"/>
      <c r="KEC166" s="79"/>
      <c r="KED166" s="424"/>
      <c r="KEE166" s="89"/>
      <c r="KEF166" s="425"/>
      <c r="KEG166" s="423"/>
      <c r="KEH166" s="426"/>
      <c r="KEI166" s="426"/>
      <c r="KEJ166" s="427"/>
      <c r="KEK166" s="427"/>
      <c r="KEL166" s="423"/>
      <c r="KEM166" s="428"/>
      <c r="KEN166" s="79"/>
      <c r="KEO166" s="424"/>
      <c r="KEP166" s="89"/>
      <c r="KEQ166" s="425"/>
      <c r="KER166" s="423"/>
      <c r="KES166" s="426"/>
      <c r="KET166" s="426"/>
      <c r="KEU166" s="427"/>
      <c r="KEV166" s="427"/>
      <c r="KEW166" s="423"/>
      <c r="KEX166" s="428"/>
      <c r="KEY166" s="79"/>
      <c r="KEZ166" s="424"/>
      <c r="KFA166" s="89"/>
      <c r="KFB166" s="425"/>
      <c r="KFC166" s="423"/>
      <c r="KFD166" s="426"/>
      <c r="KFE166" s="426"/>
      <c r="KFF166" s="427"/>
      <c r="KFG166" s="427"/>
      <c r="KFH166" s="423"/>
      <c r="KFI166" s="428"/>
      <c r="KFJ166" s="79"/>
      <c r="KFK166" s="424"/>
      <c r="KFL166" s="89"/>
      <c r="KFM166" s="425"/>
      <c r="KFN166" s="423"/>
      <c r="KFO166" s="426"/>
      <c r="KFP166" s="426"/>
      <c r="KFQ166" s="427"/>
      <c r="KFR166" s="427"/>
      <c r="KFS166" s="423"/>
      <c r="KFT166" s="428"/>
      <c r="KFU166" s="79"/>
      <c r="KFV166" s="424"/>
      <c r="KFW166" s="89"/>
      <c r="KFX166" s="425"/>
      <c r="KFY166" s="423"/>
      <c r="KFZ166" s="426"/>
      <c r="KGA166" s="426"/>
      <c r="KGB166" s="427"/>
      <c r="KGC166" s="427"/>
      <c r="KGD166" s="423"/>
      <c r="KGE166" s="428"/>
      <c r="KGF166" s="79"/>
      <c r="KGG166" s="424"/>
      <c r="KGH166" s="89"/>
      <c r="KGI166" s="425"/>
      <c r="KGJ166" s="423"/>
      <c r="KGK166" s="426"/>
      <c r="KGL166" s="426"/>
      <c r="KGM166" s="427"/>
      <c r="KGN166" s="427"/>
      <c r="KGO166" s="423"/>
      <c r="KGP166" s="428"/>
      <c r="KGQ166" s="79"/>
      <c r="KGR166" s="424"/>
      <c r="KGS166" s="89"/>
      <c r="KGT166" s="425"/>
      <c r="KGU166" s="423"/>
      <c r="KGV166" s="426"/>
      <c r="KGW166" s="426"/>
      <c r="KGX166" s="427"/>
      <c r="KGY166" s="427"/>
      <c r="KGZ166" s="423"/>
      <c r="KHA166" s="428"/>
      <c r="KHB166" s="79"/>
      <c r="KHC166" s="424"/>
      <c r="KHD166" s="89"/>
      <c r="KHE166" s="425"/>
      <c r="KHF166" s="423"/>
      <c r="KHG166" s="426"/>
      <c r="KHH166" s="426"/>
      <c r="KHI166" s="427"/>
      <c r="KHJ166" s="427"/>
      <c r="KHK166" s="423"/>
      <c r="KHL166" s="428"/>
      <c r="KHM166" s="79"/>
      <c r="KHN166" s="424"/>
      <c r="KHO166" s="89"/>
      <c r="KHP166" s="425"/>
      <c r="KHQ166" s="423"/>
      <c r="KHR166" s="426"/>
      <c r="KHS166" s="426"/>
      <c r="KHT166" s="427"/>
      <c r="KHU166" s="427"/>
      <c r="KHV166" s="423"/>
      <c r="KHW166" s="428"/>
      <c r="KHX166" s="79"/>
      <c r="KHY166" s="424"/>
      <c r="KHZ166" s="89"/>
      <c r="KIA166" s="425"/>
      <c r="KIB166" s="423"/>
      <c r="KIC166" s="426"/>
      <c r="KID166" s="426"/>
      <c r="KIE166" s="427"/>
      <c r="KIF166" s="427"/>
      <c r="KIG166" s="423"/>
      <c r="KIH166" s="428"/>
      <c r="KII166" s="79"/>
      <c r="KIJ166" s="424"/>
      <c r="KIK166" s="89"/>
      <c r="KIL166" s="425"/>
      <c r="KIM166" s="423"/>
      <c r="KIN166" s="426"/>
      <c r="KIO166" s="426"/>
      <c r="KIP166" s="427"/>
      <c r="KIQ166" s="427"/>
      <c r="KIR166" s="423"/>
      <c r="KIS166" s="428"/>
      <c r="KIT166" s="79"/>
      <c r="KIU166" s="424"/>
      <c r="KIV166" s="89"/>
      <c r="KIW166" s="425"/>
      <c r="KIX166" s="423"/>
      <c r="KIY166" s="426"/>
      <c r="KIZ166" s="426"/>
      <c r="KJA166" s="427"/>
      <c r="KJB166" s="427"/>
      <c r="KJC166" s="423"/>
      <c r="KJD166" s="428"/>
      <c r="KJE166" s="79"/>
      <c r="KJF166" s="424"/>
      <c r="KJG166" s="89"/>
      <c r="KJH166" s="425"/>
      <c r="KJI166" s="423"/>
      <c r="KJJ166" s="426"/>
      <c r="KJK166" s="426"/>
      <c r="KJL166" s="427"/>
      <c r="KJM166" s="427"/>
      <c r="KJN166" s="423"/>
      <c r="KJO166" s="428"/>
      <c r="KJP166" s="79"/>
      <c r="KJQ166" s="424"/>
      <c r="KJR166" s="89"/>
      <c r="KJS166" s="425"/>
      <c r="KJT166" s="423"/>
      <c r="KJU166" s="426"/>
      <c r="KJV166" s="426"/>
      <c r="KJW166" s="427"/>
      <c r="KJX166" s="427"/>
      <c r="KJY166" s="423"/>
      <c r="KJZ166" s="428"/>
      <c r="KKA166" s="79"/>
      <c r="KKB166" s="424"/>
      <c r="KKC166" s="89"/>
      <c r="KKD166" s="425"/>
      <c r="KKE166" s="423"/>
      <c r="KKF166" s="426"/>
      <c r="KKG166" s="426"/>
      <c r="KKH166" s="427"/>
      <c r="KKI166" s="427"/>
      <c r="KKJ166" s="423"/>
      <c r="KKK166" s="428"/>
      <c r="KKL166" s="79"/>
      <c r="KKM166" s="424"/>
      <c r="KKN166" s="89"/>
      <c r="KKO166" s="425"/>
      <c r="KKP166" s="423"/>
      <c r="KKQ166" s="426"/>
      <c r="KKR166" s="426"/>
      <c r="KKS166" s="427"/>
      <c r="KKT166" s="427"/>
      <c r="KKU166" s="423"/>
      <c r="KKV166" s="428"/>
      <c r="KKW166" s="79"/>
      <c r="KKX166" s="424"/>
      <c r="KKY166" s="89"/>
      <c r="KKZ166" s="425"/>
      <c r="KLA166" s="423"/>
      <c r="KLB166" s="426"/>
      <c r="KLC166" s="426"/>
      <c r="KLD166" s="427"/>
      <c r="KLE166" s="427"/>
      <c r="KLF166" s="423"/>
      <c r="KLG166" s="428"/>
      <c r="KLH166" s="79"/>
      <c r="KLI166" s="424"/>
      <c r="KLJ166" s="89"/>
      <c r="KLK166" s="425"/>
      <c r="KLL166" s="423"/>
      <c r="KLM166" s="426"/>
      <c r="KLN166" s="426"/>
      <c r="KLO166" s="427"/>
      <c r="KLP166" s="427"/>
      <c r="KLQ166" s="423"/>
      <c r="KLR166" s="428"/>
      <c r="KLS166" s="79"/>
      <c r="KLT166" s="424"/>
      <c r="KLU166" s="89"/>
      <c r="KLV166" s="425"/>
      <c r="KLW166" s="423"/>
      <c r="KLX166" s="426"/>
      <c r="KLY166" s="426"/>
      <c r="KLZ166" s="427"/>
      <c r="KMA166" s="427"/>
      <c r="KMB166" s="423"/>
      <c r="KMC166" s="428"/>
      <c r="KMD166" s="79"/>
      <c r="KME166" s="424"/>
      <c r="KMF166" s="89"/>
      <c r="KMG166" s="425"/>
      <c r="KMH166" s="423"/>
      <c r="KMI166" s="426"/>
      <c r="KMJ166" s="426"/>
      <c r="KMK166" s="427"/>
      <c r="KML166" s="427"/>
      <c r="KMM166" s="423"/>
      <c r="KMN166" s="428"/>
      <c r="KMO166" s="79"/>
      <c r="KMP166" s="424"/>
      <c r="KMQ166" s="89"/>
      <c r="KMR166" s="425"/>
      <c r="KMS166" s="423"/>
      <c r="KMT166" s="426"/>
      <c r="KMU166" s="426"/>
      <c r="KMV166" s="427"/>
      <c r="KMW166" s="427"/>
      <c r="KMX166" s="423"/>
      <c r="KMY166" s="428"/>
      <c r="KMZ166" s="79"/>
      <c r="KNA166" s="424"/>
      <c r="KNB166" s="89"/>
      <c r="KNC166" s="425"/>
      <c r="KND166" s="423"/>
      <c r="KNE166" s="426"/>
      <c r="KNF166" s="426"/>
      <c r="KNG166" s="427"/>
      <c r="KNH166" s="427"/>
      <c r="KNI166" s="423"/>
      <c r="KNJ166" s="428"/>
      <c r="KNK166" s="79"/>
      <c r="KNL166" s="424"/>
      <c r="KNM166" s="89"/>
      <c r="KNN166" s="425"/>
      <c r="KNO166" s="423"/>
      <c r="KNP166" s="426"/>
      <c r="KNQ166" s="426"/>
      <c r="KNR166" s="427"/>
      <c r="KNS166" s="427"/>
      <c r="KNT166" s="423"/>
      <c r="KNU166" s="428"/>
      <c r="KNV166" s="79"/>
      <c r="KNW166" s="424"/>
      <c r="KNX166" s="89"/>
      <c r="KNY166" s="425"/>
      <c r="KNZ166" s="423"/>
      <c r="KOA166" s="426"/>
      <c r="KOB166" s="426"/>
      <c r="KOC166" s="427"/>
      <c r="KOD166" s="427"/>
      <c r="KOE166" s="423"/>
      <c r="KOF166" s="428"/>
      <c r="KOG166" s="79"/>
      <c r="KOH166" s="424"/>
      <c r="KOI166" s="89"/>
      <c r="KOJ166" s="425"/>
      <c r="KOK166" s="423"/>
      <c r="KOL166" s="426"/>
      <c r="KOM166" s="426"/>
      <c r="KON166" s="427"/>
      <c r="KOO166" s="427"/>
      <c r="KOP166" s="423"/>
      <c r="KOQ166" s="428"/>
      <c r="KOR166" s="79"/>
      <c r="KOS166" s="424"/>
      <c r="KOT166" s="89"/>
      <c r="KOU166" s="425"/>
      <c r="KOV166" s="423"/>
      <c r="KOW166" s="426"/>
      <c r="KOX166" s="426"/>
      <c r="KOY166" s="427"/>
      <c r="KOZ166" s="427"/>
      <c r="KPA166" s="423"/>
      <c r="KPB166" s="428"/>
      <c r="KPC166" s="79"/>
      <c r="KPD166" s="424"/>
      <c r="KPE166" s="89"/>
      <c r="KPF166" s="425"/>
      <c r="KPG166" s="423"/>
      <c r="KPH166" s="426"/>
      <c r="KPI166" s="426"/>
      <c r="KPJ166" s="427"/>
      <c r="KPK166" s="427"/>
      <c r="KPL166" s="423"/>
      <c r="KPM166" s="428"/>
      <c r="KPN166" s="79"/>
      <c r="KPO166" s="424"/>
      <c r="KPP166" s="89"/>
      <c r="KPQ166" s="425"/>
      <c r="KPR166" s="423"/>
      <c r="KPS166" s="426"/>
      <c r="KPT166" s="426"/>
      <c r="KPU166" s="427"/>
      <c r="KPV166" s="427"/>
      <c r="KPW166" s="423"/>
      <c r="KPX166" s="428"/>
      <c r="KPY166" s="79"/>
      <c r="KPZ166" s="424"/>
      <c r="KQA166" s="89"/>
      <c r="KQB166" s="425"/>
      <c r="KQC166" s="423"/>
      <c r="KQD166" s="426"/>
      <c r="KQE166" s="426"/>
      <c r="KQF166" s="427"/>
      <c r="KQG166" s="427"/>
      <c r="KQH166" s="423"/>
      <c r="KQI166" s="428"/>
      <c r="KQJ166" s="79"/>
      <c r="KQK166" s="424"/>
      <c r="KQL166" s="89"/>
      <c r="KQM166" s="425"/>
      <c r="KQN166" s="423"/>
      <c r="KQO166" s="426"/>
      <c r="KQP166" s="426"/>
      <c r="KQQ166" s="427"/>
      <c r="KQR166" s="427"/>
      <c r="KQS166" s="423"/>
      <c r="KQT166" s="428"/>
      <c r="KQU166" s="79"/>
      <c r="KQV166" s="424"/>
      <c r="KQW166" s="89"/>
      <c r="KQX166" s="425"/>
      <c r="KQY166" s="423"/>
      <c r="KQZ166" s="426"/>
      <c r="KRA166" s="426"/>
      <c r="KRB166" s="427"/>
      <c r="KRC166" s="427"/>
      <c r="KRD166" s="423"/>
      <c r="KRE166" s="428"/>
      <c r="KRF166" s="79"/>
      <c r="KRG166" s="424"/>
      <c r="KRH166" s="89"/>
      <c r="KRI166" s="425"/>
      <c r="KRJ166" s="423"/>
      <c r="KRK166" s="426"/>
      <c r="KRL166" s="426"/>
      <c r="KRM166" s="427"/>
      <c r="KRN166" s="427"/>
      <c r="KRO166" s="423"/>
      <c r="KRP166" s="428"/>
      <c r="KRQ166" s="79"/>
      <c r="KRR166" s="424"/>
      <c r="KRS166" s="89"/>
      <c r="KRT166" s="425"/>
      <c r="KRU166" s="423"/>
      <c r="KRV166" s="426"/>
      <c r="KRW166" s="426"/>
      <c r="KRX166" s="427"/>
      <c r="KRY166" s="427"/>
      <c r="KRZ166" s="423"/>
      <c r="KSA166" s="428"/>
      <c r="KSB166" s="79"/>
      <c r="KSC166" s="424"/>
      <c r="KSD166" s="89"/>
      <c r="KSE166" s="425"/>
      <c r="KSF166" s="423"/>
      <c r="KSG166" s="426"/>
      <c r="KSH166" s="426"/>
      <c r="KSI166" s="427"/>
      <c r="KSJ166" s="427"/>
      <c r="KSK166" s="423"/>
      <c r="KSL166" s="428"/>
      <c r="KSM166" s="79"/>
      <c r="KSN166" s="424"/>
      <c r="KSO166" s="89"/>
      <c r="KSP166" s="425"/>
      <c r="KSQ166" s="423"/>
      <c r="KSR166" s="426"/>
      <c r="KSS166" s="426"/>
      <c r="KST166" s="427"/>
      <c r="KSU166" s="427"/>
      <c r="KSV166" s="423"/>
      <c r="KSW166" s="428"/>
      <c r="KSX166" s="79"/>
      <c r="KSY166" s="424"/>
      <c r="KSZ166" s="89"/>
      <c r="KTA166" s="425"/>
      <c r="KTB166" s="423"/>
      <c r="KTC166" s="426"/>
      <c r="KTD166" s="426"/>
      <c r="KTE166" s="427"/>
      <c r="KTF166" s="427"/>
      <c r="KTG166" s="423"/>
      <c r="KTH166" s="428"/>
      <c r="KTI166" s="79"/>
      <c r="KTJ166" s="424"/>
      <c r="KTK166" s="89"/>
      <c r="KTL166" s="425"/>
      <c r="KTM166" s="423"/>
      <c r="KTN166" s="426"/>
      <c r="KTO166" s="426"/>
      <c r="KTP166" s="427"/>
      <c r="KTQ166" s="427"/>
      <c r="KTR166" s="423"/>
      <c r="KTS166" s="428"/>
      <c r="KTT166" s="79"/>
      <c r="KTU166" s="424"/>
      <c r="KTV166" s="89"/>
      <c r="KTW166" s="425"/>
      <c r="KTX166" s="423"/>
      <c r="KTY166" s="426"/>
      <c r="KTZ166" s="426"/>
      <c r="KUA166" s="427"/>
      <c r="KUB166" s="427"/>
      <c r="KUC166" s="423"/>
      <c r="KUD166" s="428"/>
      <c r="KUE166" s="79"/>
      <c r="KUF166" s="424"/>
      <c r="KUG166" s="89"/>
      <c r="KUH166" s="425"/>
      <c r="KUI166" s="423"/>
      <c r="KUJ166" s="426"/>
      <c r="KUK166" s="426"/>
      <c r="KUL166" s="427"/>
      <c r="KUM166" s="427"/>
      <c r="KUN166" s="423"/>
      <c r="KUO166" s="428"/>
      <c r="KUP166" s="79"/>
      <c r="KUQ166" s="424"/>
      <c r="KUR166" s="89"/>
      <c r="KUS166" s="425"/>
      <c r="KUT166" s="423"/>
      <c r="KUU166" s="426"/>
      <c r="KUV166" s="426"/>
      <c r="KUW166" s="427"/>
      <c r="KUX166" s="427"/>
      <c r="KUY166" s="423"/>
      <c r="KUZ166" s="428"/>
      <c r="KVA166" s="79"/>
      <c r="KVB166" s="424"/>
      <c r="KVC166" s="89"/>
      <c r="KVD166" s="425"/>
      <c r="KVE166" s="423"/>
      <c r="KVF166" s="426"/>
      <c r="KVG166" s="426"/>
      <c r="KVH166" s="427"/>
      <c r="KVI166" s="427"/>
      <c r="KVJ166" s="423"/>
      <c r="KVK166" s="428"/>
      <c r="KVL166" s="79"/>
      <c r="KVM166" s="424"/>
      <c r="KVN166" s="89"/>
      <c r="KVO166" s="425"/>
      <c r="KVP166" s="423"/>
      <c r="KVQ166" s="426"/>
      <c r="KVR166" s="426"/>
      <c r="KVS166" s="427"/>
      <c r="KVT166" s="427"/>
      <c r="KVU166" s="423"/>
      <c r="KVV166" s="428"/>
      <c r="KVW166" s="79"/>
      <c r="KVX166" s="424"/>
      <c r="KVY166" s="89"/>
      <c r="KVZ166" s="425"/>
      <c r="KWA166" s="423"/>
      <c r="KWB166" s="426"/>
      <c r="KWC166" s="426"/>
      <c r="KWD166" s="427"/>
      <c r="KWE166" s="427"/>
      <c r="KWF166" s="423"/>
      <c r="KWG166" s="428"/>
      <c r="KWH166" s="79"/>
      <c r="KWI166" s="424"/>
      <c r="KWJ166" s="89"/>
      <c r="KWK166" s="425"/>
      <c r="KWL166" s="423"/>
      <c r="KWM166" s="426"/>
      <c r="KWN166" s="426"/>
      <c r="KWO166" s="427"/>
      <c r="KWP166" s="427"/>
      <c r="KWQ166" s="423"/>
      <c r="KWR166" s="428"/>
      <c r="KWS166" s="79"/>
      <c r="KWT166" s="424"/>
      <c r="KWU166" s="89"/>
      <c r="KWV166" s="425"/>
      <c r="KWW166" s="423"/>
      <c r="KWX166" s="426"/>
      <c r="KWY166" s="426"/>
      <c r="KWZ166" s="427"/>
      <c r="KXA166" s="427"/>
      <c r="KXB166" s="423"/>
      <c r="KXC166" s="428"/>
      <c r="KXD166" s="79"/>
      <c r="KXE166" s="424"/>
      <c r="KXF166" s="89"/>
      <c r="KXG166" s="425"/>
      <c r="KXH166" s="423"/>
      <c r="KXI166" s="426"/>
      <c r="KXJ166" s="426"/>
      <c r="KXK166" s="427"/>
      <c r="KXL166" s="427"/>
      <c r="KXM166" s="423"/>
      <c r="KXN166" s="428"/>
      <c r="KXO166" s="79"/>
      <c r="KXP166" s="424"/>
      <c r="KXQ166" s="89"/>
      <c r="KXR166" s="425"/>
      <c r="KXS166" s="423"/>
      <c r="KXT166" s="426"/>
      <c r="KXU166" s="426"/>
      <c r="KXV166" s="427"/>
      <c r="KXW166" s="427"/>
      <c r="KXX166" s="423"/>
      <c r="KXY166" s="428"/>
      <c r="KXZ166" s="79"/>
      <c r="KYA166" s="424"/>
      <c r="KYB166" s="89"/>
      <c r="KYC166" s="425"/>
      <c r="KYD166" s="423"/>
      <c r="KYE166" s="426"/>
      <c r="KYF166" s="426"/>
      <c r="KYG166" s="427"/>
      <c r="KYH166" s="427"/>
      <c r="KYI166" s="423"/>
      <c r="KYJ166" s="428"/>
      <c r="KYK166" s="79"/>
      <c r="KYL166" s="424"/>
      <c r="KYM166" s="89"/>
      <c r="KYN166" s="425"/>
      <c r="KYO166" s="423"/>
      <c r="KYP166" s="426"/>
      <c r="KYQ166" s="426"/>
      <c r="KYR166" s="427"/>
      <c r="KYS166" s="427"/>
      <c r="KYT166" s="423"/>
      <c r="KYU166" s="428"/>
      <c r="KYV166" s="79"/>
      <c r="KYW166" s="424"/>
      <c r="KYX166" s="89"/>
      <c r="KYY166" s="425"/>
      <c r="KYZ166" s="423"/>
      <c r="KZA166" s="426"/>
      <c r="KZB166" s="426"/>
      <c r="KZC166" s="427"/>
      <c r="KZD166" s="427"/>
      <c r="KZE166" s="423"/>
      <c r="KZF166" s="428"/>
      <c r="KZG166" s="79"/>
      <c r="KZH166" s="424"/>
      <c r="KZI166" s="89"/>
      <c r="KZJ166" s="425"/>
      <c r="KZK166" s="423"/>
      <c r="KZL166" s="426"/>
      <c r="KZM166" s="426"/>
      <c r="KZN166" s="427"/>
      <c r="KZO166" s="427"/>
      <c r="KZP166" s="423"/>
      <c r="KZQ166" s="428"/>
      <c r="KZR166" s="79"/>
      <c r="KZS166" s="424"/>
      <c r="KZT166" s="89"/>
      <c r="KZU166" s="425"/>
      <c r="KZV166" s="423"/>
      <c r="KZW166" s="426"/>
      <c r="KZX166" s="426"/>
      <c r="KZY166" s="427"/>
      <c r="KZZ166" s="427"/>
      <c r="LAA166" s="423"/>
      <c r="LAB166" s="428"/>
      <c r="LAC166" s="79"/>
      <c r="LAD166" s="424"/>
      <c r="LAE166" s="89"/>
      <c r="LAF166" s="425"/>
      <c r="LAG166" s="423"/>
      <c r="LAH166" s="426"/>
      <c r="LAI166" s="426"/>
      <c r="LAJ166" s="427"/>
      <c r="LAK166" s="427"/>
      <c r="LAL166" s="423"/>
      <c r="LAM166" s="428"/>
      <c r="LAN166" s="79"/>
      <c r="LAO166" s="424"/>
      <c r="LAP166" s="89"/>
      <c r="LAQ166" s="425"/>
      <c r="LAR166" s="423"/>
      <c r="LAS166" s="426"/>
      <c r="LAT166" s="426"/>
      <c r="LAU166" s="427"/>
      <c r="LAV166" s="427"/>
      <c r="LAW166" s="423"/>
      <c r="LAX166" s="428"/>
      <c r="LAY166" s="79"/>
      <c r="LAZ166" s="424"/>
      <c r="LBA166" s="89"/>
      <c r="LBB166" s="425"/>
      <c r="LBC166" s="423"/>
      <c r="LBD166" s="426"/>
      <c r="LBE166" s="426"/>
      <c r="LBF166" s="427"/>
      <c r="LBG166" s="427"/>
      <c r="LBH166" s="423"/>
      <c r="LBI166" s="428"/>
      <c r="LBJ166" s="79"/>
      <c r="LBK166" s="424"/>
      <c r="LBL166" s="89"/>
      <c r="LBM166" s="425"/>
      <c r="LBN166" s="423"/>
      <c r="LBO166" s="426"/>
      <c r="LBP166" s="426"/>
      <c r="LBQ166" s="427"/>
      <c r="LBR166" s="427"/>
      <c r="LBS166" s="423"/>
      <c r="LBT166" s="428"/>
      <c r="LBU166" s="79"/>
      <c r="LBV166" s="424"/>
      <c r="LBW166" s="89"/>
      <c r="LBX166" s="425"/>
      <c r="LBY166" s="423"/>
      <c r="LBZ166" s="426"/>
      <c r="LCA166" s="426"/>
      <c r="LCB166" s="427"/>
      <c r="LCC166" s="427"/>
      <c r="LCD166" s="423"/>
      <c r="LCE166" s="428"/>
      <c r="LCF166" s="79"/>
      <c r="LCG166" s="424"/>
      <c r="LCH166" s="89"/>
      <c r="LCI166" s="425"/>
      <c r="LCJ166" s="423"/>
      <c r="LCK166" s="426"/>
      <c r="LCL166" s="426"/>
      <c r="LCM166" s="427"/>
      <c r="LCN166" s="427"/>
      <c r="LCO166" s="423"/>
      <c r="LCP166" s="428"/>
      <c r="LCQ166" s="79"/>
      <c r="LCR166" s="424"/>
      <c r="LCS166" s="89"/>
      <c r="LCT166" s="425"/>
      <c r="LCU166" s="423"/>
      <c r="LCV166" s="426"/>
      <c r="LCW166" s="426"/>
      <c r="LCX166" s="427"/>
      <c r="LCY166" s="427"/>
      <c r="LCZ166" s="423"/>
      <c r="LDA166" s="428"/>
      <c r="LDB166" s="79"/>
      <c r="LDC166" s="424"/>
      <c r="LDD166" s="89"/>
      <c r="LDE166" s="425"/>
      <c r="LDF166" s="423"/>
      <c r="LDG166" s="426"/>
      <c r="LDH166" s="426"/>
      <c r="LDI166" s="427"/>
      <c r="LDJ166" s="427"/>
      <c r="LDK166" s="423"/>
      <c r="LDL166" s="428"/>
      <c r="LDM166" s="79"/>
      <c r="LDN166" s="424"/>
      <c r="LDO166" s="89"/>
      <c r="LDP166" s="425"/>
      <c r="LDQ166" s="423"/>
      <c r="LDR166" s="426"/>
      <c r="LDS166" s="426"/>
      <c r="LDT166" s="427"/>
      <c r="LDU166" s="427"/>
      <c r="LDV166" s="423"/>
      <c r="LDW166" s="428"/>
      <c r="LDX166" s="79"/>
      <c r="LDY166" s="424"/>
      <c r="LDZ166" s="89"/>
      <c r="LEA166" s="425"/>
      <c r="LEB166" s="423"/>
      <c r="LEC166" s="426"/>
      <c r="LED166" s="426"/>
      <c r="LEE166" s="427"/>
      <c r="LEF166" s="427"/>
      <c r="LEG166" s="423"/>
      <c r="LEH166" s="428"/>
      <c r="LEI166" s="79"/>
      <c r="LEJ166" s="424"/>
      <c r="LEK166" s="89"/>
      <c r="LEL166" s="425"/>
      <c r="LEM166" s="423"/>
      <c r="LEN166" s="426"/>
      <c r="LEO166" s="426"/>
      <c r="LEP166" s="427"/>
      <c r="LEQ166" s="427"/>
      <c r="LER166" s="423"/>
      <c r="LES166" s="428"/>
      <c r="LET166" s="79"/>
      <c r="LEU166" s="424"/>
      <c r="LEV166" s="89"/>
      <c r="LEW166" s="425"/>
      <c r="LEX166" s="423"/>
      <c r="LEY166" s="426"/>
      <c r="LEZ166" s="426"/>
      <c r="LFA166" s="427"/>
      <c r="LFB166" s="427"/>
      <c r="LFC166" s="423"/>
      <c r="LFD166" s="428"/>
      <c r="LFE166" s="79"/>
      <c r="LFF166" s="424"/>
      <c r="LFG166" s="89"/>
      <c r="LFH166" s="425"/>
      <c r="LFI166" s="423"/>
      <c r="LFJ166" s="426"/>
      <c r="LFK166" s="426"/>
      <c r="LFL166" s="427"/>
      <c r="LFM166" s="427"/>
      <c r="LFN166" s="423"/>
      <c r="LFO166" s="428"/>
      <c r="LFP166" s="79"/>
      <c r="LFQ166" s="424"/>
      <c r="LFR166" s="89"/>
      <c r="LFS166" s="425"/>
      <c r="LFT166" s="423"/>
      <c r="LFU166" s="426"/>
      <c r="LFV166" s="426"/>
      <c r="LFW166" s="427"/>
      <c r="LFX166" s="427"/>
      <c r="LFY166" s="423"/>
      <c r="LFZ166" s="428"/>
      <c r="LGA166" s="79"/>
      <c r="LGB166" s="424"/>
      <c r="LGC166" s="89"/>
      <c r="LGD166" s="425"/>
      <c r="LGE166" s="423"/>
      <c r="LGF166" s="426"/>
      <c r="LGG166" s="426"/>
      <c r="LGH166" s="427"/>
      <c r="LGI166" s="427"/>
      <c r="LGJ166" s="423"/>
      <c r="LGK166" s="428"/>
      <c r="LGL166" s="79"/>
      <c r="LGM166" s="424"/>
      <c r="LGN166" s="89"/>
      <c r="LGO166" s="425"/>
      <c r="LGP166" s="423"/>
      <c r="LGQ166" s="426"/>
      <c r="LGR166" s="426"/>
      <c r="LGS166" s="427"/>
      <c r="LGT166" s="427"/>
      <c r="LGU166" s="423"/>
      <c r="LGV166" s="428"/>
      <c r="LGW166" s="79"/>
      <c r="LGX166" s="424"/>
      <c r="LGY166" s="89"/>
      <c r="LGZ166" s="425"/>
      <c r="LHA166" s="423"/>
      <c r="LHB166" s="426"/>
      <c r="LHC166" s="426"/>
      <c r="LHD166" s="427"/>
      <c r="LHE166" s="427"/>
      <c r="LHF166" s="423"/>
      <c r="LHG166" s="428"/>
      <c r="LHH166" s="79"/>
      <c r="LHI166" s="424"/>
      <c r="LHJ166" s="89"/>
      <c r="LHK166" s="425"/>
      <c r="LHL166" s="423"/>
      <c r="LHM166" s="426"/>
      <c r="LHN166" s="426"/>
      <c r="LHO166" s="427"/>
      <c r="LHP166" s="427"/>
      <c r="LHQ166" s="423"/>
      <c r="LHR166" s="428"/>
      <c r="LHS166" s="79"/>
      <c r="LHT166" s="424"/>
      <c r="LHU166" s="89"/>
      <c r="LHV166" s="425"/>
      <c r="LHW166" s="423"/>
      <c r="LHX166" s="426"/>
      <c r="LHY166" s="426"/>
      <c r="LHZ166" s="427"/>
      <c r="LIA166" s="427"/>
      <c r="LIB166" s="423"/>
      <c r="LIC166" s="428"/>
      <c r="LID166" s="79"/>
      <c r="LIE166" s="424"/>
      <c r="LIF166" s="89"/>
      <c r="LIG166" s="425"/>
      <c r="LIH166" s="423"/>
      <c r="LII166" s="426"/>
      <c r="LIJ166" s="426"/>
      <c r="LIK166" s="427"/>
      <c r="LIL166" s="427"/>
      <c r="LIM166" s="423"/>
      <c r="LIN166" s="428"/>
      <c r="LIO166" s="79"/>
      <c r="LIP166" s="424"/>
      <c r="LIQ166" s="89"/>
      <c r="LIR166" s="425"/>
      <c r="LIS166" s="423"/>
      <c r="LIT166" s="426"/>
      <c r="LIU166" s="426"/>
      <c r="LIV166" s="427"/>
      <c r="LIW166" s="427"/>
      <c r="LIX166" s="423"/>
      <c r="LIY166" s="428"/>
      <c r="LIZ166" s="79"/>
      <c r="LJA166" s="424"/>
      <c r="LJB166" s="89"/>
      <c r="LJC166" s="425"/>
      <c r="LJD166" s="423"/>
      <c r="LJE166" s="426"/>
      <c r="LJF166" s="426"/>
      <c r="LJG166" s="427"/>
      <c r="LJH166" s="427"/>
      <c r="LJI166" s="423"/>
      <c r="LJJ166" s="428"/>
      <c r="LJK166" s="79"/>
      <c r="LJL166" s="424"/>
      <c r="LJM166" s="89"/>
      <c r="LJN166" s="425"/>
      <c r="LJO166" s="423"/>
      <c r="LJP166" s="426"/>
      <c r="LJQ166" s="426"/>
      <c r="LJR166" s="427"/>
      <c r="LJS166" s="427"/>
      <c r="LJT166" s="423"/>
      <c r="LJU166" s="428"/>
      <c r="LJV166" s="79"/>
      <c r="LJW166" s="424"/>
      <c r="LJX166" s="89"/>
      <c r="LJY166" s="425"/>
      <c r="LJZ166" s="423"/>
      <c r="LKA166" s="426"/>
      <c r="LKB166" s="426"/>
      <c r="LKC166" s="427"/>
      <c r="LKD166" s="427"/>
      <c r="LKE166" s="423"/>
      <c r="LKF166" s="428"/>
      <c r="LKG166" s="79"/>
      <c r="LKH166" s="424"/>
      <c r="LKI166" s="89"/>
      <c r="LKJ166" s="425"/>
      <c r="LKK166" s="423"/>
      <c r="LKL166" s="426"/>
      <c r="LKM166" s="426"/>
      <c r="LKN166" s="427"/>
      <c r="LKO166" s="427"/>
      <c r="LKP166" s="423"/>
      <c r="LKQ166" s="428"/>
      <c r="LKR166" s="79"/>
      <c r="LKS166" s="424"/>
      <c r="LKT166" s="89"/>
      <c r="LKU166" s="425"/>
      <c r="LKV166" s="423"/>
      <c r="LKW166" s="426"/>
      <c r="LKX166" s="426"/>
      <c r="LKY166" s="427"/>
      <c r="LKZ166" s="427"/>
      <c r="LLA166" s="423"/>
      <c r="LLB166" s="428"/>
      <c r="LLC166" s="79"/>
      <c r="LLD166" s="424"/>
      <c r="LLE166" s="89"/>
      <c r="LLF166" s="425"/>
      <c r="LLG166" s="423"/>
      <c r="LLH166" s="426"/>
      <c r="LLI166" s="426"/>
      <c r="LLJ166" s="427"/>
      <c r="LLK166" s="427"/>
      <c r="LLL166" s="423"/>
      <c r="LLM166" s="428"/>
      <c r="LLN166" s="79"/>
      <c r="LLO166" s="424"/>
      <c r="LLP166" s="89"/>
      <c r="LLQ166" s="425"/>
      <c r="LLR166" s="423"/>
      <c r="LLS166" s="426"/>
      <c r="LLT166" s="426"/>
      <c r="LLU166" s="427"/>
      <c r="LLV166" s="427"/>
      <c r="LLW166" s="423"/>
      <c r="LLX166" s="428"/>
      <c r="LLY166" s="79"/>
      <c r="LLZ166" s="424"/>
      <c r="LMA166" s="89"/>
      <c r="LMB166" s="425"/>
      <c r="LMC166" s="423"/>
      <c r="LMD166" s="426"/>
      <c r="LME166" s="426"/>
      <c r="LMF166" s="427"/>
      <c r="LMG166" s="427"/>
      <c r="LMH166" s="423"/>
      <c r="LMI166" s="428"/>
      <c r="LMJ166" s="79"/>
      <c r="LMK166" s="424"/>
      <c r="LML166" s="89"/>
      <c r="LMM166" s="425"/>
      <c r="LMN166" s="423"/>
      <c r="LMO166" s="426"/>
      <c r="LMP166" s="426"/>
      <c r="LMQ166" s="427"/>
      <c r="LMR166" s="427"/>
      <c r="LMS166" s="423"/>
      <c r="LMT166" s="428"/>
      <c r="LMU166" s="79"/>
      <c r="LMV166" s="424"/>
      <c r="LMW166" s="89"/>
      <c r="LMX166" s="425"/>
      <c r="LMY166" s="423"/>
      <c r="LMZ166" s="426"/>
      <c r="LNA166" s="426"/>
      <c r="LNB166" s="427"/>
      <c r="LNC166" s="427"/>
      <c r="LND166" s="423"/>
      <c r="LNE166" s="428"/>
      <c r="LNF166" s="79"/>
      <c r="LNG166" s="424"/>
      <c r="LNH166" s="89"/>
      <c r="LNI166" s="425"/>
      <c r="LNJ166" s="423"/>
      <c r="LNK166" s="426"/>
      <c r="LNL166" s="426"/>
      <c r="LNM166" s="427"/>
      <c r="LNN166" s="427"/>
      <c r="LNO166" s="423"/>
      <c r="LNP166" s="428"/>
      <c r="LNQ166" s="79"/>
      <c r="LNR166" s="424"/>
      <c r="LNS166" s="89"/>
      <c r="LNT166" s="425"/>
      <c r="LNU166" s="423"/>
      <c r="LNV166" s="426"/>
      <c r="LNW166" s="426"/>
      <c r="LNX166" s="427"/>
      <c r="LNY166" s="427"/>
      <c r="LNZ166" s="423"/>
      <c r="LOA166" s="428"/>
      <c r="LOB166" s="79"/>
      <c r="LOC166" s="424"/>
      <c r="LOD166" s="89"/>
      <c r="LOE166" s="425"/>
      <c r="LOF166" s="423"/>
      <c r="LOG166" s="426"/>
      <c r="LOH166" s="426"/>
      <c r="LOI166" s="427"/>
      <c r="LOJ166" s="427"/>
      <c r="LOK166" s="423"/>
      <c r="LOL166" s="428"/>
      <c r="LOM166" s="79"/>
      <c r="LON166" s="424"/>
      <c r="LOO166" s="89"/>
      <c r="LOP166" s="425"/>
      <c r="LOQ166" s="423"/>
      <c r="LOR166" s="426"/>
      <c r="LOS166" s="426"/>
      <c r="LOT166" s="427"/>
      <c r="LOU166" s="427"/>
      <c r="LOV166" s="423"/>
      <c r="LOW166" s="428"/>
      <c r="LOX166" s="79"/>
      <c r="LOY166" s="424"/>
      <c r="LOZ166" s="89"/>
      <c r="LPA166" s="425"/>
      <c r="LPB166" s="423"/>
      <c r="LPC166" s="426"/>
      <c r="LPD166" s="426"/>
      <c r="LPE166" s="427"/>
      <c r="LPF166" s="427"/>
      <c r="LPG166" s="423"/>
      <c r="LPH166" s="428"/>
      <c r="LPI166" s="79"/>
      <c r="LPJ166" s="424"/>
      <c r="LPK166" s="89"/>
      <c r="LPL166" s="425"/>
      <c r="LPM166" s="423"/>
      <c r="LPN166" s="426"/>
      <c r="LPO166" s="426"/>
      <c r="LPP166" s="427"/>
      <c r="LPQ166" s="427"/>
      <c r="LPR166" s="423"/>
      <c r="LPS166" s="428"/>
      <c r="LPT166" s="79"/>
      <c r="LPU166" s="424"/>
      <c r="LPV166" s="89"/>
      <c r="LPW166" s="425"/>
      <c r="LPX166" s="423"/>
      <c r="LPY166" s="426"/>
      <c r="LPZ166" s="426"/>
      <c r="LQA166" s="427"/>
      <c r="LQB166" s="427"/>
      <c r="LQC166" s="423"/>
      <c r="LQD166" s="428"/>
      <c r="LQE166" s="79"/>
      <c r="LQF166" s="424"/>
      <c r="LQG166" s="89"/>
      <c r="LQH166" s="425"/>
      <c r="LQI166" s="423"/>
      <c r="LQJ166" s="426"/>
      <c r="LQK166" s="426"/>
      <c r="LQL166" s="427"/>
      <c r="LQM166" s="427"/>
      <c r="LQN166" s="423"/>
      <c r="LQO166" s="428"/>
      <c r="LQP166" s="79"/>
      <c r="LQQ166" s="424"/>
      <c r="LQR166" s="89"/>
      <c r="LQS166" s="425"/>
      <c r="LQT166" s="423"/>
      <c r="LQU166" s="426"/>
      <c r="LQV166" s="426"/>
      <c r="LQW166" s="427"/>
      <c r="LQX166" s="427"/>
      <c r="LQY166" s="423"/>
      <c r="LQZ166" s="428"/>
      <c r="LRA166" s="79"/>
      <c r="LRB166" s="424"/>
      <c r="LRC166" s="89"/>
      <c r="LRD166" s="425"/>
      <c r="LRE166" s="423"/>
      <c r="LRF166" s="426"/>
      <c r="LRG166" s="426"/>
      <c r="LRH166" s="427"/>
      <c r="LRI166" s="427"/>
      <c r="LRJ166" s="423"/>
      <c r="LRK166" s="428"/>
      <c r="LRL166" s="79"/>
      <c r="LRM166" s="424"/>
      <c r="LRN166" s="89"/>
      <c r="LRO166" s="425"/>
      <c r="LRP166" s="423"/>
      <c r="LRQ166" s="426"/>
      <c r="LRR166" s="426"/>
      <c r="LRS166" s="427"/>
      <c r="LRT166" s="427"/>
      <c r="LRU166" s="423"/>
      <c r="LRV166" s="428"/>
      <c r="LRW166" s="79"/>
      <c r="LRX166" s="424"/>
      <c r="LRY166" s="89"/>
      <c r="LRZ166" s="425"/>
      <c r="LSA166" s="423"/>
      <c r="LSB166" s="426"/>
      <c r="LSC166" s="426"/>
      <c r="LSD166" s="427"/>
      <c r="LSE166" s="427"/>
      <c r="LSF166" s="423"/>
      <c r="LSG166" s="428"/>
      <c r="LSH166" s="79"/>
      <c r="LSI166" s="424"/>
      <c r="LSJ166" s="89"/>
      <c r="LSK166" s="425"/>
      <c r="LSL166" s="423"/>
      <c r="LSM166" s="426"/>
      <c r="LSN166" s="426"/>
      <c r="LSO166" s="427"/>
      <c r="LSP166" s="427"/>
      <c r="LSQ166" s="423"/>
      <c r="LSR166" s="428"/>
      <c r="LSS166" s="79"/>
      <c r="LST166" s="424"/>
      <c r="LSU166" s="89"/>
      <c r="LSV166" s="425"/>
      <c r="LSW166" s="423"/>
      <c r="LSX166" s="426"/>
      <c r="LSY166" s="426"/>
      <c r="LSZ166" s="427"/>
      <c r="LTA166" s="427"/>
      <c r="LTB166" s="423"/>
      <c r="LTC166" s="428"/>
      <c r="LTD166" s="79"/>
      <c r="LTE166" s="424"/>
      <c r="LTF166" s="89"/>
      <c r="LTG166" s="425"/>
      <c r="LTH166" s="423"/>
      <c r="LTI166" s="426"/>
      <c r="LTJ166" s="426"/>
      <c r="LTK166" s="427"/>
      <c r="LTL166" s="427"/>
      <c r="LTM166" s="423"/>
      <c r="LTN166" s="428"/>
      <c r="LTO166" s="79"/>
      <c r="LTP166" s="424"/>
      <c r="LTQ166" s="89"/>
      <c r="LTR166" s="425"/>
      <c r="LTS166" s="423"/>
      <c r="LTT166" s="426"/>
      <c r="LTU166" s="426"/>
      <c r="LTV166" s="427"/>
      <c r="LTW166" s="427"/>
      <c r="LTX166" s="423"/>
      <c r="LTY166" s="428"/>
      <c r="LTZ166" s="79"/>
      <c r="LUA166" s="424"/>
      <c r="LUB166" s="89"/>
      <c r="LUC166" s="425"/>
      <c r="LUD166" s="423"/>
      <c r="LUE166" s="426"/>
      <c r="LUF166" s="426"/>
      <c r="LUG166" s="427"/>
      <c r="LUH166" s="427"/>
      <c r="LUI166" s="423"/>
      <c r="LUJ166" s="428"/>
      <c r="LUK166" s="79"/>
      <c r="LUL166" s="424"/>
      <c r="LUM166" s="89"/>
      <c r="LUN166" s="425"/>
      <c r="LUO166" s="423"/>
      <c r="LUP166" s="426"/>
      <c r="LUQ166" s="426"/>
      <c r="LUR166" s="427"/>
      <c r="LUS166" s="427"/>
      <c r="LUT166" s="423"/>
      <c r="LUU166" s="428"/>
      <c r="LUV166" s="79"/>
      <c r="LUW166" s="424"/>
      <c r="LUX166" s="89"/>
      <c r="LUY166" s="425"/>
      <c r="LUZ166" s="423"/>
      <c r="LVA166" s="426"/>
      <c r="LVB166" s="426"/>
      <c r="LVC166" s="427"/>
      <c r="LVD166" s="427"/>
      <c r="LVE166" s="423"/>
      <c r="LVF166" s="428"/>
      <c r="LVG166" s="79"/>
      <c r="LVH166" s="424"/>
      <c r="LVI166" s="89"/>
      <c r="LVJ166" s="425"/>
      <c r="LVK166" s="423"/>
      <c r="LVL166" s="426"/>
      <c r="LVM166" s="426"/>
      <c r="LVN166" s="427"/>
      <c r="LVO166" s="427"/>
      <c r="LVP166" s="423"/>
      <c r="LVQ166" s="428"/>
      <c r="LVR166" s="79"/>
      <c r="LVS166" s="424"/>
      <c r="LVT166" s="89"/>
      <c r="LVU166" s="425"/>
      <c r="LVV166" s="423"/>
      <c r="LVW166" s="426"/>
      <c r="LVX166" s="426"/>
      <c r="LVY166" s="427"/>
      <c r="LVZ166" s="427"/>
      <c r="LWA166" s="423"/>
      <c r="LWB166" s="428"/>
      <c r="LWC166" s="79"/>
      <c r="LWD166" s="424"/>
      <c r="LWE166" s="89"/>
      <c r="LWF166" s="425"/>
      <c r="LWG166" s="423"/>
      <c r="LWH166" s="426"/>
      <c r="LWI166" s="426"/>
      <c r="LWJ166" s="427"/>
      <c r="LWK166" s="427"/>
      <c r="LWL166" s="423"/>
      <c r="LWM166" s="428"/>
      <c r="LWN166" s="79"/>
      <c r="LWO166" s="424"/>
      <c r="LWP166" s="89"/>
      <c r="LWQ166" s="425"/>
      <c r="LWR166" s="423"/>
      <c r="LWS166" s="426"/>
      <c r="LWT166" s="426"/>
      <c r="LWU166" s="427"/>
      <c r="LWV166" s="427"/>
      <c r="LWW166" s="423"/>
      <c r="LWX166" s="428"/>
      <c r="LWY166" s="79"/>
      <c r="LWZ166" s="424"/>
      <c r="LXA166" s="89"/>
      <c r="LXB166" s="425"/>
      <c r="LXC166" s="423"/>
      <c r="LXD166" s="426"/>
      <c r="LXE166" s="426"/>
      <c r="LXF166" s="427"/>
      <c r="LXG166" s="427"/>
      <c r="LXH166" s="423"/>
      <c r="LXI166" s="428"/>
      <c r="LXJ166" s="79"/>
      <c r="LXK166" s="424"/>
      <c r="LXL166" s="89"/>
      <c r="LXM166" s="425"/>
      <c r="LXN166" s="423"/>
      <c r="LXO166" s="426"/>
      <c r="LXP166" s="426"/>
      <c r="LXQ166" s="427"/>
      <c r="LXR166" s="427"/>
      <c r="LXS166" s="423"/>
      <c r="LXT166" s="428"/>
      <c r="LXU166" s="79"/>
      <c r="LXV166" s="424"/>
      <c r="LXW166" s="89"/>
      <c r="LXX166" s="425"/>
      <c r="LXY166" s="423"/>
      <c r="LXZ166" s="426"/>
      <c r="LYA166" s="426"/>
      <c r="LYB166" s="427"/>
      <c r="LYC166" s="427"/>
      <c r="LYD166" s="423"/>
      <c r="LYE166" s="428"/>
      <c r="LYF166" s="79"/>
      <c r="LYG166" s="424"/>
      <c r="LYH166" s="89"/>
      <c r="LYI166" s="425"/>
      <c r="LYJ166" s="423"/>
      <c r="LYK166" s="426"/>
      <c r="LYL166" s="426"/>
      <c r="LYM166" s="427"/>
      <c r="LYN166" s="427"/>
      <c r="LYO166" s="423"/>
      <c r="LYP166" s="428"/>
      <c r="LYQ166" s="79"/>
      <c r="LYR166" s="424"/>
      <c r="LYS166" s="89"/>
      <c r="LYT166" s="425"/>
      <c r="LYU166" s="423"/>
      <c r="LYV166" s="426"/>
      <c r="LYW166" s="426"/>
      <c r="LYX166" s="427"/>
      <c r="LYY166" s="427"/>
      <c r="LYZ166" s="423"/>
      <c r="LZA166" s="428"/>
      <c r="LZB166" s="79"/>
      <c r="LZC166" s="424"/>
      <c r="LZD166" s="89"/>
      <c r="LZE166" s="425"/>
      <c r="LZF166" s="423"/>
      <c r="LZG166" s="426"/>
      <c r="LZH166" s="426"/>
      <c r="LZI166" s="427"/>
      <c r="LZJ166" s="427"/>
      <c r="LZK166" s="423"/>
      <c r="LZL166" s="428"/>
      <c r="LZM166" s="79"/>
      <c r="LZN166" s="424"/>
      <c r="LZO166" s="89"/>
      <c r="LZP166" s="425"/>
      <c r="LZQ166" s="423"/>
      <c r="LZR166" s="426"/>
      <c r="LZS166" s="426"/>
      <c r="LZT166" s="427"/>
      <c r="LZU166" s="427"/>
      <c r="LZV166" s="423"/>
      <c r="LZW166" s="428"/>
      <c r="LZX166" s="79"/>
      <c r="LZY166" s="424"/>
      <c r="LZZ166" s="89"/>
      <c r="MAA166" s="425"/>
      <c r="MAB166" s="423"/>
      <c r="MAC166" s="426"/>
      <c r="MAD166" s="426"/>
      <c r="MAE166" s="427"/>
      <c r="MAF166" s="427"/>
      <c r="MAG166" s="423"/>
      <c r="MAH166" s="428"/>
      <c r="MAI166" s="79"/>
      <c r="MAJ166" s="424"/>
      <c r="MAK166" s="89"/>
      <c r="MAL166" s="425"/>
      <c r="MAM166" s="423"/>
      <c r="MAN166" s="426"/>
      <c r="MAO166" s="426"/>
      <c r="MAP166" s="427"/>
      <c r="MAQ166" s="427"/>
      <c r="MAR166" s="423"/>
      <c r="MAS166" s="428"/>
      <c r="MAT166" s="79"/>
      <c r="MAU166" s="424"/>
      <c r="MAV166" s="89"/>
      <c r="MAW166" s="425"/>
      <c r="MAX166" s="423"/>
      <c r="MAY166" s="426"/>
      <c r="MAZ166" s="426"/>
      <c r="MBA166" s="427"/>
      <c r="MBB166" s="427"/>
      <c r="MBC166" s="423"/>
      <c r="MBD166" s="428"/>
      <c r="MBE166" s="79"/>
      <c r="MBF166" s="424"/>
      <c r="MBG166" s="89"/>
      <c r="MBH166" s="425"/>
      <c r="MBI166" s="423"/>
      <c r="MBJ166" s="426"/>
      <c r="MBK166" s="426"/>
      <c r="MBL166" s="427"/>
      <c r="MBM166" s="427"/>
      <c r="MBN166" s="423"/>
      <c r="MBO166" s="428"/>
      <c r="MBP166" s="79"/>
      <c r="MBQ166" s="424"/>
      <c r="MBR166" s="89"/>
      <c r="MBS166" s="425"/>
      <c r="MBT166" s="423"/>
      <c r="MBU166" s="426"/>
      <c r="MBV166" s="426"/>
      <c r="MBW166" s="427"/>
      <c r="MBX166" s="427"/>
      <c r="MBY166" s="423"/>
      <c r="MBZ166" s="428"/>
      <c r="MCA166" s="79"/>
      <c r="MCB166" s="424"/>
      <c r="MCC166" s="89"/>
      <c r="MCD166" s="425"/>
      <c r="MCE166" s="423"/>
      <c r="MCF166" s="426"/>
      <c r="MCG166" s="426"/>
      <c r="MCH166" s="427"/>
      <c r="MCI166" s="427"/>
      <c r="MCJ166" s="423"/>
      <c r="MCK166" s="428"/>
      <c r="MCL166" s="79"/>
      <c r="MCM166" s="424"/>
      <c r="MCN166" s="89"/>
      <c r="MCO166" s="425"/>
      <c r="MCP166" s="423"/>
      <c r="MCQ166" s="426"/>
      <c r="MCR166" s="426"/>
      <c r="MCS166" s="427"/>
      <c r="MCT166" s="427"/>
      <c r="MCU166" s="423"/>
      <c r="MCV166" s="428"/>
      <c r="MCW166" s="79"/>
      <c r="MCX166" s="424"/>
      <c r="MCY166" s="89"/>
      <c r="MCZ166" s="425"/>
      <c r="MDA166" s="423"/>
      <c r="MDB166" s="426"/>
      <c r="MDC166" s="426"/>
      <c r="MDD166" s="427"/>
      <c r="MDE166" s="427"/>
      <c r="MDF166" s="423"/>
      <c r="MDG166" s="428"/>
      <c r="MDH166" s="79"/>
      <c r="MDI166" s="424"/>
      <c r="MDJ166" s="89"/>
      <c r="MDK166" s="425"/>
      <c r="MDL166" s="423"/>
      <c r="MDM166" s="426"/>
      <c r="MDN166" s="426"/>
      <c r="MDO166" s="427"/>
      <c r="MDP166" s="427"/>
      <c r="MDQ166" s="423"/>
      <c r="MDR166" s="428"/>
      <c r="MDS166" s="79"/>
      <c r="MDT166" s="424"/>
      <c r="MDU166" s="89"/>
      <c r="MDV166" s="425"/>
      <c r="MDW166" s="423"/>
      <c r="MDX166" s="426"/>
      <c r="MDY166" s="426"/>
      <c r="MDZ166" s="427"/>
      <c r="MEA166" s="427"/>
      <c r="MEB166" s="423"/>
      <c r="MEC166" s="428"/>
      <c r="MED166" s="79"/>
      <c r="MEE166" s="424"/>
      <c r="MEF166" s="89"/>
      <c r="MEG166" s="425"/>
      <c r="MEH166" s="423"/>
      <c r="MEI166" s="426"/>
      <c r="MEJ166" s="426"/>
      <c r="MEK166" s="427"/>
      <c r="MEL166" s="427"/>
      <c r="MEM166" s="423"/>
      <c r="MEN166" s="428"/>
      <c r="MEO166" s="79"/>
      <c r="MEP166" s="424"/>
      <c r="MEQ166" s="89"/>
      <c r="MER166" s="425"/>
      <c r="MES166" s="423"/>
      <c r="MET166" s="426"/>
      <c r="MEU166" s="426"/>
      <c r="MEV166" s="427"/>
      <c r="MEW166" s="427"/>
      <c r="MEX166" s="423"/>
      <c r="MEY166" s="428"/>
      <c r="MEZ166" s="79"/>
      <c r="MFA166" s="424"/>
      <c r="MFB166" s="89"/>
      <c r="MFC166" s="425"/>
      <c r="MFD166" s="423"/>
      <c r="MFE166" s="426"/>
      <c r="MFF166" s="426"/>
      <c r="MFG166" s="427"/>
      <c r="MFH166" s="427"/>
      <c r="MFI166" s="423"/>
      <c r="MFJ166" s="428"/>
      <c r="MFK166" s="79"/>
      <c r="MFL166" s="424"/>
      <c r="MFM166" s="89"/>
      <c r="MFN166" s="425"/>
      <c r="MFO166" s="423"/>
      <c r="MFP166" s="426"/>
      <c r="MFQ166" s="426"/>
      <c r="MFR166" s="427"/>
      <c r="MFS166" s="427"/>
      <c r="MFT166" s="423"/>
      <c r="MFU166" s="428"/>
      <c r="MFV166" s="79"/>
      <c r="MFW166" s="424"/>
      <c r="MFX166" s="89"/>
      <c r="MFY166" s="425"/>
      <c r="MFZ166" s="423"/>
      <c r="MGA166" s="426"/>
      <c r="MGB166" s="426"/>
      <c r="MGC166" s="427"/>
      <c r="MGD166" s="427"/>
      <c r="MGE166" s="423"/>
      <c r="MGF166" s="428"/>
      <c r="MGG166" s="79"/>
      <c r="MGH166" s="424"/>
      <c r="MGI166" s="89"/>
      <c r="MGJ166" s="425"/>
      <c r="MGK166" s="423"/>
      <c r="MGL166" s="426"/>
      <c r="MGM166" s="426"/>
      <c r="MGN166" s="427"/>
      <c r="MGO166" s="427"/>
      <c r="MGP166" s="423"/>
      <c r="MGQ166" s="428"/>
      <c r="MGR166" s="79"/>
      <c r="MGS166" s="424"/>
      <c r="MGT166" s="89"/>
      <c r="MGU166" s="425"/>
      <c r="MGV166" s="423"/>
      <c r="MGW166" s="426"/>
      <c r="MGX166" s="426"/>
      <c r="MGY166" s="427"/>
      <c r="MGZ166" s="427"/>
      <c r="MHA166" s="423"/>
      <c r="MHB166" s="428"/>
      <c r="MHC166" s="79"/>
      <c r="MHD166" s="424"/>
      <c r="MHE166" s="89"/>
      <c r="MHF166" s="425"/>
      <c r="MHG166" s="423"/>
      <c r="MHH166" s="426"/>
      <c r="MHI166" s="426"/>
      <c r="MHJ166" s="427"/>
      <c r="MHK166" s="427"/>
      <c r="MHL166" s="423"/>
      <c r="MHM166" s="428"/>
      <c r="MHN166" s="79"/>
      <c r="MHO166" s="424"/>
      <c r="MHP166" s="89"/>
      <c r="MHQ166" s="425"/>
      <c r="MHR166" s="423"/>
      <c r="MHS166" s="426"/>
      <c r="MHT166" s="426"/>
      <c r="MHU166" s="427"/>
      <c r="MHV166" s="427"/>
      <c r="MHW166" s="423"/>
      <c r="MHX166" s="428"/>
      <c r="MHY166" s="79"/>
      <c r="MHZ166" s="424"/>
      <c r="MIA166" s="89"/>
      <c r="MIB166" s="425"/>
      <c r="MIC166" s="423"/>
      <c r="MID166" s="426"/>
      <c r="MIE166" s="426"/>
      <c r="MIF166" s="427"/>
      <c r="MIG166" s="427"/>
      <c r="MIH166" s="423"/>
      <c r="MII166" s="428"/>
      <c r="MIJ166" s="79"/>
      <c r="MIK166" s="424"/>
      <c r="MIL166" s="89"/>
      <c r="MIM166" s="425"/>
      <c r="MIN166" s="423"/>
      <c r="MIO166" s="426"/>
      <c r="MIP166" s="426"/>
      <c r="MIQ166" s="427"/>
      <c r="MIR166" s="427"/>
      <c r="MIS166" s="423"/>
      <c r="MIT166" s="428"/>
      <c r="MIU166" s="79"/>
      <c r="MIV166" s="424"/>
      <c r="MIW166" s="89"/>
      <c r="MIX166" s="425"/>
      <c r="MIY166" s="423"/>
      <c r="MIZ166" s="426"/>
      <c r="MJA166" s="426"/>
      <c r="MJB166" s="427"/>
      <c r="MJC166" s="427"/>
      <c r="MJD166" s="423"/>
      <c r="MJE166" s="428"/>
      <c r="MJF166" s="79"/>
      <c r="MJG166" s="424"/>
      <c r="MJH166" s="89"/>
      <c r="MJI166" s="425"/>
      <c r="MJJ166" s="423"/>
      <c r="MJK166" s="426"/>
      <c r="MJL166" s="426"/>
      <c r="MJM166" s="427"/>
      <c r="MJN166" s="427"/>
      <c r="MJO166" s="423"/>
      <c r="MJP166" s="428"/>
      <c r="MJQ166" s="79"/>
      <c r="MJR166" s="424"/>
      <c r="MJS166" s="89"/>
      <c r="MJT166" s="425"/>
      <c r="MJU166" s="423"/>
      <c r="MJV166" s="426"/>
      <c r="MJW166" s="426"/>
      <c r="MJX166" s="427"/>
      <c r="MJY166" s="427"/>
      <c r="MJZ166" s="423"/>
      <c r="MKA166" s="428"/>
      <c r="MKB166" s="79"/>
      <c r="MKC166" s="424"/>
      <c r="MKD166" s="89"/>
      <c r="MKE166" s="425"/>
      <c r="MKF166" s="423"/>
      <c r="MKG166" s="426"/>
      <c r="MKH166" s="426"/>
      <c r="MKI166" s="427"/>
      <c r="MKJ166" s="427"/>
      <c r="MKK166" s="423"/>
      <c r="MKL166" s="428"/>
      <c r="MKM166" s="79"/>
      <c r="MKN166" s="424"/>
      <c r="MKO166" s="89"/>
      <c r="MKP166" s="425"/>
      <c r="MKQ166" s="423"/>
      <c r="MKR166" s="426"/>
      <c r="MKS166" s="426"/>
      <c r="MKT166" s="427"/>
      <c r="MKU166" s="427"/>
      <c r="MKV166" s="423"/>
      <c r="MKW166" s="428"/>
      <c r="MKX166" s="79"/>
      <c r="MKY166" s="424"/>
      <c r="MKZ166" s="89"/>
      <c r="MLA166" s="425"/>
      <c r="MLB166" s="423"/>
      <c r="MLC166" s="426"/>
      <c r="MLD166" s="426"/>
      <c r="MLE166" s="427"/>
      <c r="MLF166" s="427"/>
      <c r="MLG166" s="423"/>
      <c r="MLH166" s="428"/>
      <c r="MLI166" s="79"/>
      <c r="MLJ166" s="424"/>
      <c r="MLK166" s="89"/>
      <c r="MLL166" s="425"/>
      <c r="MLM166" s="423"/>
      <c r="MLN166" s="426"/>
      <c r="MLO166" s="426"/>
      <c r="MLP166" s="427"/>
      <c r="MLQ166" s="427"/>
      <c r="MLR166" s="423"/>
      <c r="MLS166" s="428"/>
      <c r="MLT166" s="79"/>
      <c r="MLU166" s="424"/>
      <c r="MLV166" s="89"/>
      <c r="MLW166" s="425"/>
      <c r="MLX166" s="423"/>
      <c r="MLY166" s="426"/>
      <c r="MLZ166" s="426"/>
      <c r="MMA166" s="427"/>
      <c r="MMB166" s="427"/>
      <c r="MMC166" s="423"/>
      <c r="MMD166" s="428"/>
      <c r="MME166" s="79"/>
      <c r="MMF166" s="424"/>
      <c r="MMG166" s="89"/>
      <c r="MMH166" s="425"/>
      <c r="MMI166" s="423"/>
      <c r="MMJ166" s="426"/>
      <c r="MMK166" s="426"/>
      <c r="MML166" s="427"/>
      <c r="MMM166" s="427"/>
      <c r="MMN166" s="423"/>
      <c r="MMO166" s="428"/>
      <c r="MMP166" s="79"/>
      <c r="MMQ166" s="424"/>
      <c r="MMR166" s="89"/>
      <c r="MMS166" s="425"/>
      <c r="MMT166" s="423"/>
      <c r="MMU166" s="426"/>
      <c r="MMV166" s="426"/>
      <c r="MMW166" s="427"/>
      <c r="MMX166" s="427"/>
      <c r="MMY166" s="423"/>
      <c r="MMZ166" s="428"/>
      <c r="MNA166" s="79"/>
      <c r="MNB166" s="424"/>
      <c r="MNC166" s="89"/>
      <c r="MND166" s="425"/>
      <c r="MNE166" s="423"/>
      <c r="MNF166" s="426"/>
      <c r="MNG166" s="426"/>
      <c r="MNH166" s="427"/>
      <c r="MNI166" s="427"/>
      <c r="MNJ166" s="423"/>
      <c r="MNK166" s="428"/>
      <c r="MNL166" s="79"/>
      <c r="MNM166" s="424"/>
      <c r="MNN166" s="89"/>
      <c r="MNO166" s="425"/>
      <c r="MNP166" s="423"/>
      <c r="MNQ166" s="426"/>
      <c r="MNR166" s="426"/>
      <c r="MNS166" s="427"/>
      <c r="MNT166" s="427"/>
      <c r="MNU166" s="423"/>
      <c r="MNV166" s="428"/>
      <c r="MNW166" s="79"/>
      <c r="MNX166" s="424"/>
      <c r="MNY166" s="89"/>
      <c r="MNZ166" s="425"/>
      <c r="MOA166" s="423"/>
      <c r="MOB166" s="426"/>
      <c r="MOC166" s="426"/>
      <c r="MOD166" s="427"/>
      <c r="MOE166" s="427"/>
      <c r="MOF166" s="423"/>
      <c r="MOG166" s="428"/>
      <c r="MOH166" s="79"/>
      <c r="MOI166" s="424"/>
      <c r="MOJ166" s="89"/>
      <c r="MOK166" s="425"/>
      <c r="MOL166" s="423"/>
      <c r="MOM166" s="426"/>
      <c r="MON166" s="426"/>
      <c r="MOO166" s="427"/>
      <c r="MOP166" s="427"/>
      <c r="MOQ166" s="423"/>
      <c r="MOR166" s="428"/>
      <c r="MOS166" s="79"/>
      <c r="MOT166" s="424"/>
      <c r="MOU166" s="89"/>
      <c r="MOV166" s="425"/>
      <c r="MOW166" s="423"/>
      <c r="MOX166" s="426"/>
      <c r="MOY166" s="426"/>
      <c r="MOZ166" s="427"/>
      <c r="MPA166" s="427"/>
      <c r="MPB166" s="423"/>
      <c r="MPC166" s="428"/>
      <c r="MPD166" s="79"/>
      <c r="MPE166" s="424"/>
      <c r="MPF166" s="89"/>
      <c r="MPG166" s="425"/>
      <c r="MPH166" s="423"/>
      <c r="MPI166" s="426"/>
      <c r="MPJ166" s="426"/>
      <c r="MPK166" s="427"/>
      <c r="MPL166" s="427"/>
      <c r="MPM166" s="423"/>
      <c r="MPN166" s="428"/>
      <c r="MPO166" s="79"/>
      <c r="MPP166" s="424"/>
      <c r="MPQ166" s="89"/>
      <c r="MPR166" s="425"/>
      <c r="MPS166" s="423"/>
      <c r="MPT166" s="426"/>
      <c r="MPU166" s="426"/>
      <c r="MPV166" s="427"/>
      <c r="MPW166" s="427"/>
      <c r="MPX166" s="423"/>
      <c r="MPY166" s="428"/>
      <c r="MPZ166" s="79"/>
      <c r="MQA166" s="424"/>
      <c r="MQB166" s="89"/>
      <c r="MQC166" s="425"/>
      <c r="MQD166" s="423"/>
      <c r="MQE166" s="426"/>
      <c r="MQF166" s="426"/>
      <c r="MQG166" s="427"/>
      <c r="MQH166" s="427"/>
      <c r="MQI166" s="423"/>
      <c r="MQJ166" s="428"/>
      <c r="MQK166" s="79"/>
      <c r="MQL166" s="424"/>
      <c r="MQM166" s="89"/>
      <c r="MQN166" s="425"/>
      <c r="MQO166" s="423"/>
      <c r="MQP166" s="426"/>
      <c r="MQQ166" s="426"/>
      <c r="MQR166" s="427"/>
      <c r="MQS166" s="427"/>
      <c r="MQT166" s="423"/>
      <c r="MQU166" s="428"/>
      <c r="MQV166" s="79"/>
      <c r="MQW166" s="424"/>
      <c r="MQX166" s="89"/>
      <c r="MQY166" s="425"/>
      <c r="MQZ166" s="423"/>
      <c r="MRA166" s="426"/>
      <c r="MRB166" s="426"/>
      <c r="MRC166" s="427"/>
      <c r="MRD166" s="427"/>
      <c r="MRE166" s="423"/>
      <c r="MRF166" s="428"/>
      <c r="MRG166" s="79"/>
      <c r="MRH166" s="424"/>
      <c r="MRI166" s="89"/>
      <c r="MRJ166" s="425"/>
      <c r="MRK166" s="423"/>
      <c r="MRL166" s="426"/>
      <c r="MRM166" s="426"/>
      <c r="MRN166" s="427"/>
      <c r="MRO166" s="427"/>
      <c r="MRP166" s="423"/>
      <c r="MRQ166" s="428"/>
      <c r="MRR166" s="79"/>
      <c r="MRS166" s="424"/>
      <c r="MRT166" s="89"/>
      <c r="MRU166" s="425"/>
      <c r="MRV166" s="423"/>
      <c r="MRW166" s="426"/>
      <c r="MRX166" s="426"/>
      <c r="MRY166" s="427"/>
      <c r="MRZ166" s="427"/>
      <c r="MSA166" s="423"/>
      <c r="MSB166" s="428"/>
      <c r="MSC166" s="79"/>
      <c r="MSD166" s="424"/>
      <c r="MSE166" s="89"/>
      <c r="MSF166" s="425"/>
      <c r="MSG166" s="423"/>
      <c r="MSH166" s="426"/>
      <c r="MSI166" s="426"/>
      <c r="MSJ166" s="427"/>
      <c r="MSK166" s="427"/>
      <c r="MSL166" s="423"/>
      <c r="MSM166" s="428"/>
      <c r="MSN166" s="79"/>
      <c r="MSO166" s="424"/>
      <c r="MSP166" s="89"/>
      <c r="MSQ166" s="425"/>
      <c r="MSR166" s="423"/>
      <c r="MSS166" s="426"/>
      <c r="MST166" s="426"/>
      <c r="MSU166" s="427"/>
      <c r="MSV166" s="427"/>
      <c r="MSW166" s="423"/>
      <c r="MSX166" s="428"/>
      <c r="MSY166" s="79"/>
      <c r="MSZ166" s="424"/>
      <c r="MTA166" s="89"/>
      <c r="MTB166" s="425"/>
      <c r="MTC166" s="423"/>
      <c r="MTD166" s="426"/>
      <c r="MTE166" s="426"/>
      <c r="MTF166" s="427"/>
      <c r="MTG166" s="427"/>
      <c r="MTH166" s="423"/>
      <c r="MTI166" s="428"/>
      <c r="MTJ166" s="79"/>
      <c r="MTK166" s="424"/>
      <c r="MTL166" s="89"/>
      <c r="MTM166" s="425"/>
      <c r="MTN166" s="423"/>
      <c r="MTO166" s="426"/>
      <c r="MTP166" s="426"/>
      <c r="MTQ166" s="427"/>
      <c r="MTR166" s="427"/>
      <c r="MTS166" s="423"/>
      <c r="MTT166" s="428"/>
      <c r="MTU166" s="79"/>
      <c r="MTV166" s="424"/>
      <c r="MTW166" s="89"/>
      <c r="MTX166" s="425"/>
      <c r="MTY166" s="423"/>
      <c r="MTZ166" s="426"/>
      <c r="MUA166" s="426"/>
      <c r="MUB166" s="427"/>
      <c r="MUC166" s="427"/>
      <c r="MUD166" s="423"/>
      <c r="MUE166" s="428"/>
      <c r="MUF166" s="79"/>
      <c r="MUG166" s="424"/>
      <c r="MUH166" s="89"/>
      <c r="MUI166" s="425"/>
      <c r="MUJ166" s="423"/>
      <c r="MUK166" s="426"/>
      <c r="MUL166" s="426"/>
      <c r="MUM166" s="427"/>
      <c r="MUN166" s="427"/>
      <c r="MUO166" s="423"/>
      <c r="MUP166" s="428"/>
      <c r="MUQ166" s="79"/>
      <c r="MUR166" s="424"/>
      <c r="MUS166" s="89"/>
      <c r="MUT166" s="425"/>
      <c r="MUU166" s="423"/>
      <c r="MUV166" s="426"/>
      <c r="MUW166" s="426"/>
      <c r="MUX166" s="427"/>
      <c r="MUY166" s="427"/>
      <c r="MUZ166" s="423"/>
      <c r="MVA166" s="428"/>
      <c r="MVB166" s="79"/>
      <c r="MVC166" s="424"/>
      <c r="MVD166" s="89"/>
      <c r="MVE166" s="425"/>
      <c r="MVF166" s="423"/>
      <c r="MVG166" s="426"/>
      <c r="MVH166" s="426"/>
      <c r="MVI166" s="427"/>
      <c r="MVJ166" s="427"/>
      <c r="MVK166" s="423"/>
      <c r="MVL166" s="428"/>
      <c r="MVM166" s="79"/>
      <c r="MVN166" s="424"/>
      <c r="MVO166" s="89"/>
      <c r="MVP166" s="425"/>
      <c r="MVQ166" s="423"/>
      <c r="MVR166" s="426"/>
      <c r="MVS166" s="426"/>
      <c r="MVT166" s="427"/>
      <c r="MVU166" s="427"/>
      <c r="MVV166" s="423"/>
      <c r="MVW166" s="428"/>
      <c r="MVX166" s="79"/>
      <c r="MVY166" s="424"/>
      <c r="MVZ166" s="89"/>
      <c r="MWA166" s="425"/>
      <c r="MWB166" s="423"/>
      <c r="MWC166" s="426"/>
      <c r="MWD166" s="426"/>
      <c r="MWE166" s="427"/>
      <c r="MWF166" s="427"/>
      <c r="MWG166" s="423"/>
      <c r="MWH166" s="428"/>
      <c r="MWI166" s="79"/>
      <c r="MWJ166" s="424"/>
      <c r="MWK166" s="89"/>
      <c r="MWL166" s="425"/>
      <c r="MWM166" s="423"/>
      <c r="MWN166" s="426"/>
      <c r="MWO166" s="426"/>
      <c r="MWP166" s="427"/>
      <c r="MWQ166" s="427"/>
      <c r="MWR166" s="423"/>
      <c r="MWS166" s="428"/>
      <c r="MWT166" s="79"/>
      <c r="MWU166" s="424"/>
      <c r="MWV166" s="89"/>
      <c r="MWW166" s="425"/>
      <c r="MWX166" s="423"/>
      <c r="MWY166" s="426"/>
      <c r="MWZ166" s="426"/>
      <c r="MXA166" s="427"/>
      <c r="MXB166" s="427"/>
      <c r="MXC166" s="423"/>
      <c r="MXD166" s="428"/>
      <c r="MXE166" s="79"/>
      <c r="MXF166" s="424"/>
      <c r="MXG166" s="89"/>
      <c r="MXH166" s="425"/>
      <c r="MXI166" s="423"/>
      <c r="MXJ166" s="426"/>
      <c r="MXK166" s="426"/>
      <c r="MXL166" s="427"/>
      <c r="MXM166" s="427"/>
      <c r="MXN166" s="423"/>
      <c r="MXO166" s="428"/>
      <c r="MXP166" s="79"/>
      <c r="MXQ166" s="424"/>
      <c r="MXR166" s="89"/>
      <c r="MXS166" s="425"/>
      <c r="MXT166" s="423"/>
      <c r="MXU166" s="426"/>
      <c r="MXV166" s="426"/>
      <c r="MXW166" s="427"/>
      <c r="MXX166" s="427"/>
      <c r="MXY166" s="423"/>
      <c r="MXZ166" s="428"/>
      <c r="MYA166" s="79"/>
      <c r="MYB166" s="424"/>
      <c r="MYC166" s="89"/>
      <c r="MYD166" s="425"/>
      <c r="MYE166" s="423"/>
      <c r="MYF166" s="426"/>
      <c r="MYG166" s="426"/>
      <c r="MYH166" s="427"/>
      <c r="MYI166" s="427"/>
      <c r="MYJ166" s="423"/>
      <c r="MYK166" s="428"/>
      <c r="MYL166" s="79"/>
      <c r="MYM166" s="424"/>
      <c r="MYN166" s="89"/>
      <c r="MYO166" s="425"/>
      <c r="MYP166" s="423"/>
      <c r="MYQ166" s="426"/>
      <c r="MYR166" s="426"/>
      <c r="MYS166" s="427"/>
      <c r="MYT166" s="427"/>
      <c r="MYU166" s="423"/>
      <c r="MYV166" s="428"/>
      <c r="MYW166" s="79"/>
      <c r="MYX166" s="424"/>
      <c r="MYY166" s="89"/>
      <c r="MYZ166" s="425"/>
      <c r="MZA166" s="423"/>
      <c r="MZB166" s="426"/>
      <c r="MZC166" s="426"/>
      <c r="MZD166" s="427"/>
      <c r="MZE166" s="427"/>
      <c r="MZF166" s="423"/>
      <c r="MZG166" s="428"/>
      <c r="MZH166" s="79"/>
      <c r="MZI166" s="424"/>
      <c r="MZJ166" s="89"/>
      <c r="MZK166" s="425"/>
      <c r="MZL166" s="423"/>
      <c r="MZM166" s="426"/>
      <c r="MZN166" s="426"/>
      <c r="MZO166" s="427"/>
      <c r="MZP166" s="427"/>
      <c r="MZQ166" s="423"/>
      <c r="MZR166" s="428"/>
      <c r="MZS166" s="79"/>
      <c r="MZT166" s="424"/>
      <c r="MZU166" s="89"/>
      <c r="MZV166" s="425"/>
      <c r="MZW166" s="423"/>
      <c r="MZX166" s="426"/>
      <c r="MZY166" s="426"/>
      <c r="MZZ166" s="427"/>
      <c r="NAA166" s="427"/>
      <c r="NAB166" s="423"/>
      <c r="NAC166" s="428"/>
      <c r="NAD166" s="79"/>
      <c r="NAE166" s="424"/>
      <c r="NAF166" s="89"/>
      <c r="NAG166" s="425"/>
      <c r="NAH166" s="423"/>
      <c r="NAI166" s="426"/>
      <c r="NAJ166" s="426"/>
      <c r="NAK166" s="427"/>
      <c r="NAL166" s="427"/>
      <c r="NAM166" s="423"/>
      <c r="NAN166" s="428"/>
      <c r="NAO166" s="79"/>
      <c r="NAP166" s="424"/>
      <c r="NAQ166" s="89"/>
      <c r="NAR166" s="425"/>
      <c r="NAS166" s="423"/>
      <c r="NAT166" s="426"/>
      <c r="NAU166" s="426"/>
      <c r="NAV166" s="427"/>
      <c r="NAW166" s="427"/>
      <c r="NAX166" s="423"/>
      <c r="NAY166" s="428"/>
      <c r="NAZ166" s="79"/>
      <c r="NBA166" s="424"/>
      <c r="NBB166" s="89"/>
      <c r="NBC166" s="425"/>
      <c r="NBD166" s="423"/>
      <c r="NBE166" s="426"/>
      <c r="NBF166" s="426"/>
      <c r="NBG166" s="427"/>
      <c r="NBH166" s="427"/>
      <c r="NBI166" s="423"/>
      <c r="NBJ166" s="428"/>
      <c r="NBK166" s="79"/>
      <c r="NBL166" s="424"/>
      <c r="NBM166" s="89"/>
      <c r="NBN166" s="425"/>
      <c r="NBO166" s="423"/>
      <c r="NBP166" s="426"/>
      <c r="NBQ166" s="426"/>
      <c r="NBR166" s="427"/>
      <c r="NBS166" s="427"/>
      <c r="NBT166" s="423"/>
      <c r="NBU166" s="428"/>
      <c r="NBV166" s="79"/>
      <c r="NBW166" s="424"/>
      <c r="NBX166" s="89"/>
      <c r="NBY166" s="425"/>
      <c r="NBZ166" s="423"/>
      <c r="NCA166" s="426"/>
      <c r="NCB166" s="426"/>
      <c r="NCC166" s="427"/>
      <c r="NCD166" s="427"/>
      <c r="NCE166" s="423"/>
      <c r="NCF166" s="428"/>
      <c r="NCG166" s="79"/>
      <c r="NCH166" s="424"/>
      <c r="NCI166" s="89"/>
      <c r="NCJ166" s="425"/>
      <c r="NCK166" s="423"/>
      <c r="NCL166" s="426"/>
      <c r="NCM166" s="426"/>
      <c r="NCN166" s="427"/>
      <c r="NCO166" s="427"/>
      <c r="NCP166" s="423"/>
      <c r="NCQ166" s="428"/>
      <c r="NCR166" s="79"/>
      <c r="NCS166" s="424"/>
      <c r="NCT166" s="89"/>
      <c r="NCU166" s="425"/>
      <c r="NCV166" s="423"/>
      <c r="NCW166" s="426"/>
      <c r="NCX166" s="426"/>
      <c r="NCY166" s="427"/>
      <c r="NCZ166" s="427"/>
      <c r="NDA166" s="423"/>
      <c r="NDB166" s="428"/>
      <c r="NDC166" s="79"/>
      <c r="NDD166" s="424"/>
      <c r="NDE166" s="89"/>
      <c r="NDF166" s="425"/>
      <c r="NDG166" s="423"/>
      <c r="NDH166" s="426"/>
      <c r="NDI166" s="426"/>
      <c r="NDJ166" s="427"/>
      <c r="NDK166" s="427"/>
      <c r="NDL166" s="423"/>
      <c r="NDM166" s="428"/>
      <c r="NDN166" s="79"/>
      <c r="NDO166" s="424"/>
      <c r="NDP166" s="89"/>
      <c r="NDQ166" s="425"/>
      <c r="NDR166" s="423"/>
      <c r="NDS166" s="426"/>
      <c r="NDT166" s="426"/>
      <c r="NDU166" s="427"/>
      <c r="NDV166" s="427"/>
      <c r="NDW166" s="423"/>
      <c r="NDX166" s="428"/>
      <c r="NDY166" s="79"/>
      <c r="NDZ166" s="424"/>
      <c r="NEA166" s="89"/>
      <c r="NEB166" s="425"/>
      <c r="NEC166" s="423"/>
      <c r="NED166" s="426"/>
      <c r="NEE166" s="426"/>
      <c r="NEF166" s="427"/>
      <c r="NEG166" s="427"/>
      <c r="NEH166" s="423"/>
      <c r="NEI166" s="428"/>
      <c r="NEJ166" s="79"/>
      <c r="NEK166" s="424"/>
      <c r="NEL166" s="89"/>
      <c r="NEM166" s="425"/>
      <c r="NEN166" s="423"/>
      <c r="NEO166" s="426"/>
      <c r="NEP166" s="426"/>
      <c r="NEQ166" s="427"/>
      <c r="NER166" s="427"/>
      <c r="NES166" s="423"/>
      <c r="NET166" s="428"/>
      <c r="NEU166" s="79"/>
      <c r="NEV166" s="424"/>
      <c r="NEW166" s="89"/>
      <c r="NEX166" s="425"/>
      <c r="NEY166" s="423"/>
      <c r="NEZ166" s="426"/>
      <c r="NFA166" s="426"/>
      <c r="NFB166" s="427"/>
      <c r="NFC166" s="427"/>
      <c r="NFD166" s="423"/>
      <c r="NFE166" s="428"/>
      <c r="NFF166" s="79"/>
      <c r="NFG166" s="424"/>
      <c r="NFH166" s="89"/>
      <c r="NFI166" s="425"/>
      <c r="NFJ166" s="423"/>
      <c r="NFK166" s="426"/>
      <c r="NFL166" s="426"/>
      <c r="NFM166" s="427"/>
      <c r="NFN166" s="427"/>
      <c r="NFO166" s="423"/>
      <c r="NFP166" s="428"/>
      <c r="NFQ166" s="79"/>
      <c r="NFR166" s="424"/>
      <c r="NFS166" s="89"/>
      <c r="NFT166" s="425"/>
      <c r="NFU166" s="423"/>
      <c r="NFV166" s="426"/>
      <c r="NFW166" s="426"/>
      <c r="NFX166" s="427"/>
      <c r="NFY166" s="427"/>
      <c r="NFZ166" s="423"/>
      <c r="NGA166" s="428"/>
      <c r="NGB166" s="79"/>
      <c r="NGC166" s="424"/>
      <c r="NGD166" s="89"/>
      <c r="NGE166" s="425"/>
      <c r="NGF166" s="423"/>
      <c r="NGG166" s="426"/>
      <c r="NGH166" s="426"/>
      <c r="NGI166" s="427"/>
      <c r="NGJ166" s="427"/>
      <c r="NGK166" s="423"/>
      <c r="NGL166" s="428"/>
      <c r="NGM166" s="79"/>
      <c r="NGN166" s="424"/>
      <c r="NGO166" s="89"/>
      <c r="NGP166" s="425"/>
      <c r="NGQ166" s="423"/>
      <c r="NGR166" s="426"/>
      <c r="NGS166" s="426"/>
      <c r="NGT166" s="427"/>
      <c r="NGU166" s="427"/>
      <c r="NGV166" s="423"/>
      <c r="NGW166" s="428"/>
      <c r="NGX166" s="79"/>
      <c r="NGY166" s="424"/>
      <c r="NGZ166" s="89"/>
      <c r="NHA166" s="425"/>
      <c r="NHB166" s="423"/>
      <c r="NHC166" s="426"/>
      <c r="NHD166" s="426"/>
      <c r="NHE166" s="427"/>
      <c r="NHF166" s="427"/>
      <c r="NHG166" s="423"/>
      <c r="NHH166" s="428"/>
      <c r="NHI166" s="79"/>
      <c r="NHJ166" s="424"/>
      <c r="NHK166" s="89"/>
      <c r="NHL166" s="425"/>
      <c r="NHM166" s="423"/>
      <c r="NHN166" s="426"/>
      <c r="NHO166" s="426"/>
      <c r="NHP166" s="427"/>
      <c r="NHQ166" s="427"/>
      <c r="NHR166" s="423"/>
      <c r="NHS166" s="428"/>
      <c r="NHT166" s="79"/>
      <c r="NHU166" s="424"/>
      <c r="NHV166" s="89"/>
      <c r="NHW166" s="425"/>
      <c r="NHX166" s="423"/>
      <c r="NHY166" s="426"/>
      <c r="NHZ166" s="426"/>
      <c r="NIA166" s="427"/>
      <c r="NIB166" s="427"/>
      <c r="NIC166" s="423"/>
      <c r="NID166" s="428"/>
      <c r="NIE166" s="79"/>
      <c r="NIF166" s="424"/>
      <c r="NIG166" s="89"/>
      <c r="NIH166" s="425"/>
      <c r="NII166" s="423"/>
      <c r="NIJ166" s="426"/>
      <c r="NIK166" s="426"/>
      <c r="NIL166" s="427"/>
      <c r="NIM166" s="427"/>
      <c r="NIN166" s="423"/>
      <c r="NIO166" s="428"/>
      <c r="NIP166" s="79"/>
      <c r="NIQ166" s="424"/>
      <c r="NIR166" s="89"/>
      <c r="NIS166" s="425"/>
      <c r="NIT166" s="423"/>
      <c r="NIU166" s="426"/>
      <c r="NIV166" s="426"/>
      <c r="NIW166" s="427"/>
      <c r="NIX166" s="427"/>
      <c r="NIY166" s="423"/>
      <c r="NIZ166" s="428"/>
      <c r="NJA166" s="79"/>
      <c r="NJB166" s="424"/>
      <c r="NJC166" s="89"/>
      <c r="NJD166" s="425"/>
      <c r="NJE166" s="423"/>
      <c r="NJF166" s="426"/>
      <c r="NJG166" s="426"/>
      <c r="NJH166" s="427"/>
      <c r="NJI166" s="427"/>
      <c r="NJJ166" s="423"/>
      <c r="NJK166" s="428"/>
      <c r="NJL166" s="79"/>
      <c r="NJM166" s="424"/>
      <c r="NJN166" s="89"/>
      <c r="NJO166" s="425"/>
      <c r="NJP166" s="423"/>
      <c r="NJQ166" s="426"/>
      <c r="NJR166" s="426"/>
      <c r="NJS166" s="427"/>
      <c r="NJT166" s="427"/>
      <c r="NJU166" s="423"/>
      <c r="NJV166" s="428"/>
      <c r="NJW166" s="79"/>
      <c r="NJX166" s="424"/>
      <c r="NJY166" s="89"/>
      <c r="NJZ166" s="425"/>
      <c r="NKA166" s="423"/>
      <c r="NKB166" s="426"/>
      <c r="NKC166" s="426"/>
      <c r="NKD166" s="427"/>
      <c r="NKE166" s="427"/>
      <c r="NKF166" s="423"/>
      <c r="NKG166" s="428"/>
      <c r="NKH166" s="79"/>
      <c r="NKI166" s="424"/>
      <c r="NKJ166" s="89"/>
      <c r="NKK166" s="425"/>
      <c r="NKL166" s="423"/>
      <c r="NKM166" s="426"/>
      <c r="NKN166" s="426"/>
      <c r="NKO166" s="427"/>
      <c r="NKP166" s="427"/>
      <c r="NKQ166" s="423"/>
      <c r="NKR166" s="428"/>
      <c r="NKS166" s="79"/>
      <c r="NKT166" s="424"/>
      <c r="NKU166" s="89"/>
      <c r="NKV166" s="425"/>
      <c r="NKW166" s="423"/>
      <c r="NKX166" s="426"/>
      <c r="NKY166" s="426"/>
      <c r="NKZ166" s="427"/>
      <c r="NLA166" s="427"/>
      <c r="NLB166" s="423"/>
      <c r="NLC166" s="428"/>
      <c r="NLD166" s="79"/>
      <c r="NLE166" s="424"/>
      <c r="NLF166" s="89"/>
      <c r="NLG166" s="425"/>
      <c r="NLH166" s="423"/>
      <c r="NLI166" s="426"/>
      <c r="NLJ166" s="426"/>
      <c r="NLK166" s="427"/>
      <c r="NLL166" s="427"/>
      <c r="NLM166" s="423"/>
      <c r="NLN166" s="428"/>
      <c r="NLO166" s="79"/>
      <c r="NLP166" s="424"/>
      <c r="NLQ166" s="89"/>
      <c r="NLR166" s="425"/>
      <c r="NLS166" s="423"/>
      <c r="NLT166" s="426"/>
      <c r="NLU166" s="426"/>
      <c r="NLV166" s="427"/>
      <c r="NLW166" s="427"/>
      <c r="NLX166" s="423"/>
      <c r="NLY166" s="428"/>
      <c r="NLZ166" s="79"/>
      <c r="NMA166" s="424"/>
      <c r="NMB166" s="89"/>
      <c r="NMC166" s="425"/>
      <c r="NMD166" s="423"/>
      <c r="NME166" s="426"/>
      <c r="NMF166" s="426"/>
      <c r="NMG166" s="427"/>
      <c r="NMH166" s="427"/>
      <c r="NMI166" s="423"/>
      <c r="NMJ166" s="428"/>
      <c r="NMK166" s="79"/>
      <c r="NML166" s="424"/>
      <c r="NMM166" s="89"/>
      <c r="NMN166" s="425"/>
      <c r="NMO166" s="423"/>
      <c r="NMP166" s="426"/>
      <c r="NMQ166" s="426"/>
      <c r="NMR166" s="427"/>
      <c r="NMS166" s="427"/>
      <c r="NMT166" s="423"/>
      <c r="NMU166" s="428"/>
      <c r="NMV166" s="79"/>
      <c r="NMW166" s="424"/>
      <c r="NMX166" s="89"/>
      <c r="NMY166" s="425"/>
      <c r="NMZ166" s="423"/>
      <c r="NNA166" s="426"/>
      <c r="NNB166" s="426"/>
      <c r="NNC166" s="427"/>
      <c r="NND166" s="427"/>
      <c r="NNE166" s="423"/>
      <c r="NNF166" s="428"/>
      <c r="NNG166" s="79"/>
      <c r="NNH166" s="424"/>
      <c r="NNI166" s="89"/>
      <c r="NNJ166" s="425"/>
      <c r="NNK166" s="423"/>
      <c r="NNL166" s="426"/>
      <c r="NNM166" s="426"/>
      <c r="NNN166" s="427"/>
      <c r="NNO166" s="427"/>
      <c r="NNP166" s="423"/>
      <c r="NNQ166" s="428"/>
      <c r="NNR166" s="79"/>
      <c r="NNS166" s="424"/>
      <c r="NNT166" s="89"/>
      <c r="NNU166" s="425"/>
      <c r="NNV166" s="423"/>
      <c r="NNW166" s="426"/>
      <c r="NNX166" s="426"/>
      <c r="NNY166" s="427"/>
      <c r="NNZ166" s="427"/>
      <c r="NOA166" s="423"/>
      <c r="NOB166" s="428"/>
      <c r="NOC166" s="79"/>
      <c r="NOD166" s="424"/>
      <c r="NOE166" s="89"/>
      <c r="NOF166" s="425"/>
      <c r="NOG166" s="423"/>
      <c r="NOH166" s="426"/>
      <c r="NOI166" s="426"/>
      <c r="NOJ166" s="427"/>
      <c r="NOK166" s="427"/>
      <c r="NOL166" s="423"/>
      <c r="NOM166" s="428"/>
      <c r="NON166" s="79"/>
      <c r="NOO166" s="424"/>
      <c r="NOP166" s="89"/>
      <c r="NOQ166" s="425"/>
      <c r="NOR166" s="423"/>
      <c r="NOS166" s="426"/>
      <c r="NOT166" s="426"/>
      <c r="NOU166" s="427"/>
      <c r="NOV166" s="427"/>
      <c r="NOW166" s="423"/>
      <c r="NOX166" s="428"/>
      <c r="NOY166" s="79"/>
      <c r="NOZ166" s="424"/>
      <c r="NPA166" s="89"/>
      <c r="NPB166" s="425"/>
      <c r="NPC166" s="423"/>
      <c r="NPD166" s="426"/>
      <c r="NPE166" s="426"/>
      <c r="NPF166" s="427"/>
      <c r="NPG166" s="427"/>
      <c r="NPH166" s="423"/>
      <c r="NPI166" s="428"/>
      <c r="NPJ166" s="79"/>
      <c r="NPK166" s="424"/>
      <c r="NPL166" s="89"/>
      <c r="NPM166" s="425"/>
      <c r="NPN166" s="423"/>
      <c r="NPO166" s="426"/>
      <c r="NPP166" s="426"/>
      <c r="NPQ166" s="427"/>
      <c r="NPR166" s="427"/>
      <c r="NPS166" s="423"/>
      <c r="NPT166" s="428"/>
      <c r="NPU166" s="79"/>
      <c r="NPV166" s="424"/>
      <c r="NPW166" s="89"/>
      <c r="NPX166" s="425"/>
      <c r="NPY166" s="423"/>
      <c r="NPZ166" s="426"/>
      <c r="NQA166" s="426"/>
      <c r="NQB166" s="427"/>
      <c r="NQC166" s="427"/>
      <c r="NQD166" s="423"/>
      <c r="NQE166" s="428"/>
      <c r="NQF166" s="79"/>
      <c r="NQG166" s="424"/>
      <c r="NQH166" s="89"/>
      <c r="NQI166" s="425"/>
      <c r="NQJ166" s="423"/>
      <c r="NQK166" s="426"/>
      <c r="NQL166" s="426"/>
      <c r="NQM166" s="427"/>
      <c r="NQN166" s="427"/>
      <c r="NQO166" s="423"/>
      <c r="NQP166" s="428"/>
      <c r="NQQ166" s="79"/>
      <c r="NQR166" s="424"/>
      <c r="NQS166" s="89"/>
      <c r="NQT166" s="425"/>
      <c r="NQU166" s="423"/>
      <c r="NQV166" s="426"/>
      <c r="NQW166" s="426"/>
      <c r="NQX166" s="427"/>
      <c r="NQY166" s="427"/>
      <c r="NQZ166" s="423"/>
      <c r="NRA166" s="428"/>
      <c r="NRB166" s="79"/>
      <c r="NRC166" s="424"/>
      <c r="NRD166" s="89"/>
      <c r="NRE166" s="425"/>
      <c r="NRF166" s="423"/>
      <c r="NRG166" s="426"/>
      <c r="NRH166" s="426"/>
      <c r="NRI166" s="427"/>
      <c r="NRJ166" s="427"/>
      <c r="NRK166" s="423"/>
      <c r="NRL166" s="428"/>
      <c r="NRM166" s="79"/>
      <c r="NRN166" s="424"/>
      <c r="NRO166" s="89"/>
      <c r="NRP166" s="425"/>
      <c r="NRQ166" s="423"/>
      <c r="NRR166" s="426"/>
      <c r="NRS166" s="426"/>
      <c r="NRT166" s="427"/>
      <c r="NRU166" s="427"/>
      <c r="NRV166" s="423"/>
      <c r="NRW166" s="428"/>
      <c r="NRX166" s="79"/>
      <c r="NRY166" s="424"/>
      <c r="NRZ166" s="89"/>
      <c r="NSA166" s="425"/>
      <c r="NSB166" s="423"/>
      <c r="NSC166" s="426"/>
      <c r="NSD166" s="426"/>
      <c r="NSE166" s="427"/>
      <c r="NSF166" s="427"/>
      <c r="NSG166" s="423"/>
      <c r="NSH166" s="428"/>
      <c r="NSI166" s="79"/>
      <c r="NSJ166" s="424"/>
      <c r="NSK166" s="89"/>
      <c r="NSL166" s="425"/>
      <c r="NSM166" s="423"/>
      <c r="NSN166" s="426"/>
      <c r="NSO166" s="426"/>
      <c r="NSP166" s="427"/>
      <c r="NSQ166" s="427"/>
      <c r="NSR166" s="423"/>
      <c r="NSS166" s="428"/>
      <c r="NST166" s="79"/>
      <c r="NSU166" s="424"/>
      <c r="NSV166" s="89"/>
      <c r="NSW166" s="425"/>
      <c r="NSX166" s="423"/>
      <c r="NSY166" s="426"/>
      <c r="NSZ166" s="426"/>
      <c r="NTA166" s="427"/>
      <c r="NTB166" s="427"/>
      <c r="NTC166" s="423"/>
      <c r="NTD166" s="428"/>
      <c r="NTE166" s="79"/>
      <c r="NTF166" s="424"/>
      <c r="NTG166" s="89"/>
      <c r="NTH166" s="425"/>
      <c r="NTI166" s="423"/>
      <c r="NTJ166" s="426"/>
      <c r="NTK166" s="426"/>
      <c r="NTL166" s="427"/>
      <c r="NTM166" s="427"/>
      <c r="NTN166" s="423"/>
      <c r="NTO166" s="428"/>
      <c r="NTP166" s="79"/>
      <c r="NTQ166" s="424"/>
      <c r="NTR166" s="89"/>
      <c r="NTS166" s="425"/>
      <c r="NTT166" s="423"/>
      <c r="NTU166" s="426"/>
      <c r="NTV166" s="426"/>
      <c r="NTW166" s="427"/>
      <c r="NTX166" s="427"/>
      <c r="NTY166" s="423"/>
      <c r="NTZ166" s="428"/>
      <c r="NUA166" s="79"/>
      <c r="NUB166" s="424"/>
      <c r="NUC166" s="89"/>
      <c r="NUD166" s="425"/>
      <c r="NUE166" s="423"/>
      <c r="NUF166" s="426"/>
      <c r="NUG166" s="426"/>
      <c r="NUH166" s="427"/>
      <c r="NUI166" s="427"/>
      <c r="NUJ166" s="423"/>
      <c r="NUK166" s="428"/>
      <c r="NUL166" s="79"/>
      <c r="NUM166" s="424"/>
      <c r="NUN166" s="89"/>
      <c r="NUO166" s="425"/>
      <c r="NUP166" s="423"/>
      <c r="NUQ166" s="426"/>
      <c r="NUR166" s="426"/>
      <c r="NUS166" s="427"/>
      <c r="NUT166" s="427"/>
      <c r="NUU166" s="423"/>
      <c r="NUV166" s="428"/>
      <c r="NUW166" s="79"/>
      <c r="NUX166" s="424"/>
      <c r="NUY166" s="89"/>
      <c r="NUZ166" s="425"/>
      <c r="NVA166" s="423"/>
      <c r="NVB166" s="426"/>
      <c r="NVC166" s="426"/>
      <c r="NVD166" s="427"/>
      <c r="NVE166" s="427"/>
      <c r="NVF166" s="423"/>
      <c r="NVG166" s="428"/>
      <c r="NVH166" s="79"/>
      <c r="NVI166" s="424"/>
      <c r="NVJ166" s="89"/>
      <c r="NVK166" s="425"/>
      <c r="NVL166" s="423"/>
      <c r="NVM166" s="426"/>
      <c r="NVN166" s="426"/>
      <c r="NVO166" s="427"/>
      <c r="NVP166" s="427"/>
      <c r="NVQ166" s="423"/>
      <c r="NVR166" s="428"/>
      <c r="NVS166" s="79"/>
      <c r="NVT166" s="424"/>
      <c r="NVU166" s="89"/>
      <c r="NVV166" s="425"/>
      <c r="NVW166" s="423"/>
      <c r="NVX166" s="426"/>
      <c r="NVY166" s="426"/>
      <c r="NVZ166" s="427"/>
      <c r="NWA166" s="427"/>
      <c r="NWB166" s="423"/>
      <c r="NWC166" s="428"/>
      <c r="NWD166" s="79"/>
      <c r="NWE166" s="424"/>
      <c r="NWF166" s="89"/>
      <c r="NWG166" s="425"/>
      <c r="NWH166" s="423"/>
      <c r="NWI166" s="426"/>
      <c r="NWJ166" s="426"/>
      <c r="NWK166" s="427"/>
      <c r="NWL166" s="427"/>
      <c r="NWM166" s="423"/>
      <c r="NWN166" s="428"/>
      <c r="NWO166" s="79"/>
      <c r="NWP166" s="424"/>
      <c r="NWQ166" s="89"/>
      <c r="NWR166" s="425"/>
      <c r="NWS166" s="423"/>
      <c r="NWT166" s="426"/>
      <c r="NWU166" s="426"/>
      <c r="NWV166" s="427"/>
      <c r="NWW166" s="427"/>
      <c r="NWX166" s="423"/>
      <c r="NWY166" s="428"/>
      <c r="NWZ166" s="79"/>
      <c r="NXA166" s="424"/>
      <c r="NXB166" s="89"/>
      <c r="NXC166" s="425"/>
      <c r="NXD166" s="423"/>
      <c r="NXE166" s="426"/>
      <c r="NXF166" s="426"/>
      <c r="NXG166" s="427"/>
      <c r="NXH166" s="427"/>
      <c r="NXI166" s="423"/>
      <c r="NXJ166" s="428"/>
      <c r="NXK166" s="79"/>
      <c r="NXL166" s="424"/>
      <c r="NXM166" s="89"/>
      <c r="NXN166" s="425"/>
      <c r="NXO166" s="423"/>
      <c r="NXP166" s="426"/>
      <c r="NXQ166" s="426"/>
      <c r="NXR166" s="427"/>
      <c r="NXS166" s="427"/>
      <c r="NXT166" s="423"/>
      <c r="NXU166" s="428"/>
      <c r="NXV166" s="79"/>
      <c r="NXW166" s="424"/>
      <c r="NXX166" s="89"/>
      <c r="NXY166" s="425"/>
      <c r="NXZ166" s="423"/>
      <c r="NYA166" s="426"/>
      <c r="NYB166" s="426"/>
      <c r="NYC166" s="427"/>
      <c r="NYD166" s="427"/>
      <c r="NYE166" s="423"/>
      <c r="NYF166" s="428"/>
      <c r="NYG166" s="79"/>
      <c r="NYH166" s="424"/>
      <c r="NYI166" s="89"/>
      <c r="NYJ166" s="425"/>
      <c r="NYK166" s="423"/>
      <c r="NYL166" s="426"/>
      <c r="NYM166" s="426"/>
      <c r="NYN166" s="427"/>
      <c r="NYO166" s="427"/>
      <c r="NYP166" s="423"/>
      <c r="NYQ166" s="428"/>
      <c r="NYR166" s="79"/>
      <c r="NYS166" s="424"/>
      <c r="NYT166" s="89"/>
      <c r="NYU166" s="425"/>
      <c r="NYV166" s="423"/>
      <c r="NYW166" s="426"/>
      <c r="NYX166" s="426"/>
      <c r="NYY166" s="427"/>
      <c r="NYZ166" s="427"/>
      <c r="NZA166" s="423"/>
      <c r="NZB166" s="428"/>
      <c r="NZC166" s="79"/>
      <c r="NZD166" s="424"/>
      <c r="NZE166" s="89"/>
      <c r="NZF166" s="425"/>
      <c r="NZG166" s="423"/>
      <c r="NZH166" s="426"/>
      <c r="NZI166" s="426"/>
      <c r="NZJ166" s="427"/>
      <c r="NZK166" s="427"/>
      <c r="NZL166" s="423"/>
      <c r="NZM166" s="428"/>
      <c r="NZN166" s="79"/>
      <c r="NZO166" s="424"/>
      <c r="NZP166" s="89"/>
      <c r="NZQ166" s="425"/>
      <c r="NZR166" s="423"/>
      <c r="NZS166" s="426"/>
      <c r="NZT166" s="426"/>
      <c r="NZU166" s="427"/>
      <c r="NZV166" s="427"/>
      <c r="NZW166" s="423"/>
      <c r="NZX166" s="428"/>
      <c r="NZY166" s="79"/>
      <c r="NZZ166" s="424"/>
      <c r="OAA166" s="89"/>
      <c r="OAB166" s="425"/>
      <c r="OAC166" s="423"/>
      <c r="OAD166" s="426"/>
      <c r="OAE166" s="426"/>
      <c r="OAF166" s="427"/>
      <c r="OAG166" s="427"/>
      <c r="OAH166" s="423"/>
      <c r="OAI166" s="428"/>
      <c r="OAJ166" s="79"/>
      <c r="OAK166" s="424"/>
      <c r="OAL166" s="89"/>
      <c r="OAM166" s="425"/>
      <c r="OAN166" s="423"/>
      <c r="OAO166" s="426"/>
      <c r="OAP166" s="426"/>
      <c r="OAQ166" s="427"/>
      <c r="OAR166" s="427"/>
      <c r="OAS166" s="423"/>
      <c r="OAT166" s="428"/>
      <c r="OAU166" s="79"/>
      <c r="OAV166" s="424"/>
      <c r="OAW166" s="89"/>
      <c r="OAX166" s="425"/>
      <c r="OAY166" s="423"/>
      <c r="OAZ166" s="426"/>
      <c r="OBA166" s="426"/>
      <c r="OBB166" s="427"/>
      <c r="OBC166" s="427"/>
      <c r="OBD166" s="423"/>
      <c r="OBE166" s="428"/>
      <c r="OBF166" s="79"/>
      <c r="OBG166" s="424"/>
      <c r="OBH166" s="89"/>
      <c r="OBI166" s="425"/>
      <c r="OBJ166" s="423"/>
      <c r="OBK166" s="426"/>
      <c r="OBL166" s="426"/>
      <c r="OBM166" s="427"/>
      <c r="OBN166" s="427"/>
      <c r="OBO166" s="423"/>
      <c r="OBP166" s="428"/>
      <c r="OBQ166" s="79"/>
      <c r="OBR166" s="424"/>
      <c r="OBS166" s="89"/>
      <c r="OBT166" s="425"/>
      <c r="OBU166" s="423"/>
      <c r="OBV166" s="426"/>
      <c r="OBW166" s="426"/>
      <c r="OBX166" s="427"/>
      <c r="OBY166" s="427"/>
      <c r="OBZ166" s="423"/>
      <c r="OCA166" s="428"/>
      <c r="OCB166" s="79"/>
      <c r="OCC166" s="424"/>
      <c r="OCD166" s="89"/>
      <c r="OCE166" s="425"/>
      <c r="OCF166" s="423"/>
      <c r="OCG166" s="426"/>
      <c r="OCH166" s="426"/>
      <c r="OCI166" s="427"/>
      <c r="OCJ166" s="427"/>
      <c r="OCK166" s="423"/>
      <c r="OCL166" s="428"/>
      <c r="OCM166" s="79"/>
      <c r="OCN166" s="424"/>
      <c r="OCO166" s="89"/>
      <c r="OCP166" s="425"/>
      <c r="OCQ166" s="423"/>
      <c r="OCR166" s="426"/>
      <c r="OCS166" s="426"/>
      <c r="OCT166" s="427"/>
      <c r="OCU166" s="427"/>
      <c r="OCV166" s="423"/>
      <c r="OCW166" s="428"/>
      <c r="OCX166" s="79"/>
      <c r="OCY166" s="424"/>
      <c r="OCZ166" s="89"/>
      <c r="ODA166" s="425"/>
      <c r="ODB166" s="423"/>
      <c r="ODC166" s="426"/>
      <c r="ODD166" s="426"/>
      <c r="ODE166" s="427"/>
      <c r="ODF166" s="427"/>
      <c r="ODG166" s="423"/>
      <c r="ODH166" s="428"/>
      <c r="ODI166" s="79"/>
      <c r="ODJ166" s="424"/>
      <c r="ODK166" s="89"/>
      <c r="ODL166" s="425"/>
      <c r="ODM166" s="423"/>
      <c r="ODN166" s="426"/>
      <c r="ODO166" s="426"/>
      <c r="ODP166" s="427"/>
      <c r="ODQ166" s="427"/>
      <c r="ODR166" s="423"/>
      <c r="ODS166" s="428"/>
      <c r="ODT166" s="79"/>
      <c r="ODU166" s="424"/>
      <c r="ODV166" s="89"/>
      <c r="ODW166" s="425"/>
      <c r="ODX166" s="423"/>
      <c r="ODY166" s="426"/>
      <c r="ODZ166" s="426"/>
      <c r="OEA166" s="427"/>
      <c r="OEB166" s="427"/>
      <c r="OEC166" s="423"/>
      <c r="OED166" s="428"/>
      <c r="OEE166" s="79"/>
      <c r="OEF166" s="424"/>
      <c r="OEG166" s="89"/>
      <c r="OEH166" s="425"/>
      <c r="OEI166" s="423"/>
      <c r="OEJ166" s="426"/>
      <c r="OEK166" s="426"/>
      <c r="OEL166" s="427"/>
      <c r="OEM166" s="427"/>
      <c r="OEN166" s="423"/>
      <c r="OEO166" s="428"/>
      <c r="OEP166" s="79"/>
      <c r="OEQ166" s="424"/>
      <c r="OER166" s="89"/>
      <c r="OES166" s="425"/>
      <c r="OET166" s="423"/>
      <c r="OEU166" s="426"/>
      <c r="OEV166" s="426"/>
      <c r="OEW166" s="427"/>
      <c r="OEX166" s="427"/>
      <c r="OEY166" s="423"/>
      <c r="OEZ166" s="428"/>
      <c r="OFA166" s="79"/>
      <c r="OFB166" s="424"/>
      <c r="OFC166" s="89"/>
      <c r="OFD166" s="425"/>
      <c r="OFE166" s="423"/>
      <c r="OFF166" s="426"/>
      <c r="OFG166" s="426"/>
      <c r="OFH166" s="427"/>
      <c r="OFI166" s="427"/>
      <c r="OFJ166" s="423"/>
      <c r="OFK166" s="428"/>
      <c r="OFL166" s="79"/>
      <c r="OFM166" s="424"/>
      <c r="OFN166" s="89"/>
      <c r="OFO166" s="425"/>
      <c r="OFP166" s="423"/>
      <c r="OFQ166" s="426"/>
      <c r="OFR166" s="426"/>
      <c r="OFS166" s="427"/>
      <c r="OFT166" s="427"/>
      <c r="OFU166" s="423"/>
      <c r="OFV166" s="428"/>
      <c r="OFW166" s="79"/>
      <c r="OFX166" s="424"/>
      <c r="OFY166" s="89"/>
      <c r="OFZ166" s="425"/>
      <c r="OGA166" s="423"/>
      <c r="OGB166" s="426"/>
      <c r="OGC166" s="426"/>
      <c r="OGD166" s="427"/>
      <c r="OGE166" s="427"/>
      <c r="OGF166" s="423"/>
      <c r="OGG166" s="428"/>
      <c r="OGH166" s="79"/>
      <c r="OGI166" s="424"/>
      <c r="OGJ166" s="89"/>
      <c r="OGK166" s="425"/>
      <c r="OGL166" s="423"/>
      <c r="OGM166" s="426"/>
      <c r="OGN166" s="426"/>
      <c r="OGO166" s="427"/>
      <c r="OGP166" s="427"/>
      <c r="OGQ166" s="423"/>
      <c r="OGR166" s="428"/>
      <c r="OGS166" s="79"/>
      <c r="OGT166" s="424"/>
      <c r="OGU166" s="89"/>
      <c r="OGV166" s="425"/>
      <c r="OGW166" s="423"/>
      <c r="OGX166" s="426"/>
      <c r="OGY166" s="426"/>
      <c r="OGZ166" s="427"/>
      <c r="OHA166" s="427"/>
      <c r="OHB166" s="423"/>
      <c r="OHC166" s="428"/>
      <c r="OHD166" s="79"/>
      <c r="OHE166" s="424"/>
      <c r="OHF166" s="89"/>
      <c r="OHG166" s="425"/>
      <c r="OHH166" s="423"/>
      <c r="OHI166" s="426"/>
      <c r="OHJ166" s="426"/>
      <c r="OHK166" s="427"/>
      <c r="OHL166" s="427"/>
      <c r="OHM166" s="423"/>
      <c r="OHN166" s="428"/>
      <c r="OHO166" s="79"/>
      <c r="OHP166" s="424"/>
      <c r="OHQ166" s="89"/>
      <c r="OHR166" s="425"/>
      <c r="OHS166" s="423"/>
      <c r="OHT166" s="426"/>
      <c r="OHU166" s="426"/>
      <c r="OHV166" s="427"/>
      <c r="OHW166" s="427"/>
      <c r="OHX166" s="423"/>
      <c r="OHY166" s="428"/>
      <c r="OHZ166" s="79"/>
      <c r="OIA166" s="424"/>
      <c r="OIB166" s="89"/>
      <c r="OIC166" s="425"/>
      <c r="OID166" s="423"/>
      <c r="OIE166" s="426"/>
      <c r="OIF166" s="426"/>
      <c r="OIG166" s="427"/>
      <c r="OIH166" s="427"/>
      <c r="OII166" s="423"/>
      <c r="OIJ166" s="428"/>
      <c r="OIK166" s="79"/>
      <c r="OIL166" s="424"/>
      <c r="OIM166" s="89"/>
      <c r="OIN166" s="425"/>
      <c r="OIO166" s="423"/>
      <c r="OIP166" s="426"/>
      <c r="OIQ166" s="426"/>
      <c r="OIR166" s="427"/>
      <c r="OIS166" s="427"/>
      <c r="OIT166" s="423"/>
      <c r="OIU166" s="428"/>
      <c r="OIV166" s="79"/>
      <c r="OIW166" s="424"/>
      <c r="OIX166" s="89"/>
      <c r="OIY166" s="425"/>
      <c r="OIZ166" s="423"/>
      <c r="OJA166" s="426"/>
      <c r="OJB166" s="426"/>
      <c r="OJC166" s="427"/>
      <c r="OJD166" s="427"/>
      <c r="OJE166" s="423"/>
      <c r="OJF166" s="428"/>
      <c r="OJG166" s="79"/>
      <c r="OJH166" s="424"/>
      <c r="OJI166" s="89"/>
      <c r="OJJ166" s="425"/>
      <c r="OJK166" s="423"/>
      <c r="OJL166" s="426"/>
      <c r="OJM166" s="426"/>
      <c r="OJN166" s="427"/>
      <c r="OJO166" s="427"/>
      <c r="OJP166" s="423"/>
      <c r="OJQ166" s="428"/>
      <c r="OJR166" s="79"/>
      <c r="OJS166" s="424"/>
      <c r="OJT166" s="89"/>
      <c r="OJU166" s="425"/>
      <c r="OJV166" s="423"/>
      <c r="OJW166" s="426"/>
      <c r="OJX166" s="426"/>
      <c r="OJY166" s="427"/>
      <c r="OJZ166" s="427"/>
      <c r="OKA166" s="423"/>
      <c r="OKB166" s="428"/>
      <c r="OKC166" s="79"/>
      <c r="OKD166" s="424"/>
      <c r="OKE166" s="89"/>
      <c r="OKF166" s="425"/>
      <c r="OKG166" s="423"/>
      <c r="OKH166" s="426"/>
      <c r="OKI166" s="426"/>
      <c r="OKJ166" s="427"/>
      <c r="OKK166" s="427"/>
      <c r="OKL166" s="423"/>
      <c r="OKM166" s="428"/>
      <c r="OKN166" s="79"/>
      <c r="OKO166" s="424"/>
      <c r="OKP166" s="89"/>
      <c r="OKQ166" s="425"/>
      <c r="OKR166" s="423"/>
      <c r="OKS166" s="426"/>
      <c r="OKT166" s="426"/>
      <c r="OKU166" s="427"/>
      <c r="OKV166" s="427"/>
      <c r="OKW166" s="423"/>
      <c r="OKX166" s="428"/>
      <c r="OKY166" s="79"/>
      <c r="OKZ166" s="424"/>
      <c r="OLA166" s="89"/>
      <c r="OLB166" s="425"/>
      <c r="OLC166" s="423"/>
      <c r="OLD166" s="426"/>
      <c r="OLE166" s="426"/>
      <c r="OLF166" s="427"/>
      <c r="OLG166" s="427"/>
      <c r="OLH166" s="423"/>
      <c r="OLI166" s="428"/>
      <c r="OLJ166" s="79"/>
      <c r="OLK166" s="424"/>
      <c r="OLL166" s="89"/>
      <c r="OLM166" s="425"/>
      <c r="OLN166" s="423"/>
      <c r="OLO166" s="426"/>
      <c r="OLP166" s="426"/>
      <c r="OLQ166" s="427"/>
      <c r="OLR166" s="427"/>
      <c r="OLS166" s="423"/>
      <c r="OLT166" s="428"/>
      <c r="OLU166" s="79"/>
      <c r="OLV166" s="424"/>
      <c r="OLW166" s="89"/>
      <c r="OLX166" s="425"/>
      <c r="OLY166" s="423"/>
      <c r="OLZ166" s="426"/>
      <c r="OMA166" s="426"/>
      <c r="OMB166" s="427"/>
      <c r="OMC166" s="427"/>
      <c r="OMD166" s="423"/>
      <c r="OME166" s="428"/>
      <c r="OMF166" s="79"/>
      <c r="OMG166" s="424"/>
      <c r="OMH166" s="89"/>
      <c r="OMI166" s="425"/>
      <c r="OMJ166" s="423"/>
      <c r="OMK166" s="426"/>
      <c r="OML166" s="426"/>
      <c r="OMM166" s="427"/>
      <c r="OMN166" s="427"/>
      <c r="OMO166" s="423"/>
      <c r="OMP166" s="428"/>
      <c r="OMQ166" s="79"/>
      <c r="OMR166" s="424"/>
      <c r="OMS166" s="89"/>
      <c r="OMT166" s="425"/>
      <c r="OMU166" s="423"/>
      <c r="OMV166" s="426"/>
      <c r="OMW166" s="426"/>
      <c r="OMX166" s="427"/>
      <c r="OMY166" s="427"/>
      <c r="OMZ166" s="423"/>
      <c r="ONA166" s="428"/>
      <c r="ONB166" s="79"/>
      <c r="ONC166" s="424"/>
      <c r="OND166" s="89"/>
      <c r="ONE166" s="425"/>
      <c r="ONF166" s="423"/>
      <c r="ONG166" s="426"/>
      <c r="ONH166" s="426"/>
      <c r="ONI166" s="427"/>
      <c r="ONJ166" s="427"/>
      <c r="ONK166" s="423"/>
      <c r="ONL166" s="428"/>
      <c r="ONM166" s="79"/>
      <c r="ONN166" s="424"/>
      <c r="ONO166" s="89"/>
      <c r="ONP166" s="425"/>
      <c r="ONQ166" s="423"/>
      <c r="ONR166" s="426"/>
      <c r="ONS166" s="426"/>
      <c r="ONT166" s="427"/>
      <c r="ONU166" s="427"/>
      <c r="ONV166" s="423"/>
      <c r="ONW166" s="428"/>
      <c r="ONX166" s="79"/>
      <c r="ONY166" s="424"/>
      <c r="ONZ166" s="89"/>
      <c r="OOA166" s="425"/>
      <c r="OOB166" s="423"/>
      <c r="OOC166" s="426"/>
      <c r="OOD166" s="426"/>
      <c r="OOE166" s="427"/>
      <c r="OOF166" s="427"/>
      <c r="OOG166" s="423"/>
      <c r="OOH166" s="428"/>
      <c r="OOI166" s="79"/>
      <c r="OOJ166" s="424"/>
      <c r="OOK166" s="89"/>
      <c r="OOL166" s="425"/>
      <c r="OOM166" s="423"/>
      <c r="OON166" s="426"/>
      <c r="OOO166" s="426"/>
      <c r="OOP166" s="427"/>
      <c r="OOQ166" s="427"/>
      <c r="OOR166" s="423"/>
      <c r="OOS166" s="428"/>
      <c r="OOT166" s="79"/>
      <c r="OOU166" s="424"/>
      <c r="OOV166" s="89"/>
      <c r="OOW166" s="425"/>
      <c r="OOX166" s="423"/>
      <c r="OOY166" s="426"/>
      <c r="OOZ166" s="426"/>
      <c r="OPA166" s="427"/>
      <c r="OPB166" s="427"/>
      <c r="OPC166" s="423"/>
      <c r="OPD166" s="428"/>
      <c r="OPE166" s="79"/>
      <c r="OPF166" s="424"/>
      <c r="OPG166" s="89"/>
      <c r="OPH166" s="425"/>
      <c r="OPI166" s="423"/>
      <c r="OPJ166" s="426"/>
      <c r="OPK166" s="426"/>
      <c r="OPL166" s="427"/>
      <c r="OPM166" s="427"/>
      <c r="OPN166" s="423"/>
      <c r="OPO166" s="428"/>
      <c r="OPP166" s="79"/>
      <c r="OPQ166" s="424"/>
      <c r="OPR166" s="89"/>
      <c r="OPS166" s="425"/>
      <c r="OPT166" s="423"/>
      <c r="OPU166" s="426"/>
      <c r="OPV166" s="426"/>
      <c r="OPW166" s="427"/>
      <c r="OPX166" s="427"/>
      <c r="OPY166" s="423"/>
      <c r="OPZ166" s="428"/>
      <c r="OQA166" s="79"/>
      <c r="OQB166" s="424"/>
      <c r="OQC166" s="89"/>
      <c r="OQD166" s="425"/>
      <c r="OQE166" s="423"/>
      <c r="OQF166" s="426"/>
      <c r="OQG166" s="426"/>
      <c r="OQH166" s="427"/>
      <c r="OQI166" s="427"/>
      <c r="OQJ166" s="423"/>
      <c r="OQK166" s="428"/>
      <c r="OQL166" s="79"/>
      <c r="OQM166" s="424"/>
      <c r="OQN166" s="89"/>
      <c r="OQO166" s="425"/>
      <c r="OQP166" s="423"/>
      <c r="OQQ166" s="426"/>
      <c r="OQR166" s="426"/>
      <c r="OQS166" s="427"/>
      <c r="OQT166" s="427"/>
      <c r="OQU166" s="423"/>
      <c r="OQV166" s="428"/>
      <c r="OQW166" s="79"/>
      <c r="OQX166" s="424"/>
      <c r="OQY166" s="89"/>
      <c r="OQZ166" s="425"/>
      <c r="ORA166" s="423"/>
      <c r="ORB166" s="426"/>
      <c r="ORC166" s="426"/>
      <c r="ORD166" s="427"/>
      <c r="ORE166" s="427"/>
      <c r="ORF166" s="423"/>
      <c r="ORG166" s="428"/>
      <c r="ORH166" s="79"/>
      <c r="ORI166" s="424"/>
      <c r="ORJ166" s="89"/>
      <c r="ORK166" s="425"/>
      <c r="ORL166" s="423"/>
      <c r="ORM166" s="426"/>
      <c r="ORN166" s="426"/>
      <c r="ORO166" s="427"/>
      <c r="ORP166" s="427"/>
      <c r="ORQ166" s="423"/>
      <c r="ORR166" s="428"/>
      <c r="ORS166" s="79"/>
      <c r="ORT166" s="424"/>
      <c r="ORU166" s="89"/>
      <c r="ORV166" s="425"/>
      <c r="ORW166" s="423"/>
      <c r="ORX166" s="426"/>
      <c r="ORY166" s="426"/>
      <c r="ORZ166" s="427"/>
      <c r="OSA166" s="427"/>
      <c r="OSB166" s="423"/>
      <c r="OSC166" s="428"/>
      <c r="OSD166" s="79"/>
      <c r="OSE166" s="424"/>
      <c r="OSF166" s="89"/>
      <c r="OSG166" s="425"/>
      <c r="OSH166" s="423"/>
      <c r="OSI166" s="426"/>
      <c r="OSJ166" s="426"/>
      <c r="OSK166" s="427"/>
      <c r="OSL166" s="427"/>
      <c r="OSM166" s="423"/>
      <c r="OSN166" s="428"/>
      <c r="OSO166" s="79"/>
      <c r="OSP166" s="424"/>
      <c r="OSQ166" s="89"/>
      <c r="OSR166" s="425"/>
      <c r="OSS166" s="423"/>
      <c r="OST166" s="426"/>
      <c r="OSU166" s="426"/>
      <c r="OSV166" s="427"/>
      <c r="OSW166" s="427"/>
      <c r="OSX166" s="423"/>
      <c r="OSY166" s="428"/>
      <c r="OSZ166" s="79"/>
      <c r="OTA166" s="424"/>
      <c r="OTB166" s="89"/>
      <c r="OTC166" s="425"/>
      <c r="OTD166" s="423"/>
      <c r="OTE166" s="426"/>
      <c r="OTF166" s="426"/>
      <c r="OTG166" s="427"/>
      <c r="OTH166" s="427"/>
      <c r="OTI166" s="423"/>
      <c r="OTJ166" s="428"/>
      <c r="OTK166" s="79"/>
      <c r="OTL166" s="424"/>
      <c r="OTM166" s="89"/>
      <c r="OTN166" s="425"/>
      <c r="OTO166" s="423"/>
      <c r="OTP166" s="426"/>
      <c r="OTQ166" s="426"/>
      <c r="OTR166" s="427"/>
      <c r="OTS166" s="427"/>
      <c r="OTT166" s="423"/>
      <c r="OTU166" s="428"/>
      <c r="OTV166" s="79"/>
      <c r="OTW166" s="424"/>
      <c r="OTX166" s="89"/>
      <c r="OTY166" s="425"/>
      <c r="OTZ166" s="423"/>
      <c r="OUA166" s="426"/>
      <c r="OUB166" s="426"/>
      <c r="OUC166" s="427"/>
      <c r="OUD166" s="427"/>
      <c r="OUE166" s="423"/>
      <c r="OUF166" s="428"/>
      <c r="OUG166" s="79"/>
      <c r="OUH166" s="424"/>
      <c r="OUI166" s="89"/>
      <c r="OUJ166" s="425"/>
      <c r="OUK166" s="423"/>
      <c r="OUL166" s="426"/>
      <c r="OUM166" s="426"/>
      <c r="OUN166" s="427"/>
      <c r="OUO166" s="427"/>
      <c r="OUP166" s="423"/>
      <c r="OUQ166" s="428"/>
      <c r="OUR166" s="79"/>
      <c r="OUS166" s="424"/>
      <c r="OUT166" s="89"/>
      <c r="OUU166" s="425"/>
      <c r="OUV166" s="423"/>
      <c r="OUW166" s="426"/>
      <c r="OUX166" s="426"/>
      <c r="OUY166" s="427"/>
      <c r="OUZ166" s="427"/>
      <c r="OVA166" s="423"/>
      <c r="OVB166" s="428"/>
      <c r="OVC166" s="79"/>
      <c r="OVD166" s="424"/>
      <c r="OVE166" s="89"/>
      <c r="OVF166" s="425"/>
      <c r="OVG166" s="423"/>
      <c r="OVH166" s="426"/>
      <c r="OVI166" s="426"/>
      <c r="OVJ166" s="427"/>
      <c r="OVK166" s="427"/>
      <c r="OVL166" s="423"/>
      <c r="OVM166" s="428"/>
      <c r="OVN166" s="79"/>
      <c r="OVO166" s="424"/>
      <c r="OVP166" s="89"/>
      <c r="OVQ166" s="425"/>
      <c r="OVR166" s="423"/>
      <c r="OVS166" s="426"/>
      <c r="OVT166" s="426"/>
      <c r="OVU166" s="427"/>
      <c r="OVV166" s="427"/>
      <c r="OVW166" s="423"/>
      <c r="OVX166" s="428"/>
      <c r="OVY166" s="79"/>
      <c r="OVZ166" s="424"/>
      <c r="OWA166" s="89"/>
      <c r="OWB166" s="425"/>
      <c r="OWC166" s="423"/>
      <c r="OWD166" s="426"/>
      <c r="OWE166" s="426"/>
      <c r="OWF166" s="427"/>
      <c r="OWG166" s="427"/>
      <c r="OWH166" s="423"/>
      <c r="OWI166" s="428"/>
      <c r="OWJ166" s="79"/>
      <c r="OWK166" s="424"/>
      <c r="OWL166" s="89"/>
      <c r="OWM166" s="425"/>
      <c r="OWN166" s="423"/>
      <c r="OWO166" s="426"/>
      <c r="OWP166" s="426"/>
      <c r="OWQ166" s="427"/>
      <c r="OWR166" s="427"/>
      <c r="OWS166" s="423"/>
      <c r="OWT166" s="428"/>
      <c r="OWU166" s="79"/>
      <c r="OWV166" s="424"/>
      <c r="OWW166" s="89"/>
      <c r="OWX166" s="425"/>
      <c r="OWY166" s="423"/>
      <c r="OWZ166" s="426"/>
      <c r="OXA166" s="426"/>
      <c r="OXB166" s="427"/>
      <c r="OXC166" s="427"/>
      <c r="OXD166" s="423"/>
      <c r="OXE166" s="428"/>
      <c r="OXF166" s="79"/>
      <c r="OXG166" s="424"/>
      <c r="OXH166" s="89"/>
      <c r="OXI166" s="425"/>
      <c r="OXJ166" s="423"/>
      <c r="OXK166" s="426"/>
      <c r="OXL166" s="426"/>
      <c r="OXM166" s="427"/>
      <c r="OXN166" s="427"/>
      <c r="OXO166" s="423"/>
      <c r="OXP166" s="428"/>
      <c r="OXQ166" s="79"/>
      <c r="OXR166" s="424"/>
      <c r="OXS166" s="89"/>
      <c r="OXT166" s="425"/>
      <c r="OXU166" s="423"/>
      <c r="OXV166" s="426"/>
      <c r="OXW166" s="426"/>
      <c r="OXX166" s="427"/>
      <c r="OXY166" s="427"/>
      <c r="OXZ166" s="423"/>
      <c r="OYA166" s="428"/>
      <c r="OYB166" s="79"/>
      <c r="OYC166" s="424"/>
      <c r="OYD166" s="89"/>
      <c r="OYE166" s="425"/>
      <c r="OYF166" s="423"/>
      <c r="OYG166" s="426"/>
      <c r="OYH166" s="426"/>
      <c r="OYI166" s="427"/>
      <c r="OYJ166" s="427"/>
      <c r="OYK166" s="423"/>
      <c r="OYL166" s="428"/>
      <c r="OYM166" s="79"/>
      <c r="OYN166" s="424"/>
      <c r="OYO166" s="89"/>
      <c r="OYP166" s="425"/>
      <c r="OYQ166" s="423"/>
      <c r="OYR166" s="426"/>
      <c r="OYS166" s="426"/>
      <c r="OYT166" s="427"/>
      <c r="OYU166" s="427"/>
      <c r="OYV166" s="423"/>
      <c r="OYW166" s="428"/>
      <c r="OYX166" s="79"/>
      <c r="OYY166" s="424"/>
      <c r="OYZ166" s="89"/>
      <c r="OZA166" s="425"/>
      <c r="OZB166" s="423"/>
      <c r="OZC166" s="426"/>
      <c r="OZD166" s="426"/>
      <c r="OZE166" s="427"/>
      <c r="OZF166" s="427"/>
      <c r="OZG166" s="423"/>
      <c r="OZH166" s="428"/>
      <c r="OZI166" s="79"/>
      <c r="OZJ166" s="424"/>
      <c r="OZK166" s="89"/>
      <c r="OZL166" s="425"/>
      <c r="OZM166" s="423"/>
      <c r="OZN166" s="426"/>
      <c r="OZO166" s="426"/>
      <c r="OZP166" s="427"/>
      <c r="OZQ166" s="427"/>
      <c r="OZR166" s="423"/>
      <c r="OZS166" s="428"/>
      <c r="OZT166" s="79"/>
      <c r="OZU166" s="424"/>
      <c r="OZV166" s="89"/>
      <c r="OZW166" s="425"/>
      <c r="OZX166" s="423"/>
      <c r="OZY166" s="426"/>
      <c r="OZZ166" s="426"/>
      <c r="PAA166" s="427"/>
      <c r="PAB166" s="427"/>
      <c r="PAC166" s="423"/>
      <c r="PAD166" s="428"/>
      <c r="PAE166" s="79"/>
      <c r="PAF166" s="424"/>
      <c r="PAG166" s="89"/>
      <c r="PAH166" s="425"/>
      <c r="PAI166" s="423"/>
      <c r="PAJ166" s="426"/>
      <c r="PAK166" s="426"/>
      <c r="PAL166" s="427"/>
      <c r="PAM166" s="427"/>
      <c r="PAN166" s="423"/>
      <c r="PAO166" s="428"/>
      <c r="PAP166" s="79"/>
      <c r="PAQ166" s="424"/>
      <c r="PAR166" s="89"/>
      <c r="PAS166" s="425"/>
      <c r="PAT166" s="423"/>
      <c r="PAU166" s="426"/>
      <c r="PAV166" s="426"/>
      <c r="PAW166" s="427"/>
      <c r="PAX166" s="427"/>
      <c r="PAY166" s="423"/>
      <c r="PAZ166" s="428"/>
      <c r="PBA166" s="79"/>
      <c r="PBB166" s="424"/>
      <c r="PBC166" s="89"/>
      <c r="PBD166" s="425"/>
      <c r="PBE166" s="423"/>
      <c r="PBF166" s="426"/>
      <c r="PBG166" s="426"/>
      <c r="PBH166" s="427"/>
      <c r="PBI166" s="427"/>
      <c r="PBJ166" s="423"/>
      <c r="PBK166" s="428"/>
      <c r="PBL166" s="79"/>
      <c r="PBM166" s="424"/>
      <c r="PBN166" s="89"/>
      <c r="PBO166" s="425"/>
      <c r="PBP166" s="423"/>
      <c r="PBQ166" s="426"/>
      <c r="PBR166" s="426"/>
      <c r="PBS166" s="427"/>
      <c r="PBT166" s="427"/>
      <c r="PBU166" s="423"/>
      <c r="PBV166" s="428"/>
      <c r="PBW166" s="79"/>
      <c r="PBX166" s="424"/>
      <c r="PBY166" s="89"/>
      <c r="PBZ166" s="425"/>
      <c r="PCA166" s="423"/>
      <c r="PCB166" s="426"/>
      <c r="PCC166" s="426"/>
      <c r="PCD166" s="427"/>
      <c r="PCE166" s="427"/>
      <c r="PCF166" s="423"/>
      <c r="PCG166" s="428"/>
      <c r="PCH166" s="79"/>
      <c r="PCI166" s="424"/>
      <c r="PCJ166" s="89"/>
      <c r="PCK166" s="425"/>
      <c r="PCL166" s="423"/>
      <c r="PCM166" s="426"/>
      <c r="PCN166" s="426"/>
      <c r="PCO166" s="427"/>
      <c r="PCP166" s="427"/>
      <c r="PCQ166" s="423"/>
      <c r="PCR166" s="428"/>
      <c r="PCS166" s="79"/>
      <c r="PCT166" s="424"/>
      <c r="PCU166" s="89"/>
      <c r="PCV166" s="425"/>
      <c r="PCW166" s="423"/>
      <c r="PCX166" s="426"/>
      <c r="PCY166" s="426"/>
      <c r="PCZ166" s="427"/>
      <c r="PDA166" s="427"/>
      <c r="PDB166" s="423"/>
      <c r="PDC166" s="428"/>
      <c r="PDD166" s="79"/>
      <c r="PDE166" s="424"/>
      <c r="PDF166" s="89"/>
      <c r="PDG166" s="425"/>
      <c r="PDH166" s="423"/>
      <c r="PDI166" s="426"/>
      <c r="PDJ166" s="426"/>
      <c r="PDK166" s="427"/>
      <c r="PDL166" s="427"/>
      <c r="PDM166" s="423"/>
      <c r="PDN166" s="428"/>
      <c r="PDO166" s="79"/>
      <c r="PDP166" s="424"/>
      <c r="PDQ166" s="89"/>
      <c r="PDR166" s="425"/>
      <c r="PDS166" s="423"/>
      <c r="PDT166" s="426"/>
      <c r="PDU166" s="426"/>
      <c r="PDV166" s="427"/>
      <c r="PDW166" s="427"/>
      <c r="PDX166" s="423"/>
      <c r="PDY166" s="428"/>
      <c r="PDZ166" s="79"/>
      <c r="PEA166" s="424"/>
      <c r="PEB166" s="89"/>
      <c r="PEC166" s="425"/>
      <c r="PED166" s="423"/>
      <c r="PEE166" s="426"/>
      <c r="PEF166" s="426"/>
      <c r="PEG166" s="427"/>
      <c r="PEH166" s="427"/>
      <c r="PEI166" s="423"/>
      <c r="PEJ166" s="428"/>
      <c r="PEK166" s="79"/>
      <c r="PEL166" s="424"/>
      <c r="PEM166" s="89"/>
      <c r="PEN166" s="425"/>
      <c r="PEO166" s="423"/>
      <c r="PEP166" s="426"/>
      <c r="PEQ166" s="426"/>
      <c r="PER166" s="427"/>
      <c r="PES166" s="427"/>
      <c r="PET166" s="423"/>
      <c r="PEU166" s="428"/>
      <c r="PEV166" s="79"/>
      <c r="PEW166" s="424"/>
      <c r="PEX166" s="89"/>
      <c r="PEY166" s="425"/>
      <c r="PEZ166" s="423"/>
      <c r="PFA166" s="426"/>
      <c r="PFB166" s="426"/>
      <c r="PFC166" s="427"/>
      <c r="PFD166" s="427"/>
      <c r="PFE166" s="423"/>
      <c r="PFF166" s="428"/>
      <c r="PFG166" s="79"/>
      <c r="PFH166" s="424"/>
      <c r="PFI166" s="89"/>
      <c r="PFJ166" s="425"/>
      <c r="PFK166" s="423"/>
      <c r="PFL166" s="426"/>
      <c r="PFM166" s="426"/>
      <c r="PFN166" s="427"/>
      <c r="PFO166" s="427"/>
      <c r="PFP166" s="423"/>
      <c r="PFQ166" s="428"/>
      <c r="PFR166" s="79"/>
      <c r="PFS166" s="424"/>
      <c r="PFT166" s="89"/>
      <c r="PFU166" s="425"/>
      <c r="PFV166" s="423"/>
      <c r="PFW166" s="426"/>
      <c r="PFX166" s="426"/>
      <c r="PFY166" s="427"/>
      <c r="PFZ166" s="427"/>
      <c r="PGA166" s="423"/>
      <c r="PGB166" s="428"/>
      <c r="PGC166" s="79"/>
      <c r="PGD166" s="424"/>
      <c r="PGE166" s="89"/>
      <c r="PGF166" s="425"/>
      <c r="PGG166" s="423"/>
      <c r="PGH166" s="426"/>
      <c r="PGI166" s="426"/>
      <c r="PGJ166" s="427"/>
      <c r="PGK166" s="427"/>
      <c r="PGL166" s="423"/>
      <c r="PGM166" s="428"/>
      <c r="PGN166" s="79"/>
      <c r="PGO166" s="424"/>
      <c r="PGP166" s="89"/>
      <c r="PGQ166" s="425"/>
      <c r="PGR166" s="423"/>
      <c r="PGS166" s="426"/>
      <c r="PGT166" s="426"/>
      <c r="PGU166" s="427"/>
      <c r="PGV166" s="427"/>
      <c r="PGW166" s="423"/>
      <c r="PGX166" s="428"/>
      <c r="PGY166" s="79"/>
      <c r="PGZ166" s="424"/>
      <c r="PHA166" s="89"/>
      <c r="PHB166" s="425"/>
      <c r="PHC166" s="423"/>
      <c r="PHD166" s="426"/>
      <c r="PHE166" s="426"/>
      <c r="PHF166" s="427"/>
      <c r="PHG166" s="427"/>
      <c r="PHH166" s="423"/>
      <c r="PHI166" s="428"/>
      <c r="PHJ166" s="79"/>
      <c r="PHK166" s="424"/>
      <c r="PHL166" s="89"/>
      <c r="PHM166" s="425"/>
      <c r="PHN166" s="423"/>
      <c r="PHO166" s="426"/>
      <c r="PHP166" s="426"/>
      <c r="PHQ166" s="427"/>
      <c r="PHR166" s="427"/>
      <c r="PHS166" s="423"/>
      <c r="PHT166" s="428"/>
      <c r="PHU166" s="79"/>
      <c r="PHV166" s="424"/>
      <c r="PHW166" s="89"/>
      <c r="PHX166" s="425"/>
      <c r="PHY166" s="423"/>
      <c r="PHZ166" s="426"/>
      <c r="PIA166" s="426"/>
      <c r="PIB166" s="427"/>
      <c r="PIC166" s="427"/>
      <c r="PID166" s="423"/>
      <c r="PIE166" s="428"/>
      <c r="PIF166" s="79"/>
      <c r="PIG166" s="424"/>
      <c r="PIH166" s="89"/>
      <c r="PII166" s="425"/>
      <c r="PIJ166" s="423"/>
      <c r="PIK166" s="426"/>
      <c r="PIL166" s="426"/>
      <c r="PIM166" s="427"/>
      <c r="PIN166" s="427"/>
      <c r="PIO166" s="423"/>
      <c r="PIP166" s="428"/>
      <c r="PIQ166" s="79"/>
      <c r="PIR166" s="424"/>
      <c r="PIS166" s="89"/>
      <c r="PIT166" s="425"/>
      <c r="PIU166" s="423"/>
      <c r="PIV166" s="426"/>
      <c r="PIW166" s="426"/>
      <c r="PIX166" s="427"/>
      <c r="PIY166" s="427"/>
      <c r="PIZ166" s="423"/>
      <c r="PJA166" s="428"/>
      <c r="PJB166" s="79"/>
      <c r="PJC166" s="424"/>
      <c r="PJD166" s="89"/>
      <c r="PJE166" s="425"/>
      <c r="PJF166" s="423"/>
      <c r="PJG166" s="426"/>
      <c r="PJH166" s="426"/>
      <c r="PJI166" s="427"/>
      <c r="PJJ166" s="427"/>
      <c r="PJK166" s="423"/>
      <c r="PJL166" s="428"/>
      <c r="PJM166" s="79"/>
      <c r="PJN166" s="424"/>
      <c r="PJO166" s="89"/>
      <c r="PJP166" s="425"/>
      <c r="PJQ166" s="423"/>
      <c r="PJR166" s="426"/>
      <c r="PJS166" s="426"/>
      <c r="PJT166" s="427"/>
      <c r="PJU166" s="427"/>
      <c r="PJV166" s="423"/>
      <c r="PJW166" s="428"/>
      <c r="PJX166" s="79"/>
      <c r="PJY166" s="424"/>
      <c r="PJZ166" s="89"/>
      <c r="PKA166" s="425"/>
      <c r="PKB166" s="423"/>
      <c r="PKC166" s="426"/>
      <c r="PKD166" s="426"/>
      <c r="PKE166" s="427"/>
      <c r="PKF166" s="427"/>
      <c r="PKG166" s="423"/>
      <c r="PKH166" s="428"/>
      <c r="PKI166" s="79"/>
      <c r="PKJ166" s="424"/>
      <c r="PKK166" s="89"/>
      <c r="PKL166" s="425"/>
      <c r="PKM166" s="423"/>
      <c r="PKN166" s="426"/>
      <c r="PKO166" s="426"/>
      <c r="PKP166" s="427"/>
      <c r="PKQ166" s="427"/>
      <c r="PKR166" s="423"/>
      <c r="PKS166" s="428"/>
      <c r="PKT166" s="79"/>
      <c r="PKU166" s="424"/>
      <c r="PKV166" s="89"/>
      <c r="PKW166" s="425"/>
      <c r="PKX166" s="423"/>
      <c r="PKY166" s="426"/>
      <c r="PKZ166" s="426"/>
      <c r="PLA166" s="427"/>
      <c r="PLB166" s="427"/>
      <c r="PLC166" s="423"/>
      <c r="PLD166" s="428"/>
      <c r="PLE166" s="79"/>
      <c r="PLF166" s="424"/>
      <c r="PLG166" s="89"/>
      <c r="PLH166" s="425"/>
      <c r="PLI166" s="423"/>
      <c r="PLJ166" s="426"/>
      <c r="PLK166" s="426"/>
      <c r="PLL166" s="427"/>
      <c r="PLM166" s="427"/>
      <c r="PLN166" s="423"/>
      <c r="PLO166" s="428"/>
      <c r="PLP166" s="79"/>
      <c r="PLQ166" s="424"/>
      <c r="PLR166" s="89"/>
      <c r="PLS166" s="425"/>
      <c r="PLT166" s="423"/>
      <c r="PLU166" s="426"/>
      <c r="PLV166" s="426"/>
      <c r="PLW166" s="427"/>
      <c r="PLX166" s="427"/>
      <c r="PLY166" s="423"/>
      <c r="PLZ166" s="428"/>
      <c r="PMA166" s="79"/>
      <c r="PMB166" s="424"/>
      <c r="PMC166" s="89"/>
      <c r="PMD166" s="425"/>
      <c r="PME166" s="423"/>
      <c r="PMF166" s="426"/>
      <c r="PMG166" s="426"/>
      <c r="PMH166" s="427"/>
      <c r="PMI166" s="427"/>
      <c r="PMJ166" s="423"/>
      <c r="PMK166" s="428"/>
      <c r="PML166" s="79"/>
      <c r="PMM166" s="424"/>
      <c r="PMN166" s="89"/>
      <c r="PMO166" s="425"/>
      <c r="PMP166" s="423"/>
      <c r="PMQ166" s="426"/>
      <c r="PMR166" s="426"/>
      <c r="PMS166" s="427"/>
      <c r="PMT166" s="427"/>
      <c r="PMU166" s="423"/>
      <c r="PMV166" s="428"/>
      <c r="PMW166" s="79"/>
      <c r="PMX166" s="424"/>
      <c r="PMY166" s="89"/>
      <c r="PMZ166" s="425"/>
      <c r="PNA166" s="423"/>
      <c r="PNB166" s="426"/>
      <c r="PNC166" s="426"/>
      <c r="PND166" s="427"/>
      <c r="PNE166" s="427"/>
      <c r="PNF166" s="423"/>
      <c r="PNG166" s="428"/>
      <c r="PNH166" s="79"/>
      <c r="PNI166" s="424"/>
      <c r="PNJ166" s="89"/>
      <c r="PNK166" s="425"/>
      <c r="PNL166" s="423"/>
      <c r="PNM166" s="426"/>
      <c r="PNN166" s="426"/>
      <c r="PNO166" s="427"/>
      <c r="PNP166" s="427"/>
      <c r="PNQ166" s="423"/>
      <c r="PNR166" s="428"/>
      <c r="PNS166" s="79"/>
      <c r="PNT166" s="424"/>
      <c r="PNU166" s="89"/>
      <c r="PNV166" s="425"/>
      <c r="PNW166" s="423"/>
      <c r="PNX166" s="426"/>
      <c r="PNY166" s="426"/>
      <c r="PNZ166" s="427"/>
      <c r="POA166" s="427"/>
      <c r="POB166" s="423"/>
      <c r="POC166" s="428"/>
      <c r="POD166" s="79"/>
      <c r="POE166" s="424"/>
      <c r="POF166" s="89"/>
      <c r="POG166" s="425"/>
      <c r="POH166" s="423"/>
      <c r="POI166" s="426"/>
      <c r="POJ166" s="426"/>
      <c r="POK166" s="427"/>
      <c r="POL166" s="427"/>
      <c r="POM166" s="423"/>
      <c r="PON166" s="428"/>
      <c r="POO166" s="79"/>
      <c r="POP166" s="424"/>
      <c r="POQ166" s="89"/>
      <c r="POR166" s="425"/>
      <c r="POS166" s="423"/>
      <c r="POT166" s="426"/>
      <c r="POU166" s="426"/>
      <c r="POV166" s="427"/>
      <c r="POW166" s="427"/>
      <c r="POX166" s="423"/>
      <c r="POY166" s="428"/>
      <c r="POZ166" s="79"/>
      <c r="PPA166" s="424"/>
      <c r="PPB166" s="89"/>
      <c r="PPC166" s="425"/>
      <c r="PPD166" s="423"/>
      <c r="PPE166" s="426"/>
      <c r="PPF166" s="426"/>
      <c r="PPG166" s="427"/>
      <c r="PPH166" s="427"/>
      <c r="PPI166" s="423"/>
      <c r="PPJ166" s="428"/>
      <c r="PPK166" s="79"/>
      <c r="PPL166" s="424"/>
      <c r="PPM166" s="89"/>
      <c r="PPN166" s="425"/>
      <c r="PPO166" s="423"/>
      <c r="PPP166" s="426"/>
      <c r="PPQ166" s="426"/>
      <c r="PPR166" s="427"/>
      <c r="PPS166" s="427"/>
      <c r="PPT166" s="423"/>
      <c r="PPU166" s="428"/>
      <c r="PPV166" s="79"/>
      <c r="PPW166" s="424"/>
      <c r="PPX166" s="89"/>
      <c r="PPY166" s="425"/>
      <c r="PPZ166" s="423"/>
      <c r="PQA166" s="426"/>
      <c r="PQB166" s="426"/>
      <c r="PQC166" s="427"/>
      <c r="PQD166" s="427"/>
      <c r="PQE166" s="423"/>
      <c r="PQF166" s="428"/>
      <c r="PQG166" s="79"/>
      <c r="PQH166" s="424"/>
      <c r="PQI166" s="89"/>
      <c r="PQJ166" s="425"/>
      <c r="PQK166" s="423"/>
      <c r="PQL166" s="426"/>
      <c r="PQM166" s="426"/>
      <c r="PQN166" s="427"/>
      <c r="PQO166" s="427"/>
      <c r="PQP166" s="423"/>
      <c r="PQQ166" s="428"/>
      <c r="PQR166" s="79"/>
      <c r="PQS166" s="424"/>
      <c r="PQT166" s="89"/>
      <c r="PQU166" s="425"/>
      <c r="PQV166" s="423"/>
      <c r="PQW166" s="426"/>
      <c r="PQX166" s="426"/>
      <c r="PQY166" s="427"/>
      <c r="PQZ166" s="427"/>
      <c r="PRA166" s="423"/>
      <c r="PRB166" s="428"/>
      <c r="PRC166" s="79"/>
      <c r="PRD166" s="424"/>
      <c r="PRE166" s="89"/>
      <c r="PRF166" s="425"/>
      <c r="PRG166" s="423"/>
      <c r="PRH166" s="426"/>
      <c r="PRI166" s="426"/>
      <c r="PRJ166" s="427"/>
      <c r="PRK166" s="427"/>
      <c r="PRL166" s="423"/>
      <c r="PRM166" s="428"/>
      <c r="PRN166" s="79"/>
      <c r="PRO166" s="424"/>
      <c r="PRP166" s="89"/>
      <c r="PRQ166" s="425"/>
      <c r="PRR166" s="423"/>
      <c r="PRS166" s="426"/>
      <c r="PRT166" s="426"/>
      <c r="PRU166" s="427"/>
      <c r="PRV166" s="427"/>
      <c r="PRW166" s="423"/>
      <c r="PRX166" s="428"/>
      <c r="PRY166" s="79"/>
      <c r="PRZ166" s="424"/>
      <c r="PSA166" s="89"/>
      <c r="PSB166" s="425"/>
      <c r="PSC166" s="423"/>
      <c r="PSD166" s="426"/>
      <c r="PSE166" s="426"/>
      <c r="PSF166" s="427"/>
      <c r="PSG166" s="427"/>
      <c r="PSH166" s="423"/>
      <c r="PSI166" s="428"/>
      <c r="PSJ166" s="79"/>
      <c r="PSK166" s="424"/>
      <c r="PSL166" s="89"/>
      <c r="PSM166" s="425"/>
      <c r="PSN166" s="423"/>
      <c r="PSO166" s="426"/>
      <c r="PSP166" s="426"/>
      <c r="PSQ166" s="427"/>
      <c r="PSR166" s="427"/>
      <c r="PSS166" s="423"/>
      <c r="PST166" s="428"/>
      <c r="PSU166" s="79"/>
      <c r="PSV166" s="424"/>
      <c r="PSW166" s="89"/>
      <c r="PSX166" s="425"/>
      <c r="PSY166" s="423"/>
      <c r="PSZ166" s="426"/>
      <c r="PTA166" s="426"/>
      <c r="PTB166" s="427"/>
      <c r="PTC166" s="427"/>
      <c r="PTD166" s="423"/>
      <c r="PTE166" s="428"/>
      <c r="PTF166" s="79"/>
      <c r="PTG166" s="424"/>
      <c r="PTH166" s="89"/>
      <c r="PTI166" s="425"/>
      <c r="PTJ166" s="423"/>
      <c r="PTK166" s="426"/>
      <c r="PTL166" s="426"/>
      <c r="PTM166" s="427"/>
      <c r="PTN166" s="427"/>
      <c r="PTO166" s="423"/>
      <c r="PTP166" s="428"/>
      <c r="PTQ166" s="79"/>
      <c r="PTR166" s="424"/>
      <c r="PTS166" s="89"/>
      <c r="PTT166" s="425"/>
      <c r="PTU166" s="423"/>
      <c r="PTV166" s="426"/>
      <c r="PTW166" s="426"/>
      <c r="PTX166" s="427"/>
      <c r="PTY166" s="427"/>
      <c r="PTZ166" s="423"/>
      <c r="PUA166" s="428"/>
      <c r="PUB166" s="79"/>
      <c r="PUC166" s="424"/>
      <c r="PUD166" s="89"/>
      <c r="PUE166" s="425"/>
      <c r="PUF166" s="423"/>
      <c r="PUG166" s="426"/>
      <c r="PUH166" s="426"/>
      <c r="PUI166" s="427"/>
      <c r="PUJ166" s="427"/>
      <c r="PUK166" s="423"/>
      <c r="PUL166" s="428"/>
      <c r="PUM166" s="79"/>
      <c r="PUN166" s="424"/>
      <c r="PUO166" s="89"/>
      <c r="PUP166" s="425"/>
      <c r="PUQ166" s="423"/>
      <c r="PUR166" s="426"/>
      <c r="PUS166" s="426"/>
      <c r="PUT166" s="427"/>
      <c r="PUU166" s="427"/>
      <c r="PUV166" s="423"/>
      <c r="PUW166" s="428"/>
      <c r="PUX166" s="79"/>
      <c r="PUY166" s="424"/>
      <c r="PUZ166" s="89"/>
      <c r="PVA166" s="425"/>
      <c r="PVB166" s="423"/>
      <c r="PVC166" s="426"/>
      <c r="PVD166" s="426"/>
      <c r="PVE166" s="427"/>
      <c r="PVF166" s="427"/>
      <c r="PVG166" s="423"/>
      <c r="PVH166" s="428"/>
      <c r="PVI166" s="79"/>
      <c r="PVJ166" s="424"/>
      <c r="PVK166" s="89"/>
      <c r="PVL166" s="425"/>
      <c r="PVM166" s="423"/>
      <c r="PVN166" s="426"/>
      <c r="PVO166" s="426"/>
      <c r="PVP166" s="427"/>
      <c r="PVQ166" s="427"/>
      <c r="PVR166" s="423"/>
      <c r="PVS166" s="428"/>
      <c r="PVT166" s="79"/>
      <c r="PVU166" s="424"/>
      <c r="PVV166" s="89"/>
      <c r="PVW166" s="425"/>
      <c r="PVX166" s="423"/>
      <c r="PVY166" s="426"/>
      <c r="PVZ166" s="426"/>
      <c r="PWA166" s="427"/>
      <c r="PWB166" s="427"/>
      <c r="PWC166" s="423"/>
      <c r="PWD166" s="428"/>
      <c r="PWE166" s="79"/>
      <c r="PWF166" s="424"/>
      <c r="PWG166" s="89"/>
      <c r="PWH166" s="425"/>
      <c r="PWI166" s="423"/>
      <c r="PWJ166" s="426"/>
      <c r="PWK166" s="426"/>
      <c r="PWL166" s="427"/>
      <c r="PWM166" s="427"/>
      <c r="PWN166" s="423"/>
      <c r="PWO166" s="428"/>
      <c r="PWP166" s="79"/>
      <c r="PWQ166" s="424"/>
      <c r="PWR166" s="89"/>
      <c r="PWS166" s="425"/>
      <c r="PWT166" s="423"/>
      <c r="PWU166" s="426"/>
      <c r="PWV166" s="426"/>
      <c r="PWW166" s="427"/>
      <c r="PWX166" s="427"/>
      <c r="PWY166" s="423"/>
      <c r="PWZ166" s="428"/>
      <c r="PXA166" s="79"/>
      <c r="PXB166" s="424"/>
      <c r="PXC166" s="89"/>
      <c r="PXD166" s="425"/>
      <c r="PXE166" s="423"/>
      <c r="PXF166" s="426"/>
      <c r="PXG166" s="426"/>
      <c r="PXH166" s="427"/>
      <c r="PXI166" s="427"/>
      <c r="PXJ166" s="423"/>
      <c r="PXK166" s="428"/>
      <c r="PXL166" s="79"/>
      <c r="PXM166" s="424"/>
      <c r="PXN166" s="89"/>
      <c r="PXO166" s="425"/>
      <c r="PXP166" s="423"/>
      <c r="PXQ166" s="426"/>
      <c r="PXR166" s="426"/>
      <c r="PXS166" s="427"/>
      <c r="PXT166" s="427"/>
      <c r="PXU166" s="423"/>
      <c r="PXV166" s="428"/>
      <c r="PXW166" s="79"/>
      <c r="PXX166" s="424"/>
      <c r="PXY166" s="89"/>
      <c r="PXZ166" s="425"/>
      <c r="PYA166" s="423"/>
      <c r="PYB166" s="426"/>
      <c r="PYC166" s="426"/>
      <c r="PYD166" s="427"/>
      <c r="PYE166" s="427"/>
      <c r="PYF166" s="423"/>
      <c r="PYG166" s="428"/>
      <c r="PYH166" s="79"/>
      <c r="PYI166" s="424"/>
      <c r="PYJ166" s="89"/>
      <c r="PYK166" s="425"/>
      <c r="PYL166" s="423"/>
      <c r="PYM166" s="426"/>
      <c r="PYN166" s="426"/>
      <c r="PYO166" s="427"/>
      <c r="PYP166" s="427"/>
      <c r="PYQ166" s="423"/>
      <c r="PYR166" s="428"/>
      <c r="PYS166" s="79"/>
      <c r="PYT166" s="424"/>
      <c r="PYU166" s="89"/>
      <c r="PYV166" s="425"/>
      <c r="PYW166" s="423"/>
      <c r="PYX166" s="426"/>
      <c r="PYY166" s="426"/>
      <c r="PYZ166" s="427"/>
      <c r="PZA166" s="427"/>
      <c r="PZB166" s="423"/>
      <c r="PZC166" s="428"/>
      <c r="PZD166" s="79"/>
      <c r="PZE166" s="424"/>
      <c r="PZF166" s="89"/>
      <c r="PZG166" s="425"/>
      <c r="PZH166" s="423"/>
      <c r="PZI166" s="426"/>
      <c r="PZJ166" s="426"/>
      <c r="PZK166" s="427"/>
      <c r="PZL166" s="427"/>
      <c r="PZM166" s="423"/>
      <c r="PZN166" s="428"/>
      <c r="PZO166" s="79"/>
      <c r="PZP166" s="424"/>
      <c r="PZQ166" s="89"/>
      <c r="PZR166" s="425"/>
      <c r="PZS166" s="423"/>
      <c r="PZT166" s="426"/>
      <c r="PZU166" s="426"/>
      <c r="PZV166" s="427"/>
      <c r="PZW166" s="427"/>
      <c r="PZX166" s="423"/>
      <c r="PZY166" s="428"/>
      <c r="PZZ166" s="79"/>
      <c r="QAA166" s="424"/>
      <c r="QAB166" s="89"/>
      <c r="QAC166" s="425"/>
      <c r="QAD166" s="423"/>
      <c r="QAE166" s="426"/>
      <c r="QAF166" s="426"/>
      <c r="QAG166" s="427"/>
      <c r="QAH166" s="427"/>
      <c r="QAI166" s="423"/>
      <c r="QAJ166" s="428"/>
      <c r="QAK166" s="79"/>
      <c r="QAL166" s="424"/>
      <c r="QAM166" s="89"/>
      <c r="QAN166" s="425"/>
      <c r="QAO166" s="423"/>
      <c r="QAP166" s="426"/>
      <c r="QAQ166" s="426"/>
      <c r="QAR166" s="427"/>
      <c r="QAS166" s="427"/>
      <c r="QAT166" s="423"/>
      <c r="QAU166" s="428"/>
      <c r="QAV166" s="79"/>
      <c r="QAW166" s="424"/>
      <c r="QAX166" s="89"/>
      <c r="QAY166" s="425"/>
      <c r="QAZ166" s="423"/>
      <c r="QBA166" s="426"/>
      <c r="QBB166" s="426"/>
      <c r="QBC166" s="427"/>
      <c r="QBD166" s="427"/>
      <c r="QBE166" s="423"/>
      <c r="QBF166" s="428"/>
      <c r="QBG166" s="79"/>
      <c r="QBH166" s="424"/>
      <c r="QBI166" s="89"/>
      <c r="QBJ166" s="425"/>
      <c r="QBK166" s="423"/>
      <c r="QBL166" s="426"/>
      <c r="QBM166" s="426"/>
      <c r="QBN166" s="427"/>
      <c r="QBO166" s="427"/>
      <c r="QBP166" s="423"/>
      <c r="QBQ166" s="428"/>
      <c r="QBR166" s="79"/>
      <c r="QBS166" s="424"/>
      <c r="QBT166" s="89"/>
      <c r="QBU166" s="425"/>
      <c r="QBV166" s="423"/>
      <c r="QBW166" s="426"/>
      <c r="QBX166" s="426"/>
      <c r="QBY166" s="427"/>
      <c r="QBZ166" s="427"/>
      <c r="QCA166" s="423"/>
      <c r="QCB166" s="428"/>
      <c r="QCC166" s="79"/>
      <c r="QCD166" s="424"/>
      <c r="QCE166" s="89"/>
      <c r="QCF166" s="425"/>
      <c r="QCG166" s="423"/>
      <c r="QCH166" s="426"/>
      <c r="QCI166" s="426"/>
      <c r="QCJ166" s="427"/>
      <c r="QCK166" s="427"/>
      <c r="QCL166" s="423"/>
      <c r="QCM166" s="428"/>
      <c r="QCN166" s="79"/>
      <c r="QCO166" s="424"/>
      <c r="QCP166" s="89"/>
      <c r="QCQ166" s="425"/>
      <c r="QCR166" s="423"/>
      <c r="QCS166" s="426"/>
      <c r="QCT166" s="426"/>
      <c r="QCU166" s="427"/>
      <c r="QCV166" s="427"/>
      <c r="QCW166" s="423"/>
      <c r="QCX166" s="428"/>
      <c r="QCY166" s="79"/>
      <c r="QCZ166" s="424"/>
      <c r="QDA166" s="89"/>
      <c r="QDB166" s="425"/>
      <c r="QDC166" s="423"/>
      <c r="QDD166" s="426"/>
      <c r="QDE166" s="426"/>
      <c r="QDF166" s="427"/>
      <c r="QDG166" s="427"/>
      <c r="QDH166" s="423"/>
      <c r="QDI166" s="428"/>
      <c r="QDJ166" s="79"/>
      <c r="QDK166" s="424"/>
      <c r="QDL166" s="89"/>
      <c r="QDM166" s="425"/>
      <c r="QDN166" s="423"/>
      <c r="QDO166" s="426"/>
      <c r="QDP166" s="426"/>
      <c r="QDQ166" s="427"/>
      <c r="QDR166" s="427"/>
      <c r="QDS166" s="423"/>
      <c r="QDT166" s="428"/>
      <c r="QDU166" s="79"/>
      <c r="QDV166" s="424"/>
      <c r="QDW166" s="89"/>
      <c r="QDX166" s="425"/>
      <c r="QDY166" s="423"/>
      <c r="QDZ166" s="426"/>
      <c r="QEA166" s="426"/>
      <c r="QEB166" s="427"/>
      <c r="QEC166" s="427"/>
      <c r="QED166" s="423"/>
      <c r="QEE166" s="428"/>
      <c r="QEF166" s="79"/>
      <c r="QEG166" s="424"/>
      <c r="QEH166" s="89"/>
      <c r="QEI166" s="425"/>
      <c r="QEJ166" s="423"/>
      <c r="QEK166" s="426"/>
      <c r="QEL166" s="426"/>
      <c r="QEM166" s="427"/>
      <c r="QEN166" s="427"/>
      <c r="QEO166" s="423"/>
      <c r="QEP166" s="428"/>
      <c r="QEQ166" s="79"/>
      <c r="QER166" s="424"/>
      <c r="QES166" s="89"/>
      <c r="QET166" s="425"/>
      <c r="QEU166" s="423"/>
      <c r="QEV166" s="426"/>
      <c r="QEW166" s="426"/>
      <c r="QEX166" s="427"/>
      <c r="QEY166" s="427"/>
      <c r="QEZ166" s="423"/>
      <c r="QFA166" s="428"/>
      <c r="QFB166" s="79"/>
      <c r="QFC166" s="424"/>
      <c r="QFD166" s="89"/>
      <c r="QFE166" s="425"/>
      <c r="QFF166" s="423"/>
      <c r="QFG166" s="426"/>
      <c r="QFH166" s="426"/>
      <c r="QFI166" s="427"/>
      <c r="QFJ166" s="427"/>
      <c r="QFK166" s="423"/>
      <c r="QFL166" s="428"/>
      <c r="QFM166" s="79"/>
      <c r="QFN166" s="424"/>
      <c r="QFO166" s="89"/>
      <c r="QFP166" s="425"/>
      <c r="QFQ166" s="423"/>
      <c r="QFR166" s="426"/>
      <c r="QFS166" s="426"/>
      <c r="QFT166" s="427"/>
      <c r="QFU166" s="427"/>
      <c r="QFV166" s="423"/>
      <c r="QFW166" s="428"/>
      <c r="QFX166" s="79"/>
      <c r="QFY166" s="424"/>
      <c r="QFZ166" s="89"/>
      <c r="QGA166" s="425"/>
      <c r="QGB166" s="423"/>
      <c r="QGC166" s="426"/>
      <c r="QGD166" s="426"/>
      <c r="QGE166" s="427"/>
      <c r="QGF166" s="427"/>
      <c r="QGG166" s="423"/>
      <c r="QGH166" s="428"/>
      <c r="QGI166" s="79"/>
      <c r="QGJ166" s="424"/>
      <c r="QGK166" s="89"/>
      <c r="QGL166" s="425"/>
      <c r="QGM166" s="423"/>
      <c r="QGN166" s="426"/>
      <c r="QGO166" s="426"/>
      <c r="QGP166" s="427"/>
      <c r="QGQ166" s="427"/>
      <c r="QGR166" s="423"/>
      <c r="QGS166" s="428"/>
      <c r="QGT166" s="79"/>
      <c r="QGU166" s="424"/>
      <c r="QGV166" s="89"/>
      <c r="QGW166" s="425"/>
      <c r="QGX166" s="423"/>
      <c r="QGY166" s="426"/>
      <c r="QGZ166" s="426"/>
      <c r="QHA166" s="427"/>
      <c r="QHB166" s="427"/>
      <c r="QHC166" s="423"/>
      <c r="QHD166" s="428"/>
      <c r="QHE166" s="79"/>
      <c r="QHF166" s="424"/>
      <c r="QHG166" s="89"/>
      <c r="QHH166" s="425"/>
      <c r="QHI166" s="423"/>
      <c r="QHJ166" s="426"/>
      <c r="QHK166" s="426"/>
      <c r="QHL166" s="427"/>
      <c r="QHM166" s="427"/>
      <c r="QHN166" s="423"/>
      <c r="QHO166" s="428"/>
      <c r="QHP166" s="79"/>
      <c r="QHQ166" s="424"/>
      <c r="QHR166" s="89"/>
      <c r="QHS166" s="425"/>
      <c r="QHT166" s="423"/>
      <c r="QHU166" s="426"/>
      <c r="QHV166" s="426"/>
      <c r="QHW166" s="427"/>
      <c r="QHX166" s="427"/>
      <c r="QHY166" s="423"/>
      <c r="QHZ166" s="428"/>
      <c r="QIA166" s="79"/>
      <c r="QIB166" s="424"/>
      <c r="QIC166" s="89"/>
      <c r="QID166" s="425"/>
      <c r="QIE166" s="423"/>
      <c r="QIF166" s="426"/>
      <c r="QIG166" s="426"/>
      <c r="QIH166" s="427"/>
      <c r="QII166" s="427"/>
      <c r="QIJ166" s="423"/>
      <c r="QIK166" s="428"/>
      <c r="QIL166" s="79"/>
      <c r="QIM166" s="424"/>
      <c r="QIN166" s="89"/>
      <c r="QIO166" s="425"/>
      <c r="QIP166" s="423"/>
      <c r="QIQ166" s="426"/>
      <c r="QIR166" s="426"/>
      <c r="QIS166" s="427"/>
      <c r="QIT166" s="427"/>
      <c r="QIU166" s="423"/>
      <c r="QIV166" s="428"/>
      <c r="QIW166" s="79"/>
      <c r="QIX166" s="424"/>
      <c r="QIY166" s="89"/>
      <c r="QIZ166" s="425"/>
      <c r="QJA166" s="423"/>
      <c r="QJB166" s="426"/>
      <c r="QJC166" s="426"/>
      <c r="QJD166" s="427"/>
      <c r="QJE166" s="427"/>
      <c r="QJF166" s="423"/>
      <c r="QJG166" s="428"/>
      <c r="QJH166" s="79"/>
      <c r="QJI166" s="424"/>
      <c r="QJJ166" s="89"/>
      <c r="QJK166" s="425"/>
      <c r="QJL166" s="423"/>
      <c r="QJM166" s="426"/>
      <c r="QJN166" s="426"/>
      <c r="QJO166" s="427"/>
      <c r="QJP166" s="427"/>
      <c r="QJQ166" s="423"/>
      <c r="QJR166" s="428"/>
      <c r="QJS166" s="79"/>
      <c r="QJT166" s="424"/>
      <c r="QJU166" s="89"/>
      <c r="QJV166" s="425"/>
      <c r="QJW166" s="423"/>
      <c r="QJX166" s="426"/>
      <c r="QJY166" s="426"/>
      <c r="QJZ166" s="427"/>
      <c r="QKA166" s="427"/>
      <c r="QKB166" s="423"/>
      <c r="QKC166" s="428"/>
      <c r="QKD166" s="79"/>
      <c r="QKE166" s="424"/>
      <c r="QKF166" s="89"/>
      <c r="QKG166" s="425"/>
      <c r="QKH166" s="423"/>
      <c r="QKI166" s="426"/>
      <c r="QKJ166" s="426"/>
      <c r="QKK166" s="427"/>
      <c r="QKL166" s="427"/>
      <c r="QKM166" s="423"/>
      <c r="QKN166" s="428"/>
      <c r="QKO166" s="79"/>
      <c r="QKP166" s="424"/>
      <c r="QKQ166" s="89"/>
      <c r="QKR166" s="425"/>
      <c r="QKS166" s="423"/>
      <c r="QKT166" s="426"/>
      <c r="QKU166" s="426"/>
      <c r="QKV166" s="427"/>
      <c r="QKW166" s="427"/>
      <c r="QKX166" s="423"/>
      <c r="QKY166" s="428"/>
      <c r="QKZ166" s="79"/>
      <c r="QLA166" s="424"/>
      <c r="QLB166" s="89"/>
      <c r="QLC166" s="425"/>
      <c r="QLD166" s="423"/>
      <c r="QLE166" s="426"/>
      <c r="QLF166" s="426"/>
      <c r="QLG166" s="427"/>
      <c r="QLH166" s="427"/>
      <c r="QLI166" s="423"/>
      <c r="QLJ166" s="428"/>
      <c r="QLK166" s="79"/>
      <c r="QLL166" s="424"/>
      <c r="QLM166" s="89"/>
      <c r="QLN166" s="425"/>
      <c r="QLO166" s="423"/>
      <c r="QLP166" s="426"/>
      <c r="QLQ166" s="426"/>
      <c r="QLR166" s="427"/>
      <c r="QLS166" s="427"/>
      <c r="QLT166" s="423"/>
      <c r="QLU166" s="428"/>
      <c r="QLV166" s="79"/>
      <c r="QLW166" s="424"/>
      <c r="QLX166" s="89"/>
      <c r="QLY166" s="425"/>
      <c r="QLZ166" s="423"/>
      <c r="QMA166" s="426"/>
      <c r="QMB166" s="426"/>
      <c r="QMC166" s="427"/>
      <c r="QMD166" s="427"/>
      <c r="QME166" s="423"/>
      <c r="QMF166" s="428"/>
      <c r="QMG166" s="79"/>
      <c r="QMH166" s="424"/>
      <c r="QMI166" s="89"/>
      <c r="QMJ166" s="425"/>
      <c r="QMK166" s="423"/>
      <c r="QML166" s="426"/>
      <c r="QMM166" s="426"/>
      <c r="QMN166" s="427"/>
      <c r="QMO166" s="427"/>
      <c r="QMP166" s="423"/>
      <c r="QMQ166" s="428"/>
      <c r="QMR166" s="79"/>
      <c r="QMS166" s="424"/>
      <c r="QMT166" s="89"/>
      <c r="QMU166" s="425"/>
      <c r="QMV166" s="423"/>
      <c r="QMW166" s="426"/>
      <c r="QMX166" s="426"/>
      <c r="QMY166" s="427"/>
      <c r="QMZ166" s="427"/>
      <c r="QNA166" s="423"/>
      <c r="QNB166" s="428"/>
      <c r="QNC166" s="79"/>
      <c r="QND166" s="424"/>
      <c r="QNE166" s="89"/>
      <c r="QNF166" s="425"/>
      <c r="QNG166" s="423"/>
      <c r="QNH166" s="426"/>
      <c r="QNI166" s="426"/>
      <c r="QNJ166" s="427"/>
      <c r="QNK166" s="427"/>
      <c r="QNL166" s="423"/>
      <c r="QNM166" s="428"/>
      <c r="QNN166" s="79"/>
      <c r="QNO166" s="424"/>
      <c r="QNP166" s="89"/>
      <c r="QNQ166" s="425"/>
      <c r="QNR166" s="423"/>
      <c r="QNS166" s="426"/>
      <c r="QNT166" s="426"/>
      <c r="QNU166" s="427"/>
      <c r="QNV166" s="427"/>
      <c r="QNW166" s="423"/>
      <c r="QNX166" s="428"/>
      <c r="QNY166" s="79"/>
      <c r="QNZ166" s="424"/>
      <c r="QOA166" s="89"/>
      <c r="QOB166" s="425"/>
      <c r="QOC166" s="423"/>
      <c r="QOD166" s="426"/>
      <c r="QOE166" s="426"/>
      <c r="QOF166" s="427"/>
      <c r="QOG166" s="427"/>
      <c r="QOH166" s="423"/>
      <c r="QOI166" s="428"/>
      <c r="QOJ166" s="79"/>
      <c r="QOK166" s="424"/>
      <c r="QOL166" s="89"/>
      <c r="QOM166" s="425"/>
      <c r="QON166" s="423"/>
      <c r="QOO166" s="426"/>
      <c r="QOP166" s="426"/>
      <c r="QOQ166" s="427"/>
      <c r="QOR166" s="427"/>
      <c r="QOS166" s="423"/>
      <c r="QOT166" s="428"/>
      <c r="QOU166" s="79"/>
      <c r="QOV166" s="424"/>
      <c r="QOW166" s="89"/>
      <c r="QOX166" s="425"/>
      <c r="QOY166" s="423"/>
      <c r="QOZ166" s="426"/>
      <c r="QPA166" s="426"/>
      <c r="QPB166" s="427"/>
      <c r="QPC166" s="427"/>
      <c r="QPD166" s="423"/>
      <c r="QPE166" s="428"/>
      <c r="QPF166" s="79"/>
      <c r="QPG166" s="424"/>
      <c r="QPH166" s="89"/>
      <c r="QPI166" s="425"/>
      <c r="QPJ166" s="423"/>
      <c r="QPK166" s="426"/>
      <c r="QPL166" s="426"/>
      <c r="QPM166" s="427"/>
      <c r="QPN166" s="427"/>
      <c r="QPO166" s="423"/>
      <c r="QPP166" s="428"/>
      <c r="QPQ166" s="79"/>
      <c r="QPR166" s="424"/>
      <c r="QPS166" s="89"/>
      <c r="QPT166" s="425"/>
      <c r="QPU166" s="423"/>
      <c r="QPV166" s="426"/>
      <c r="QPW166" s="426"/>
      <c r="QPX166" s="427"/>
      <c r="QPY166" s="427"/>
      <c r="QPZ166" s="423"/>
      <c r="QQA166" s="428"/>
      <c r="QQB166" s="79"/>
      <c r="QQC166" s="424"/>
      <c r="QQD166" s="89"/>
      <c r="QQE166" s="425"/>
      <c r="QQF166" s="423"/>
      <c r="QQG166" s="426"/>
      <c r="QQH166" s="426"/>
      <c r="QQI166" s="427"/>
      <c r="QQJ166" s="427"/>
      <c r="QQK166" s="423"/>
      <c r="QQL166" s="428"/>
      <c r="QQM166" s="79"/>
      <c r="QQN166" s="424"/>
      <c r="QQO166" s="89"/>
      <c r="QQP166" s="425"/>
      <c r="QQQ166" s="423"/>
      <c r="QQR166" s="426"/>
      <c r="QQS166" s="426"/>
      <c r="QQT166" s="427"/>
      <c r="QQU166" s="427"/>
      <c r="QQV166" s="423"/>
      <c r="QQW166" s="428"/>
      <c r="QQX166" s="79"/>
      <c r="QQY166" s="424"/>
      <c r="QQZ166" s="89"/>
      <c r="QRA166" s="425"/>
      <c r="QRB166" s="423"/>
      <c r="QRC166" s="426"/>
      <c r="QRD166" s="426"/>
      <c r="QRE166" s="427"/>
      <c r="QRF166" s="427"/>
      <c r="QRG166" s="423"/>
      <c r="QRH166" s="428"/>
      <c r="QRI166" s="79"/>
      <c r="QRJ166" s="424"/>
      <c r="QRK166" s="89"/>
      <c r="QRL166" s="425"/>
      <c r="QRM166" s="423"/>
      <c r="QRN166" s="426"/>
      <c r="QRO166" s="426"/>
      <c r="QRP166" s="427"/>
      <c r="QRQ166" s="427"/>
      <c r="QRR166" s="423"/>
      <c r="QRS166" s="428"/>
      <c r="QRT166" s="79"/>
      <c r="QRU166" s="424"/>
      <c r="QRV166" s="89"/>
      <c r="QRW166" s="425"/>
      <c r="QRX166" s="423"/>
      <c r="QRY166" s="426"/>
      <c r="QRZ166" s="426"/>
      <c r="QSA166" s="427"/>
      <c r="QSB166" s="427"/>
      <c r="QSC166" s="423"/>
      <c r="QSD166" s="428"/>
      <c r="QSE166" s="79"/>
      <c r="QSF166" s="424"/>
      <c r="QSG166" s="89"/>
      <c r="QSH166" s="425"/>
      <c r="QSI166" s="423"/>
      <c r="QSJ166" s="426"/>
      <c r="QSK166" s="426"/>
      <c r="QSL166" s="427"/>
      <c r="QSM166" s="427"/>
      <c r="QSN166" s="423"/>
      <c r="QSO166" s="428"/>
      <c r="QSP166" s="79"/>
      <c r="QSQ166" s="424"/>
      <c r="QSR166" s="89"/>
      <c r="QSS166" s="425"/>
      <c r="QST166" s="423"/>
      <c r="QSU166" s="426"/>
      <c r="QSV166" s="426"/>
      <c r="QSW166" s="427"/>
      <c r="QSX166" s="427"/>
      <c r="QSY166" s="423"/>
      <c r="QSZ166" s="428"/>
      <c r="QTA166" s="79"/>
      <c r="QTB166" s="424"/>
      <c r="QTC166" s="89"/>
      <c r="QTD166" s="425"/>
      <c r="QTE166" s="423"/>
      <c r="QTF166" s="426"/>
      <c r="QTG166" s="426"/>
      <c r="QTH166" s="427"/>
      <c r="QTI166" s="427"/>
      <c r="QTJ166" s="423"/>
      <c r="QTK166" s="428"/>
      <c r="QTL166" s="79"/>
      <c r="QTM166" s="424"/>
      <c r="QTN166" s="89"/>
      <c r="QTO166" s="425"/>
      <c r="QTP166" s="423"/>
      <c r="QTQ166" s="426"/>
      <c r="QTR166" s="426"/>
      <c r="QTS166" s="427"/>
      <c r="QTT166" s="427"/>
      <c r="QTU166" s="423"/>
      <c r="QTV166" s="428"/>
      <c r="QTW166" s="79"/>
      <c r="QTX166" s="424"/>
      <c r="QTY166" s="89"/>
      <c r="QTZ166" s="425"/>
      <c r="QUA166" s="423"/>
      <c r="QUB166" s="426"/>
      <c r="QUC166" s="426"/>
      <c r="QUD166" s="427"/>
      <c r="QUE166" s="427"/>
      <c r="QUF166" s="423"/>
      <c r="QUG166" s="428"/>
      <c r="QUH166" s="79"/>
      <c r="QUI166" s="424"/>
      <c r="QUJ166" s="89"/>
      <c r="QUK166" s="425"/>
      <c r="QUL166" s="423"/>
      <c r="QUM166" s="426"/>
      <c r="QUN166" s="426"/>
      <c r="QUO166" s="427"/>
      <c r="QUP166" s="427"/>
      <c r="QUQ166" s="423"/>
      <c r="QUR166" s="428"/>
      <c r="QUS166" s="79"/>
      <c r="QUT166" s="424"/>
      <c r="QUU166" s="89"/>
      <c r="QUV166" s="425"/>
      <c r="QUW166" s="423"/>
      <c r="QUX166" s="426"/>
      <c r="QUY166" s="426"/>
      <c r="QUZ166" s="427"/>
      <c r="QVA166" s="427"/>
      <c r="QVB166" s="423"/>
      <c r="QVC166" s="428"/>
      <c r="QVD166" s="79"/>
      <c r="QVE166" s="424"/>
      <c r="QVF166" s="89"/>
      <c r="QVG166" s="425"/>
      <c r="QVH166" s="423"/>
      <c r="QVI166" s="426"/>
      <c r="QVJ166" s="426"/>
      <c r="QVK166" s="427"/>
      <c r="QVL166" s="427"/>
      <c r="QVM166" s="423"/>
      <c r="QVN166" s="428"/>
      <c r="QVO166" s="79"/>
      <c r="QVP166" s="424"/>
      <c r="QVQ166" s="89"/>
      <c r="QVR166" s="425"/>
      <c r="QVS166" s="423"/>
      <c r="QVT166" s="426"/>
      <c r="QVU166" s="426"/>
      <c r="QVV166" s="427"/>
      <c r="QVW166" s="427"/>
      <c r="QVX166" s="423"/>
      <c r="QVY166" s="428"/>
      <c r="QVZ166" s="79"/>
      <c r="QWA166" s="424"/>
      <c r="QWB166" s="89"/>
      <c r="QWC166" s="425"/>
      <c r="QWD166" s="423"/>
      <c r="QWE166" s="426"/>
      <c r="QWF166" s="426"/>
      <c r="QWG166" s="427"/>
      <c r="QWH166" s="427"/>
      <c r="QWI166" s="423"/>
      <c r="QWJ166" s="428"/>
      <c r="QWK166" s="79"/>
      <c r="QWL166" s="424"/>
      <c r="QWM166" s="89"/>
      <c r="QWN166" s="425"/>
      <c r="QWO166" s="423"/>
      <c r="QWP166" s="426"/>
      <c r="QWQ166" s="426"/>
      <c r="QWR166" s="427"/>
      <c r="QWS166" s="427"/>
      <c r="QWT166" s="423"/>
      <c r="QWU166" s="428"/>
      <c r="QWV166" s="79"/>
      <c r="QWW166" s="424"/>
      <c r="QWX166" s="89"/>
      <c r="QWY166" s="425"/>
      <c r="QWZ166" s="423"/>
      <c r="QXA166" s="426"/>
      <c r="QXB166" s="426"/>
      <c r="QXC166" s="427"/>
      <c r="QXD166" s="427"/>
      <c r="QXE166" s="423"/>
      <c r="QXF166" s="428"/>
      <c r="QXG166" s="79"/>
      <c r="QXH166" s="424"/>
      <c r="QXI166" s="89"/>
      <c r="QXJ166" s="425"/>
      <c r="QXK166" s="423"/>
      <c r="QXL166" s="426"/>
      <c r="QXM166" s="426"/>
      <c r="QXN166" s="427"/>
      <c r="QXO166" s="427"/>
      <c r="QXP166" s="423"/>
      <c r="QXQ166" s="428"/>
      <c r="QXR166" s="79"/>
      <c r="QXS166" s="424"/>
      <c r="QXT166" s="89"/>
      <c r="QXU166" s="425"/>
      <c r="QXV166" s="423"/>
      <c r="QXW166" s="426"/>
      <c r="QXX166" s="426"/>
      <c r="QXY166" s="427"/>
      <c r="QXZ166" s="427"/>
      <c r="QYA166" s="423"/>
      <c r="QYB166" s="428"/>
      <c r="QYC166" s="79"/>
      <c r="QYD166" s="424"/>
      <c r="QYE166" s="89"/>
      <c r="QYF166" s="425"/>
      <c r="QYG166" s="423"/>
      <c r="QYH166" s="426"/>
      <c r="QYI166" s="426"/>
      <c r="QYJ166" s="427"/>
      <c r="QYK166" s="427"/>
      <c r="QYL166" s="423"/>
      <c r="QYM166" s="428"/>
      <c r="QYN166" s="79"/>
      <c r="QYO166" s="424"/>
      <c r="QYP166" s="89"/>
      <c r="QYQ166" s="425"/>
      <c r="QYR166" s="423"/>
      <c r="QYS166" s="426"/>
      <c r="QYT166" s="426"/>
      <c r="QYU166" s="427"/>
      <c r="QYV166" s="427"/>
      <c r="QYW166" s="423"/>
      <c r="QYX166" s="428"/>
      <c r="QYY166" s="79"/>
      <c r="QYZ166" s="424"/>
      <c r="QZA166" s="89"/>
      <c r="QZB166" s="425"/>
      <c r="QZC166" s="423"/>
      <c r="QZD166" s="426"/>
      <c r="QZE166" s="426"/>
      <c r="QZF166" s="427"/>
      <c r="QZG166" s="427"/>
      <c r="QZH166" s="423"/>
      <c r="QZI166" s="428"/>
      <c r="QZJ166" s="79"/>
      <c r="QZK166" s="424"/>
      <c r="QZL166" s="89"/>
      <c r="QZM166" s="425"/>
      <c r="QZN166" s="423"/>
      <c r="QZO166" s="426"/>
      <c r="QZP166" s="426"/>
      <c r="QZQ166" s="427"/>
      <c r="QZR166" s="427"/>
      <c r="QZS166" s="423"/>
      <c r="QZT166" s="428"/>
      <c r="QZU166" s="79"/>
      <c r="QZV166" s="424"/>
      <c r="QZW166" s="89"/>
      <c r="QZX166" s="425"/>
      <c r="QZY166" s="423"/>
      <c r="QZZ166" s="426"/>
      <c r="RAA166" s="426"/>
      <c r="RAB166" s="427"/>
      <c r="RAC166" s="427"/>
      <c r="RAD166" s="423"/>
      <c r="RAE166" s="428"/>
      <c r="RAF166" s="79"/>
      <c r="RAG166" s="424"/>
      <c r="RAH166" s="89"/>
      <c r="RAI166" s="425"/>
      <c r="RAJ166" s="423"/>
      <c r="RAK166" s="426"/>
      <c r="RAL166" s="426"/>
      <c r="RAM166" s="427"/>
      <c r="RAN166" s="427"/>
      <c r="RAO166" s="423"/>
      <c r="RAP166" s="428"/>
      <c r="RAQ166" s="79"/>
      <c r="RAR166" s="424"/>
      <c r="RAS166" s="89"/>
      <c r="RAT166" s="425"/>
      <c r="RAU166" s="423"/>
      <c r="RAV166" s="426"/>
      <c r="RAW166" s="426"/>
      <c r="RAX166" s="427"/>
      <c r="RAY166" s="427"/>
      <c r="RAZ166" s="423"/>
      <c r="RBA166" s="428"/>
      <c r="RBB166" s="79"/>
      <c r="RBC166" s="424"/>
      <c r="RBD166" s="89"/>
      <c r="RBE166" s="425"/>
      <c r="RBF166" s="423"/>
      <c r="RBG166" s="426"/>
      <c r="RBH166" s="426"/>
      <c r="RBI166" s="427"/>
      <c r="RBJ166" s="427"/>
      <c r="RBK166" s="423"/>
      <c r="RBL166" s="428"/>
      <c r="RBM166" s="79"/>
      <c r="RBN166" s="424"/>
      <c r="RBO166" s="89"/>
      <c r="RBP166" s="425"/>
      <c r="RBQ166" s="423"/>
      <c r="RBR166" s="426"/>
      <c r="RBS166" s="426"/>
      <c r="RBT166" s="427"/>
      <c r="RBU166" s="427"/>
      <c r="RBV166" s="423"/>
      <c r="RBW166" s="428"/>
      <c r="RBX166" s="79"/>
      <c r="RBY166" s="424"/>
      <c r="RBZ166" s="89"/>
      <c r="RCA166" s="425"/>
      <c r="RCB166" s="423"/>
      <c r="RCC166" s="426"/>
      <c r="RCD166" s="426"/>
      <c r="RCE166" s="427"/>
      <c r="RCF166" s="427"/>
      <c r="RCG166" s="423"/>
      <c r="RCH166" s="428"/>
      <c r="RCI166" s="79"/>
      <c r="RCJ166" s="424"/>
      <c r="RCK166" s="89"/>
      <c r="RCL166" s="425"/>
      <c r="RCM166" s="423"/>
      <c r="RCN166" s="426"/>
      <c r="RCO166" s="426"/>
      <c r="RCP166" s="427"/>
      <c r="RCQ166" s="427"/>
      <c r="RCR166" s="423"/>
      <c r="RCS166" s="428"/>
      <c r="RCT166" s="79"/>
      <c r="RCU166" s="424"/>
      <c r="RCV166" s="89"/>
      <c r="RCW166" s="425"/>
      <c r="RCX166" s="423"/>
      <c r="RCY166" s="426"/>
      <c r="RCZ166" s="426"/>
      <c r="RDA166" s="427"/>
      <c r="RDB166" s="427"/>
      <c r="RDC166" s="423"/>
      <c r="RDD166" s="428"/>
      <c r="RDE166" s="79"/>
      <c r="RDF166" s="424"/>
      <c r="RDG166" s="89"/>
      <c r="RDH166" s="425"/>
      <c r="RDI166" s="423"/>
      <c r="RDJ166" s="426"/>
      <c r="RDK166" s="426"/>
      <c r="RDL166" s="427"/>
      <c r="RDM166" s="427"/>
      <c r="RDN166" s="423"/>
      <c r="RDO166" s="428"/>
      <c r="RDP166" s="79"/>
      <c r="RDQ166" s="424"/>
      <c r="RDR166" s="89"/>
      <c r="RDS166" s="425"/>
      <c r="RDT166" s="423"/>
      <c r="RDU166" s="426"/>
      <c r="RDV166" s="426"/>
      <c r="RDW166" s="427"/>
      <c r="RDX166" s="427"/>
      <c r="RDY166" s="423"/>
      <c r="RDZ166" s="428"/>
      <c r="REA166" s="79"/>
      <c r="REB166" s="424"/>
      <c r="REC166" s="89"/>
      <c r="RED166" s="425"/>
      <c r="REE166" s="423"/>
      <c r="REF166" s="426"/>
      <c r="REG166" s="426"/>
      <c r="REH166" s="427"/>
      <c r="REI166" s="427"/>
      <c r="REJ166" s="423"/>
      <c r="REK166" s="428"/>
      <c r="REL166" s="79"/>
      <c r="REM166" s="424"/>
      <c r="REN166" s="89"/>
      <c r="REO166" s="425"/>
      <c r="REP166" s="423"/>
      <c r="REQ166" s="426"/>
      <c r="RER166" s="426"/>
      <c r="RES166" s="427"/>
      <c r="RET166" s="427"/>
      <c r="REU166" s="423"/>
      <c r="REV166" s="428"/>
      <c r="REW166" s="79"/>
      <c r="REX166" s="424"/>
      <c r="REY166" s="89"/>
      <c r="REZ166" s="425"/>
      <c r="RFA166" s="423"/>
      <c r="RFB166" s="426"/>
      <c r="RFC166" s="426"/>
      <c r="RFD166" s="427"/>
      <c r="RFE166" s="427"/>
      <c r="RFF166" s="423"/>
      <c r="RFG166" s="428"/>
      <c r="RFH166" s="79"/>
      <c r="RFI166" s="424"/>
      <c r="RFJ166" s="89"/>
      <c r="RFK166" s="425"/>
      <c r="RFL166" s="423"/>
      <c r="RFM166" s="426"/>
      <c r="RFN166" s="426"/>
      <c r="RFO166" s="427"/>
      <c r="RFP166" s="427"/>
      <c r="RFQ166" s="423"/>
      <c r="RFR166" s="428"/>
      <c r="RFS166" s="79"/>
      <c r="RFT166" s="424"/>
      <c r="RFU166" s="89"/>
      <c r="RFV166" s="425"/>
      <c r="RFW166" s="423"/>
      <c r="RFX166" s="426"/>
      <c r="RFY166" s="426"/>
      <c r="RFZ166" s="427"/>
      <c r="RGA166" s="427"/>
      <c r="RGB166" s="423"/>
      <c r="RGC166" s="428"/>
      <c r="RGD166" s="79"/>
      <c r="RGE166" s="424"/>
      <c r="RGF166" s="89"/>
      <c r="RGG166" s="425"/>
      <c r="RGH166" s="423"/>
      <c r="RGI166" s="426"/>
      <c r="RGJ166" s="426"/>
      <c r="RGK166" s="427"/>
      <c r="RGL166" s="427"/>
      <c r="RGM166" s="423"/>
      <c r="RGN166" s="428"/>
      <c r="RGO166" s="79"/>
      <c r="RGP166" s="424"/>
      <c r="RGQ166" s="89"/>
      <c r="RGR166" s="425"/>
      <c r="RGS166" s="423"/>
      <c r="RGT166" s="426"/>
      <c r="RGU166" s="426"/>
      <c r="RGV166" s="427"/>
      <c r="RGW166" s="427"/>
      <c r="RGX166" s="423"/>
      <c r="RGY166" s="428"/>
      <c r="RGZ166" s="79"/>
      <c r="RHA166" s="424"/>
      <c r="RHB166" s="89"/>
      <c r="RHC166" s="425"/>
      <c r="RHD166" s="423"/>
      <c r="RHE166" s="426"/>
      <c r="RHF166" s="426"/>
      <c r="RHG166" s="427"/>
      <c r="RHH166" s="427"/>
      <c r="RHI166" s="423"/>
      <c r="RHJ166" s="428"/>
      <c r="RHK166" s="79"/>
      <c r="RHL166" s="424"/>
      <c r="RHM166" s="89"/>
      <c r="RHN166" s="425"/>
      <c r="RHO166" s="423"/>
      <c r="RHP166" s="426"/>
      <c r="RHQ166" s="426"/>
      <c r="RHR166" s="427"/>
      <c r="RHS166" s="427"/>
      <c r="RHT166" s="423"/>
      <c r="RHU166" s="428"/>
      <c r="RHV166" s="79"/>
      <c r="RHW166" s="424"/>
      <c r="RHX166" s="89"/>
      <c r="RHY166" s="425"/>
      <c r="RHZ166" s="423"/>
      <c r="RIA166" s="426"/>
      <c r="RIB166" s="426"/>
      <c r="RIC166" s="427"/>
      <c r="RID166" s="427"/>
      <c r="RIE166" s="423"/>
      <c r="RIF166" s="428"/>
      <c r="RIG166" s="79"/>
      <c r="RIH166" s="424"/>
      <c r="RII166" s="89"/>
      <c r="RIJ166" s="425"/>
      <c r="RIK166" s="423"/>
      <c r="RIL166" s="426"/>
      <c r="RIM166" s="426"/>
      <c r="RIN166" s="427"/>
      <c r="RIO166" s="427"/>
      <c r="RIP166" s="423"/>
      <c r="RIQ166" s="428"/>
      <c r="RIR166" s="79"/>
      <c r="RIS166" s="424"/>
      <c r="RIT166" s="89"/>
      <c r="RIU166" s="425"/>
      <c r="RIV166" s="423"/>
      <c r="RIW166" s="426"/>
      <c r="RIX166" s="426"/>
      <c r="RIY166" s="427"/>
      <c r="RIZ166" s="427"/>
      <c r="RJA166" s="423"/>
      <c r="RJB166" s="428"/>
      <c r="RJC166" s="79"/>
      <c r="RJD166" s="424"/>
      <c r="RJE166" s="89"/>
      <c r="RJF166" s="425"/>
      <c r="RJG166" s="423"/>
      <c r="RJH166" s="426"/>
      <c r="RJI166" s="426"/>
      <c r="RJJ166" s="427"/>
      <c r="RJK166" s="427"/>
      <c r="RJL166" s="423"/>
      <c r="RJM166" s="428"/>
      <c r="RJN166" s="79"/>
      <c r="RJO166" s="424"/>
      <c r="RJP166" s="89"/>
      <c r="RJQ166" s="425"/>
      <c r="RJR166" s="423"/>
      <c r="RJS166" s="426"/>
      <c r="RJT166" s="426"/>
      <c r="RJU166" s="427"/>
      <c r="RJV166" s="427"/>
      <c r="RJW166" s="423"/>
      <c r="RJX166" s="428"/>
      <c r="RJY166" s="79"/>
      <c r="RJZ166" s="424"/>
      <c r="RKA166" s="89"/>
      <c r="RKB166" s="425"/>
      <c r="RKC166" s="423"/>
      <c r="RKD166" s="426"/>
      <c r="RKE166" s="426"/>
      <c r="RKF166" s="427"/>
      <c r="RKG166" s="427"/>
      <c r="RKH166" s="423"/>
      <c r="RKI166" s="428"/>
      <c r="RKJ166" s="79"/>
      <c r="RKK166" s="424"/>
      <c r="RKL166" s="89"/>
      <c r="RKM166" s="425"/>
      <c r="RKN166" s="423"/>
      <c r="RKO166" s="426"/>
      <c r="RKP166" s="426"/>
      <c r="RKQ166" s="427"/>
      <c r="RKR166" s="427"/>
      <c r="RKS166" s="423"/>
      <c r="RKT166" s="428"/>
      <c r="RKU166" s="79"/>
      <c r="RKV166" s="424"/>
      <c r="RKW166" s="89"/>
      <c r="RKX166" s="425"/>
      <c r="RKY166" s="423"/>
      <c r="RKZ166" s="426"/>
      <c r="RLA166" s="426"/>
      <c r="RLB166" s="427"/>
      <c r="RLC166" s="427"/>
      <c r="RLD166" s="423"/>
      <c r="RLE166" s="428"/>
      <c r="RLF166" s="79"/>
      <c r="RLG166" s="424"/>
      <c r="RLH166" s="89"/>
      <c r="RLI166" s="425"/>
      <c r="RLJ166" s="423"/>
      <c r="RLK166" s="426"/>
      <c r="RLL166" s="426"/>
      <c r="RLM166" s="427"/>
      <c r="RLN166" s="427"/>
      <c r="RLO166" s="423"/>
      <c r="RLP166" s="428"/>
      <c r="RLQ166" s="79"/>
      <c r="RLR166" s="424"/>
      <c r="RLS166" s="89"/>
      <c r="RLT166" s="425"/>
      <c r="RLU166" s="423"/>
      <c r="RLV166" s="426"/>
      <c r="RLW166" s="426"/>
      <c r="RLX166" s="427"/>
      <c r="RLY166" s="427"/>
      <c r="RLZ166" s="423"/>
      <c r="RMA166" s="428"/>
      <c r="RMB166" s="79"/>
      <c r="RMC166" s="424"/>
      <c r="RMD166" s="89"/>
      <c r="RME166" s="425"/>
      <c r="RMF166" s="423"/>
      <c r="RMG166" s="426"/>
      <c r="RMH166" s="426"/>
      <c r="RMI166" s="427"/>
      <c r="RMJ166" s="427"/>
      <c r="RMK166" s="423"/>
      <c r="RML166" s="428"/>
      <c r="RMM166" s="79"/>
      <c r="RMN166" s="424"/>
      <c r="RMO166" s="89"/>
      <c r="RMP166" s="425"/>
      <c r="RMQ166" s="423"/>
      <c r="RMR166" s="426"/>
      <c r="RMS166" s="426"/>
      <c r="RMT166" s="427"/>
      <c r="RMU166" s="427"/>
      <c r="RMV166" s="423"/>
      <c r="RMW166" s="428"/>
      <c r="RMX166" s="79"/>
      <c r="RMY166" s="424"/>
      <c r="RMZ166" s="89"/>
      <c r="RNA166" s="425"/>
      <c r="RNB166" s="423"/>
      <c r="RNC166" s="426"/>
      <c r="RND166" s="426"/>
      <c r="RNE166" s="427"/>
      <c r="RNF166" s="427"/>
      <c r="RNG166" s="423"/>
      <c r="RNH166" s="428"/>
      <c r="RNI166" s="79"/>
      <c r="RNJ166" s="424"/>
      <c r="RNK166" s="89"/>
      <c r="RNL166" s="425"/>
      <c r="RNM166" s="423"/>
      <c r="RNN166" s="426"/>
      <c r="RNO166" s="426"/>
      <c r="RNP166" s="427"/>
      <c r="RNQ166" s="427"/>
      <c r="RNR166" s="423"/>
      <c r="RNS166" s="428"/>
      <c r="RNT166" s="79"/>
      <c r="RNU166" s="424"/>
      <c r="RNV166" s="89"/>
      <c r="RNW166" s="425"/>
      <c r="RNX166" s="423"/>
      <c r="RNY166" s="426"/>
      <c r="RNZ166" s="426"/>
      <c r="ROA166" s="427"/>
      <c r="ROB166" s="427"/>
      <c r="ROC166" s="423"/>
      <c r="ROD166" s="428"/>
      <c r="ROE166" s="79"/>
      <c r="ROF166" s="424"/>
      <c r="ROG166" s="89"/>
      <c r="ROH166" s="425"/>
      <c r="ROI166" s="423"/>
      <c r="ROJ166" s="426"/>
      <c r="ROK166" s="426"/>
      <c r="ROL166" s="427"/>
      <c r="ROM166" s="427"/>
      <c r="RON166" s="423"/>
      <c r="ROO166" s="428"/>
      <c r="ROP166" s="79"/>
      <c r="ROQ166" s="424"/>
      <c r="ROR166" s="89"/>
      <c r="ROS166" s="425"/>
      <c r="ROT166" s="423"/>
      <c r="ROU166" s="426"/>
      <c r="ROV166" s="426"/>
      <c r="ROW166" s="427"/>
      <c r="ROX166" s="427"/>
      <c r="ROY166" s="423"/>
      <c r="ROZ166" s="428"/>
      <c r="RPA166" s="79"/>
      <c r="RPB166" s="424"/>
      <c r="RPC166" s="89"/>
      <c r="RPD166" s="425"/>
      <c r="RPE166" s="423"/>
      <c r="RPF166" s="426"/>
      <c r="RPG166" s="426"/>
      <c r="RPH166" s="427"/>
      <c r="RPI166" s="427"/>
      <c r="RPJ166" s="423"/>
      <c r="RPK166" s="428"/>
      <c r="RPL166" s="79"/>
      <c r="RPM166" s="424"/>
      <c r="RPN166" s="89"/>
      <c r="RPO166" s="425"/>
      <c r="RPP166" s="423"/>
      <c r="RPQ166" s="426"/>
      <c r="RPR166" s="426"/>
      <c r="RPS166" s="427"/>
      <c r="RPT166" s="427"/>
      <c r="RPU166" s="423"/>
      <c r="RPV166" s="428"/>
      <c r="RPW166" s="79"/>
      <c r="RPX166" s="424"/>
      <c r="RPY166" s="89"/>
      <c r="RPZ166" s="425"/>
      <c r="RQA166" s="423"/>
      <c r="RQB166" s="426"/>
      <c r="RQC166" s="426"/>
      <c r="RQD166" s="427"/>
      <c r="RQE166" s="427"/>
      <c r="RQF166" s="423"/>
      <c r="RQG166" s="428"/>
      <c r="RQH166" s="79"/>
      <c r="RQI166" s="424"/>
      <c r="RQJ166" s="89"/>
      <c r="RQK166" s="425"/>
      <c r="RQL166" s="423"/>
      <c r="RQM166" s="426"/>
      <c r="RQN166" s="426"/>
      <c r="RQO166" s="427"/>
      <c r="RQP166" s="427"/>
      <c r="RQQ166" s="423"/>
      <c r="RQR166" s="428"/>
      <c r="RQS166" s="79"/>
      <c r="RQT166" s="424"/>
      <c r="RQU166" s="89"/>
      <c r="RQV166" s="425"/>
      <c r="RQW166" s="423"/>
      <c r="RQX166" s="426"/>
      <c r="RQY166" s="426"/>
      <c r="RQZ166" s="427"/>
      <c r="RRA166" s="427"/>
      <c r="RRB166" s="423"/>
      <c r="RRC166" s="428"/>
      <c r="RRD166" s="79"/>
      <c r="RRE166" s="424"/>
      <c r="RRF166" s="89"/>
      <c r="RRG166" s="425"/>
      <c r="RRH166" s="423"/>
      <c r="RRI166" s="426"/>
      <c r="RRJ166" s="426"/>
      <c r="RRK166" s="427"/>
      <c r="RRL166" s="427"/>
      <c r="RRM166" s="423"/>
      <c r="RRN166" s="428"/>
      <c r="RRO166" s="79"/>
      <c r="RRP166" s="424"/>
      <c r="RRQ166" s="89"/>
      <c r="RRR166" s="425"/>
      <c r="RRS166" s="423"/>
      <c r="RRT166" s="426"/>
      <c r="RRU166" s="426"/>
      <c r="RRV166" s="427"/>
      <c r="RRW166" s="427"/>
      <c r="RRX166" s="423"/>
      <c r="RRY166" s="428"/>
      <c r="RRZ166" s="79"/>
      <c r="RSA166" s="424"/>
      <c r="RSB166" s="89"/>
      <c r="RSC166" s="425"/>
      <c r="RSD166" s="423"/>
      <c r="RSE166" s="426"/>
      <c r="RSF166" s="426"/>
      <c r="RSG166" s="427"/>
      <c r="RSH166" s="427"/>
      <c r="RSI166" s="423"/>
      <c r="RSJ166" s="428"/>
      <c r="RSK166" s="79"/>
      <c r="RSL166" s="424"/>
      <c r="RSM166" s="89"/>
      <c r="RSN166" s="425"/>
      <c r="RSO166" s="423"/>
      <c r="RSP166" s="426"/>
      <c r="RSQ166" s="426"/>
      <c r="RSR166" s="427"/>
      <c r="RSS166" s="427"/>
      <c r="RST166" s="423"/>
      <c r="RSU166" s="428"/>
      <c r="RSV166" s="79"/>
      <c r="RSW166" s="424"/>
      <c r="RSX166" s="89"/>
      <c r="RSY166" s="425"/>
      <c r="RSZ166" s="423"/>
      <c r="RTA166" s="426"/>
      <c r="RTB166" s="426"/>
      <c r="RTC166" s="427"/>
      <c r="RTD166" s="427"/>
      <c r="RTE166" s="423"/>
      <c r="RTF166" s="428"/>
      <c r="RTG166" s="79"/>
      <c r="RTH166" s="424"/>
      <c r="RTI166" s="89"/>
      <c r="RTJ166" s="425"/>
      <c r="RTK166" s="423"/>
      <c r="RTL166" s="426"/>
      <c r="RTM166" s="426"/>
      <c r="RTN166" s="427"/>
      <c r="RTO166" s="427"/>
      <c r="RTP166" s="423"/>
      <c r="RTQ166" s="428"/>
      <c r="RTR166" s="79"/>
      <c r="RTS166" s="424"/>
      <c r="RTT166" s="89"/>
      <c r="RTU166" s="425"/>
      <c r="RTV166" s="423"/>
      <c r="RTW166" s="426"/>
      <c r="RTX166" s="426"/>
      <c r="RTY166" s="427"/>
      <c r="RTZ166" s="427"/>
      <c r="RUA166" s="423"/>
      <c r="RUB166" s="428"/>
      <c r="RUC166" s="79"/>
      <c r="RUD166" s="424"/>
      <c r="RUE166" s="89"/>
      <c r="RUF166" s="425"/>
      <c r="RUG166" s="423"/>
      <c r="RUH166" s="426"/>
      <c r="RUI166" s="426"/>
      <c r="RUJ166" s="427"/>
      <c r="RUK166" s="427"/>
      <c r="RUL166" s="423"/>
      <c r="RUM166" s="428"/>
      <c r="RUN166" s="79"/>
      <c r="RUO166" s="424"/>
      <c r="RUP166" s="89"/>
      <c r="RUQ166" s="425"/>
      <c r="RUR166" s="423"/>
      <c r="RUS166" s="426"/>
      <c r="RUT166" s="426"/>
      <c r="RUU166" s="427"/>
      <c r="RUV166" s="427"/>
      <c r="RUW166" s="423"/>
      <c r="RUX166" s="428"/>
      <c r="RUY166" s="79"/>
      <c r="RUZ166" s="424"/>
      <c r="RVA166" s="89"/>
      <c r="RVB166" s="425"/>
      <c r="RVC166" s="423"/>
      <c r="RVD166" s="426"/>
      <c r="RVE166" s="426"/>
      <c r="RVF166" s="427"/>
      <c r="RVG166" s="427"/>
      <c r="RVH166" s="423"/>
      <c r="RVI166" s="428"/>
      <c r="RVJ166" s="79"/>
      <c r="RVK166" s="424"/>
      <c r="RVL166" s="89"/>
      <c r="RVM166" s="425"/>
      <c r="RVN166" s="423"/>
      <c r="RVO166" s="426"/>
      <c r="RVP166" s="426"/>
      <c r="RVQ166" s="427"/>
      <c r="RVR166" s="427"/>
      <c r="RVS166" s="423"/>
      <c r="RVT166" s="428"/>
      <c r="RVU166" s="79"/>
      <c r="RVV166" s="424"/>
      <c r="RVW166" s="89"/>
      <c r="RVX166" s="425"/>
      <c r="RVY166" s="423"/>
      <c r="RVZ166" s="426"/>
      <c r="RWA166" s="426"/>
      <c r="RWB166" s="427"/>
      <c r="RWC166" s="427"/>
      <c r="RWD166" s="423"/>
      <c r="RWE166" s="428"/>
      <c r="RWF166" s="79"/>
      <c r="RWG166" s="424"/>
      <c r="RWH166" s="89"/>
      <c r="RWI166" s="425"/>
      <c r="RWJ166" s="423"/>
      <c r="RWK166" s="426"/>
      <c r="RWL166" s="426"/>
      <c r="RWM166" s="427"/>
      <c r="RWN166" s="427"/>
      <c r="RWO166" s="423"/>
      <c r="RWP166" s="428"/>
      <c r="RWQ166" s="79"/>
      <c r="RWR166" s="424"/>
      <c r="RWS166" s="89"/>
      <c r="RWT166" s="425"/>
      <c r="RWU166" s="423"/>
      <c r="RWV166" s="426"/>
      <c r="RWW166" s="426"/>
      <c r="RWX166" s="427"/>
      <c r="RWY166" s="427"/>
      <c r="RWZ166" s="423"/>
      <c r="RXA166" s="428"/>
      <c r="RXB166" s="79"/>
      <c r="RXC166" s="424"/>
      <c r="RXD166" s="89"/>
      <c r="RXE166" s="425"/>
      <c r="RXF166" s="423"/>
      <c r="RXG166" s="426"/>
      <c r="RXH166" s="426"/>
      <c r="RXI166" s="427"/>
      <c r="RXJ166" s="427"/>
      <c r="RXK166" s="423"/>
      <c r="RXL166" s="428"/>
      <c r="RXM166" s="79"/>
      <c r="RXN166" s="424"/>
      <c r="RXO166" s="89"/>
      <c r="RXP166" s="425"/>
      <c r="RXQ166" s="423"/>
      <c r="RXR166" s="426"/>
      <c r="RXS166" s="426"/>
      <c r="RXT166" s="427"/>
      <c r="RXU166" s="427"/>
      <c r="RXV166" s="423"/>
      <c r="RXW166" s="428"/>
      <c r="RXX166" s="79"/>
      <c r="RXY166" s="424"/>
      <c r="RXZ166" s="89"/>
      <c r="RYA166" s="425"/>
      <c r="RYB166" s="423"/>
      <c r="RYC166" s="426"/>
      <c r="RYD166" s="426"/>
      <c r="RYE166" s="427"/>
      <c r="RYF166" s="427"/>
      <c r="RYG166" s="423"/>
      <c r="RYH166" s="428"/>
      <c r="RYI166" s="79"/>
      <c r="RYJ166" s="424"/>
      <c r="RYK166" s="89"/>
      <c r="RYL166" s="425"/>
      <c r="RYM166" s="423"/>
      <c r="RYN166" s="426"/>
      <c r="RYO166" s="426"/>
      <c r="RYP166" s="427"/>
      <c r="RYQ166" s="427"/>
      <c r="RYR166" s="423"/>
      <c r="RYS166" s="428"/>
      <c r="RYT166" s="79"/>
      <c r="RYU166" s="424"/>
      <c r="RYV166" s="89"/>
      <c r="RYW166" s="425"/>
      <c r="RYX166" s="423"/>
      <c r="RYY166" s="426"/>
      <c r="RYZ166" s="426"/>
      <c r="RZA166" s="427"/>
      <c r="RZB166" s="427"/>
      <c r="RZC166" s="423"/>
      <c r="RZD166" s="428"/>
      <c r="RZE166" s="79"/>
      <c r="RZF166" s="424"/>
      <c r="RZG166" s="89"/>
      <c r="RZH166" s="425"/>
      <c r="RZI166" s="423"/>
      <c r="RZJ166" s="426"/>
      <c r="RZK166" s="426"/>
      <c r="RZL166" s="427"/>
      <c r="RZM166" s="427"/>
      <c r="RZN166" s="423"/>
      <c r="RZO166" s="428"/>
      <c r="RZP166" s="79"/>
      <c r="RZQ166" s="424"/>
      <c r="RZR166" s="89"/>
      <c r="RZS166" s="425"/>
      <c r="RZT166" s="423"/>
      <c r="RZU166" s="426"/>
      <c r="RZV166" s="426"/>
      <c r="RZW166" s="427"/>
      <c r="RZX166" s="427"/>
      <c r="RZY166" s="423"/>
      <c r="RZZ166" s="428"/>
      <c r="SAA166" s="79"/>
      <c r="SAB166" s="424"/>
      <c r="SAC166" s="89"/>
      <c r="SAD166" s="425"/>
      <c r="SAE166" s="423"/>
      <c r="SAF166" s="426"/>
      <c r="SAG166" s="426"/>
      <c r="SAH166" s="427"/>
      <c r="SAI166" s="427"/>
      <c r="SAJ166" s="423"/>
      <c r="SAK166" s="428"/>
      <c r="SAL166" s="79"/>
      <c r="SAM166" s="424"/>
      <c r="SAN166" s="89"/>
      <c r="SAO166" s="425"/>
      <c r="SAP166" s="423"/>
      <c r="SAQ166" s="426"/>
      <c r="SAR166" s="426"/>
      <c r="SAS166" s="427"/>
      <c r="SAT166" s="427"/>
      <c r="SAU166" s="423"/>
      <c r="SAV166" s="428"/>
      <c r="SAW166" s="79"/>
      <c r="SAX166" s="424"/>
      <c r="SAY166" s="89"/>
      <c r="SAZ166" s="425"/>
      <c r="SBA166" s="423"/>
      <c r="SBB166" s="426"/>
      <c r="SBC166" s="426"/>
      <c r="SBD166" s="427"/>
      <c r="SBE166" s="427"/>
      <c r="SBF166" s="423"/>
      <c r="SBG166" s="428"/>
      <c r="SBH166" s="79"/>
      <c r="SBI166" s="424"/>
      <c r="SBJ166" s="89"/>
      <c r="SBK166" s="425"/>
      <c r="SBL166" s="423"/>
      <c r="SBM166" s="426"/>
      <c r="SBN166" s="426"/>
      <c r="SBO166" s="427"/>
      <c r="SBP166" s="427"/>
      <c r="SBQ166" s="423"/>
      <c r="SBR166" s="428"/>
      <c r="SBS166" s="79"/>
      <c r="SBT166" s="424"/>
      <c r="SBU166" s="89"/>
      <c r="SBV166" s="425"/>
      <c r="SBW166" s="423"/>
      <c r="SBX166" s="426"/>
      <c r="SBY166" s="426"/>
      <c r="SBZ166" s="427"/>
      <c r="SCA166" s="427"/>
      <c r="SCB166" s="423"/>
      <c r="SCC166" s="428"/>
      <c r="SCD166" s="79"/>
      <c r="SCE166" s="424"/>
      <c r="SCF166" s="89"/>
      <c r="SCG166" s="425"/>
      <c r="SCH166" s="423"/>
      <c r="SCI166" s="426"/>
      <c r="SCJ166" s="426"/>
      <c r="SCK166" s="427"/>
      <c r="SCL166" s="427"/>
      <c r="SCM166" s="423"/>
      <c r="SCN166" s="428"/>
      <c r="SCO166" s="79"/>
      <c r="SCP166" s="424"/>
      <c r="SCQ166" s="89"/>
      <c r="SCR166" s="425"/>
      <c r="SCS166" s="423"/>
      <c r="SCT166" s="426"/>
      <c r="SCU166" s="426"/>
      <c r="SCV166" s="427"/>
      <c r="SCW166" s="427"/>
      <c r="SCX166" s="423"/>
      <c r="SCY166" s="428"/>
      <c r="SCZ166" s="79"/>
      <c r="SDA166" s="424"/>
      <c r="SDB166" s="89"/>
      <c r="SDC166" s="425"/>
      <c r="SDD166" s="423"/>
      <c r="SDE166" s="426"/>
      <c r="SDF166" s="426"/>
      <c r="SDG166" s="427"/>
      <c r="SDH166" s="427"/>
      <c r="SDI166" s="423"/>
      <c r="SDJ166" s="428"/>
      <c r="SDK166" s="79"/>
      <c r="SDL166" s="424"/>
      <c r="SDM166" s="89"/>
      <c r="SDN166" s="425"/>
      <c r="SDO166" s="423"/>
      <c r="SDP166" s="426"/>
      <c r="SDQ166" s="426"/>
      <c r="SDR166" s="427"/>
      <c r="SDS166" s="427"/>
      <c r="SDT166" s="423"/>
      <c r="SDU166" s="428"/>
      <c r="SDV166" s="79"/>
      <c r="SDW166" s="424"/>
      <c r="SDX166" s="89"/>
      <c r="SDY166" s="425"/>
      <c r="SDZ166" s="423"/>
      <c r="SEA166" s="426"/>
      <c r="SEB166" s="426"/>
      <c r="SEC166" s="427"/>
      <c r="SED166" s="427"/>
      <c r="SEE166" s="423"/>
      <c r="SEF166" s="428"/>
      <c r="SEG166" s="79"/>
      <c r="SEH166" s="424"/>
      <c r="SEI166" s="89"/>
      <c r="SEJ166" s="425"/>
      <c r="SEK166" s="423"/>
      <c r="SEL166" s="426"/>
      <c r="SEM166" s="426"/>
      <c r="SEN166" s="427"/>
      <c r="SEO166" s="427"/>
      <c r="SEP166" s="423"/>
      <c r="SEQ166" s="428"/>
      <c r="SER166" s="79"/>
      <c r="SES166" s="424"/>
      <c r="SET166" s="89"/>
      <c r="SEU166" s="425"/>
      <c r="SEV166" s="423"/>
      <c r="SEW166" s="426"/>
      <c r="SEX166" s="426"/>
      <c r="SEY166" s="427"/>
      <c r="SEZ166" s="427"/>
      <c r="SFA166" s="423"/>
      <c r="SFB166" s="428"/>
      <c r="SFC166" s="79"/>
      <c r="SFD166" s="424"/>
      <c r="SFE166" s="89"/>
      <c r="SFF166" s="425"/>
      <c r="SFG166" s="423"/>
      <c r="SFH166" s="426"/>
      <c r="SFI166" s="426"/>
      <c r="SFJ166" s="427"/>
      <c r="SFK166" s="427"/>
      <c r="SFL166" s="423"/>
      <c r="SFM166" s="428"/>
      <c r="SFN166" s="79"/>
      <c r="SFO166" s="424"/>
      <c r="SFP166" s="89"/>
      <c r="SFQ166" s="425"/>
      <c r="SFR166" s="423"/>
      <c r="SFS166" s="426"/>
      <c r="SFT166" s="426"/>
      <c r="SFU166" s="427"/>
      <c r="SFV166" s="427"/>
      <c r="SFW166" s="423"/>
      <c r="SFX166" s="428"/>
      <c r="SFY166" s="79"/>
      <c r="SFZ166" s="424"/>
      <c r="SGA166" s="89"/>
      <c r="SGB166" s="425"/>
      <c r="SGC166" s="423"/>
      <c r="SGD166" s="426"/>
      <c r="SGE166" s="426"/>
      <c r="SGF166" s="427"/>
      <c r="SGG166" s="427"/>
      <c r="SGH166" s="423"/>
      <c r="SGI166" s="428"/>
      <c r="SGJ166" s="79"/>
      <c r="SGK166" s="424"/>
      <c r="SGL166" s="89"/>
      <c r="SGM166" s="425"/>
      <c r="SGN166" s="423"/>
      <c r="SGO166" s="426"/>
      <c r="SGP166" s="426"/>
      <c r="SGQ166" s="427"/>
      <c r="SGR166" s="427"/>
      <c r="SGS166" s="423"/>
      <c r="SGT166" s="428"/>
      <c r="SGU166" s="79"/>
      <c r="SGV166" s="424"/>
      <c r="SGW166" s="89"/>
      <c r="SGX166" s="425"/>
      <c r="SGY166" s="423"/>
      <c r="SGZ166" s="426"/>
      <c r="SHA166" s="426"/>
      <c r="SHB166" s="427"/>
      <c r="SHC166" s="427"/>
      <c r="SHD166" s="423"/>
      <c r="SHE166" s="428"/>
      <c r="SHF166" s="79"/>
      <c r="SHG166" s="424"/>
      <c r="SHH166" s="89"/>
      <c r="SHI166" s="425"/>
      <c r="SHJ166" s="423"/>
      <c r="SHK166" s="426"/>
      <c r="SHL166" s="426"/>
      <c r="SHM166" s="427"/>
      <c r="SHN166" s="427"/>
      <c r="SHO166" s="423"/>
      <c r="SHP166" s="428"/>
      <c r="SHQ166" s="79"/>
      <c r="SHR166" s="424"/>
      <c r="SHS166" s="89"/>
      <c r="SHT166" s="425"/>
      <c r="SHU166" s="423"/>
      <c r="SHV166" s="426"/>
      <c r="SHW166" s="426"/>
      <c r="SHX166" s="427"/>
      <c r="SHY166" s="427"/>
      <c r="SHZ166" s="423"/>
      <c r="SIA166" s="428"/>
      <c r="SIB166" s="79"/>
      <c r="SIC166" s="424"/>
      <c r="SID166" s="89"/>
      <c r="SIE166" s="425"/>
      <c r="SIF166" s="423"/>
      <c r="SIG166" s="426"/>
      <c r="SIH166" s="426"/>
      <c r="SII166" s="427"/>
      <c r="SIJ166" s="427"/>
      <c r="SIK166" s="423"/>
      <c r="SIL166" s="428"/>
      <c r="SIM166" s="79"/>
      <c r="SIN166" s="424"/>
      <c r="SIO166" s="89"/>
      <c r="SIP166" s="425"/>
      <c r="SIQ166" s="423"/>
      <c r="SIR166" s="426"/>
      <c r="SIS166" s="426"/>
      <c r="SIT166" s="427"/>
      <c r="SIU166" s="427"/>
      <c r="SIV166" s="423"/>
      <c r="SIW166" s="428"/>
      <c r="SIX166" s="79"/>
      <c r="SIY166" s="424"/>
      <c r="SIZ166" s="89"/>
      <c r="SJA166" s="425"/>
      <c r="SJB166" s="423"/>
      <c r="SJC166" s="426"/>
      <c r="SJD166" s="426"/>
      <c r="SJE166" s="427"/>
      <c r="SJF166" s="427"/>
      <c r="SJG166" s="423"/>
      <c r="SJH166" s="428"/>
      <c r="SJI166" s="79"/>
      <c r="SJJ166" s="424"/>
      <c r="SJK166" s="89"/>
      <c r="SJL166" s="425"/>
      <c r="SJM166" s="423"/>
      <c r="SJN166" s="426"/>
      <c r="SJO166" s="426"/>
      <c r="SJP166" s="427"/>
      <c r="SJQ166" s="427"/>
      <c r="SJR166" s="423"/>
      <c r="SJS166" s="428"/>
      <c r="SJT166" s="79"/>
      <c r="SJU166" s="424"/>
      <c r="SJV166" s="89"/>
      <c r="SJW166" s="425"/>
      <c r="SJX166" s="423"/>
      <c r="SJY166" s="426"/>
      <c r="SJZ166" s="426"/>
      <c r="SKA166" s="427"/>
      <c r="SKB166" s="427"/>
      <c r="SKC166" s="423"/>
      <c r="SKD166" s="428"/>
      <c r="SKE166" s="79"/>
      <c r="SKF166" s="424"/>
      <c r="SKG166" s="89"/>
      <c r="SKH166" s="425"/>
      <c r="SKI166" s="423"/>
      <c r="SKJ166" s="426"/>
      <c r="SKK166" s="426"/>
      <c r="SKL166" s="427"/>
      <c r="SKM166" s="427"/>
      <c r="SKN166" s="423"/>
      <c r="SKO166" s="428"/>
      <c r="SKP166" s="79"/>
      <c r="SKQ166" s="424"/>
      <c r="SKR166" s="89"/>
      <c r="SKS166" s="425"/>
      <c r="SKT166" s="423"/>
      <c r="SKU166" s="426"/>
      <c r="SKV166" s="426"/>
      <c r="SKW166" s="427"/>
      <c r="SKX166" s="427"/>
      <c r="SKY166" s="423"/>
      <c r="SKZ166" s="428"/>
      <c r="SLA166" s="79"/>
      <c r="SLB166" s="424"/>
      <c r="SLC166" s="89"/>
      <c r="SLD166" s="425"/>
      <c r="SLE166" s="423"/>
      <c r="SLF166" s="426"/>
      <c r="SLG166" s="426"/>
      <c r="SLH166" s="427"/>
      <c r="SLI166" s="427"/>
      <c r="SLJ166" s="423"/>
      <c r="SLK166" s="428"/>
      <c r="SLL166" s="79"/>
      <c r="SLM166" s="424"/>
      <c r="SLN166" s="89"/>
      <c r="SLO166" s="425"/>
      <c r="SLP166" s="423"/>
      <c r="SLQ166" s="426"/>
      <c r="SLR166" s="426"/>
      <c r="SLS166" s="427"/>
      <c r="SLT166" s="427"/>
      <c r="SLU166" s="423"/>
      <c r="SLV166" s="428"/>
      <c r="SLW166" s="79"/>
      <c r="SLX166" s="424"/>
      <c r="SLY166" s="89"/>
      <c r="SLZ166" s="425"/>
      <c r="SMA166" s="423"/>
      <c r="SMB166" s="426"/>
      <c r="SMC166" s="426"/>
      <c r="SMD166" s="427"/>
      <c r="SME166" s="427"/>
      <c r="SMF166" s="423"/>
      <c r="SMG166" s="428"/>
      <c r="SMH166" s="79"/>
      <c r="SMI166" s="424"/>
      <c r="SMJ166" s="89"/>
      <c r="SMK166" s="425"/>
      <c r="SML166" s="423"/>
      <c r="SMM166" s="426"/>
      <c r="SMN166" s="426"/>
      <c r="SMO166" s="427"/>
      <c r="SMP166" s="427"/>
      <c r="SMQ166" s="423"/>
      <c r="SMR166" s="428"/>
      <c r="SMS166" s="79"/>
      <c r="SMT166" s="424"/>
      <c r="SMU166" s="89"/>
      <c r="SMV166" s="425"/>
      <c r="SMW166" s="423"/>
      <c r="SMX166" s="426"/>
      <c r="SMY166" s="426"/>
      <c r="SMZ166" s="427"/>
      <c r="SNA166" s="427"/>
      <c r="SNB166" s="423"/>
      <c r="SNC166" s="428"/>
      <c r="SND166" s="79"/>
      <c r="SNE166" s="424"/>
      <c r="SNF166" s="89"/>
      <c r="SNG166" s="425"/>
      <c r="SNH166" s="423"/>
      <c r="SNI166" s="426"/>
      <c r="SNJ166" s="426"/>
      <c r="SNK166" s="427"/>
      <c r="SNL166" s="427"/>
      <c r="SNM166" s="423"/>
      <c r="SNN166" s="428"/>
      <c r="SNO166" s="79"/>
      <c r="SNP166" s="424"/>
      <c r="SNQ166" s="89"/>
      <c r="SNR166" s="425"/>
      <c r="SNS166" s="423"/>
      <c r="SNT166" s="426"/>
      <c r="SNU166" s="426"/>
      <c r="SNV166" s="427"/>
      <c r="SNW166" s="427"/>
      <c r="SNX166" s="423"/>
      <c r="SNY166" s="428"/>
      <c r="SNZ166" s="79"/>
      <c r="SOA166" s="424"/>
      <c r="SOB166" s="89"/>
      <c r="SOC166" s="425"/>
      <c r="SOD166" s="423"/>
      <c r="SOE166" s="426"/>
      <c r="SOF166" s="426"/>
      <c r="SOG166" s="427"/>
      <c r="SOH166" s="427"/>
      <c r="SOI166" s="423"/>
      <c r="SOJ166" s="428"/>
      <c r="SOK166" s="79"/>
      <c r="SOL166" s="424"/>
      <c r="SOM166" s="89"/>
      <c r="SON166" s="425"/>
      <c r="SOO166" s="423"/>
      <c r="SOP166" s="426"/>
      <c r="SOQ166" s="426"/>
      <c r="SOR166" s="427"/>
      <c r="SOS166" s="427"/>
      <c r="SOT166" s="423"/>
      <c r="SOU166" s="428"/>
      <c r="SOV166" s="79"/>
      <c r="SOW166" s="424"/>
      <c r="SOX166" s="89"/>
      <c r="SOY166" s="425"/>
      <c r="SOZ166" s="423"/>
      <c r="SPA166" s="426"/>
      <c r="SPB166" s="426"/>
      <c r="SPC166" s="427"/>
      <c r="SPD166" s="427"/>
      <c r="SPE166" s="423"/>
      <c r="SPF166" s="428"/>
      <c r="SPG166" s="79"/>
      <c r="SPH166" s="424"/>
      <c r="SPI166" s="89"/>
      <c r="SPJ166" s="425"/>
      <c r="SPK166" s="423"/>
      <c r="SPL166" s="426"/>
      <c r="SPM166" s="426"/>
      <c r="SPN166" s="427"/>
      <c r="SPO166" s="427"/>
      <c r="SPP166" s="423"/>
      <c r="SPQ166" s="428"/>
      <c r="SPR166" s="79"/>
      <c r="SPS166" s="424"/>
      <c r="SPT166" s="89"/>
      <c r="SPU166" s="425"/>
      <c r="SPV166" s="423"/>
      <c r="SPW166" s="426"/>
      <c r="SPX166" s="426"/>
      <c r="SPY166" s="427"/>
      <c r="SPZ166" s="427"/>
      <c r="SQA166" s="423"/>
      <c r="SQB166" s="428"/>
      <c r="SQC166" s="79"/>
      <c r="SQD166" s="424"/>
      <c r="SQE166" s="89"/>
      <c r="SQF166" s="425"/>
      <c r="SQG166" s="423"/>
      <c r="SQH166" s="426"/>
      <c r="SQI166" s="426"/>
      <c r="SQJ166" s="427"/>
      <c r="SQK166" s="427"/>
      <c r="SQL166" s="423"/>
      <c r="SQM166" s="428"/>
      <c r="SQN166" s="79"/>
      <c r="SQO166" s="424"/>
      <c r="SQP166" s="89"/>
      <c r="SQQ166" s="425"/>
      <c r="SQR166" s="423"/>
      <c r="SQS166" s="426"/>
      <c r="SQT166" s="426"/>
      <c r="SQU166" s="427"/>
      <c r="SQV166" s="427"/>
      <c r="SQW166" s="423"/>
      <c r="SQX166" s="428"/>
      <c r="SQY166" s="79"/>
      <c r="SQZ166" s="424"/>
      <c r="SRA166" s="89"/>
      <c r="SRB166" s="425"/>
      <c r="SRC166" s="423"/>
      <c r="SRD166" s="426"/>
      <c r="SRE166" s="426"/>
      <c r="SRF166" s="427"/>
      <c r="SRG166" s="427"/>
      <c r="SRH166" s="423"/>
      <c r="SRI166" s="428"/>
      <c r="SRJ166" s="79"/>
      <c r="SRK166" s="424"/>
      <c r="SRL166" s="89"/>
      <c r="SRM166" s="425"/>
      <c r="SRN166" s="423"/>
      <c r="SRO166" s="426"/>
      <c r="SRP166" s="426"/>
      <c r="SRQ166" s="427"/>
      <c r="SRR166" s="427"/>
      <c r="SRS166" s="423"/>
      <c r="SRT166" s="428"/>
      <c r="SRU166" s="79"/>
      <c r="SRV166" s="424"/>
      <c r="SRW166" s="89"/>
      <c r="SRX166" s="425"/>
      <c r="SRY166" s="423"/>
      <c r="SRZ166" s="426"/>
      <c r="SSA166" s="426"/>
      <c r="SSB166" s="427"/>
      <c r="SSC166" s="427"/>
      <c r="SSD166" s="423"/>
      <c r="SSE166" s="428"/>
      <c r="SSF166" s="79"/>
      <c r="SSG166" s="424"/>
      <c r="SSH166" s="89"/>
      <c r="SSI166" s="425"/>
      <c r="SSJ166" s="423"/>
      <c r="SSK166" s="426"/>
      <c r="SSL166" s="426"/>
      <c r="SSM166" s="427"/>
      <c r="SSN166" s="427"/>
      <c r="SSO166" s="423"/>
      <c r="SSP166" s="428"/>
      <c r="SSQ166" s="79"/>
      <c r="SSR166" s="424"/>
      <c r="SSS166" s="89"/>
      <c r="SST166" s="425"/>
      <c r="SSU166" s="423"/>
      <c r="SSV166" s="426"/>
      <c r="SSW166" s="426"/>
      <c r="SSX166" s="427"/>
      <c r="SSY166" s="427"/>
      <c r="SSZ166" s="423"/>
      <c r="STA166" s="428"/>
      <c r="STB166" s="79"/>
      <c r="STC166" s="424"/>
      <c r="STD166" s="89"/>
      <c r="STE166" s="425"/>
      <c r="STF166" s="423"/>
      <c r="STG166" s="426"/>
      <c r="STH166" s="426"/>
      <c r="STI166" s="427"/>
      <c r="STJ166" s="427"/>
      <c r="STK166" s="423"/>
      <c r="STL166" s="428"/>
      <c r="STM166" s="79"/>
      <c r="STN166" s="424"/>
      <c r="STO166" s="89"/>
      <c r="STP166" s="425"/>
      <c r="STQ166" s="423"/>
      <c r="STR166" s="426"/>
      <c r="STS166" s="426"/>
      <c r="STT166" s="427"/>
      <c r="STU166" s="427"/>
      <c r="STV166" s="423"/>
      <c r="STW166" s="428"/>
      <c r="STX166" s="79"/>
      <c r="STY166" s="424"/>
      <c r="STZ166" s="89"/>
      <c r="SUA166" s="425"/>
      <c r="SUB166" s="423"/>
      <c r="SUC166" s="426"/>
      <c r="SUD166" s="426"/>
      <c r="SUE166" s="427"/>
      <c r="SUF166" s="427"/>
      <c r="SUG166" s="423"/>
      <c r="SUH166" s="428"/>
      <c r="SUI166" s="79"/>
      <c r="SUJ166" s="424"/>
      <c r="SUK166" s="89"/>
      <c r="SUL166" s="425"/>
      <c r="SUM166" s="423"/>
      <c r="SUN166" s="426"/>
      <c r="SUO166" s="426"/>
      <c r="SUP166" s="427"/>
      <c r="SUQ166" s="427"/>
      <c r="SUR166" s="423"/>
      <c r="SUS166" s="428"/>
      <c r="SUT166" s="79"/>
      <c r="SUU166" s="424"/>
      <c r="SUV166" s="89"/>
      <c r="SUW166" s="425"/>
      <c r="SUX166" s="423"/>
      <c r="SUY166" s="426"/>
      <c r="SUZ166" s="426"/>
      <c r="SVA166" s="427"/>
      <c r="SVB166" s="427"/>
      <c r="SVC166" s="423"/>
      <c r="SVD166" s="428"/>
      <c r="SVE166" s="79"/>
      <c r="SVF166" s="424"/>
      <c r="SVG166" s="89"/>
      <c r="SVH166" s="425"/>
      <c r="SVI166" s="423"/>
      <c r="SVJ166" s="426"/>
      <c r="SVK166" s="426"/>
      <c r="SVL166" s="427"/>
      <c r="SVM166" s="427"/>
      <c r="SVN166" s="423"/>
      <c r="SVO166" s="428"/>
      <c r="SVP166" s="79"/>
      <c r="SVQ166" s="424"/>
      <c r="SVR166" s="89"/>
      <c r="SVS166" s="425"/>
      <c r="SVT166" s="423"/>
      <c r="SVU166" s="426"/>
      <c r="SVV166" s="426"/>
      <c r="SVW166" s="427"/>
      <c r="SVX166" s="427"/>
      <c r="SVY166" s="423"/>
      <c r="SVZ166" s="428"/>
      <c r="SWA166" s="79"/>
      <c r="SWB166" s="424"/>
      <c r="SWC166" s="89"/>
      <c r="SWD166" s="425"/>
      <c r="SWE166" s="423"/>
      <c r="SWF166" s="426"/>
      <c r="SWG166" s="426"/>
      <c r="SWH166" s="427"/>
      <c r="SWI166" s="427"/>
      <c r="SWJ166" s="423"/>
      <c r="SWK166" s="428"/>
      <c r="SWL166" s="79"/>
      <c r="SWM166" s="424"/>
      <c r="SWN166" s="89"/>
      <c r="SWO166" s="425"/>
      <c r="SWP166" s="423"/>
      <c r="SWQ166" s="426"/>
      <c r="SWR166" s="426"/>
      <c r="SWS166" s="427"/>
      <c r="SWT166" s="427"/>
      <c r="SWU166" s="423"/>
      <c r="SWV166" s="428"/>
      <c r="SWW166" s="79"/>
      <c r="SWX166" s="424"/>
      <c r="SWY166" s="89"/>
      <c r="SWZ166" s="425"/>
      <c r="SXA166" s="423"/>
      <c r="SXB166" s="426"/>
      <c r="SXC166" s="426"/>
      <c r="SXD166" s="427"/>
      <c r="SXE166" s="427"/>
      <c r="SXF166" s="423"/>
      <c r="SXG166" s="428"/>
      <c r="SXH166" s="79"/>
      <c r="SXI166" s="424"/>
      <c r="SXJ166" s="89"/>
      <c r="SXK166" s="425"/>
      <c r="SXL166" s="423"/>
      <c r="SXM166" s="426"/>
      <c r="SXN166" s="426"/>
      <c r="SXO166" s="427"/>
      <c r="SXP166" s="427"/>
      <c r="SXQ166" s="423"/>
      <c r="SXR166" s="428"/>
      <c r="SXS166" s="79"/>
      <c r="SXT166" s="424"/>
      <c r="SXU166" s="89"/>
      <c r="SXV166" s="425"/>
      <c r="SXW166" s="423"/>
      <c r="SXX166" s="426"/>
      <c r="SXY166" s="426"/>
      <c r="SXZ166" s="427"/>
      <c r="SYA166" s="427"/>
      <c r="SYB166" s="423"/>
      <c r="SYC166" s="428"/>
      <c r="SYD166" s="79"/>
      <c r="SYE166" s="424"/>
      <c r="SYF166" s="89"/>
      <c r="SYG166" s="425"/>
      <c r="SYH166" s="423"/>
      <c r="SYI166" s="426"/>
      <c r="SYJ166" s="426"/>
      <c r="SYK166" s="427"/>
      <c r="SYL166" s="427"/>
      <c r="SYM166" s="423"/>
      <c r="SYN166" s="428"/>
      <c r="SYO166" s="79"/>
      <c r="SYP166" s="424"/>
      <c r="SYQ166" s="89"/>
      <c r="SYR166" s="425"/>
      <c r="SYS166" s="423"/>
      <c r="SYT166" s="426"/>
      <c r="SYU166" s="426"/>
      <c r="SYV166" s="427"/>
      <c r="SYW166" s="427"/>
      <c r="SYX166" s="423"/>
      <c r="SYY166" s="428"/>
      <c r="SYZ166" s="79"/>
      <c r="SZA166" s="424"/>
      <c r="SZB166" s="89"/>
      <c r="SZC166" s="425"/>
      <c r="SZD166" s="423"/>
      <c r="SZE166" s="426"/>
      <c r="SZF166" s="426"/>
      <c r="SZG166" s="427"/>
      <c r="SZH166" s="427"/>
      <c r="SZI166" s="423"/>
      <c r="SZJ166" s="428"/>
      <c r="SZK166" s="79"/>
      <c r="SZL166" s="424"/>
      <c r="SZM166" s="89"/>
      <c r="SZN166" s="425"/>
      <c r="SZO166" s="423"/>
      <c r="SZP166" s="426"/>
      <c r="SZQ166" s="426"/>
      <c r="SZR166" s="427"/>
      <c r="SZS166" s="427"/>
      <c r="SZT166" s="423"/>
      <c r="SZU166" s="428"/>
      <c r="SZV166" s="79"/>
      <c r="SZW166" s="424"/>
      <c r="SZX166" s="89"/>
      <c r="SZY166" s="425"/>
      <c r="SZZ166" s="423"/>
      <c r="TAA166" s="426"/>
      <c r="TAB166" s="426"/>
      <c r="TAC166" s="427"/>
      <c r="TAD166" s="427"/>
      <c r="TAE166" s="423"/>
      <c r="TAF166" s="428"/>
      <c r="TAG166" s="79"/>
      <c r="TAH166" s="424"/>
      <c r="TAI166" s="89"/>
      <c r="TAJ166" s="425"/>
      <c r="TAK166" s="423"/>
      <c r="TAL166" s="426"/>
      <c r="TAM166" s="426"/>
      <c r="TAN166" s="427"/>
      <c r="TAO166" s="427"/>
      <c r="TAP166" s="423"/>
      <c r="TAQ166" s="428"/>
      <c r="TAR166" s="79"/>
      <c r="TAS166" s="424"/>
      <c r="TAT166" s="89"/>
      <c r="TAU166" s="425"/>
      <c r="TAV166" s="423"/>
      <c r="TAW166" s="426"/>
      <c r="TAX166" s="426"/>
      <c r="TAY166" s="427"/>
      <c r="TAZ166" s="427"/>
      <c r="TBA166" s="423"/>
      <c r="TBB166" s="428"/>
      <c r="TBC166" s="79"/>
      <c r="TBD166" s="424"/>
      <c r="TBE166" s="89"/>
      <c r="TBF166" s="425"/>
      <c r="TBG166" s="423"/>
      <c r="TBH166" s="426"/>
      <c r="TBI166" s="426"/>
      <c r="TBJ166" s="427"/>
      <c r="TBK166" s="427"/>
      <c r="TBL166" s="423"/>
      <c r="TBM166" s="428"/>
      <c r="TBN166" s="79"/>
      <c r="TBO166" s="424"/>
      <c r="TBP166" s="89"/>
      <c r="TBQ166" s="425"/>
      <c r="TBR166" s="423"/>
      <c r="TBS166" s="426"/>
      <c r="TBT166" s="426"/>
      <c r="TBU166" s="427"/>
      <c r="TBV166" s="427"/>
      <c r="TBW166" s="423"/>
      <c r="TBX166" s="428"/>
      <c r="TBY166" s="79"/>
      <c r="TBZ166" s="424"/>
      <c r="TCA166" s="89"/>
      <c r="TCB166" s="425"/>
      <c r="TCC166" s="423"/>
      <c r="TCD166" s="426"/>
      <c r="TCE166" s="426"/>
      <c r="TCF166" s="427"/>
      <c r="TCG166" s="427"/>
      <c r="TCH166" s="423"/>
      <c r="TCI166" s="428"/>
      <c r="TCJ166" s="79"/>
      <c r="TCK166" s="424"/>
      <c r="TCL166" s="89"/>
      <c r="TCM166" s="425"/>
      <c r="TCN166" s="423"/>
      <c r="TCO166" s="426"/>
      <c r="TCP166" s="426"/>
      <c r="TCQ166" s="427"/>
      <c r="TCR166" s="427"/>
      <c r="TCS166" s="423"/>
      <c r="TCT166" s="428"/>
      <c r="TCU166" s="79"/>
      <c r="TCV166" s="424"/>
      <c r="TCW166" s="89"/>
      <c r="TCX166" s="425"/>
      <c r="TCY166" s="423"/>
      <c r="TCZ166" s="426"/>
      <c r="TDA166" s="426"/>
      <c r="TDB166" s="427"/>
      <c r="TDC166" s="427"/>
      <c r="TDD166" s="423"/>
      <c r="TDE166" s="428"/>
      <c r="TDF166" s="79"/>
      <c r="TDG166" s="424"/>
      <c r="TDH166" s="89"/>
      <c r="TDI166" s="425"/>
      <c r="TDJ166" s="423"/>
      <c r="TDK166" s="426"/>
      <c r="TDL166" s="426"/>
      <c r="TDM166" s="427"/>
      <c r="TDN166" s="427"/>
      <c r="TDO166" s="423"/>
      <c r="TDP166" s="428"/>
      <c r="TDQ166" s="79"/>
      <c r="TDR166" s="424"/>
      <c r="TDS166" s="89"/>
      <c r="TDT166" s="425"/>
      <c r="TDU166" s="423"/>
      <c r="TDV166" s="426"/>
      <c r="TDW166" s="426"/>
      <c r="TDX166" s="427"/>
      <c r="TDY166" s="427"/>
      <c r="TDZ166" s="423"/>
      <c r="TEA166" s="428"/>
      <c r="TEB166" s="79"/>
      <c r="TEC166" s="424"/>
      <c r="TED166" s="89"/>
      <c r="TEE166" s="425"/>
      <c r="TEF166" s="423"/>
      <c r="TEG166" s="426"/>
      <c r="TEH166" s="426"/>
      <c r="TEI166" s="427"/>
      <c r="TEJ166" s="427"/>
      <c r="TEK166" s="423"/>
      <c r="TEL166" s="428"/>
      <c r="TEM166" s="79"/>
      <c r="TEN166" s="424"/>
      <c r="TEO166" s="89"/>
      <c r="TEP166" s="425"/>
      <c r="TEQ166" s="423"/>
      <c r="TER166" s="426"/>
      <c r="TES166" s="426"/>
      <c r="TET166" s="427"/>
      <c r="TEU166" s="427"/>
      <c r="TEV166" s="423"/>
      <c r="TEW166" s="428"/>
      <c r="TEX166" s="79"/>
      <c r="TEY166" s="424"/>
      <c r="TEZ166" s="89"/>
      <c r="TFA166" s="425"/>
      <c r="TFB166" s="423"/>
      <c r="TFC166" s="426"/>
      <c r="TFD166" s="426"/>
      <c r="TFE166" s="427"/>
      <c r="TFF166" s="427"/>
      <c r="TFG166" s="423"/>
      <c r="TFH166" s="428"/>
      <c r="TFI166" s="79"/>
      <c r="TFJ166" s="424"/>
      <c r="TFK166" s="89"/>
      <c r="TFL166" s="425"/>
      <c r="TFM166" s="423"/>
      <c r="TFN166" s="426"/>
      <c r="TFO166" s="426"/>
      <c r="TFP166" s="427"/>
      <c r="TFQ166" s="427"/>
      <c r="TFR166" s="423"/>
      <c r="TFS166" s="428"/>
      <c r="TFT166" s="79"/>
      <c r="TFU166" s="424"/>
      <c r="TFV166" s="89"/>
      <c r="TFW166" s="425"/>
      <c r="TFX166" s="423"/>
      <c r="TFY166" s="426"/>
      <c r="TFZ166" s="426"/>
      <c r="TGA166" s="427"/>
      <c r="TGB166" s="427"/>
      <c r="TGC166" s="423"/>
      <c r="TGD166" s="428"/>
      <c r="TGE166" s="79"/>
      <c r="TGF166" s="424"/>
      <c r="TGG166" s="89"/>
      <c r="TGH166" s="425"/>
      <c r="TGI166" s="423"/>
      <c r="TGJ166" s="426"/>
      <c r="TGK166" s="426"/>
      <c r="TGL166" s="427"/>
      <c r="TGM166" s="427"/>
      <c r="TGN166" s="423"/>
      <c r="TGO166" s="428"/>
      <c r="TGP166" s="79"/>
      <c r="TGQ166" s="424"/>
      <c r="TGR166" s="89"/>
      <c r="TGS166" s="425"/>
      <c r="TGT166" s="423"/>
      <c r="TGU166" s="426"/>
      <c r="TGV166" s="426"/>
      <c r="TGW166" s="427"/>
      <c r="TGX166" s="427"/>
      <c r="TGY166" s="423"/>
      <c r="TGZ166" s="428"/>
      <c r="THA166" s="79"/>
      <c r="THB166" s="424"/>
      <c r="THC166" s="89"/>
      <c r="THD166" s="425"/>
      <c r="THE166" s="423"/>
      <c r="THF166" s="426"/>
      <c r="THG166" s="426"/>
      <c r="THH166" s="427"/>
      <c r="THI166" s="427"/>
      <c r="THJ166" s="423"/>
      <c r="THK166" s="428"/>
      <c r="THL166" s="79"/>
      <c r="THM166" s="424"/>
      <c r="THN166" s="89"/>
      <c r="THO166" s="425"/>
      <c r="THP166" s="423"/>
      <c r="THQ166" s="426"/>
      <c r="THR166" s="426"/>
      <c r="THS166" s="427"/>
      <c r="THT166" s="427"/>
      <c r="THU166" s="423"/>
      <c r="THV166" s="428"/>
      <c r="THW166" s="79"/>
      <c r="THX166" s="424"/>
      <c r="THY166" s="89"/>
      <c r="THZ166" s="425"/>
      <c r="TIA166" s="423"/>
      <c r="TIB166" s="426"/>
      <c r="TIC166" s="426"/>
      <c r="TID166" s="427"/>
      <c r="TIE166" s="427"/>
      <c r="TIF166" s="423"/>
      <c r="TIG166" s="428"/>
      <c r="TIH166" s="79"/>
      <c r="TII166" s="424"/>
      <c r="TIJ166" s="89"/>
      <c r="TIK166" s="425"/>
      <c r="TIL166" s="423"/>
      <c r="TIM166" s="426"/>
      <c r="TIN166" s="426"/>
      <c r="TIO166" s="427"/>
      <c r="TIP166" s="427"/>
      <c r="TIQ166" s="423"/>
      <c r="TIR166" s="428"/>
      <c r="TIS166" s="79"/>
      <c r="TIT166" s="424"/>
      <c r="TIU166" s="89"/>
      <c r="TIV166" s="425"/>
      <c r="TIW166" s="423"/>
      <c r="TIX166" s="426"/>
      <c r="TIY166" s="426"/>
      <c r="TIZ166" s="427"/>
      <c r="TJA166" s="427"/>
      <c r="TJB166" s="423"/>
      <c r="TJC166" s="428"/>
      <c r="TJD166" s="79"/>
      <c r="TJE166" s="424"/>
      <c r="TJF166" s="89"/>
      <c r="TJG166" s="425"/>
      <c r="TJH166" s="423"/>
      <c r="TJI166" s="426"/>
      <c r="TJJ166" s="426"/>
      <c r="TJK166" s="427"/>
      <c r="TJL166" s="427"/>
      <c r="TJM166" s="423"/>
      <c r="TJN166" s="428"/>
      <c r="TJO166" s="79"/>
      <c r="TJP166" s="424"/>
      <c r="TJQ166" s="89"/>
      <c r="TJR166" s="425"/>
      <c r="TJS166" s="423"/>
      <c r="TJT166" s="426"/>
      <c r="TJU166" s="426"/>
      <c r="TJV166" s="427"/>
      <c r="TJW166" s="427"/>
      <c r="TJX166" s="423"/>
      <c r="TJY166" s="428"/>
      <c r="TJZ166" s="79"/>
      <c r="TKA166" s="424"/>
      <c r="TKB166" s="89"/>
      <c r="TKC166" s="425"/>
      <c r="TKD166" s="423"/>
      <c r="TKE166" s="426"/>
      <c r="TKF166" s="426"/>
      <c r="TKG166" s="427"/>
      <c r="TKH166" s="427"/>
      <c r="TKI166" s="423"/>
      <c r="TKJ166" s="428"/>
      <c r="TKK166" s="79"/>
      <c r="TKL166" s="424"/>
      <c r="TKM166" s="89"/>
      <c r="TKN166" s="425"/>
      <c r="TKO166" s="423"/>
      <c r="TKP166" s="426"/>
      <c r="TKQ166" s="426"/>
      <c r="TKR166" s="427"/>
      <c r="TKS166" s="427"/>
      <c r="TKT166" s="423"/>
      <c r="TKU166" s="428"/>
      <c r="TKV166" s="79"/>
      <c r="TKW166" s="424"/>
      <c r="TKX166" s="89"/>
      <c r="TKY166" s="425"/>
      <c r="TKZ166" s="423"/>
      <c r="TLA166" s="426"/>
      <c r="TLB166" s="426"/>
      <c r="TLC166" s="427"/>
      <c r="TLD166" s="427"/>
      <c r="TLE166" s="423"/>
      <c r="TLF166" s="428"/>
      <c r="TLG166" s="79"/>
      <c r="TLH166" s="424"/>
      <c r="TLI166" s="89"/>
      <c r="TLJ166" s="425"/>
      <c r="TLK166" s="423"/>
      <c r="TLL166" s="426"/>
      <c r="TLM166" s="426"/>
      <c r="TLN166" s="427"/>
      <c r="TLO166" s="427"/>
      <c r="TLP166" s="423"/>
      <c r="TLQ166" s="428"/>
      <c r="TLR166" s="79"/>
      <c r="TLS166" s="424"/>
      <c r="TLT166" s="89"/>
      <c r="TLU166" s="425"/>
      <c r="TLV166" s="423"/>
      <c r="TLW166" s="426"/>
      <c r="TLX166" s="426"/>
      <c r="TLY166" s="427"/>
      <c r="TLZ166" s="427"/>
      <c r="TMA166" s="423"/>
      <c r="TMB166" s="428"/>
      <c r="TMC166" s="79"/>
      <c r="TMD166" s="424"/>
      <c r="TME166" s="89"/>
      <c r="TMF166" s="425"/>
      <c r="TMG166" s="423"/>
      <c r="TMH166" s="426"/>
      <c r="TMI166" s="426"/>
      <c r="TMJ166" s="427"/>
      <c r="TMK166" s="427"/>
      <c r="TML166" s="423"/>
      <c r="TMM166" s="428"/>
      <c r="TMN166" s="79"/>
      <c r="TMO166" s="424"/>
      <c r="TMP166" s="89"/>
      <c r="TMQ166" s="425"/>
      <c r="TMR166" s="423"/>
      <c r="TMS166" s="426"/>
      <c r="TMT166" s="426"/>
      <c r="TMU166" s="427"/>
      <c r="TMV166" s="427"/>
      <c r="TMW166" s="423"/>
      <c r="TMX166" s="428"/>
      <c r="TMY166" s="79"/>
      <c r="TMZ166" s="424"/>
      <c r="TNA166" s="89"/>
      <c r="TNB166" s="425"/>
      <c r="TNC166" s="423"/>
      <c r="TND166" s="426"/>
      <c r="TNE166" s="426"/>
      <c r="TNF166" s="427"/>
      <c r="TNG166" s="427"/>
      <c r="TNH166" s="423"/>
      <c r="TNI166" s="428"/>
      <c r="TNJ166" s="79"/>
      <c r="TNK166" s="424"/>
      <c r="TNL166" s="89"/>
      <c r="TNM166" s="425"/>
      <c r="TNN166" s="423"/>
      <c r="TNO166" s="426"/>
      <c r="TNP166" s="426"/>
      <c r="TNQ166" s="427"/>
      <c r="TNR166" s="427"/>
      <c r="TNS166" s="423"/>
      <c r="TNT166" s="428"/>
      <c r="TNU166" s="79"/>
      <c r="TNV166" s="424"/>
      <c r="TNW166" s="89"/>
      <c r="TNX166" s="425"/>
      <c r="TNY166" s="423"/>
      <c r="TNZ166" s="426"/>
      <c r="TOA166" s="426"/>
      <c r="TOB166" s="427"/>
      <c r="TOC166" s="427"/>
      <c r="TOD166" s="423"/>
      <c r="TOE166" s="428"/>
      <c r="TOF166" s="79"/>
      <c r="TOG166" s="424"/>
      <c r="TOH166" s="89"/>
      <c r="TOI166" s="425"/>
      <c r="TOJ166" s="423"/>
      <c r="TOK166" s="426"/>
      <c r="TOL166" s="426"/>
      <c r="TOM166" s="427"/>
      <c r="TON166" s="427"/>
      <c r="TOO166" s="423"/>
      <c r="TOP166" s="428"/>
      <c r="TOQ166" s="79"/>
      <c r="TOR166" s="424"/>
      <c r="TOS166" s="89"/>
      <c r="TOT166" s="425"/>
      <c r="TOU166" s="423"/>
      <c r="TOV166" s="426"/>
      <c r="TOW166" s="426"/>
      <c r="TOX166" s="427"/>
      <c r="TOY166" s="427"/>
      <c r="TOZ166" s="423"/>
      <c r="TPA166" s="428"/>
      <c r="TPB166" s="79"/>
      <c r="TPC166" s="424"/>
      <c r="TPD166" s="89"/>
      <c r="TPE166" s="425"/>
      <c r="TPF166" s="423"/>
      <c r="TPG166" s="426"/>
      <c r="TPH166" s="426"/>
      <c r="TPI166" s="427"/>
      <c r="TPJ166" s="427"/>
      <c r="TPK166" s="423"/>
      <c r="TPL166" s="428"/>
      <c r="TPM166" s="79"/>
      <c r="TPN166" s="424"/>
      <c r="TPO166" s="89"/>
      <c r="TPP166" s="425"/>
      <c r="TPQ166" s="423"/>
      <c r="TPR166" s="426"/>
      <c r="TPS166" s="426"/>
      <c r="TPT166" s="427"/>
      <c r="TPU166" s="427"/>
      <c r="TPV166" s="423"/>
      <c r="TPW166" s="428"/>
      <c r="TPX166" s="79"/>
      <c r="TPY166" s="424"/>
      <c r="TPZ166" s="89"/>
      <c r="TQA166" s="425"/>
      <c r="TQB166" s="423"/>
      <c r="TQC166" s="426"/>
      <c r="TQD166" s="426"/>
      <c r="TQE166" s="427"/>
      <c r="TQF166" s="427"/>
      <c r="TQG166" s="423"/>
      <c r="TQH166" s="428"/>
      <c r="TQI166" s="79"/>
      <c r="TQJ166" s="424"/>
      <c r="TQK166" s="89"/>
      <c r="TQL166" s="425"/>
      <c r="TQM166" s="423"/>
      <c r="TQN166" s="426"/>
      <c r="TQO166" s="426"/>
      <c r="TQP166" s="427"/>
      <c r="TQQ166" s="427"/>
      <c r="TQR166" s="423"/>
      <c r="TQS166" s="428"/>
      <c r="TQT166" s="79"/>
      <c r="TQU166" s="424"/>
      <c r="TQV166" s="89"/>
      <c r="TQW166" s="425"/>
      <c r="TQX166" s="423"/>
      <c r="TQY166" s="426"/>
      <c r="TQZ166" s="426"/>
      <c r="TRA166" s="427"/>
      <c r="TRB166" s="427"/>
      <c r="TRC166" s="423"/>
      <c r="TRD166" s="428"/>
      <c r="TRE166" s="79"/>
      <c r="TRF166" s="424"/>
      <c r="TRG166" s="89"/>
      <c r="TRH166" s="425"/>
      <c r="TRI166" s="423"/>
      <c r="TRJ166" s="426"/>
      <c r="TRK166" s="426"/>
      <c r="TRL166" s="427"/>
      <c r="TRM166" s="427"/>
      <c r="TRN166" s="423"/>
      <c r="TRO166" s="428"/>
      <c r="TRP166" s="79"/>
      <c r="TRQ166" s="424"/>
      <c r="TRR166" s="89"/>
      <c r="TRS166" s="425"/>
      <c r="TRT166" s="423"/>
      <c r="TRU166" s="426"/>
      <c r="TRV166" s="426"/>
      <c r="TRW166" s="427"/>
      <c r="TRX166" s="427"/>
      <c r="TRY166" s="423"/>
      <c r="TRZ166" s="428"/>
      <c r="TSA166" s="79"/>
      <c r="TSB166" s="424"/>
      <c r="TSC166" s="89"/>
      <c r="TSD166" s="425"/>
      <c r="TSE166" s="423"/>
      <c r="TSF166" s="426"/>
      <c r="TSG166" s="426"/>
      <c r="TSH166" s="427"/>
      <c r="TSI166" s="427"/>
      <c r="TSJ166" s="423"/>
      <c r="TSK166" s="428"/>
      <c r="TSL166" s="79"/>
      <c r="TSM166" s="424"/>
      <c r="TSN166" s="89"/>
      <c r="TSO166" s="425"/>
      <c r="TSP166" s="423"/>
      <c r="TSQ166" s="426"/>
      <c r="TSR166" s="426"/>
      <c r="TSS166" s="427"/>
      <c r="TST166" s="427"/>
      <c r="TSU166" s="423"/>
      <c r="TSV166" s="428"/>
      <c r="TSW166" s="79"/>
      <c r="TSX166" s="424"/>
      <c r="TSY166" s="89"/>
      <c r="TSZ166" s="425"/>
      <c r="TTA166" s="423"/>
      <c r="TTB166" s="426"/>
      <c r="TTC166" s="426"/>
      <c r="TTD166" s="427"/>
      <c r="TTE166" s="427"/>
      <c r="TTF166" s="423"/>
      <c r="TTG166" s="428"/>
      <c r="TTH166" s="79"/>
      <c r="TTI166" s="424"/>
      <c r="TTJ166" s="89"/>
      <c r="TTK166" s="425"/>
      <c r="TTL166" s="423"/>
      <c r="TTM166" s="426"/>
      <c r="TTN166" s="426"/>
      <c r="TTO166" s="427"/>
      <c r="TTP166" s="427"/>
      <c r="TTQ166" s="423"/>
      <c r="TTR166" s="428"/>
      <c r="TTS166" s="79"/>
      <c r="TTT166" s="424"/>
      <c r="TTU166" s="89"/>
      <c r="TTV166" s="425"/>
      <c r="TTW166" s="423"/>
      <c r="TTX166" s="426"/>
      <c r="TTY166" s="426"/>
      <c r="TTZ166" s="427"/>
      <c r="TUA166" s="427"/>
      <c r="TUB166" s="423"/>
      <c r="TUC166" s="428"/>
      <c r="TUD166" s="79"/>
      <c r="TUE166" s="424"/>
      <c r="TUF166" s="89"/>
      <c r="TUG166" s="425"/>
      <c r="TUH166" s="423"/>
      <c r="TUI166" s="426"/>
      <c r="TUJ166" s="426"/>
      <c r="TUK166" s="427"/>
      <c r="TUL166" s="427"/>
      <c r="TUM166" s="423"/>
      <c r="TUN166" s="428"/>
      <c r="TUO166" s="79"/>
      <c r="TUP166" s="424"/>
      <c r="TUQ166" s="89"/>
      <c r="TUR166" s="425"/>
      <c r="TUS166" s="423"/>
      <c r="TUT166" s="426"/>
      <c r="TUU166" s="426"/>
      <c r="TUV166" s="427"/>
      <c r="TUW166" s="427"/>
      <c r="TUX166" s="423"/>
      <c r="TUY166" s="428"/>
      <c r="TUZ166" s="79"/>
      <c r="TVA166" s="424"/>
      <c r="TVB166" s="89"/>
      <c r="TVC166" s="425"/>
      <c r="TVD166" s="423"/>
      <c r="TVE166" s="426"/>
      <c r="TVF166" s="426"/>
      <c r="TVG166" s="427"/>
      <c r="TVH166" s="427"/>
      <c r="TVI166" s="423"/>
      <c r="TVJ166" s="428"/>
      <c r="TVK166" s="79"/>
      <c r="TVL166" s="424"/>
      <c r="TVM166" s="89"/>
      <c r="TVN166" s="425"/>
      <c r="TVO166" s="423"/>
      <c r="TVP166" s="426"/>
      <c r="TVQ166" s="426"/>
      <c r="TVR166" s="427"/>
      <c r="TVS166" s="427"/>
      <c r="TVT166" s="423"/>
      <c r="TVU166" s="428"/>
      <c r="TVV166" s="79"/>
      <c r="TVW166" s="424"/>
      <c r="TVX166" s="89"/>
      <c r="TVY166" s="425"/>
      <c r="TVZ166" s="423"/>
      <c r="TWA166" s="426"/>
      <c r="TWB166" s="426"/>
      <c r="TWC166" s="427"/>
      <c r="TWD166" s="427"/>
      <c r="TWE166" s="423"/>
      <c r="TWF166" s="428"/>
      <c r="TWG166" s="79"/>
      <c r="TWH166" s="424"/>
      <c r="TWI166" s="89"/>
      <c r="TWJ166" s="425"/>
      <c r="TWK166" s="423"/>
      <c r="TWL166" s="426"/>
      <c r="TWM166" s="426"/>
      <c r="TWN166" s="427"/>
      <c r="TWO166" s="427"/>
      <c r="TWP166" s="423"/>
      <c r="TWQ166" s="428"/>
      <c r="TWR166" s="79"/>
      <c r="TWS166" s="424"/>
      <c r="TWT166" s="89"/>
      <c r="TWU166" s="425"/>
      <c r="TWV166" s="423"/>
      <c r="TWW166" s="426"/>
      <c r="TWX166" s="426"/>
      <c r="TWY166" s="427"/>
      <c r="TWZ166" s="427"/>
      <c r="TXA166" s="423"/>
      <c r="TXB166" s="428"/>
      <c r="TXC166" s="79"/>
      <c r="TXD166" s="424"/>
      <c r="TXE166" s="89"/>
      <c r="TXF166" s="425"/>
      <c r="TXG166" s="423"/>
      <c r="TXH166" s="426"/>
      <c r="TXI166" s="426"/>
      <c r="TXJ166" s="427"/>
      <c r="TXK166" s="427"/>
      <c r="TXL166" s="423"/>
      <c r="TXM166" s="428"/>
      <c r="TXN166" s="79"/>
      <c r="TXO166" s="424"/>
      <c r="TXP166" s="89"/>
      <c r="TXQ166" s="425"/>
      <c r="TXR166" s="423"/>
      <c r="TXS166" s="426"/>
      <c r="TXT166" s="426"/>
      <c r="TXU166" s="427"/>
      <c r="TXV166" s="427"/>
      <c r="TXW166" s="423"/>
      <c r="TXX166" s="428"/>
      <c r="TXY166" s="79"/>
      <c r="TXZ166" s="424"/>
      <c r="TYA166" s="89"/>
      <c r="TYB166" s="425"/>
      <c r="TYC166" s="423"/>
      <c r="TYD166" s="426"/>
      <c r="TYE166" s="426"/>
      <c r="TYF166" s="427"/>
      <c r="TYG166" s="427"/>
      <c r="TYH166" s="423"/>
      <c r="TYI166" s="428"/>
      <c r="TYJ166" s="79"/>
      <c r="TYK166" s="424"/>
      <c r="TYL166" s="89"/>
      <c r="TYM166" s="425"/>
      <c r="TYN166" s="423"/>
      <c r="TYO166" s="426"/>
      <c r="TYP166" s="426"/>
      <c r="TYQ166" s="427"/>
      <c r="TYR166" s="427"/>
      <c r="TYS166" s="423"/>
      <c r="TYT166" s="428"/>
      <c r="TYU166" s="79"/>
      <c r="TYV166" s="424"/>
      <c r="TYW166" s="89"/>
      <c r="TYX166" s="425"/>
      <c r="TYY166" s="423"/>
      <c r="TYZ166" s="426"/>
      <c r="TZA166" s="426"/>
      <c r="TZB166" s="427"/>
      <c r="TZC166" s="427"/>
      <c r="TZD166" s="423"/>
      <c r="TZE166" s="428"/>
      <c r="TZF166" s="79"/>
      <c r="TZG166" s="424"/>
      <c r="TZH166" s="89"/>
      <c r="TZI166" s="425"/>
      <c r="TZJ166" s="423"/>
      <c r="TZK166" s="426"/>
      <c r="TZL166" s="426"/>
      <c r="TZM166" s="427"/>
      <c r="TZN166" s="427"/>
      <c r="TZO166" s="423"/>
      <c r="TZP166" s="428"/>
      <c r="TZQ166" s="79"/>
      <c r="TZR166" s="424"/>
      <c r="TZS166" s="89"/>
      <c r="TZT166" s="425"/>
      <c r="TZU166" s="423"/>
      <c r="TZV166" s="426"/>
      <c r="TZW166" s="426"/>
      <c r="TZX166" s="427"/>
      <c r="TZY166" s="427"/>
      <c r="TZZ166" s="423"/>
      <c r="UAA166" s="428"/>
      <c r="UAB166" s="79"/>
      <c r="UAC166" s="424"/>
      <c r="UAD166" s="89"/>
      <c r="UAE166" s="425"/>
      <c r="UAF166" s="423"/>
      <c r="UAG166" s="426"/>
      <c r="UAH166" s="426"/>
      <c r="UAI166" s="427"/>
      <c r="UAJ166" s="427"/>
      <c r="UAK166" s="423"/>
      <c r="UAL166" s="428"/>
      <c r="UAM166" s="79"/>
      <c r="UAN166" s="424"/>
      <c r="UAO166" s="89"/>
      <c r="UAP166" s="425"/>
      <c r="UAQ166" s="423"/>
      <c r="UAR166" s="426"/>
      <c r="UAS166" s="426"/>
      <c r="UAT166" s="427"/>
      <c r="UAU166" s="427"/>
      <c r="UAV166" s="423"/>
      <c r="UAW166" s="428"/>
      <c r="UAX166" s="79"/>
      <c r="UAY166" s="424"/>
      <c r="UAZ166" s="89"/>
      <c r="UBA166" s="425"/>
      <c r="UBB166" s="423"/>
      <c r="UBC166" s="426"/>
      <c r="UBD166" s="426"/>
      <c r="UBE166" s="427"/>
      <c r="UBF166" s="427"/>
      <c r="UBG166" s="423"/>
      <c r="UBH166" s="428"/>
      <c r="UBI166" s="79"/>
      <c r="UBJ166" s="424"/>
      <c r="UBK166" s="89"/>
      <c r="UBL166" s="425"/>
      <c r="UBM166" s="423"/>
      <c r="UBN166" s="426"/>
      <c r="UBO166" s="426"/>
      <c r="UBP166" s="427"/>
      <c r="UBQ166" s="427"/>
      <c r="UBR166" s="423"/>
      <c r="UBS166" s="428"/>
      <c r="UBT166" s="79"/>
      <c r="UBU166" s="424"/>
      <c r="UBV166" s="89"/>
      <c r="UBW166" s="425"/>
      <c r="UBX166" s="423"/>
      <c r="UBY166" s="426"/>
      <c r="UBZ166" s="426"/>
      <c r="UCA166" s="427"/>
      <c r="UCB166" s="427"/>
      <c r="UCC166" s="423"/>
      <c r="UCD166" s="428"/>
      <c r="UCE166" s="79"/>
      <c r="UCF166" s="424"/>
      <c r="UCG166" s="89"/>
      <c r="UCH166" s="425"/>
      <c r="UCI166" s="423"/>
      <c r="UCJ166" s="426"/>
      <c r="UCK166" s="426"/>
      <c r="UCL166" s="427"/>
      <c r="UCM166" s="427"/>
      <c r="UCN166" s="423"/>
      <c r="UCO166" s="428"/>
      <c r="UCP166" s="79"/>
      <c r="UCQ166" s="424"/>
      <c r="UCR166" s="89"/>
      <c r="UCS166" s="425"/>
      <c r="UCT166" s="423"/>
      <c r="UCU166" s="426"/>
      <c r="UCV166" s="426"/>
      <c r="UCW166" s="427"/>
      <c r="UCX166" s="427"/>
      <c r="UCY166" s="423"/>
      <c r="UCZ166" s="428"/>
      <c r="UDA166" s="79"/>
      <c r="UDB166" s="424"/>
      <c r="UDC166" s="89"/>
      <c r="UDD166" s="425"/>
      <c r="UDE166" s="423"/>
      <c r="UDF166" s="426"/>
      <c r="UDG166" s="426"/>
      <c r="UDH166" s="427"/>
      <c r="UDI166" s="427"/>
      <c r="UDJ166" s="423"/>
      <c r="UDK166" s="428"/>
      <c r="UDL166" s="79"/>
      <c r="UDM166" s="424"/>
      <c r="UDN166" s="89"/>
      <c r="UDO166" s="425"/>
      <c r="UDP166" s="423"/>
      <c r="UDQ166" s="426"/>
      <c r="UDR166" s="426"/>
      <c r="UDS166" s="427"/>
      <c r="UDT166" s="427"/>
      <c r="UDU166" s="423"/>
      <c r="UDV166" s="428"/>
      <c r="UDW166" s="79"/>
      <c r="UDX166" s="424"/>
      <c r="UDY166" s="89"/>
      <c r="UDZ166" s="425"/>
      <c r="UEA166" s="423"/>
      <c r="UEB166" s="426"/>
      <c r="UEC166" s="426"/>
      <c r="UED166" s="427"/>
      <c r="UEE166" s="427"/>
      <c r="UEF166" s="423"/>
      <c r="UEG166" s="428"/>
      <c r="UEH166" s="79"/>
      <c r="UEI166" s="424"/>
      <c r="UEJ166" s="89"/>
      <c r="UEK166" s="425"/>
      <c r="UEL166" s="423"/>
      <c r="UEM166" s="426"/>
      <c r="UEN166" s="426"/>
      <c r="UEO166" s="427"/>
      <c r="UEP166" s="427"/>
      <c r="UEQ166" s="423"/>
      <c r="UER166" s="428"/>
      <c r="UES166" s="79"/>
      <c r="UET166" s="424"/>
      <c r="UEU166" s="89"/>
      <c r="UEV166" s="425"/>
      <c r="UEW166" s="423"/>
      <c r="UEX166" s="426"/>
      <c r="UEY166" s="426"/>
      <c r="UEZ166" s="427"/>
      <c r="UFA166" s="427"/>
      <c r="UFB166" s="423"/>
      <c r="UFC166" s="428"/>
      <c r="UFD166" s="79"/>
      <c r="UFE166" s="424"/>
      <c r="UFF166" s="89"/>
      <c r="UFG166" s="425"/>
      <c r="UFH166" s="423"/>
      <c r="UFI166" s="426"/>
      <c r="UFJ166" s="426"/>
      <c r="UFK166" s="427"/>
      <c r="UFL166" s="427"/>
      <c r="UFM166" s="423"/>
      <c r="UFN166" s="428"/>
      <c r="UFO166" s="79"/>
      <c r="UFP166" s="424"/>
      <c r="UFQ166" s="89"/>
      <c r="UFR166" s="425"/>
      <c r="UFS166" s="423"/>
      <c r="UFT166" s="426"/>
      <c r="UFU166" s="426"/>
      <c r="UFV166" s="427"/>
      <c r="UFW166" s="427"/>
      <c r="UFX166" s="423"/>
      <c r="UFY166" s="428"/>
      <c r="UFZ166" s="79"/>
      <c r="UGA166" s="424"/>
      <c r="UGB166" s="89"/>
      <c r="UGC166" s="425"/>
      <c r="UGD166" s="423"/>
      <c r="UGE166" s="426"/>
      <c r="UGF166" s="426"/>
      <c r="UGG166" s="427"/>
      <c r="UGH166" s="427"/>
      <c r="UGI166" s="423"/>
      <c r="UGJ166" s="428"/>
      <c r="UGK166" s="79"/>
      <c r="UGL166" s="424"/>
      <c r="UGM166" s="89"/>
      <c r="UGN166" s="425"/>
      <c r="UGO166" s="423"/>
      <c r="UGP166" s="426"/>
      <c r="UGQ166" s="426"/>
      <c r="UGR166" s="427"/>
      <c r="UGS166" s="427"/>
      <c r="UGT166" s="423"/>
      <c r="UGU166" s="428"/>
      <c r="UGV166" s="79"/>
      <c r="UGW166" s="424"/>
      <c r="UGX166" s="89"/>
      <c r="UGY166" s="425"/>
      <c r="UGZ166" s="423"/>
      <c r="UHA166" s="426"/>
      <c r="UHB166" s="426"/>
      <c r="UHC166" s="427"/>
      <c r="UHD166" s="427"/>
      <c r="UHE166" s="423"/>
      <c r="UHF166" s="428"/>
      <c r="UHG166" s="79"/>
      <c r="UHH166" s="424"/>
      <c r="UHI166" s="89"/>
      <c r="UHJ166" s="425"/>
      <c r="UHK166" s="423"/>
      <c r="UHL166" s="426"/>
      <c r="UHM166" s="426"/>
      <c r="UHN166" s="427"/>
      <c r="UHO166" s="427"/>
      <c r="UHP166" s="423"/>
      <c r="UHQ166" s="428"/>
      <c r="UHR166" s="79"/>
      <c r="UHS166" s="424"/>
      <c r="UHT166" s="89"/>
      <c r="UHU166" s="425"/>
      <c r="UHV166" s="423"/>
      <c r="UHW166" s="426"/>
      <c r="UHX166" s="426"/>
      <c r="UHY166" s="427"/>
      <c r="UHZ166" s="427"/>
      <c r="UIA166" s="423"/>
      <c r="UIB166" s="428"/>
      <c r="UIC166" s="79"/>
      <c r="UID166" s="424"/>
      <c r="UIE166" s="89"/>
      <c r="UIF166" s="425"/>
      <c r="UIG166" s="423"/>
      <c r="UIH166" s="426"/>
      <c r="UII166" s="426"/>
      <c r="UIJ166" s="427"/>
      <c r="UIK166" s="427"/>
      <c r="UIL166" s="423"/>
      <c r="UIM166" s="428"/>
      <c r="UIN166" s="79"/>
      <c r="UIO166" s="424"/>
      <c r="UIP166" s="89"/>
      <c r="UIQ166" s="425"/>
      <c r="UIR166" s="423"/>
      <c r="UIS166" s="426"/>
      <c r="UIT166" s="426"/>
      <c r="UIU166" s="427"/>
      <c r="UIV166" s="427"/>
      <c r="UIW166" s="423"/>
      <c r="UIX166" s="428"/>
      <c r="UIY166" s="79"/>
      <c r="UIZ166" s="424"/>
      <c r="UJA166" s="89"/>
      <c r="UJB166" s="425"/>
      <c r="UJC166" s="423"/>
      <c r="UJD166" s="426"/>
      <c r="UJE166" s="426"/>
      <c r="UJF166" s="427"/>
      <c r="UJG166" s="427"/>
      <c r="UJH166" s="423"/>
      <c r="UJI166" s="428"/>
      <c r="UJJ166" s="79"/>
      <c r="UJK166" s="424"/>
      <c r="UJL166" s="89"/>
      <c r="UJM166" s="425"/>
      <c r="UJN166" s="423"/>
      <c r="UJO166" s="426"/>
      <c r="UJP166" s="426"/>
      <c r="UJQ166" s="427"/>
      <c r="UJR166" s="427"/>
      <c r="UJS166" s="423"/>
      <c r="UJT166" s="428"/>
      <c r="UJU166" s="79"/>
      <c r="UJV166" s="424"/>
      <c r="UJW166" s="89"/>
      <c r="UJX166" s="425"/>
      <c r="UJY166" s="423"/>
      <c r="UJZ166" s="426"/>
      <c r="UKA166" s="426"/>
      <c r="UKB166" s="427"/>
      <c r="UKC166" s="427"/>
      <c r="UKD166" s="423"/>
      <c r="UKE166" s="428"/>
      <c r="UKF166" s="79"/>
      <c r="UKG166" s="424"/>
      <c r="UKH166" s="89"/>
      <c r="UKI166" s="425"/>
      <c r="UKJ166" s="423"/>
      <c r="UKK166" s="426"/>
      <c r="UKL166" s="426"/>
      <c r="UKM166" s="427"/>
      <c r="UKN166" s="427"/>
      <c r="UKO166" s="423"/>
      <c r="UKP166" s="428"/>
      <c r="UKQ166" s="79"/>
      <c r="UKR166" s="424"/>
      <c r="UKS166" s="89"/>
      <c r="UKT166" s="425"/>
      <c r="UKU166" s="423"/>
      <c r="UKV166" s="426"/>
      <c r="UKW166" s="426"/>
      <c r="UKX166" s="427"/>
      <c r="UKY166" s="427"/>
      <c r="UKZ166" s="423"/>
      <c r="ULA166" s="428"/>
      <c r="ULB166" s="79"/>
      <c r="ULC166" s="424"/>
      <c r="ULD166" s="89"/>
      <c r="ULE166" s="425"/>
      <c r="ULF166" s="423"/>
      <c r="ULG166" s="426"/>
      <c r="ULH166" s="426"/>
      <c r="ULI166" s="427"/>
      <c r="ULJ166" s="427"/>
      <c r="ULK166" s="423"/>
      <c r="ULL166" s="428"/>
      <c r="ULM166" s="79"/>
      <c r="ULN166" s="424"/>
      <c r="ULO166" s="89"/>
      <c r="ULP166" s="425"/>
      <c r="ULQ166" s="423"/>
      <c r="ULR166" s="426"/>
      <c r="ULS166" s="426"/>
      <c r="ULT166" s="427"/>
      <c r="ULU166" s="427"/>
      <c r="ULV166" s="423"/>
      <c r="ULW166" s="428"/>
      <c r="ULX166" s="79"/>
      <c r="ULY166" s="424"/>
      <c r="ULZ166" s="89"/>
      <c r="UMA166" s="425"/>
      <c r="UMB166" s="423"/>
      <c r="UMC166" s="426"/>
      <c r="UMD166" s="426"/>
      <c r="UME166" s="427"/>
      <c r="UMF166" s="427"/>
      <c r="UMG166" s="423"/>
      <c r="UMH166" s="428"/>
      <c r="UMI166" s="79"/>
      <c r="UMJ166" s="424"/>
      <c r="UMK166" s="89"/>
      <c r="UML166" s="425"/>
      <c r="UMM166" s="423"/>
      <c r="UMN166" s="426"/>
      <c r="UMO166" s="426"/>
      <c r="UMP166" s="427"/>
      <c r="UMQ166" s="427"/>
      <c r="UMR166" s="423"/>
      <c r="UMS166" s="428"/>
      <c r="UMT166" s="79"/>
      <c r="UMU166" s="424"/>
      <c r="UMV166" s="89"/>
      <c r="UMW166" s="425"/>
      <c r="UMX166" s="423"/>
      <c r="UMY166" s="426"/>
      <c r="UMZ166" s="426"/>
      <c r="UNA166" s="427"/>
      <c r="UNB166" s="427"/>
      <c r="UNC166" s="423"/>
      <c r="UND166" s="428"/>
      <c r="UNE166" s="79"/>
      <c r="UNF166" s="424"/>
      <c r="UNG166" s="89"/>
      <c r="UNH166" s="425"/>
      <c r="UNI166" s="423"/>
      <c r="UNJ166" s="426"/>
      <c r="UNK166" s="426"/>
      <c r="UNL166" s="427"/>
      <c r="UNM166" s="427"/>
      <c r="UNN166" s="423"/>
      <c r="UNO166" s="428"/>
      <c r="UNP166" s="79"/>
      <c r="UNQ166" s="424"/>
      <c r="UNR166" s="89"/>
      <c r="UNS166" s="425"/>
      <c r="UNT166" s="423"/>
      <c r="UNU166" s="426"/>
      <c r="UNV166" s="426"/>
      <c r="UNW166" s="427"/>
      <c r="UNX166" s="427"/>
      <c r="UNY166" s="423"/>
      <c r="UNZ166" s="428"/>
      <c r="UOA166" s="79"/>
      <c r="UOB166" s="424"/>
      <c r="UOC166" s="89"/>
      <c r="UOD166" s="425"/>
      <c r="UOE166" s="423"/>
      <c r="UOF166" s="426"/>
      <c r="UOG166" s="426"/>
      <c r="UOH166" s="427"/>
      <c r="UOI166" s="427"/>
      <c r="UOJ166" s="423"/>
      <c r="UOK166" s="428"/>
      <c r="UOL166" s="79"/>
      <c r="UOM166" s="424"/>
      <c r="UON166" s="89"/>
      <c r="UOO166" s="425"/>
      <c r="UOP166" s="423"/>
      <c r="UOQ166" s="426"/>
      <c r="UOR166" s="426"/>
      <c r="UOS166" s="427"/>
      <c r="UOT166" s="427"/>
      <c r="UOU166" s="423"/>
      <c r="UOV166" s="428"/>
      <c r="UOW166" s="79"/>
      <c r="UOX166" s="424"/>
      <c r="UOY166" s="89"/>
      <c r="UOZ166" s="425"/>
      <c r="UPA166" s="423"/>
      <c r="UPB166" s="426"/>
      <c r="UPC166" s="426"/>
      <c r="UPD166" s="427"/>
      <c r="UPE166" s="427"/>
      <c r="UPF166" s="423"/>
      <c r="UPG166" s="428"/>
      <c r="UPH166" s="79"/>
      <c r="UPI166" s="424"/>
      <c r="UPJ166" s="89"/>
      <c r="UPK166" s="425"/>
      <c r="UPL166" s="423"/>
      <c r="UPM166" s="426"/>
      <c r="UPN166" s="426"/>
      <c r="UPO166" s="427"/>
      <c r="UPP166" s="427"/>
      <c r="UPQ166" s="423"/>
      <c r="UPR166" s="428"/>
      <c r="UPS166" s="79"/>
      <c r="UPT166" s="424"/>
      <c r="UPU166" s="89"/>
      <c r="UPV166" s="425"/>
      <c r="UPW166" s="423"/>
      <c r="UPX166" s="426"/>
      <c r="UPY166" s="426"/>
      <c r="UPZ166" s="427"/>
      <c r="UQA166" s="427"/>
      <c r="UQB166" s="423"/>
      <c r="UQC166" s="428"/>
      <c r="UQD166" s="79"/>
      <c r="UQE166" s="424"/>
      <c r="UQF166" s="89"/>
      <c r="UQG166" s="425"/>
      <c r="UQH166" s="423"/>
      <c r="UQI166" s="426"/>
      <c r="UQJ166" s="426"/>
      <c r="UQK166" s="427"/>
      <c r="UQL166" s="427"/>
      <c r="UQM166" s="423"/>
      <c r="UQN166" s="428"/>
      <c r="UQO166" s="79"/>
      <c r="UQP166" s="424"/>
      <c r="UQQ166" s="89"/>
      <c r="UQR166" s="425"/>
      <c r="UQS166" s="423"/>
      <c r="UQT166" s="426"/>
      <c r="UQU166" s="426"/>
      <c r="UQV166" s="427"/>
      <c r="UQW166" s="427"/>
      <c r="UQX166" s="423"/>
      <c r="UQY166" s="428"/>
      <c r="UQZ166" s="79"/>
      <c r="URA166" s="424"/>
      <c r="URB166" s="89"/>
      <c r="URC166" s="425"/>
      <c r="URD166" s="423"/>
      <c r="URE166" s="426"/>
      <c r="URF166" s="426"/>
      <c r="URG166" s="427"/>
      <c r="URH166" s="427"/>
      <c r="URI166" s="423"/>
      <c r="URJ166" s="428"/>
      <c r="URK166" s="79"/>
      <c r="URL166" s="424"/>
      <c r="URM166" s="89"/>
      <c r="URN166" s="425"/>
      <c r="URO166" s="423"/>
      <c r="URP166" s="426"/>
      <c r="URQ166" s="426"/>
      <c r="URR166" s="427"/>
      <c r="URS166" s="427"/>
      <c r="URT166" s="423"/>
      <c r="URU166" s="428"/>
      <c r="URV166" s="79"/>
      <c r="URW166" s="424"/>
      <c r="URX166" s="89"/>
      <c r="URY166" s="425"/>
      <c r="URZ166" s="423"/>
      <c r="USA166" s="426"/>
      <c r="USB166" s="426"/>
      <c r="USC166" s="427"/>
      <c r="USD166" s="427"/>
      <c r="USE166" s="423"/>
      <c r="USF166" s="428"/>
      <c r="USG166" s="79"/>
      <c r="USH166" s="424"/>
      <c r="USI166" s="89"/>
      <c r="USJ166" s="425"/>
      <c r="USK166" s="423"/>
      <c r="USL166" s="426"/>
      <c r="USM166" s="426"/>
      <c r="USN166" s="427"/>
      <c r="USO166" s="427"/>
      <c r="USP166" s="423"/>
      <c r="USQ166" s="428"/>
      <c r="USR166" s="79"/>
      <c r="USS166" s="424"/>
      <c r="UST166" s="89"/>
      <c r="USU166" s="425"/>
      <c r="USV166" s="423"/>
      <c r="USW166" s="426"/>
      <c r="USX166" s="426"/>
      <c r="USY166" s="427"/>
      <c r="USZ166" s="427"/>
      <c r="UTA166" s="423"/>
      <c r="UTB166" s="428"/>
      <c r="UTC166" s="79"/>
      <c r="UTD166" s="424"/>
      <c r="UTE166" s="89"/>
      <c r="UTF166" s="425"/>
      <c r="UTG166" s="423"/>
      <c r="UTH166" s="426"/>
      <c r="UTI166" s="426"/>
      <c r="UTJ166" s="427"/>
      <c r="UTK166" s="427"/>
      <c r="UTL166" s="423"/>
      <c r="UTM166" s="428"/>
      <c r="UTN166" s="79"/>
      <c r="UTO166" s="424"/>
      <c r="UTP166" s="89"/>
      <c r="UTQ166" s="425"/>
      <c r="UTR166" s="423"/>
      <c r="UTS166" s="426"/>
      <c r="UTT166" s="426"/>
      <c r="UTU166" s="427"/>
      <c r="UTV166" s="427"/>
      <c r="UTW166" s="423"/>
      <c r="UTX166" s="428"/>
      <c r="UTY166" s="79"/>
      <c r="UTZ166" s="424"/>
      <c r="UUA166" s="89"/>
      <c r="UUB166" s="425"/>
      <c r="UUC166" s="423"/>
      <c r="UUD166" s="426"/>
      <c r="UUE166" s="426"/>
      <c r="UUF166" s="427"/>
      <c r="UUG166" s="427"/>
      <c r="UUH166" s="423"/>
      <c r="UUI166" s="428"/>
      <c r="UUJ166" s="79"/>
      <c r="UUK166" s="424"/>
      <c r="UUL166" s="89"/>
      <c r="UUM166" s="425"/>
      <c r="UUN166" s="423"/>
      <c r="UUO166" s="426"/>
      <c r="UUP166" s="426"/>
      <c r="UUQ166" s="427"/>
      <c r="UUR166" s="427"/>
      <c r="UUS166" s="423"/>
      <c r="UUT166" s="428"/>
      <c r="UUU166" s="79"/>
      <c r="UUV166" s="424"/>
      <c r="UUW166" s="89"/>
      <c r="UUX166" s="425"/>
      <c r="UUY166" s="423"/>
      <c r="UUZ166" s="426"/>
      <c r="UVA166" s="426"/>
      <c r="UVB166" s="427"/>
      <c r="UVC166" s="427"/>
      <c r="UVD166" s="423"/>
      <c r="UVE166" s="428"/>
      <c r="UVF166" s="79"/>
      <c r="UVG166" s="424"/>
      <c r="UVH166" s="89"/>
      <c r="UVI166" s="425"/>
      <c r="UVJ166" s="423"/>
      <c r="UVK166" s="426"/>
      <c r="UVL166" s="426"/>
      <c r="UVM166" s="427"/>
      <c r="UVN166" s="427"/>
      <c r="UVO166" s="423"/>
      <c r="UVP166" s="428"/>
      <c r="UVQ166" s="79"/>
      <c r="UVR166" s="424"/>
      <c r="UVS166" s="89"/>
      <c r="UVT166" s="425"/>
      <c r="UVU166" s="423"/>
      <c r="UVV166" s="426"/>
      <c r="UVW166" s="426"/>
      <c r="UVX166" s="427"/>
      <c r="UVY166" s="427"/>
      <c r="UVZ166" s="423"/>
      <c r="UWA166" s="428"/>
      <c r="UWB166" s="79"/>
      <c r="UWC166" s="424"/>
      <c r="UWD166" s="89"/>
      <c r="UWE166" s="425"/>
      <c r="UWF166" s="423"/>
      <c r="UWG166" s="426"/>
      <c r="UWH166" s="426"/>
      <c r="UWI166" s="427"/>
      <c r="UWJ166" s="427"/>
      <c r="UWK166" s="423"/>
      <c r="UWL166" s="428"/>
      <c r="UWM166" s="79"/>
      <c r="UWN166" s="424"/>
      <c r="UWO166" s="89"/>
      <c r="UWP166" s="425"/>
      <c r="UWQ166" s="423"/>
      <c r="UWR166" s="426"/>
      <c r="UWS166" s="426"/>
      <c r="UWT166" s="427"/>
      <c r="UWU166" s="427"/>
      <c r="UWV166" s="423"/>
      <c r="UWW166" s="428"/>
      <c r="UWX166" s="79"/>
      <c r="UWY166" s="424"/>
      <c r="UWZ166" s="89"/>
      <c r="UXA166" s="425"/>
      <c r="UXB166" s="423"/>
      <c r="UXC166" s="426"/>
      <c r="UXD166" s="426"/>
      <c r="UXE166" s="427"/>
      <c r="UXF166" s="427"/>
      <c r="UXG166" s="423"/>
      <c r="UXH166" s="428"/>
      <c r="UXI166" s="79"/>
      <c r="UXJ166" s="424"/>
      <c r="UXK166" s="89"/>
      <c r="UXL166" s="425"/>
      <c r="UXM166" s="423"/>
      <c r="UXN166" s="426"/>
      <c r="UXO166" s="426"/>
      <c r="UXP166" s="427"/>
      <c r="UXQ166" s="427"/>
      <c r="UXR166" s="423"/>
      <c r="UXS166" s="428"/>
      <c r="UXT166" s="79"/>
      <c r="UXU166" s="424"/>
      <c r="UXV166" s="89"/>
      <c r="UXW166" s="425"/>
      <c r="UXX166" s="423"/>
      <c r="UXY166" s="426"/>
      <c r="UXZ166" s="426"/>
      <c r="UYA166" s="427"/>
      <c r="UYB166" s="427"/>
      <c r="UYC166" s="423"/>
      <c r="UYD166" s="428"/>
      <c r="UYE166" s="79"/>
      <c r="UYF166" s="424"/>
      <c r="UYG166" s="89"/>
      <c r="UYH166" s="425"/>
      <c r="UYI166" s="423"/>
      <c r="UYJ166" s="426"/>
      <c r="UYK166" s="426"/>
      <c r="UYL166" s="427"/>
      <c r="UYM166" s="427"/>
      <c r="UYN166" s="423"/>
      <c r="UYO166" s="428"/>
      <c r="UYP166" s="79"/>
      <c r="UYQ166" s="424"/>
      <c r="UYR166" s="89"/>
      <c r="UYS166" s="425"/>
      <c r="UYT166" s="423"/>
      <c r="UYU166" s="426"/>
      <c r="UYV166" s="426"/>
      <c r="UYW166" s="427"/>
      <c r="UYX166" s="427"/>
      <c r="UYY166" s="423"/>
      <c r="UYZ166" s="428"/>
      <c r="UZA166" s="79"/>
      <c r="UZB166" s="424"/>
      <c r="UZC166" s="89"/>
      <c r="UZD166" s="425"/>
      <c r="UZE166" s="423"/>
      <c r="UZF166" s="426"/>
      <c r="UZG166" s="426"/>
      <c r="UZH166" s="427"/>
      <c r="UZI166" s="427"/>
      <c r="UZJ166" s="423"/>
      <c r="UZK166" s="428"/>
      <c r="UZL166" s="79"/>
      <c r="UZM166" s="424"/>
      <c r="UZN166" s="89"/>
      <c r="UZO166" s="425"/>
      <c r="UZP166" s="423"/>
      <c r="UZQ166" s="426"/>
      <c r="UZR166" s="426"/>
      <c r="UZS166" s="427"/>
      <c r="UZT166" s="427"/>
      <c r="UZU166" s="423"/>
      <c r="UZV166" s="428"/>
      <c r="UZW166" s="79"/>
      <c r="UZX166" s="424"/>
      <c r="UZY166" s="89"/>
      <c r="UZZ166" s="425"/>
      <c r="VAA166" s="423"/>
      <c r="VAB166" s="426"/>
      <c r="VAC166" s="426"/>
      <c r="VAD166" s="427"/>
      <c r="VAE166" s="427"/>
      <c r="VAF166" s="423"/>
      <c r="VAG166" s="428"/>
      <c r="VAH166" s="79"/>
      <c r="VAI166" s="424"/>
      <c r="VAJ166" s="89"/>
      <c r="VAK166" s="425"/>
      <c r="VAL166" s="423"/>
      <c r="VAM166" s="426"/>
      <c r="VAN166" s="426"/>
      <c r="VAO166" s="427"/>
      <c r="VAP166" s="427"/>
      <c r="VAQ166" s="423"/>
      <c r="VAR166" s="428"/>
      <c r="VAS166" s="79"/>
      <c r="VAT166" s="424"/>
      <c r="VAU166" s="89"/>
      <c r="VAV166" s="425"/>
      <c r="VAW166" s="423"/>
      <c r="VAX166" s="426"/>
      <c r="VAY166" s="426"/>
      <c r="VAZ166" s="427"/>
      <c r="VBA166" s="427"/>
      <c r="VBB166" s="423"/>
      <c r="VBC166" s="428"/>
      <c r="VBD166" s="79"/>
      <c r="VBE166" s="424"/>
      <c r="VBF166" s="89"/>
      <c r="VBG166" s="425"/>
      <c r="VBH166" s="423"/>
      <c r="VBI166" s="426"/>
      <c r="VBJ166" s="426"/>
      <c r="VBK166" s="427"/>
      <c r="VBL166" s="427"/>
      <c r="VBM166" s="423"/>
      <c r="VBN166" s="428"/>
      <c r="VBO166" s="79"/>
      <c r="VBP166" s="424"/>
      <c r="VBQ166" s="89"/>
      <c r="VBR166" s="425"/>
      <c r="VBS166" s="423"/>
      <c r="VBT166" s="426"/>
      <c r="VBU166" s="426"/>
      <c r="VBV166" s="427"/>
      <c r="VBW166" s="427"/>
      <c r="VBX166" s="423"/>
      <c r="VBY166" s="428"/>
      <c r="VBZ166" s="79"/>
      <c r="VCA166" s="424"/>
      <c r="VCB166" s="89"/>
      <c r="VCC166" s="425"/>
      <c r="VCD166" s="423"/>
      <c r="VCE166" s="426"/>
      <c r="VCF166" s="426"/>
      <c r="VCG166" s="427"/>
      <c r="VCH166" s="427"/>
      <c r="VCI166" s="423"/>
      <c r="VCJ166" s="428"/>
      <c r="VCK166" s="79"/>
      <c r="VCL166" s="424"/>
      <c r="VCM166" s="89"/>
      <c r="VCN166" s="425"/>
      <c r="VCO166" s="423"/>
      <c r="VCP166" s="426"/>
      <c r="VCQ166" s="426"/>
      <c r="VCR166" s="427"/>
      <c r="VCS166" s="427"/>
      <c r="VCT166" s="423"/>
      <c r="VCU166" s="428"/>
      <c r="VCV166" s="79"/>
      <c r="VCW166" s="424"/>
      <c r="VCX166" s="89"/>
      <c r="VCY166" s="425"/>
      <c r="VCZ166" s="423"/>
      <c r="VDA166" s="426"/>
      <c r="VDB166" s="426"/>
      <c r="VDC166" s="427"/>
      <c r="VDD166" s="427"/>
      <c r="VDE166" s="423"/>
      <c r="VDF166" s="428"/>
      <c r="VDG166" s="79"/>
      <c r="VDH166" s="424"/>
      <c r="VDI166" s="89"/>
      <c r="VDJ166" s="425"/>
      <c r="VDK166" s="423"/>
      <c r="VDL166" s="426"/>
      <c r="VDM166" s="426"/>
      <c r="VDN166" s="427"/>
      <c r="VDO166" s="427"/>
      <c r="VDP166" s="423"/>
      <c r="VDQ166" s="428"/>
      <c r="VDR166" s="79"/>
      <c r="VDS166" s="424"/>
      <c r="VDT166" s="89"/>
      <c r="VDU166" s="425"/>
      <c r="VDV166" s="423"/>
      <c r="VDW166" s="426"/>
      <c r="VDX166" s="426"/>
      <c r="VDY166" s="427"/>
      <c r="VDZ166" s="427"/>
      <c r="VEA166" s="423"/>
      <c r="VEB166" s="428"/>
      <c r="VEC166" s="79"/>
      <c r="VED166" s="424"/>
      <c r="VEE166" s="89"/>
      <c r="VEF166" s="425"/>
      <c r="VEG166" s="423"/>
      <c r="VEH166" s="426"/>
      <c r="VEI166" s="426"/>
      <c r="VEJ166" s="427"/>
      <c r="VEK166" s="427"/>
      <c r="VEL166" s="423"/>
      <c r="VEM166" s="428"/>
      <c r="VEN166" s="79"/>
      <c r="VEO166" s="424"/>
      <c r="VEP166" s="89"/>
      <c r="VEQ166" s="425"/>
      <c r="VER166" s="423"/>
      <c r="VES166" s="426"/>
      <c r="VET166" s="426"/>
      <c r="VEU166" s="427"/>
      <c r="VEV166" s="427"/>
      <c r="VEW166" s="423"/>
      <c r="VEX166" s="428"/>
      <c r="VEY166" s="79"/>
      <c r="VEZ166" s="424"/>
      <c r="VFA166" s="89"/>
      <c r="VFB166" s="425"/>
      <c r="VFC166" s="423"/>
      <c r="VFD166" s="426"/>
      <c r="VFE166" s="426"/>
      <c r="VFF166" s="427"/>
      <c r="VFG166" s="427"/>
      <c r="VFH166" s="423"/>
      <c r="VFI166" s="428"/>
      <c r="VFJ166" s="79"/>
      <c r="VFK166" s="424"/>
      <c r="VFL166" s="89"/>
      <c r="VFM166" s="425"/>
      <c r="VFN166" s="423"/>
      <c r="VFO166" s="426"/>
      <c r="VFP166" s="426"/>
      <c r="VFQ166" s="427"/>
      <c r="VFR166" s="427"/>
      <c r="VFS166" s="423"/>
      <c r="VFT166" s="428"/>
      <c r="VFU166" s="79"/>
      <c r="VFV166" s="424"/>
      <c r="VFW166" s="89"/>
      <c r="VFX166" s="425"/>
      <c r="VFY166" s="423"/>
      <c r="VFZ166" s="426"/>
      <c r="VGA166" s="426"/>
      <c r="VGB166" s="427"/>
      <c r="VGC166" s="427"/>
      <c r="VGD166" s="423"/>
      <c r="VGE166" s="428"/>
      <c r="VGF166" s="79"/>
      <c r="VGG166" s="424"/>
      <c r="VGH166" s="89"/>
      <c r="VGI166" s="425"/>
      <c r="VGJ166" s="423"/>
      <c r="VGK166" s="426"/>
      <c r="VGL166" s="426"/>
      <c r="VGM166" s="427"/>
      <c r="VGN166" s="427"/>
      <c r="VGO166" s="423"/>
      <c r="VGP166" s="428"/>
      <c r="VGQ166" s="79"/>
      <c r="VGR166" s="424"/>
      <c r="VGS166" s="89"/>
      <c r="VGT166" s="425"/>
      <c r="VGU166" s="423"/>
      <c r="VGV166" s="426"/>
      <c r="VGW166" s="426"/>
      <c r="VGX166" s="427"/>
      <c r="VGY166" s="427"/>
      <c r="VGZ166" s="423"/>
      <c r="VHA166" s="428"/>
      <c r="VHB166" s="79"/>
      <c r="VHC166" s="424"/>
      <c r="VHD166" s="89"/>
      <c r="VHE166" s="425"/>
      <c r="VHF166" s="423"/>
      <c r="VHG166" s="426"/>
      <c r="VHH166" s="426"/>
      <c r="VHI166" s="427"/>
      <c r="VHJ166" s="427"/>
      <c r="VHK166" s="423"/>
      <c r="VHL166" s="428"/>
      <c r="VHM166" s="79"/>
      <c r="VHN166" s="424"/>
      <c r="VHO166" s="89"/>
      <c r="VHP166" s="425"/>
      <c r="VHQ166" s="423"/>
      <c r="VHR166" s="426"/>
      <c r="VHS166" s="426"/>
      <c r="VHT166" s="427"/>
      <c r="VHU166" s="427"/>
      <c r="VHV166" s="423"/>
      <c r="VHW166" s="428"/>
      <c r="VHX166" s="79"/>
      <c r="VHY166" s="424"/>
      <c r="VHZ166" s="89"/>
      <c r="VIA166" s="425"/>
      <c r="VIB166" s="423"/>
      <c r="VIC166" s="426"/>
      <c r="VID166" s="426"/>
      <c r="VIE166" s="427"/>
      <c r="VIF166" s="427"/>
      <c r="VIG166" s="423"/>
      <c r="VIH166" s="428"/>
      <c r="VII166" s="79"/>
      <c r="VIJ166" s="424"/>
      <c r="VIK166" s="89"/>
      <c r="VIL166" s="425"/>
      <c r="VIM166" s="423"/>
      <c r="VIN166" s="426"/>
      <c r="VIO166" s="426"/>
      <c r="VIP166" s="427"/>
      <c r="VIQ166" s="427"/>
      <c r="VIR166" s="423"/>
      <c r="VIS166" s="428"/>
      <c r="VIT166" s="79"/>
      <c r="VIU166" s="424"/>
      <c r="VIV166" s="89"/>
      <c r="VIW166" s="425"/>
      <c r="VIX166" s="423"/>
      <c r="VIY166" s="426"/>
      <c r="VIZ166" s="426"/>
      <c r="VJA166" s="427"/>
      <c r="VJB166" s="427"/>
      <c r="VJC166" s="423"/>
      <c r="VJD166" s="428"/>
      <c r="VJE166" s="79"/>
      <c r="VJF166" s="424"/>
      <c r="VJG166" s="89"/>
      <c r="VJH166" s="425"/>
      <c r="VJI166" s="423"/>
      <c r="VJJ166" s="426"/>
      <c r="VJK166" s="426"/>
      <c r="VJL166" s="427"/>
      <c r="VJM166" s="427"/>
      <c r="VJN166" s="423"/>
      <c r="VJO166" s="428"/>
      <c r="VJP166" s="79"/>
      <c r="VJQ166" s="424"/>
      <c r="VJR166" s="89"/>
      <c r="VJS166" s="425"/>
      <c r="VJT166" s="423"/>
      <c r="VJU166" s="426"/>
      <c r="VJV166" s="426"/>
      <c r="VJW166" s="427"/>
      <c r="VJX166" s="427"/>
      <c r="VJY166" s="423"/>
      <c r="VJZ166" s="428"/>
      <c r="VKA166" s="79"/>
      <c r="VKB166" s="424"/>
      <c r="VKC166" s="89"/>
      <c r="VKD166" s="425"/>
      <c r="VKE166" s="423"/>
      <c r="VKF166" s="426"/>
      <c r="VKG166" s="426"/>
      <c r="VKH166" s="427"/>
      <c r="VKI166" s="427"/>
      <c r="VKJ166" s="423"/>
      <c r="VKK166" s="428"/>
      <c r="VKL166" s="79"/>
      <c r="VKM166" s="424"/>
      <c r="VKN166" s="89"/>
      <c r="VKO166" s="425"/>
      <c r="VKP166" s="423"/>
      <c r="VKQ166" s="426"/>
      <c r="VKR166" s="426"/>
      <c r="VKS166" s="427"/>
      <c r="VKT166" s="427"/>
      <c r="VKU166" s="423"/>
      <c r="VKV166" s="428"/>
      <c r="VKW166" s="79"/>
      <c r="VKX166" s="424"/>
      <c r="VKY166" s="89"/>
      <c r="VKZ166" s="425"/>
      <c r="VLA166" s="423"/>
      <c r="VLB166" s="426"/>
      <c r="VLC166" s="426"/>
      <c r="VLD166" s="427"/>
      <c r="VLE166" s="427"/>
      <c r="VLF166" s="423"/>
      <c r="VLG166" s="428"/>
      <c r="VLH166" s="79"/>
      <c r="VLI166" s="424"/>
      <c r="VLJ166" s="89"/>
      <c r="VLK166" s="425"/>
      <c r="VLL166" s="423"/>
      <c r="VLM166" s="426"/>
      <c r="VLN166" s="426"/>
      <c r="VLO166" s="427"/>
      <c r="VLP166" s="427"/>
      <c r="VLQ166" s="423"/>
      <c r="VLR166" s="428"/>
      <c r="VLS166" s="79"/>
      <c r="VLT166" s="424"/>
      <c r="VLU166" s="89"/>
      <c r="VLV166" s="425"/>
      <c r="VLW166" s="423"/>
      <c r="VLX166" s="426"/>
      <c r="VLY166" s="426"/>
      <c r="VLZ166" s="427"/>
      <c r="VMA166" s="427"/>
      <c r="VMB166" s="423"/>
      <c r="VMC166" s="428"/>
      <c r="VMD166" s="79"/>
      <c r="VME166" s="424"/>
      <c r="VMF166" s="89"/>
      <c r="VMG166" s="425"/>
      <c r="VMH166" s="423"/>
      <c r="VMI166" s="426"/>
      <c r="VMJ166" s="426"/>
      <c r="VMK166" s="427"/>
      <c r="VML166" s="427"/>
      <c r="VMM166" s="423"/>
      <c r="VMN166" s="428"/>
      <c r="VMO166" s="79"/>
      <c r="VMP166" s="424"/>
      <c r="VMQ166" s="89"/>
      <c r="VMR166" s="425"/>
      <c r="VMS166" s="423"/>
      <c r="VMT166" s="426"/>
      <c r="VMU166" s="426"/>
      <c r="VMV166" s="427"/>
      <c r="VMW166" s="427"/>
      <c r="VMX166" s="423"/>
      <c r="VMY166" s="428"/>
      <c r="VMZ166" s="79"/>
      <c r="VNA166" s="424"/>
      <c r="VNB166" s="89"/>
      <c r="VNC166" s="425"/>
      <c r="VND166" s="423"/>
      <c r="VNE166" s="426"/>
      <c r="VNF166" s="426"/>
      <c r="VNG166" s="427"/>
      <c r="VNH166" s="427"/>
      <c r="VNI166" s="423"/>
      <c r="VNJ166" s="428"/>
      <c r="VNK166" s="79"/>
      <c r="VNL166" s="424"/>
      <c r="VNM166" s="89"/>
      <c r="VNN166" s="425"/>
      <c r="VNO166" s="423"/>
      <c r="VNP166" s="426"/>
      <c r="VNQ166" s="426"/>
      <c r="VNR166" s="427"/>
      <c r="VNS166" s="427"/>
      <c r="VNT166" s="423"/>
      <c r="VNU166" s="428"/>
      <c r="VNV166" s="79"/>
      <c r="VNW166" s="424"/>
      <c r="VNX166" s="89"/>
      <c r="VNY166" s="425"/>
      <c r="VNZ166" s="423"/>
      <c r="VOA166" s="426"/>
      <c r="VOB166" s="426"/>
      <c r="VOC166" s="427"/>
      <c r="VOD166" s="427"/>
      <c r="VOE166" s="423"/>
      <c r="VOF166" s="428"/>
      <c r="VOG166" s="79"/>
      <c r="VOH166" s="424"/>
      <c r="VOI166" s="89"/>
      <c r="VOJ166" s="425"/>
      <c r="VOK166" s="423"/>
      <c r="VOL166" s="426"/>
      <c r="VOM166" s="426"/>
      <c r="VON166" s="427"/>
      <c r="VOO166" s="427"/>
      <c r="VOP166" s="423"/>
      <c r="VOQ166" s="428"/>
      <c r="VOR166" s="79"/>
      <c r="VOS166" s="424"/>
      <c r="VOT166" s="89"/>
      <c r="VOU166" s="425"/>
      <c r="VOV166" s="423"/>
      <c r="VOW166" s="426"/>
      <c r="VOX166" s="426"/>
      <c r="VOY166" s="427"/>
      <c r="VOZ166" s="427"/>
      <c r="VPA166" s="423"/>
      <c r="VPB166" s="428"/>
      <c r="VPC166" s="79"/>
      <c r="VPD166" s="424"/>
      <c r="VPE166" s="89"/>
      <c r="VPF166" s="425"/>
      <c r="VPG166" s="423"/>
      <c r="VPH166" s="426"/>
      <c r="VPI166" s="426"/>
      <c r="VPJ166" s="427"/>
      <c r="VPK166" s="427"/>
      <c r="VPL166" s="423"/>
      <c r="VPM166" s="428"/>
      <c r="VPN166" s="79"/>
      <c r="VPO166" s="424"/>
      <c r="VPP166" s="89"/>
      <c r="VPQ166" s="425"/>
      <c r="VPR166" s="423"/>
      <c r="VPS166" s="426"/>
      <c r="VPT166" s="426"/>
      <c r="VPU166" s="427"/>
      <c r="VPV166" s="427"/>
      <c r="VPW166" s="423"/>
      <c r="VPX166" s="428"/>
      <c r="VPY166" s="79"/>
      <c r="VPZ166" s="424"/>
      <c r="VQA166" s="89"/>
      <c r="VQB166" s="425"/>
      <c r="VQC166" s="423"/>
      <c r="VQD166" s="426"/>
      <c r="VQE166" s="426"/>
      <c r="VQF166" s="427"/>
      <c r="VQG166" s="427"/>
      <c r="VQH166" s="423"/>
      <c r="VQI166" s="428"/>
      <c r="VQJ166" s="79"/>
      <c r="VQK166" s="424"/>
      <c r="VQL166" s="89"/>
      <c r="VQM166" s="425"/>
      <c r="VQN166" s="423"/>
      <c r="VQO166" s="426"/>
      <c r="VQP166" s="426"/>
      <c r="VQQ166" s="427"/>
      <c r="VQR166" s="427"/>
      <c r="VQS166" s="423"/>
      <c r="VQT166" s="428"/>
      <c r="VQU166" s="79"/>
      <c r="VQV166" s="424"/>
      <c r="VQW166" s="89"/>
      <c r="VQX166" s="425"/>
      <c r="VQY166" s="423"/>
      <c r="VQZ166" s="426"/>
      <c r="VRA166" s="426"/>
      <c r="VRB166" s="427"/>
      <c r="VRC166" s="427"/>
      <c r="VRD166" s="423"/>
      <c r="VRE166" s="428"/>
      <c r="VRF166" s="79"/>
      <c r="VRG166" s="424"/>
      <c r="VRH166" s="89"/>
      <c r="VRI166" s="425"/>
      <c r="VRJ166" s="423"/>
      <c r="VRK166" s="426"/>
      <c r="VRL166" s="426"/>
      <c r="VRM166" s="427"/>
      <c r="VRN166" s="427"/>
      <c r="VRO166" s="423"/>
      <c r="VRP166" s="428"/>
      <c r="VRQ166" s="79"/>
      <c r="VRR166" s="424"/>
      <c r="VRS166" s="89"/>
      <c r="VRT166" s="425"/>
      <c r="VRU166" s="423"/>
      <c r="VRV166" s="426"/>
      <c r="VRW166" s="426"/>
      <c r="VRX166" s="427"/>
      <c r="VRY166" s="427"/>
      <c r="VRZ166" s="423"/>
      <c r="VSA166" s="428"/>
      <c r="VSB166" s="79"/>
      <c r="VSC166" s="424"/>
      <c r="VSD166" s="89"/>
      <c r="VSE166" s="425"/>
      <c r="VSF166" s="423"/>
      <c r="VSG166" s="426"/>
      <c r="VSH166" s="426"/>
      <c r="VSI166" s="427"/>
      <c r="VSJ166" s="427"/>
      <c r="VSK166" s="423"/>
      <c r="VSL166" s="428"/>
      <c r="VSM166" s="79"/>
      <c r="VSN166" s="424"/>
      <c r="VSO166" s="89"/>
      <c r="VSP166" s="425"/>
      <c r="VSQ166" s="423"/>
      <c r="VSR166" s="426"/>
      <c r="VSS166" s="426"/>
      <c r="VST166" s="427"/>
      <c r="VSU166" s="427"/>
      <c r="VSV166" s="423"/>
      <c r="VSW166" s="428"/>
      <c r="VSX166" s="79"/>
      <c r="VSY166" s="424"/>
      <c r="VSZ166" s="89"/>
      <c r="VTA166" s="425"/>
      <c r="VTB166" s="423"/>
      <c r="VTC166" s="426"/>
      <c r="VTD166" s="426"/>
      <c r="VTE166" s="427"/>
      <c r="VTF166" s="427"/>
      <c r="VTG166" s="423"/>
      <c r="VTH166" s="428"/>
      <c r="VTI166" s="79"/>
      <c r="VTJ166" s="424"/>
      <c r="VTK166" s="89"/>
      <c r="VTL166" s="425"/>
      <c r="VTM166" s="423"/>
      <c r="VTN166" s="426"/>
      <c r="VTO166" s="426"/>
      <c r="VTP166" s="427"/>
      <c r="VTQ166" s="427"/>
      <c r="VTR166" s="423"/>
      <c r="VTS166" s="428"/>
      <c r="VTT166" s="79"/>
      <c r="VTU166" s="424"/>
      <c r="VTV166" s="89"/>
      <c r="VTW166" s="425"/>
      <c r="VTX166" s="423"/>
      <c r="VTY166" s="426"/>
      <c r="VTZ166" s="426"/>
      <c r="VUA166" s="427"/>
      <c r="VUB166" s="427"/>
      <c r="VUC166" s="423"/>
      <c r="VUD166" s="428"/>
      <c r="VUE166" s="79"/>
      <c r="VUF166" s="424"/>
      <c r="VUG166" s="89"/>
      <c r="VUH166" s="425"/>
      <c r="VUI166" s="423"/>
      <c r="VUJ166" s="426"/>
      <c r="VUK166" s="426"/>
      <c r="VUL166" s="427"/>
      <c r="VUM166" s="427"/>
      <c r="VUN166" s="423"/>
      <c r="VUO166" s="428"/>
      <c r="VUP166" s="79"/>
      <c r="VUQ166" s="424"/>
      <c r="VUR166" s="89"/>
      <c r="VUS166" s="425"/>
      <c r="VUT166" s="423"/>
      <c r="VUU166" s="426"/>
      <c r="VUV166" s="426"/>
      <c r="VUW166" s="427"/>
      <c r="VUX166" s="427"/>
      <c r="VUY166" s="423"/>
      <c r="VUZ166" s="428"/>
      <c r="VVA166" s="79"/>
      <c r="VVB166" s="424"/>
      <c r="VVC166" s="89"/>
      <c r="VVD166" s="425"/>
      <c r="VVE166" s="423"/>
      <c r="VVF166" s="426"/>
      <c r="VVG166" s="426"/>
      <c r="VVH166" s="427"/>
      <c r="VVI166" s="427"/>
      <c r="VVJ166" s="423"/>
      <c r="VVK166" s="428"/>
      <c r="VVL166" s="79"/>
      <c r="VVM166" s="424"/>
      <c r="VVN166" s="89"/>
      <c r="VVO166" s="425"/>
      <c r="VVP166" s="423"/>
      <c r="VVQ166" s="426"/>
      <c r="VVR166" s="426"/>
      <c r="VVS166" s="427"/>
      <c r="VVT166" s="427"/>
      <c r="VVU166" s="423"/>
      <c r="VVV166" s="428"/>
      <c r="VVW166" s="79"/>
      <c r="VVX166" s="424"/>
      <c r="VVY166" s="89"/>
      <c r="VVZ166" s="425"/>
      <c r="VWA166" s="423"/>
      <c r="VWB166" s="426"/>
      <c r="VWC166" s="426"/>
      <c r="VWD166" s="427"/>
      <c r="VWE166" s="427"/>
      <c r="VWF166" s="423"/>
      <c r="VWG166" s="428"/>
      <c r="VWH166" s="79"/>
      <c r="VWI166" s="424"/>
      <c r="VWJ166" s="89"/>
      <c r="VWK166" s="425"/>
      <c r="VWL166" s="423"/>
      <c r="VWM166" s="426"/>
      <c r="VWN166" s="426"/>
      <c r="VWO166" s="427"/>
      <c r="VWP166" s="427"/>
      <c r="VWQ166" s="423"/>
      <c r="VWR166" s="428"/>
      <c r="VWS166" s="79"/>
      <c r="VWT166" s="424"/>
      <c r="VWU166" s="89"/>
      <c r="VWV166" s="425"/>
      <c r="VWW166" s="423"/>
      <c r="VWX166" s="426"/>
      <c r="VWY166" s="426"/>
      <c r="VWZ166" s="427"/>
      <c r="VXA166" s="427"/>
      <c r="VXB166" s="423"/>
      <c r="VXC166" s="428"/>
      <c r="VXD166" s="79"/>
      <c r="VXE166" s="424"/>
      <c r="VXF166" s="89"/>
      <c r="VXG166" s="425"/>
      <c r="VXH166" s="423"/>
      <c r="VXI166" s="426"/>
      <c r="VXJ166" s="426"/>
      <c r="VXK166" s="427"/>
      <c r="VXL166" s="427"/>
      <c r="VXM166" s="423"/>
      <c r="VXN166" s="428"/>
      <c r="VXO166" s="79"/>
      <c r="VXP166" s="424"/>
      <c r="VXQ166" s="89"/>
      <c r="VXR166" s="425"/>
      <c r="VXS166" s="423"/>
      <c r="VXT166" s="426"/>
      <c r="VXU166" s="426"/>
      <c r="VXV166" s="427"/>
      <c r="VXW166" s="427"/>
      <c r="VXX166" s="423"/>
      <c r="VXY166" s="428"/>
      <c r="VXZ166" s="79"/>
      <c r="VYA166" s="424"/>
      <c r="VYB166" s="89"/>
      <c r="VYC166" s="425"/>
      <c r="VYD166" s="423"/>
      <c r="VYE166" s="426"/>
      <c r="VYF166" s="426"/>
      <c r="VYG166" s="427"/>
      <c r="VYH166" s="427"/>
      <c r="VYI166" s="423"/>
      <c r="VYJ166" s="428"/>
      <c r="VYK166" s="79"/>
      <c r="VYL166" s="424"/>
      <c r="VYM166" s="89"/>
      <c r="VYN166" s="425"/>
      <c r="VYO166" s="423"/>
      <c r="VYP166" s="426"/>
      <c r="VYQ166" s="426"/>
      <c r="VYR166" s="427"/>
      <c r="VYS166" s="427"/>
      <c r="VYT166" s="423"/>
      <c r="VYU166" s="428"/>
      <c r="VYV166" s="79"/>
      <c r="VYW166" s="424"/>
      <c r="VYX166" s="89"/>
      <c r="VYY166" s="425"/>
      <c r="VYZ166" s="423"/>
      <c r="VZA166" s="426"/>
      <c r="VZB166" s="426"/>
      <c r="VZC166" s="427"/>
      <c r="VZD166" s="427"/>
      <c r="VZE166" s="423"/>
      <c r="VZF166" s="428"/>
      <c r="VZG166" s="79"/>
      <c r="VZH166" s="424"/>
      <c r="VZI166" s="89"/>
      <c r="VZJ166" s="425"/>
      <c r="VZK166" s="423"/>
      <c r="VZL166" s="426"/>
      <c r="VZM166" s="426"/>
      <c r="VZN166" s="427"/>
      <c r="VZO166" s="427"/>
      <c r="VZP166" s="423"/>
      <c r="VZQ166" s="428"/>
      <c r="VZR166" s="79"/>
      <c r="VZS166" s="424"/>
      <c r="VZT166" s="89"/>
      <c r="VZU166" s="425"/>
      <c r="VZV166" s="423"/>
      <c r="VZW166" s="426"/>
      <c r="VZX166" s="426"/>
      <c r="VZY166" s="427"/>
      <c r="VZZ166" s="427"/>
      <c r="WAA166" s="423"/>
      <c r="WAB166" s="428"/>
      <c r="WAC166" s="79"/>
      <c r="WAD166" s="424"/>
      <c r="WAE166" s="89"/>
      <c r="WAF166" s="425"/>
      <c r="WAG166" s="423"/>
      <c r="WAH166" s="426"/>
      <c r="WAI166" s="426"/>
      <c r="WAJ166" s="427"/>
      <c r="WAK166" s="427"/>
      <c r="WAL166" s="423"/>
      <c r="WAM166" s="428"/>
      <c r="WAN166" s="79"/>
      <c r="WAO166" s="424"/>
      <c r="WAP166" s="89"/>
      <c r="WAQ166" s="425"/>
      <c r="WAR166" s="423"/>
      <c r="WAS166" s="426"/>
      <c r="WAT166" s="426"/>
      <c r="WAU166" s="427"/>
      <c r="WAV166" s="427"/>
      <c r="WAW166" s="423"/>
      <c r="WAX166" s="428"/>
      <c r="WAY166" s="79"/>
      <c r="WAZ166" s="424"/>
      <c r="WBA166" s="89"/>
      <c r="WBB166" s="425"/>
      <c r="WBC166" s="423"/>
      <c r="WBD166" s="426"/>
      <c r="WBE166" s="426"/>
      <c r="WBF166" s="427"/>
      <c r="WBG166" s="427"/>
      <c r="WBH166" s="423"/>
      <c r="WBI166" s="428"/>
      <c r="WBJ166" s="79"/>
      <c r="WBK166" s="424"/>
      <c r="WBL166" s="89"/>
      <c r="WBM166" s="425"/>
      <c r="WBN166" s="423"/>
      <c r="WBO166" s="426"/>
      <c r="WBP166" s="426"/>
      <c r="WBQ166" s="427"/>
      <c r="WBR166" s="427"/>
      <c r="WBS166" s="423"/>
      <c r="WBT166" s="428"/>
      <c r="WBU166" s="79"/>
      <c r="WBV166" s="424"/>
      <c r="WBW166" s="89"/>
      <c r="WBX166" s="425"/>
      <c r="WBY166" s="423"/>
      <c r="WBZ166" s="426"/>
      <c r="WCA166" s="426"/>
      <c r="WCB166" s="427"/>
      <c r="WCC166" s="427"/>
      <c r="WCD166" s="423"/>
      <c r="WCE166" s="428"/>
      <c r="WCF166" s="79"/>
      <c r="WCG166" s="424"/>
      <c r="WCH166" s="89"/>
      <c r="WCI166" s="425"/>
      <c r="WCJ166" s="423"/>
      <c r="WCK166" s="426"/>
      <c r="WCL166" s="426"/>
      <c r="WCM166" s="427"/>
      <c r="WCN166" s="427"/>
      <c r="WCO166" s="423"/>
      <c r="WCP166" s="428"/>
      <c r="WCQ166" s="79"/>
      <c r="WCR166" s="424"/>
      <c r="WCS166" s="89"/>
      <c r="WCT166" s="425"/>
      <c r="WCU166" s="423"/>
      <c r="WCV166" s="426"/>
      <c r="WCW166" s="426"/>
      <c r="WCX166" s="427"/>
      <c r="WCY166" s="427"/>
      <c r="WCZ166" s="423"/>
      <c r="WDA166" s="428"/>
      <c r="WDB166" s="79"/>
      <c r="WDC166" s="424"/>
      <c r="WDD166" s="89"/>
      <c r="WDE166" s="425"/>
      <c r="WDF166" s="423"/>
      <c r="WDG166" s="426"/>
      <c r="WDH166" s="426"/>
      <c r="WDI166" s="427"/>
      <c r="WDJ166" s="427"/>
      <c r="WDK166" s="423"/>
      <c r="WDL166" s="428"/>
      <c r="WDM166" s="79"/>
      <c r="WDN166" s="424"/>
      <c r="WDO166" s="89"/>
      <c r="WDP166" s="425"/>
      <c r="WDQ166" s="423"/>
      <c r="WDR166" s="426"/>
      <c r="WDS166" s="426"/>
      <c r="WDT166" s="427"/>
      <c r="WDU166" s="427"/>
      <c r="WDV166" s="423"/>
      <c r="WDW166" s="428"/>
      <c r="WDX166" s="79"/>
      <c r="WDY166" s="424"/>
      <c r="WDZ166" s="89"/>
      <c r="WEA166" s="425"/>
      <c r="WEB166" s="423"/>
      <c r="WEC166" s="426"/>
      <c r="WED166" s="426"/>
      <c r="WEE166" s="427"/>
      <c r="WEF166" s="427"/>
      <c r="WEG166" s="423"/>
      <c r="WEH166" s="428"/>
      <c r="WEI166" s="79"/>
      <c r="WEJ166" s="424"/>
      <c r="WEK166" s="89"/>
      <c r="WEL166" s="425"/>
      <c r="WEM166" s="423"/>
      <c r="WEN166" s="426"/>
      <c r="WEO166" s="426"/>
      <c r="WEP166" s="427"/>
      <c r="WEQ166" s="427"/>
      <c r="WER166" s="423"/>
      <c r="WES166" s="428"/>
      <c r="WET166" s="79"/>
      <c r="WEU166" s="424"/>
      <c r="WEV166" s="89"/>
      <c r="WEW166" s="425"/>
      <c r="WEX166" s="423"/>
      <c r="WEY166" s="426"/>
      <c r="WEZ166" s="426"/>
      <c r="WFA166" s="427"/>
      <c r="WFB166" s="427"/>
      <c r="WFC166" s="423"/>
      <c r="WFD166" s="428"/>
      <c r="WFE166" s="79"/>
      <c r="WFF166" s="424"/>
      <c r="WFG166" s="89"/>
      <c r="WFH166" s="425"/>
      <c r="WFI166" s="423"/>
      <c r="WFJ166" s="426"/>
      <c r="WFK166" s="426"/>
      <c r="WFL166" s="427"/>
      <c r="WFM166" s="427"/>
      <c r="WFN166" s="423"/>
      <c r="WFO166" s="428"/>
      <c r="WFP166" s="79"/>
      <c r="WFQ166" s="424"/>
      <c r="WFR166" s="89"/>
      <c r="WFS166" s="425"/>
      <c r="WFT166" s="423"/>
      <c r="WFU166" s="426"/>
      <c r="WFV166" s="426"/>
      <c r="WFW166" s="427"/>
      <c r="WFX166" s="427"/>
      <c r="WFY166" s="423"/>
      <c r="WFZ166" s="428"/>
      <c r="WGA166" s="79"/>
      <c r="WGB166" s="424"/>
      <c r="WGC166" s="89"/>
      <c r="WGD166" s="425"/>
      <c r="WGE166" s="423"/>
      <c r="WGF166" s="426"/>
      <c r="WGG166" s="426"/>
      <c r="WGH166" s="427"/>
      <c r="WGI166" s="427"/>
      <c r="WGJ166" s="423"/>
      <c r="WGK166" s="428"/>
      <c r="WGL166" s="79"/>
      <c r="WGM166" s="424"/>
      <c r="WGN166" s="89"/>
      <c r="WGO166" s="425"/>
      <c r="WGP166" s="423"/>
      <c r="WGQ166" s="426"/>
      <c r="WGR166" s="426"/>
      <c r="WGS166" s="427"/>
      <c r="WGT166" s="427"/>
      <c r="WGU166" s="423"/>
      <c r="WGV166" s="428"/>
      <c r="WGW166" s="79"/>
      <c r="WGX166" s="424"/>
      <c r="WGY166" s="89"/>
      <c r="WGZ166" s="425"/>
      <c r="WHA166" s="423"/>
      <c r="WHB166" s="426"/>
      <c r="WHC166" s="426"/>
      <c r="WHD166" s="427"/>
      <c r="WHE166" s="427"/>
      <c r="WHF166" s="423"/>
      <c r="WHG166" s="428"/>
      <c r="WHH166" s="79"/>
      <c r="WHI166" s="424"/>
      <c r="WHJ166" s="89"/>
      <c r="WHK166" s="425"/>
      <c r="WHL166" s="423"/>
      <c r="WHM166" s="426"/>
      <c r="WHN166" s="426"/>
      <c r="WHO166" s="427"/>
      <c r="WHP166" s="427"/>
      <c r="WHQ166" s="423"/>
      <c r="WHR166" s="428"/>
      <c r="WHS166" s="79"/>
      <c r="WHT166" s="424"/>
      <c r="WHU166" s="89"/>
      <c r="WHV166" s="425"/>
      <c r="WHW166" s="423"/>
      <c r="WHX166" s="426"/>
      <c r="WHY166" s="426"/>
      <c r="WHZ166" s="427"/>
      <c r="WIA166" s="427"/>
      <c r="WIB166" s="423"/>
      <c r="WIC166" s="428"/>
      <c r="WID166" s="79"/>
      <c r="WIE166" s="424"/>
      <c r="WIF166" s="89"/>
      <c r="WIG166" s="425"/>
      <c r="WIH166" s="423"/>
      <c r="WII166" s="426"/>
      <c r="WIJ166" s="426"/>
      <c r="WIK166" s="427"/>
      <c r="WIL166" s="427"/>
      <c r="WIM166" s="423"/>
      <c r="WIN166" s="428"/>
      <c r="WIO166" s="79"/>
      <c r="WIP166" s="424"/>
      <c r="WIQ166" s="89"/>
      <c r="WIR166" s="425"/>
      <c r="WIS166" s="423"/>
      <c r="WIT166" s="426"/>
      <c r="WIU166" s="426"/>
      <c r="WIV166" s="427"/>
      <c r="WIW166" s="427"/>
      <c r="WIX166" s="423"/>
      <c r="WIY166" s="428"/>
      <c r="WIZ166" s="79"/>
      <c r="WJA166" s="424"/>
      <c r="WJB166" s="89"/>
      <c r="WJC166" s="425"/>
      <c r="WJD166" s="423"/>
      <c r="WJE166" s="426"/>
      <c r="WJF166" s="426"/>
      <c r="WJG166" s="427"/>
      <c r="WJH166" s="427"/>
      <c r="WJI166" s="423"/>
      <c r="WJJ166" s="428"/>
      <c r="WJK166" s="79"/>
      <c r="WJL166" s="424"/>
      <c r="WJM166" s="89"/>
      <c r="WJN166" s="425"/>
      <c r="WJO166" s="423"/>
      <c r="WJP166" s="426"/>
      <c r="WJQ166" s="426"/>
      <c r="WJR166" s="427"/>
      <c r="WJS166" s="427"/>
      <c r="WJT166" s="423"/>
      <c r="WJU166" s="428"/>
      <c r="WJV166" s="79"/>
      <c r="WJW166" s="424"/>
      <c r="WJX166" s="89"/>
      <c r="WJY166" s="425"/>
      <c r="WJZ166" s="423"/>
      <c r="WKA166" s="426"/>
      <c r="WKB166" s="426"/>
      <c r="WKC166" s="427"/>
      <c r="WKD166" s="427"/>
      <c r="WKE166" s="423"/>
      <c r="WKF166" s="428"/>
      <c r="WKG166" s="79"/>
      <c r="WKH166" s="424"/>
      <c r="WKI166" s="89"/>
      <c r="WKJ166" s="425"/>
      <c r="WKK166" s="423"/>
      <c r="WKL166" s="426"/>
      <c r="WKM166" s="426"/>
      <c r="WKN166" s="427"/>
      <c r="WKO166" s="427"/>
      <c r="WKP166" s="423"/>
      <c r="WKQ166" s="428"/>
      <c r="WKR166" s="79"/>
      <c r="WKS166" s="424"/>
      <c r="WKT166" s="89"/>
      <c r="WKU166" s="425"/>
      <c r="WKV166" s="423"/>
      <c r="WKW166" s="426"/>
      <c r="WKX166" s="426"/>
      <c r="WKY166" s="427"/>
      <c r="WKZ166" s="427"/>
      <c r="WLA166" s="423"/>
      <c r="WLB166" s="428"/>
      <c r="WLC166" s="79"/>
      <c r="WLD166" s="424"/>
      <c r="WLE166" s="89"/>
      <c r="WLF166" s="425"/>
      <c r="WLG166" s="423"/>
      <c r="WLH166" s="426"/>
      <c r="WLI166" s="426"/>
      <c r="WLJ166" s="427"/>
      <c r="WLK166" s="427"/>
      <c r="WLL166" s="423"/>
      <c r="WLM166" s="428"/>
      <c r="WLN166" s="79"/>
      <c r="WLO166" s="424"/>
      <c r="WLP166" s="89"/>
      <c r="WLQ166" s="425"/>
      <c r="WLR166" s="423"/>
      <c r="WLS166" s="426"/>
      <c r="WLT166" s="426"/>
      <c r="WLU166" s="427"/>
      <c r="WLV166" s="427"/>
      <c r="WLW166" s="423"/>
      <c r="WLX166" s="428"/>
      <c r="WLY166" s="79"/>
      <c r="WLZ166" s="424"/>
      <c r="WMA166" s="89"/>
      <c r="WMB166" s="425"/>
      <c r="WMC166" s="423"/>
      <c r="WMD166" s="426"/>
      <c r="WME166" s="426"/>
      <c r="WMF166" s="427"/>
      <c r="WMG166" s="427"/>
      <c r="WMH166" s="423"/>
      <c r="WMI166" s="428"/>
      <c r="WMJ166" s="79"/>
      <c r="WMK166" s="424"/>
      <c r="WML166" s="89"/>
      <c r="WMM166" s="425"/>
      <c r="WMN166" s="423"/>
      <c r="WMO166" s="426"/>
      <c r="WMP166" s="426"/>
      <c r="WMQ166" s="427"/>
      <c r="WMR166" s="427"/>
      <c r="WMS166" s="423"/>
      <c r="WMT166" s="428"/>
      <c r="WMU166" s="79"/>
      <c r="WMV166" s="424"/>
      <c r="WMW166" s="89"/>
      <c r="WMX166" s="425"/>
      <c r="WMY166" s="423"/>
      <c r="WMZ166" s="426"/>
      <c r="WNA166" s="426"/>
      <c r="WNB166" s="427"/>
      <c r="WNC166" s="427"/>
      <c r="WND166" s="423"/>
      <c r="WNE166" s="428"/>
      <c r="WNF166" s="79"/>
      <c r="WNG166" s="424"/>
      <c r="WNH166" s="89"/>
      <c r="WNI166" s="425"/>
      <c r="WNJ166" s="423"/>
      <c r="WNK166" s="426"/>
      <c r="WNL166" s="426"/>
      <c r="WNM166" s="427"/>
      <c r="WNN166" s="427"/>
      <c r="WNO166" s="423"/>
      <c r="WNP166" s="428"/>
      <c r="WNQ166" s="79"/>
      <c r="WNR166" s="424"/>
      <c r="WNS166" s="89"/>
      <c r="WNT166" s="425"/>
      <c r="WNU166" s="423"/>
      <c r="WNV166" s="426"/>
      <c r="WNW166" s="426"/>
      <c r="WNX166" s="427"/>
      <c r="WNY166" s="427"/>
      <c r="WNZ166" s="423"/>
      <c r="WOA166" s="428"/>
      <c r="WOB166" s="79"/>
      <c r="WOC166" s="424"/>
      <c r="WOD166" s="89"/>
      <c r="WOE166" s="425"/>
      <c r="WOF166" s="423"/>
      <c r="WOG166" s="426"/>
      <c r="WOH166" s="426"/>
      <c r="WOI166" s="427"/>
      <c r="WOJ166" s="427"/>
      <c r="WOK166" s="423"/>
      <c r="WOL166" s="428"/>
      <c r="WOM166" s="79"/>
      <c r="WON166" s="424"/>
      <c r="WOO166" s="89"/>
      <c r="WOP166" s="425"/>
      <c r="WOQ166" s="423"/>
      <c r="WOR166" s="426"/>
      <c r="WOS166" s="426"/>
      <c r="WOT166" s="427"/>
      <c r="WOU166" s="427"/>
      <c r="WOV166" s="423"/>
      <c r="WOW166" s="428"/>
      <c r="WOX166" s="79"/>
      <c r="WOY166" s="424"/>
      <c r="WOZ166" s="89"/>
      <c r="WPA166" s="425"/>
      <c r="WPB166" s="423"/>
      <c r="WPC166" s="426"/>
      <c r="WPD166" s="426"/>
      <c r="WPE166" s="427"/>
      <c r="WPF166" s="427"/>
      <c r="WPG166" s="423"/>
      <c r="WPH166" s="428"/>
      <c r="WPI166" s="79"/>
      <c r="WPJ166" s="424"/>
      <c r="WPK166" s="89"/>
      <c r="WPL166" s="425"/>
      <c r="WPM166" s="423"/>
      <c r="WPN166" s="426"/>
      <c r="WPO166" s="426"/>
      <c r="WPP166" s="427"/>
      <c r="WPQ166" s="427"/>
      <c r="WPR166" s="423"/>
      <c r="WPS166" s="428"/>
      <c r="WPT166" s="79"/>
      <c r="WPU166" s="424"/>
      <c r="WPV166" s="89"/>
      <c r="WPW166" s="425"/>
      <c r="WPX166" s="423"/>
      <c r="WPY166" s="426"/>
      <c r="WPZ166" s="426"/>
      <c r="WQA166" s="427"/>
      <c r="WQB166" s="427"/>
      <c r="WQC166" s="423"/>
      <c r="WQD166" s="428"/>
      <c r="WQE166" s="79"/>
      <c r="WQF166" s="424"/>
      <c r="WQG166" s="89"/>
      <c r="WQH166" s="425"/>
      <c r="WQI166" s="423"/>
      <c r="WQJ166" s="426"/>
      <c r="WQK166" s="426"/>
      <c r="WQL166" s="427"/>
      <c r="WQM166" s="427"/>
      <c r="WQN166" s="423"/>
      <c r="WQO166" s="428"/>
      <c r="WQP166" s="79"/>
      <c r="WQQ166" s="424"/>
      <c r="WQR166" s="89"/>
      <c r="WQS166" s="425"/>
      <c r="WQT166" s="423"/>
      <c r="WQU166" s="426"/>
      <c r="WQV166" s="426"/>
      <c r="WQW166" s="427"/>
      <c r="WQX166" s="427"/>
      <c r="WQY166" s="423"/>
      <c r="WQZ166" s="428"/>
      <c r="WRA166" s="79"/>
      <c r="WRB166" s="424"/>
      <c r="WRC166" s="89"/>
      <c r="WRD166" s="425"/>
      <c r="WRE166" s="423"/>
      <c r="WRF166" s="426"/>
      <c r="WRG166" s="426"/>
      <c r="WRH166" s="427"/>
      <c r="WRI166" s="427"/>
      <c r="WRJ166" s="423"/>
      <c r="WRK166" s="428"/>
      <c r="WRL166" s="79"/>
      <c r="WRM166" s="424"/>
      <c r="WRN166" s="89"/>
      <c r="WRO166" s="425"/>
      <c r="WRP166" s="423"/>
      <c r="WRQ166" s="426"/>
      <c r="WRR166" s="426"/>
      <c r="WRS166" s="427"/>
      <c r="WRT166" s="427"/>
      <c r="WRU166" s="423"/>
      <c r="WRV166" s="428"/>
      <c r="WRW166" s="79"/>
      <c r="WRX166" s="424"/>
      <c r="WRY166" s="89"/>
      <c r="WRZ166" s="425"/>
      <c r="WSA166" s="423"/>
      <c r="WSB166" s="426"/>
      <c r="WSC166" s="426"/>
      <c r="WSD166" s="427"/>
      <c r="WSE166" s="427"/>
      <c r="WSF166" s="423"/>
      <c r="WSG166" s="428"/>
      <c r="WSH166" s="79"/>
      <c r="WSI166" s="424"/>
      <c r="WSJ166" s="89"/>
      <c r="WSK166" s="425"/>
      <c r="WSL166" s="423"/>
      <c r="WSM166" s="426"/>
      <c r="WSN166" s="426"/>
      <c r="WSO166" s="427"/>
      <c r="WSP166" s="427"/>
      <c r="WSQ166" s="423"/>
      <c r="WSR166" s="428"/>
      <c r="WSS166" s="79"/>
      <c r="WST166" s="424"/>
      <c r="WSU166" s="89"/>
      <c r="WSV166" s="425"/>
      <c r="WSW166" s="423"/>
      <c r="WSX166" s="426"/>
      <c r="WSY166" s="426"/>
      <c r="WSZ166" s="427"/>
      <c r="WTA166" s="427"/>
      <c r="WTB166" s="423"/>
      <c r="WTC166" s="428"/>
      <c r="WTD166" s="79"/>
      <c r="WTE166" s="424"/>
      <c r="WTF166" s="89"/>
      <c r="WTG166" s="425"/>
      <c r="WTH166" s="423"/>
      <c r="WTI166" s="426"/>
      <c r="WTJ166" s="426"/>
      <c r="WTK166" s="427"/>
      <c r="WTL166" s="427"/>
      <c r="WTM166" s="423"/>
      <c r="WTN166" s="428"/>
      <c r="WTO166" s="79"/>
      <c r="WTP166" s="424"/>
      <c r="WTQ166" s="89"/>
      <c r="WTR166" s="425"/>
      <c r="WTS166" s="423"/>
      <c r="WTT166" s="426"/>
      <c r="WTU166" s="426"/>
      <c r="WTV166" s="427"/>
      <c r="WTW166" s="427"/>
      <c r="WTX166" s="423"/>
      <c r="WTY166" s="428"/>
      <c r="WTZ166" s="79"/>
      <c r="WUA166" s="424"/>
      <c r="WUB166" s="89"/>
      <c r="WUC166" s="425"/>
      <c r="WUD166" s="423"/>
      <c r="WUE166" s="426"/>
      <c r="WUF166" s="426"/>
      <c r="WUG166" s="427"/>
      <c r="WUH166" s="427"/>
      <c r="WUI166" s="423"/>
      <c r="WUJ166" s="428"/>
      <c r="WUK166" s="79"/>
      <c r="WUL166" s="424"/>
      <c r="WUM166" s="89"/>
      <c r="WUN166" s="425"/>
      <c r="WUO166" s="423"/>
      <c r="WUP166" s="426"/>
      <c r="WUQ166" s="426"/>
      <c r="WUR166" s="427"/>
      <c r="WUS166" s="427"/>
      <c r="WUT166" s="423"/>
      <c r="WUU166" s="428"/>
      <c r="WUV166" s="79"/>
      <c r="WUW166" s="424"/>
      <c r="WUX166" s="89"/>
      <c r="WUY166" s="425"/>
      <c r="WUZ166" s="423"/>
      <c r="WVA166" s="426"/>
      <c r="WVB166" s="426"/>
      <c r="WVC166" s="427"/>
      <c r="WVD166" s="427"/>
      <c r="WVE166" s="423"/>
      <c r="WVF166" s="428"/>
      <c r="WVG166" s="79"/>
      <c r="WVH166" s="424"/>
      <c r="WVI166" s="89"/>
      <c r="WVJ166" s="425"/>
      <c r="WVK166" s="423"/>
      <c r="WVL166" s="426"/>
      <c r="WVM166" s="426"/>
      <c r="WVN166" s="427"/>
      <c r="WVO166" s="427"/>
      <c r="WVP166" s="423"/>
      <c r="WVQ166" s="428"/>
      <c r="WVR166" s="79"/>
      <c r="WVS166" s="424"/>
      <c r="WVT166" s="89"/>
      <c r="WVU166" s="425"/>
      <c r="WVV166" s="423"/>
      <c r="WVW166" s="426"/>
      <c r="WVX166" s="426"/>
      <c r="WVY166" s="427"/>
      <c r="WVZ166" s="427"/>
      <c r="WWA166" s="423"/>
      <c r="WWB166" s="428"/>
      <c r="WWC166" s="79"/>
      <c r="WWD166" s="424"/>
      <c r="WWE166" s="89"/>
      <c r="WWF166" s="425"/>
      <c r="WWG166" s="423"/>
      <c r="WWH166" s="426"/>
      <c r="WWI166" s="426"/>
      <c r="WWJ166" s="427"/>
      <c r="WWK166" s="427"/>
      <c r="WWL166" s="423"/>
      <c r="WWM166" s="428"/>
      <c r="WWN166" s="79"/>
      <c r="WWO166" s="424"/>
      <c r="WWP166" s="89"/>
      <c r="WWQ166" s="425"/>
      <c r="WWR166" s="423"/>
      <c r="WWS166" s="426"/>
      <c r="WWT166" s="426"/>
      <c r="WWU166" s="427"/>
      <c r="WWV166" s="427"/>
      <c r="WWW166" s="423"/>
      <c r="WWX166" s="428"/>
      <c r="WWY166" s="79"/>
      <c r="WWZ166" s="424"/>
      <c r="WXA166" s="89"/>
      <c r="WXB166" s="425"/>
      <c r="WXC166" s="423"/>
      <c r="WXD166" s="426"/>
      <c r="WXE166" s="426"/>
      <c r="WXF166" s="427"/>
      <c r="WXG166" s="427"/>
      <c r="WXH166" s="423"/>
      <c r="WXI166" s="428"/>
      <c r="WXJ166" s="79"/>
      <c r="WXK166" s="424"/>
      <c r="WXL166" s="89"/>
      <c r="WXM166" s="425"/>
      <c r="WXN166" s="423"/>
      <c r="WXO166" s="426"/>
      <c r="WXP166" s="426"/>
      <c r="WXQ166" s="427"/>
      <c r="WXR166" s="427"/>
      <c r="WXS166" s="423"/>
      <c r="WXT166" s="428"/>
      <c r="WXU166" s="79"/>
      <c r="WXV166" s="424"/>
      <c r="WXW166" s="89"/>
      <c r="WXX166" s="425"/>
      <c r="WXY166" s="423"/>
      <c r="WXZ166" s="426"/>
      <c r="WYA166" s="426"/>
      <c r="WYB166" s="427"/>
      <c r="WYC166" s="427"/>
      <c r="WYD166" s="423"/>
      <c r="WYE166" s="428"/>
      <c r="WYF166" s="79"/>
      <c r="WYG166" s="424"/>
      <c r="WYH166" s="89"/>
      <c r="WYI166" s="425"/>
      <c r="WYJ166" s="423"/>
      <c r="WYK166" s="426"/>
      <c r="WYL166" s="426"/>
      <c r="WYM166" s="427"/>
      <c r="WYN166" s="427"/>
      <c r="WYO166" s="423"/>
      <c r="WYP166" s="428"/>
      <c r="WYQ166" s="79"/>
      <c r="WYR166" s="424"/>
      <c r="WYS166" s="89"/>
      <c r="WYT166" s="425"/>
      <c r="WYU166" s="423"/>
      <c r="WYV166" s="426"/>
      <c r="WYW166" s="426"/>
      <c r="WYX166" s="427"/>
      <c r="WYY166" s="427"/>
      <c r="WYZ166" s="423"/>
      <c r="WZA166" s="428"/>
      <c r="WZB166" s="79"/>
      <c r="WZC166" s="424"/>
      <c r="WZD166" s="89"/>
      <c r="WZE166" s="425"/>
      <c r="WZF166" s="423"/>
      <c r="WZG166" s="426"/>
      <c r="WZH166" s="426"/>
      <c r="WZI166" s="427"/>
      <c r="WZJ166" s="427"/>
      <c r="WZK166" s="423"/>
      <c r="WZL166" s="428"/>
      <c r="WZM166" s="79"/>
      <c r="WZN166" s="424"/>
      <c r="WZO166" s="89"/>
      <c r="WZP166" s="425"/>
      <c r="WZQ166" s="423"/>
      <c r="WZR166" s="426"/>
      <c r="WZS166" s="426"/>
      <c r="WZT166" s="427"/>
      <c r="WZU166" s="427"/>
      <c r="WZV166" s="423"/>
      <c r="WZW166" s="428"/>
      <c r="WZX166" s="79"/>
      <c r="WZY166" s="424"/>
      <c r="WZZ166" s="89"/>
      <c r="XAA166" s="425"/>
      <c r="XAB166" s="423"/>
      <c r="XAC166" s="426"/>
      <c r="XAD166" s="426"/>
      <c r="XAE166" s="427"/>
      <c r="XAF166" s="427"/>
      <c r="XAG166" s="423"/>
      <c r="XAH166" s="428"/>
      <c r="XAI166" s="79"/>
      <c r="XAJ166" s="424"/>
      <c r="XAK166" s="89"/>
      <c r="XAL166" s="425"/>
      <c r="XAM166" s="423"/>
      <c r="XAN166" s="426"/>
      <c r="XAO166" s="426"/>
      <c r="XAP166" s="427"/>
      <c r="XAQ166" s="427"/>
      <c r="XAR166" s="423"/>
      <c r="XAS166" s="428"/>
      <c r="XAT166" s="79"/>
      <c r="XAU166" s="424"/>
      <c r="XAV166" s="89"/>
      <c r="XAW166" s="425"/>
      <c r="XAX166" s="423"/>
      <c r="XAY166" s="426"/>
      <c r="XAZ166" s="426"/>
      <c r="XBA166" s="427"/>
      <c r="XBB166" s="427"/>
      <c r="XBC166" s="423"/>
      <c r="XBD166" s="428"/>
      <c r="XBE166" s="79"/>
      <c r="XBF166" s="424"/>
      <c r="XBG166" s="89"/>
      <c r="XBH166" s="425"/>
      <c r="XBI166" s="423"/>
      <c r="XBJ166" s="426"/>
      <c r="XBK166" s="426"/>
      <c r="XBL166" s="427"/>
      <c r="XBM166" s="427"/>
      <c r="XBN166" s="423"/>
      <c r="XBO166" s="428"/>
      <c r="XBP166" s="79"/>
      <c r="XBQ166" s="424"/>
      <c r="XBR166" s="89"/>
      <c r="XBS166" s="425"/>
      <c r="XBT166" s="423"/>
      <c r="XBU166" s="426"/>
      <c r="XBV166" s="426"/>
      <c r="XBW166" s="427"/>
      <c r="XBX166" s="427"/>
      <c r="XBY166" s="423"/>
      <c r="XBZ166" s="428"/>
      <c r="XCA166" s="79"/>
      <c r="XCB166" s="424"/>
      <c r="XCC166" s="89"/>
      <c r="XCD166" s="425"/>
      <c r="XCE166" s="423"/>
      <c r="XCF166" s="426"/>
      <c r="XCG166" s="426"/>
      <c r="XCH166" s="427"/>
      <c r="XCI166" s="427"/>
      <c r="XCJ166" s="423"/>
      <c r="XCK166" s="428"/>
      <c r="XCL166" s="79"/>
      <c r="XCM166" s="424"/>
      <c r="XCN166" s="89"/>
      <c r="XCO166" s="425"/>
      <c r="XCP166" s="423"/>
      <c r="XCQ166" s="426"/>
      <c r="XCR166" s="426"/>
      <c r="XCS166" s="427"/>
      <c r="XCT166" s="427"/>
      <c r="XCU166" s="423"/>
      <c r="XCV166" s="428"/>
      <c r="XCW166" s="79"/>
      <c r="XCX166" s="424"/>
      <c r="XCY166" s="89"/>
      <c r="XCZ166" s="425"/>
      <c r="XDA166" s="423"/>
      <c r="XDB166" s="426"/>
      <c r="XDC166" s="426"/>
      <c r="XDD166" s="427"/>
      <c r="XDE166" s="427"/>
      <c r="XDF166" s="423"/>
      <c r="XDG166" s="428"/>
      <c r="XDH166" s="79"/>
      <c r="XDI166" s="424"/>
      <c r="XDJ166" s="89"/>
      <c r="XDK166" s="425"/>
      <c r="XDL166" s="423"/>
      <c r="XDM166" s="426"/>
      <c r="XDN166" s="426"/>
      <c r="XDO166" s="427"/>
      <c r="XDP166" s="427"/>
      <c r="XDQ166" s="423"/>
      <c r="XDR166" s="428"/>
      <c r="XDS166" s="79"/>
      <c r="XDT166" s="424"/>
      <c r="XDU166" s="89"/>
      <c r="XDV166" s="425"/>
      <c r="XDW166" s="423"/>
      <c r="XDX166" s="426"/>
      <c r="XDY166" s="426"/>
      <c r="XDZ166" s="427"/>
      <c r="XEA166" s="427"/>
      <c r="XEB166" s="423"/>
      <c r="XEC166" s="428"/>
      <c r="XED166" s="79"/>
      <c r="XEE166" s="424"/>
      <c r="XEF166" s="89"/>
      <c r="XEG166" s="425"/>
      <c r="XEH166" s="423"/>
      <c r="XEI166" s="426"/>
      <c r="XEJ166" s="426"/>
      <c r="XEK166" s="427"/>
      <c r="XEL166" s="427"/>
      <c r="XEM166" s="423"/>
      <c r="XEN166" s="428"/>
      <c r="XEO166" s="79"/>
      <c r="XEP166" s="424"/>
      <c r="XEQ166" s="89"/>
      <c r="XER166" s="425"/>
      <c r="XES166" s="423"/>
      <c r="XET166" s="426"/>
      <c r="XEU166" s="426"/>
      <c r="XEV166" s="427"/>
      <c r="XEW166" s="427"/>
      <c r="XEX166" s="423"/>
      <c r="XEY166" s="428"/>
      <c r="XEZ166" s="79"/>
      <c r="XFA166" s="424"/>
      <c r="XFB166" s="89"/>
      <c r="XFC166" s="425"/>
      <c r="XFD166" s="423"/>
    </row>
    <row r="167" spans="1:16384" ht="5.0999999999999996" customHeight="1" x14ac:dyDescent="0.2">
      <c r="A167" s="435"/>
      <c r="B167" s="402" t="e">
        <f>VLOOKUP(A167,Data!$A:$P,3,FALSE)</f>
        <v>#N/A</v>
      </c>
      <c r="C167" s="185" t="e">
        <f>VLOOKUP(A167,Data!$A:$P,4,FALSE)</f>
        <v>#N/A</v>
      </c>
      <c r="D167" s="186" t="e">
        <f>VLOOKUP(A167,Data!$A:$P,5,FALSE)</f>
        <v>#N/A</v>
      </c>
      <c r="E167" s="312" t="e">
        <f>VLOOKUP(A167,Data!$A:$P,9,FALSE)</f>
        <v>#N/A</v>
      </c>
      <c r="F167" s="429" t="e">
        <f>VLOOKUP(A167,Data!$A:$P,11,FALSE)</f>
        <v>#N/A</v>
      </c>
      <c r="G167" s="429" t="e">
        <f>VLOOKUP(A167,Data!$A:$P,12,FALSE)</f>
        <v>#N/A</v>
      </c>
      <c r="H167" s="494" t="e">
        <f>VLOOKUP(A167,Data!$A:$P,13,FALSE)</f>
        <v>#N/A</v>
      </c>
      <c r="I167" s="190" t="e">
        <f>VLOOKUP(A167,Data!$A:$P,14,FALSE)</f>
        <v>#N/A</v>
      </c>
      <c r="J167" s="388" t="e">
        <f>VLOOKUP(A167,Data!$A:$P,15,FALSE)</f>
        <v>#N/A</v>
      </c>
      <c r="K167" s="525" t="e">
        <f>VLOOKUP(A167,Data!$A:$S,19,FALSE)</f>
        <v>#N/A</v>
      </c>
      <c r="L167" s="528" t="e">
        <f>VLOOKUP(A167,Data!$A$2:$P$337,16,FALSE)</f>
        <v>#N/A</v>
      </c>
      <c r="M167" s="424"/>
      <c r="N167" s="89"/>
      <c r="O167" s="425"/>
      <c r="P167" s="423"/>
      <c r="Q167" s="426"/>
      <c r="R167" s="426"/>
      <c r="S167" s="427"/>
      <c r="T167" s="427"/>
      <c r="U167" s="423"/>
      <c r="V167" s="428"/>
      <c r="W167" s="78"/>
      <c r="X167" s="424"/>
      <c r="Y167" s="89"/>
      <c r="Z167" s="425"/>
      <c r="AA167" s="423"/>
      <c r="AB167" s="426"/>
      <c r="AC167" s="426"/>
      <c r="AD167" s="427"/>
      <c r="AE167" s="427"/>
      <c r="AF167" s="423"/>
      <c r="AG167" s="428"/>
      <c r="AH167" s="79"/>
      <c r="AI167" s="424"/>
      <c r="AJ167" s="89"/>
      <c r="AK167" s="425"/>
      <c r="AL167" s="423"/>
      <c r="AM167" s="426"/>
      <c r="AN167" s="426"/>
      <c r="AO167" s="427"/>
      <c r="AP167" s="427"/>
      <c r="AQ167" s="423"/>
      <c r="AR167" s="428"/>
      <c r="AS167" s="79"/>
      <c r="AT167" s="424"/>
      <c r="AU167" s="89"/>
      <c r="AV167" s="425"/>
      <c r="AW167" s="423"/>
      <c r="AX167" s="426"/>
      <c r="AY167" s="426"/>
      <c r="AZ167" s="427"/>
      <c r="BA167" s="427"/>
      <c r="BB167" s="423"/>
      <c r="BC167" s="428"/>
      <c r="BD167" s="79"/>
      <c r="BE167" s="424"/>
      <c r="BF167" s="89"/>
      <c r="BG167" s="425"/>
      <c r="BH167" s="423"/>
      <c r="BI167" s="426"/>
      <c r="BJ167" s="426"/>
      <c r="BK167" s="427"/>
      <c r="BL167" s="427"/>
      <c r="BM167" s="423"/>
      <c r="BN167" s="428"/>
      <c r="BO167" s="79"/>
      <c r="BP167" s="424"/>
      <c r="BQ167" s="89"/>
      <c r="BR167" s="425"/>
      <c r="BS167" s="423"/>
      <c r="BT167" s="426"/>
      <c r="BU167" s="426"/>
      <c r="BV167" s="427"/>
      <c r="BW167" s="427"/>
      <c r="BX167" s="423"/>
      <c r="BY167" s="428"/>
      <c r="BZ167" s="79"/>
      <c r="CA167" s="424"/>
      <c r="CB167" s="89"/>
      <c r="CC167" s="425"/>
      <c r="CD167" s="423"/>
      <c r="CE167" s="426"/>
      <c r="CF167" s="426"/>
      <c r="CG167" s="427"/>
      <c r="CH167" s="427"/>
      <c r="CI167" s="423"/>
      <c r="CJ167" s="428"/>
      <c r="CK167" s="79"/>
      <c r="CL167" s="424"/>
      <c r="CM167" s="89"/>
      <c r="CN167" s="425"/>
      <c r="CO167" s="423"/>
      <c r="CP167" s="426"/>
      <c r="CQ167" s="426"/>
      <c r="CR167" s="427"/>
      <c r="CS167" s="427"/>
      <c r="CT167" s="423"/>
      <c r="CU167" s="428"/>
      <c r="CV167" s="79"/>
      <c r="CW167" s="424"/>
      <c r="CX167" s="89"/>
      <c r="CY167" s="425"/>
      <c r="CZ167" s="423"/>
      <c r="DA167" s="426"/>
      <c r="DB167" s="426"/>
      <c r="DC167" s="427"/>
      <c r="DD167" s="427"/>
      <c r="DE167" s="423"/>
      <c r="DF167" s="428"/>
      <c r="DG167" s="79"/>
      <c r="DH167" s="424"/>
      <c r="DI167" s="89"/>
      <c r="DJ167" s="425"/>
      <c r="DK167" s="423"/>
      <c r="DL167" s="426"/>
      <c r="DM167" s="426"/>
      <c r="DN167" s="427"/>
      <c r="DO167" s="427"/>
      <c r="DP167" s="423"/>
      <c r="DQ167" s="428"/>
      <c r="DR167" s="79"/>
      <c r="DS167" s="424"/>
      <c r="DT167" s="89"/>
      <c r="DU167" s="425"/>
      <c r="DV167" s="423"/>
      <c r="DW167" s="426"/>
      <c r="DX167" s="426"/>
      <c r="DY167" s="427"/>
      <c r="DZ167" s="427"/>
      <c r="EA167" s="423"/>
      <c r="EB167" s="428"/>
      <c r="EC167" s="79"/>
      <c r="ED167" s="424"/>
      <c r="EE167" s="89"/>
      <c r="EF167" s="425"/>
      <c r="EG167" s="423"/>
      <c r="EH167" s="426"/>
      <c r="EI167" s="426"/>
      <c r="EJ167" s="427"/>
      <c r="EK167" s="427"/>
      <c r="EL167" s="423"/>
      <c r="EM167" s="428"/>
      <c r="EN167" s="79"/>
      <c r="EO167" s="424"/>
      <c r="EP167" s="89"/>
      <c r="EQ167" s="425"/>
      <c r="ER167" s="423"/>
      <c r="ES167" s="426"/>
      <c r="ET167" s="426"/>
      <c r="EU167" s="427"/>
      <c r="EV167" s="427"/>
      <c r="EW167" s="423"/>
      <c r="EX167" s="428"/>
      <c r="EY167" s="79"/>
      <c r="EZ167" s="424"/>
      <c r="FA167" s="89"/>
      <c r="FB167" s="425"/>
      <c r="FC167" s="423"/>
      <c r="FD167" s="426"/>
      <c r="FE167" s="426"/>
      <c r="FF167" s="427"/>
      <c r="FG167" s="427"/>
      <c r="FH167" s="423"/>
      <c r="FI167" s="428"/>
      <c r="FJ167" s="79"/>
      <c r="FK167" s="424"/>
      <c r="FL167" s="89"/>
      <c r="FM167" s="425"/>
      <c r="FN167" s="423"/>
      <c r="FO167" s="426"/>
      <c r="FP167" s="426"/>
      <c r="FQ167" s="427"/>
      <c r="FR167" s="427"/>
      <c r="FS167" s="423"/>
      <c r="FT167" s="428"/>
      <c r="FU167" s="79"/>
      <c r="FV167" s="424"/>
      <c r="FW167" s="89"/>
      <c r="FX167" s="425"/>
      <c r="FY167" s="423"/>
      <c r="FZ167" s="426"/>
      <c r="GA167" s="426"/>
      <c r="GB167" s="427"/>
      <c r="GC167" s="427"/>
      <c r="GD167" s="423"/>
      <c r="GE167" s="428"/>
      <c r="GF167" s="79"/>
      <c r="GG167" s="424"/>
      <c r="GH167" s="89"/>
      <c r="GI167" s="425"/>
      <c r="GJ167" s="423"/>
      <c r="GK167" s="426"/>
      <c r="GL167" s="426"/>
      <c r="GM167" s="427"/>
      <c r="GN167" s="427"/>
      <c r="GO167" s="423"/>
      <c r="GP167" s="428"/>
      <c r="GQ167" s="79"/>
      <c r="GR167" s="424"/>
      <c r="GS167" s="89"/>
      <c r="GT167" s="425"/>
      <c r="GU167" s="423"/>
      <c r="GV167" s="426"/>
      <c r="GW167" s="426"/>
      <c r="GX167" s="427"/>
      <c r="GY167" s="427"/>
      <c r="GZ167" s="423"/>
      <c r="HA167" s="428"/>
      <c r="HB167" s="79"/>
      <c r="HC167" s="424"/>
      <c r="HD167" s="89"/>
      <c r="HE167" s="425"/>
      <c r="HF167" s="423"/>
      <c r="HG167" s="426"/>
      <c r="HH167" s="426"/>
      <c r="HI167" s="427"/>
      <c r="HJ167" s="427"/>
      <c r="HK167" s="423"/>
      <c r="HL167" s="428"/>
      <c r="HM167" s="79"/>
      <c r="HN167" s="424"/>
      <c r="HO167" s="89"/>
      <c r="HP167" s="425"/>
      <c r="HQ167" s="423"/>
      <c r="HR167" s="426"/>
      <c r="HS167" s="426"/>
      <c r="HT167" s="427"/>
      <c r="HU167" s="427"/>
      <c r="HV167" s="423"/>
      <c r="HW167" s="428"/>
      <c r="HX167" s="79"/>
      <c r="HY167" s="424"/>
      <c r="HZ167" s="89"/>
      <c r="IA167" s="425"/>
      <c r="IB167" s="423"/>
      <c r="IC167" s="426"/>
      <c r="ID167" s="426"/>
      <c r="IE167" s="427"/>
      <c r="IF167" s="427"/>
      <c r="IG167" s="423"/>
      <c r="IH167" s="428"/>
      <c r="II167" s="79"/>
      <c r="IJ167" s="424"/>
      <c r="IK167" s="89"/>
      <c r="IL167" s="425"/>
      <c r="IM167" s="423"/>
      <c r="IN167" s="426"/>
      <c r="IO167" s="426"/>
      <c r="IP167" s="427"/>
      <c r="IQ167" s="427"/>
      <c r="IR167" s="423"/>
      <c r="IS167" s="428"/>
      <c r="IT167" s="79"/>
      <c r="IU167" s="424"/>
      <c r="IV167" s="89"/>
      <c r="IW167" s="425"/>
      <c r="IX167" s="423"/>
      <c r="IY167" s="426"/>
      <c r="IZ167" s="426"/>
      <c r="JA167" s="427"/>
      <c r="JB167" s="427"/>
      <c r="JC167" s="423"/>
      <c r="JD167" s="428"/>
      <c r="JE167" s="79"/>
      <c r="JF167" s="424"/>
      <c r="JG167" s="89"/>
      <c r="JH167" s="425"/>
      <c r="JI167" s="423"/>
      <c r="JJ167" s="426"/>
      <c r="JK167" s="426"/>
      <c r="JL167" s="427"/>
      <c r="JM167" s="427"/>
      <c r="JN167" s="423"/>
      <c r="JO167" s="428"/>
      <c r="JP167" s="79"/>
      <c r="JQ167" s="424"/>
      <c r="JR167" s="89"/>
      <c r="JS167" s="425"/>
      <c r="JT167" s="423"/>
      <c r="JU167" s="426"/>
      <c r="JV167" s="426"/>
      <c r="JW167" s="427"/>
      <c r="JX167" s="427"/>
      <c r="JY167" s="423"/>
      <c r="JZ167" s="428"/>
      <c r="KA167" s="79"/>
      <c r="KB167" s="424"/>
      <c r="KC167" s="89"/>
      <c r="KD167" s="425"/>
      <c r="KE167" s="423"/>
      <c r="KF167" s="426"/>
      <c r="KG167" s="426"/>
      <c r="KH167" s="427"/>
      <c r="KI167" s="427"/>
      <c r="KJ167" s="423"/>
      <c r="KK167" s="428"/>
      <c r="KL167" s="79"/>
      <c r="KM167" s="424"/>
      <c r="KN167" s="89"/>
      <c r="KO167" s="425"/>
      <c r="KP167" s="423"/>
      <c r="KQ167" s="426"/>
      <c r="KR167" s="426"/>
      <c r="KS167" s="427"/>
      <c r="KT167" s="427"/>
      <c r="KU167" s="423"/>
      <c r="KV167" s="428"/>
      <c r="KW167" s="79"/>
      <c r="KX167" s="424"/>
      <c r="KY167" s="89"/>
      <c r="KZ167" s="425"/>
      <c r="LA167" s="423"/>
      <c r="LB167" s="426"/>
      <c r="LC167" s="426"/>
      <c r="LD167" s="427"/>
      <c r="LE167" s="427"/>
      <c r="LF167" s="423"/>
      <c r="LG167" s="428"/>
      <c r="LH167" s="79"/>
      <c r="LI167" s="424"/>
      <c r="LJ167" s="89"/>
      <c r="LK167" s="425"/>
      <c r="LL167" s="423"/>
      <c r="LM167" s="426"/>
      <c r="LN167" s="426"/>
      <c r="LO167" s="427"/>
      <c r="LP167" s="427"/>
      <c r="LQ167" s="423"/>
      <c r="LR167" s="428"/>
      <c r="LS167" s="79"/>
      <c r="LT167" s="424"/>
      <c r="LU167" s="89"/>
      <c r="LV167" s="425"/>
      <c r="LW167" s="423"/>
      <c r="LX167" s="426"/>
      <c r="LY167" s="426"/>
      <c r="LZ167" s="427"/>
      <c r="MA167" s="427"/>
      <c r="MB167" s="423"/>
      <c r="MC167" s="428"/>
      <c r="MD167" s="79"/>
      <c r="ME167" s="424"/>
      <c r="MF167" s="89"/>
      <c r="MG167" s="425"/>
      <c r="MH167" s="423"/>
      <c r="MI167" s="426"/>
      <c r="MJ167" s="426"/>
      <c r="MK167" s="427"/>
      <c r="ML167" s="427"/>
      <c r="MM167" s="423"/>
      <c r="MN167" s="428"/>
      <c r="MO167" s="79"/>
      <c r="MP167" s="424"/>
      <c r="MQ167" s="89"/>
      <c r="MR167" s="425"/>
      <c r="MS167" s="423"/>
      <c r="MT167" s="426"/>
      <c r="MU167" s="426"/>
      <c r="MV167" s="427"/>
      <c r="MW167" s="427"/>
      <c r="MX167" s="423"/>
      <c r="MY167" s="428"/>
      <c r="MZ167" s="79"/>
      <c r="NA167" s="424"/>
      <c r="NB167" s="89"/>
      <c r="NC167" s="425"/>
      <c r="ND167" s="423"/>
      <c r="NE167" s="426"/>
      <c r="NF167" s="426"/>
      <c r="NG167" s="427"/>
      <c r="NH167" s="427"/>
      <c r="NI167" s="423"/>
      <c r="NJ167" s="428"/>
      <c r="NK167" s="79"/>
      <c r="NL167" s="424"/>
      <c r="NM167" s="89"/>
      <c r="NN167" s="425"/>
      <c r="NO167" s="423"/>
      <c r="NP167" s="426"/>
      <c r="NQ167" s="426"/>
      <c r="NR167" s="427"/>
      <c r="NS167" s="427"/>
      <c r="NT167" s="423"/>
      <c r="NU167" s="428"/>
      <c r="NV167" s="79"/>
      <c r="NW167" s="424"/>
      <c r="NX167" s="89"/>
      <c r="NY167" s="425"/>
      <c r="NZ167" s="423"/>
      <c r="OA167" s="426"/>
      <c r="OB167" s="426"/>
      <c r="OC167" s="427"/>
      <c r="OD167" s="427"/>
      <c r="OE167" s="423"/>
      <c r="OF167" s="428"/>
      <c r="OG167" s="79"/>
      <c r="OH167" s="424"/>
      <c r="OI167" s="89"/>
      <c r="OJ167" s="425"/>
      <c r="OK167" s="423"/>
      <c r="OL167" s="426"/>
      <c r="OM167" s="426"/>
      <c r="ON167" s="427"/>
      <c r="OO167" s="427"/>
      <c r="OP167" s="423"/>
      <c r="OQ167" s="428"/>
      <c r="OR167" s="79"/>
      <c r="OS167" s="424"/>
      <c r="OT167" s="89"/>
      <c r="OU167" s="425"/>
      <c r="OV167" s="423"/>
      <c r="OW167" s="426"/>
      <c r="OX167" s="426"/>
      <c r="OY167" s="427"/>
      <c r="OZ167" s="427"/>
      <c r="PA167" s="423"/>
      <c r="PB167" s="428"/>
      <c r="PC167" s="79"/>
      <c r="PD167" s="424"/>
      <c r="PE167" s="89"/>
      <c r="PF167" s="425"/>
      <c r="PG167" s="423"/>
      <c r="PH167" s="426"/>
      <c r="PI167" s="426"/>
      <c r="PJ167" s="427"/>
      <c r="PK167" s="427"/>
      <c r="PL167" s="423"/>
      <c r="PM167" s="428"/>
      <c r="PN167" s="79"/>
      <c r="PO167" s="424"/>
      <c r="PP167" s="89"/>
      <c r="PQ167" s="425"/>
      <c r="PR167" s="423"/>
      <c r="PS167" s="426"/>
      <c r="PT167" s="426"/>
      <c r="PU167" s="427"/>
      <c r="PV167" s="427"/>
      <c r="PW167" s="423"/>
      <c r="PX167" s="428"/>
      <c r="PY167" s="79"/>
      <c r="PZ167" s="424"/>
      <c r="QA167" s="89"/>
      <c r="QB167" s="425"/>
      <c r="QC167" s="423"/>
      <c r="QD167" s="426"/>
      <c r="QE167" s="426"/>
      <c r="QF167" s="427"/>
      <c r="QG167" s="427"/>
      <c r="QH167" s="423"/>
      <c r="QI167" s="428"/>
      <c r="QJ167" s="79"/>
      <c r="QK167" s="424"/>
      <c r="QL167" s="89"/>
      <c r="QM167" s="425"/>
      <c r="QN167" s="423"/>
      <c r="QO167" s="426"/>
      <c r="QP167" s="426"/>
      <c r="QQ167" s="427"/>
      <c r="QR167" s="427"/>
      <c r="QS167" s="423"/>
      <c r="QT167" s="428"/>
      <c r="QU167" s="79"/>
      <c r="QV167" s="424"/>
      <c r="QW167" s="89"/>
      <c r="QX167" s="425"/>
      <c r="QY167" s="423"/>
      <c r="QZ167" s="426"/>
      <c r="RA167" s="426"/>
      <c r="RB167" s="427"/>
      <c r="RC167" s="427"/>
      <c r="RD167" s="423"/>
      <c r="RE167" s="428"/>
      <c r="RF167" s="79"/>
      <c r="RG167" s="424"/>
      <c r="RH167" s="89"/>
      <c r="RI167" s="425"/>
      <c r="RJ167" s="423"/>
      <c r="RK167" s="426"/>
      <c r="RL167" s="426"/>
      <c r="RM167" s="427"/>
      <c r="RN167" s="427"/>
      <c r="RO167" s="423"/>
      <c r="RP167" s="428"/>
      <c r="RQ167" s="79"/>
      <c r="RR167" s="424"/>
      <c r="RS167" s="89"/>
      <c r="RT167" s="425"/>
      <c r="RU167" s="423"/>
      <c r="RV167" s="426"/>
      <c r="RW167" s="426"/>
      <c r="RX167" s="427"/>
      <c r="RY167" s="427"/>
      <c r="RZ167" s="423"/>
      <c r="SA167" s="428"/>
      <c r="SB167" s="79"/>
      <c r="SC167" s="424"/>
      <c r="SD167" s="89"/>
      <c r="SE167" s="425"/>
      <c r="SF167" s="423"/>
      <c r="SG167" s="426"/>
      <c r="SH167" s="426"/>
      <c r="SI167" s="427"/>
      <c r="SJ167" s="427"/>
      <c r="SK167" s="423"/>
      <c r="SL167" s="428"/>
      <c r="SM167" s="79"/>
      <c r="SN167" s="424"/>
      <c r="SO167" s="89"/>
      <c r="SP167" s="425"/>
      <c r="SQ167" s="423"/>
      <c r="SR167" s="426"/>
      <c r="SS167" s="426"/>
      <c r="ST167" s="427"/>
      <c r="SU167" s="427"/>
      <c r="SV167" s="423"/>
      <c r="SW167" s="428"/>
      <c r="SX167" s="79"/>
      <c r="SY167" s="424"/>
      <c r="SZ167" s="89"/>
      <c r="TA167" s="425"/>
      <c r="TB167" s="423"/>
      <c r="TC167" s="426"/>
      <c r="TD167" s="426"/>
      <c r="TE167" s="427"/>
      <c r="TF167" s="427"/>
      <c r="TG167" s="423"/>
      <c r="TH167" s="428"/>
      <c r="TI167" s="79"/>
      <c r="TJ167" s="424"/>
      <c r="TK167" s="89"/>
      <c r="TL167" s="425"/>
      <c r="TM167" s="423"/>
      <c r="TN167" s="426"/>
      <c r="TO167" s="426"/>
      <c r="TP167" s="427"/>
      <c r="TQ167" s="427"/>
      <c r="TR167" s="423"/>
      <c r="TS167" s="428"/>
      <c r="TT167" s="79"/>
      <c r="TU167" s="424"/>
      <c r="TV167" s="89"/>
      <c r="TW167" s="425"/>
      <c r="TX167" s="423"/>
      <c r="TY167" s="426"/>
      <c r="TZ167" s="426"/>
      <c r="UA167" s="427"/>
      <c r="UB167" s="427"/>
      <c r="UC167" s="423"/>
      <c r="UD167" s="428"/>
      <c r="UE167" s="79"/>
      <c r="UF167" s="424"/>
      <c r="UG167" s="89"/>
      <c r="UH167" s="425"/>
      <c r="UI167" s="423"/>
      <c r="UJ167" s="426"/>
      <c r="UK167" s="426"/>
      <c r="UL167" s="427"/>
      <c r="UM167" s="427"/>
      <c r="UN167" s="423"/>
      <c r="UO167" s="428"/>
      <c r="UP167" s="79"/>
      <c r="UQ167" s="424"/>
      <c r="UR167" s="89"/>
      <c r="US167" s="425"/>
      <c r="UT167" s="423"/>
      <c r="UU167" s="426"/>
      <c r="UV167" s="426"/>
      <c r="UW167" s="427"/>
      <c r="UX167" s="427"/>
      <c r="UY167" s="423"/>
      <c r="UZ167" s="428"/>
      <c r="VA167" s="79"/>
      <c r="VB167" s="424"/>
      <c r="VC167" s="89"/>
      <c r="VD167" s="425"/>
      <c r="VE167" s="423"/>
      <c r="VF167" s="426"/>
      <c r="VG167" s="426"/>
      <c r="VH167" s="427"/>
      <c r="VI167" s="427"/>
      <c r="VJ167" s="423"/>
      <c r="VK167" s="428"/>
      <c r="VL167" s="79"/>
      <c r="VM167" s="424"/>
      <c r="VN167" s="89"/>
      <c r="VO167" s="425"/>
      <c r="VP167" s="423"/>
      <c r="VQ167" s="426"/>
      <c r="VR167" s="426"/>
      <c r="VS167" s="427"/>
      <c r="VT167" s="427"/>
      <c r="VU167" s="423"/>
      <c r="VV167" s="428"/>
      <c r="VW167" s="79"/>
      <c r="VX167" s="424"/>
      <c r="VY167" s="89"/>
      <c r="VZ167" s="425"/>
      <c r="WA167" s="423"/>
      <c r="WB167" s="426"/>
      <c r="WC167" s="426"/>
      <c r="WD167" s="427"/>
      <c r="WE167" s="427"/>
      <c r="WF167" s="423"/>
      <c r="WG167" s="428"/>
      <c r="WH167" s="79"/>
      <c r="WI167" s="424"/>
      <c r="WJ167" s="89"/>
      <c r="WK167" s="425"/>
      <c r="WL167" s="423"/>
      <c r="WM167" s="426"/>
      <c r="WN167" s="426"/>
      <c r="WO167" s="427"/>
      <c r="WP167" s="427"/>
      <c r="WQ167" s="423"/>
      <c r="WR167" s="428"/>
      <c r="WS167" s="79"/>
      <c r="WT167" s="424"/>
      <c r="WU167" s="89"/>
      <c r="WV167" s="425"/>
      <c r="WW167" s="423"/>
      <c r="WX167" s="426"/>
      <c r="WY167" s="426"/>
      <c r="WZ167" s="427"/>
      <c r="XA167" s="427"/>
      <c r="XB167" s="423"/>
      <c r="XC167" s="428"/>
      <c r="XD167" s="79"/>
      <c r="XE167" s="424"/>
      <c r="XF167" s="89"/>
      <c r="XG167" s="425"/>
      <c r="XH167" s="423"/>
      <c r="XI167" s="426"/>
      <c r="XJ167" s="426"/>
      <c r="XK167" s="427"/>
      <c r="XL167" s="427"/>
      <c r="XM167" s="423"/>
      <c r="XN167" s="428"/>
      <c r="XO167" s="79"/>
      <c r="XP167" s="424"/>
      <c r="XQ167" s="89"/>
      <c r="XR167" s="425"/>
      <c r="XS167" s="423"/>
      <c r="XT167" s="426"/>
      <c r="XU167" s="426"/>
      <c r="XV167" s="427"/>
      <c r="XW167" s="427"/>
      <c r="XX167" s="423"/>
      <c r="XY167" s="428"/>
      <c r="XZ167" s="79"/>
      <c r="YA167" s="424"/>
      <c r="YB167" s="89"/>
      <c r="YC167" s="425"/>
      <c r="YD167" s="423"/>
      <c r="YE167" s="426"/>
      <c r="YF167" s="426"/>
      <c r="YG167" s="427"/>
      <c r="YH167" s="427"/>
      <c r="YI167" s="423"/>
      <c r="YJ167" s="428"/>
      <c r="YK167" s="79"/>
      <c r="YL167" s="424"/>
      <c r="YM167" s="89"/>
      <c r="YN167" s="425"/>
      <c r="YO167" s="423"/>
      <c r="YP167" s="426"/>
      <c r="YQ167" s="426"/>
      <c r="YR167" s="427"/>
      <c r="YS167" s="427"/>
      <c r="YT167" s="423"/>
      <c r="YU167" s="428"/>
      <c r="YV167" s="79"/>
      <c r="YW167" s="424"/>
      <c r="YX167" s="89"/>
      <c r="YY167" s="425"/>
      <c r="YZ167" s="423"/>
      <c r="ZA167" s="426"/>
      <c r="ZB167" s="426"/>
      <c r="ZC167" s="427"/>
      <c r="ZD167" s="427"/>
      <c r="ZE167" s="423"/>
      <c r="ZF167" s="428"/>
      <c r="ZG167" s="79"/>
      <c r="ZH167" s="424"/>
      <c r="ZI167" s="89"/>
      <c r="ZJ167" s="425"/>
      <c r="ZK167" s="423"/>
      <c r="ZL167" s="426"/>
      <c r="ZM167" s="426"/>
      <c r="ZN167" s="427"/>
      <c r="ZO167" s="427"/>
      <c r="ZP167" s="423"/>
      <c r="ZQ167" s="428"/>
      <c r="ZR167" s="79"/>
      <c r="ZS167" s="424"/>
      <c r="ZT167" s="89"/>
      <c r="ZU167" s="425"/>
      <c r="ZV167" s="423"/>
      <c r="ZW167" s="426"/>
      <c r="ZX167" s="426"/>
      <c r="ZY167" s="427"/>
      <c r="ZZ167" s="427"/>
      <c r="AAA167" s="423"/>
      <c r="AAB167" s="428"/>
      <c r="AAC167" s="79"/>
      <c r="AAD167" s="424"/>
      <c r="AAE167" s="89"/>
      <c r="AAF167" s="425"/>
      <c r="AAG167" s="423"/>
      <c r="AAH167" s="426"/>
      <c r="AAI167" s="426"/>
      <c r="AAJ167" s="427"/>
      <c r="AAK167" s="427"/>
      <c r="AAL167" s="423"/>
      <c r="AAM167" s="428"/>
      <c r="AAN167" s="79"/>
      <c r="AAO167" s="424"/>
      <c r="AAP167" s="89"/>
      <c r="AAQ167" s="425"/>
      <c r="AAR167" s="423"/>
      <c r="AAS167" s="426"/>
      <c r="AAT167" s="426"/>
      <c r="AAU167" s="427"/>
      <c r="AAV167" s="427"/>
      <c r="AAW167" s="423"/>
      <c r="AAX167" s="428"/>
      <c r="AAY167" s="79"/>
      <c r="AAZ167" s="424"/>
      <c r="ABA167" s="89"/>
      <c r="ABB167" s="425"/>
      <c r="ABC167" s="423"/>
      <c r="ABD167" s="426"/>
      <c r="ABE167" s="426"/>
      <c r="ABF167" s="427"/>
      <c r="ABG167" s="427"/>
      <c r="ABH167" s="423"/>
      <c r="ABI167" s="428"/>
      <c r="ABJ167" s="79"/>
      <c r="ABK167" s="424"/>
      <c r="ABL167" s="89"/>
      <c r="ABM167" s="425"/>
      <c r="ABN167" s="423"/>
      <c r="ABO167" s="426"/>
      <c r="ABP167" s="426"/>
      <c r="ABQ167" s="427"/>
      <c r="ABR167" s="427"/>
      <c r="ABS167" s="423"/>
      <c r="ABT167" s="428"/>
      <c r="ABU167" s="79"/>
      <c r="ABV167" s="424"/>
      <c r="ABW167" s="89"/>
      <c r="ABX167" s="425"/>
      <c r="ABY167" s="423"/>
      <c r="ABZ167" s="426"/>
      <c r="ACA167" s="426"/>
      <c r="ACB167" s="427"/>
      <c r="ACC167" s="427"/>
      <c r="ACD167" s="423"/>
      <c r="ACE167" s="428"/>
      <c r="ACF167" s="79"/>
      <c r="ACG167" s="424"/>
      <c r="ACH167" s="89"/>
      <c r="ACI167" s="425"/>
      <c r="ACJ167" s="423"/>
      <c r="ACK167" s="426"/>
      <c r="ACL167" s="426"/>
      <c r="ACM167" s="427"/>
      <c r="ACN167" s="427"/>
      <c r="ACO167" s="423"/>
      <c r="ACP167" s="428"/>
      <c r="ACQ167" s="79"/>
      <c r="ACR167" s="424"/>
      <c r="ACS167" s="89"/>
      <c r="ACT167" s="425"/>
      <c r="ACU167" s="423"/>
      <c r="ACV167" s="426"/>
      <c r="ACW167" s="426"/>
      <c r="ACX167" s="427"/>
      <c r="ACY167" s="427"/>
      <c r="ACZ167" s="423"/>
      <c r="ADA167" s="428"/>
      <c r="ADB167" s="79"/>
      <c r="ADC167" s="424"/>
      <c r="ADD167" s="89"/>
      <c r="ADE167" s="425"/>
      <c r="ADF167" s="423"/>
      <c r="ADG167" s="426"/>
      <c r="ADH167" s="426"/>
      <c r="ADI167" s="427"/>
      <c r="ADJ167" s="427"/>
      <c r="ADK167" s="423"/>
      <c r="ADL167" s="428"/>
      <c r="ADM167" s="79"/>
      <c r="ADN167" s="424"/>
      <c r="ADO167" s="89"/>
      <c r="ADP167" s="425"/>
      <c r="ADQ167" s="423"/>
      <c r="ADR167" s="426"/>
      <c r="ADS167" s="426"/>
      <c r="ADT167" s="427"/>
      <c r="ADU167" s="427"/>
      <c r="ADV167" s="423"/>
      <c r="ADW167" s="428"/>
      <c r="ADX167" s="79"/>
      <c r="ADY167" s="424"/>
      <c r="ADZ167" s="89"/>
      <c r="AEA167" s="425"/>
      <c r="AEB167" s="423"/>
      <c r="AEC167" s="426"/>
      <c r="AED167" s="426"/>
      <c r="AEE167" s="427"/>
      <c r="AEF167" s="427"/>
      <c r="AEG167" s="423"/>
      <c r="AEH167" s="428"/>
      <c r="AEI167" s="79"/>
      <c r="AEJ167" s="424"/>
      <c r="AEK167" s="89"/>
      <c r="AEL167" s="425"/>
      <c r="AEM167" s="423"/>
      <c r="AEN167" s="426"/>
      <c r="AEO167" s="426"/>
      <c r="AEP167" s="427"/>
      <c r="AEQ167" s="427"/>
      <c r="AER167" s="423"/>
      <c r="AES167" s="428"/>
      <c r="AET167" s="79"/>
      <c r="AEU167" s="424"/>
      <c r="AEV167" s="89"/>
      <c r="AEW167" s="425"/>
      <c r="AEX167" s="423"/>
      <c r="AEY167" s="426"/>
      <c r="AEZ167" s="426"/>
      <c r="AFA167" s="427"/>
      <c r="AFB167" s="427"/>
      <c r="AFC167" s="423"/>
      <c r="AFD167" s="428"/>
      <c r="AFE167" s="79"/>
      <c r="AFF167" s="424"/>
      <c r="AFG167" s="89"/>
      <c r="AFH167" s="425"/>
      <c r="AFI167" s="423"/>
      <c r="AFJ167" s="426"/>
      <c r="AFK167" s="426"/>
      <c r="AFL167" s="427"/>
      <c r="AFM167" s="427"/>
      <c r="AFN167" s="423"/>
      <c r="AFO167" s="428"/>
      <c r="AFP167" s="79"/>
      <c r="AFQ167" s="424"/>
      <c r="AFR167" s="89"/>
      <c r="AFS167" s="425"/>
      <c r="AFT167" s="423"/>
      <c r="AFU167" s="426"/>
      <c r="AFV167" s="426"/>
      <c r="AFW167" s="427"/>
      <c r="AFX167" s="427"/>
      <c r="AFY167" s="423"/>
      <c r="AFZ167" s="428"/>
      <c r="AGA167" s="79"/>
      <c r="AGB167" s="424"/>
      <c r="AGC167" s="89"/>
      <c r="AGD167" s="425"/>
      <c r="AGE167" s="423"/>
      <c r="AGF167" s="426"/>
      <c r="AGG167" s="426"/>
      <c r="AGH167" s="427"/>
      <c r="AGI167" s="427"/>
      <c r="AGJ167" s="423"/>
      <c r="AGK167" s="428"/>
      <c r="AGL167" s="79"/>
      <c r="AGM167" s="424"/>
      <c r="AGN167" s="89"/>
      <c r="AGO167" s="425"/>
      <c r="AGP167" s="423"/>
      <c r="AGQ167" s="426"/>
      <c r="AGR167" s="426"/>
      <c r="AGS167" s="427"/>
      <c r="AGT167" s="427"/>
      <c r="AGU167" s="423"/>
      <c r="AGV167" s="428"/>
      <c r="AGW167" s="79"/>
      <c r="AGX167" s="424"/>
      <c r="AGY167" s="89"/>
      <c r="AGZ167" s="425"/>
      <c r="AHA167" s="423"/>
      <c r="AHB167" s="426"/>
      <c r="AHC167" s="426"/>
      <c r="AHD167" s="427"/>
      <c r="AHE167" s="427"/>
      <c r="AHF167" s="423"/>
      <c r="AHG167" s="428"/>
      <c r="AHH167" s="79"/>
      <c r="AHI167" s="424"/>
      <c r="AHJ167" s="89"/>
      <c r="AHK167" s="425"/>
      <c r="AHL167" s="423"/>
      <c r="AHM167" s="426"/>
      <c r="AHN167" s="426"/>
      <c r="AHO167" s="427"/>
      <c r="AHP167" s="427"/>
      <c r="AHQ167" s="423"/>
      <c r="AHR167" s="428"/>
      <c r="AHS167" s="79"/>
      <c r="AHT167" s="424"/>
      <c r="AHU167" s="89"/>
      <c r="AHV167" s="425"/>
      <c r="AHW167" s="423"/>
      <c r="AHX167" s="426"/>
      <c r="AHY167" s="426"/>
      <c r="AHZ167" s="427"/>
      <c r="AIA167" s="427"/>
      <c r="AIB167" s="423"/>
      <c r="AIC167" s="428"/>
      <c r="AID167" s="79"/>
      <c r="AIE167" s="424"/>
      <c r="AIF167" s="89"/>
      <c r="AIG167" s="425"/>
      <c r="AIH167" s="423"/>
      <c r="AII167" s="426"/>
      <c r="AIJ167" s="426"/>
      <c r="AIK167" s="427"/>
      <c r="AIL167" s="427"/>
      <c r="AIM167" s="423"/>
      <c r="AIN167" s="428"/>
      <c r="AIO167" s="79"/>
      <c r="AIP167" s="424"/>
      <c r="AIQ167" s="89"/>
      <c r="AIR167" s="425"/>
      <c r="AIS167" s="423"/>
      <c r="AIT167" s="426"/>
      <c r="AIU167" s="426"/>
      <c r="AIV167" s="427"/>
      <c r="AIW167" s="427"/>
      <c r="AIX167" s="423"/>
      <c r="AIY167" s="428"/>
      <c r="AIZ167" s="79"/>
      <c r="AJA167" s="424"/>
      <c r="AJB167" s="89"/>
      <c r="AJC167" s="425"/>
      <c r="AJD167" s="423"/>
      <c r="AJE167" s="426"/>
      <c r="AJF167" s="426"/>
      <c r="AJG167" s="427"/>
      <c r="AJH167" s="427"/>
      <c r="AJI167" s="423"/>
      <c r="AJJ167" s="428"/>
      <c r="AJK167" s="79"/>
      <c r="AJL167" s="424"/>
      <c r="AJM167" s="89"/>
      <c r="AJN167" s="425"/>
      <c r="AJO167" s="423"/>
      <c r="AJP167" s="426"/>
      <c r="AJQ167" s="426"/>
      <c r="AJR167" s="427"/>
      <c r="AJS167" s="427"/>
      <c r="AJT167" s="423"/>
      <c r="AJU167" s="428"/>
      <c r="AJV167" s="79"/>
      <c r="AJW167" s="424"/>
      <c r="AJX167" s="89"/>
      <c r="AJY167" s="425"/>
      <c r="AJZ167" s="423"/>
      <c r="AKA167" s="426"/>
      <c r="AKB167" s="426"/>
      <c r="AKC167" s="427"/>
      <c r="AKD167" s="427"/>
      <c r="AKE167" s="423"/>
      <c r="AKF167" s="428"/>
      <c r="AKG167" s="79"/>
      <c r="AKH167" s="424"/>
      <c r="AKI167" s="89"/>
      <c r="AKJ167" s="425"/>
      <c r="AKK167" s="423"/>
      <c r="AKL167" s="426"/>
      <c r="AKM167" s="426"/>
      <c r="AKN167" s="427"/>
      <c r="AKO167" s="427"/>
      <c r="AKP167" s="423"/>
      <c r="AKQ167" s="428"/>
      <c r="AKR167" s="79"/>
      <c r="AKS167" s="424"/>
      <c r="AKT167" s="89"/>
      <c r="AKU167" s="425"/>
      <c r="AKV167" s="423"/>
      <c r="AKW167" s="426"/>
      <c r="AKX167" s="426"/>
      <c r="AKY167" s="427"/>
      <c r="AKZ167" s="427"/>
      <c r="ALA167" s="423"/>
      <c r="ALB167" s="428"/>
      <c r="ALC167" s="79"/>
      <c r="ALD167" s="424"/>
      <c r="ALE167" s="89"/>
      <c r="ALF167" s="425"/>
      <c r="ALG167" s="423"/>
      <c r="ALH167" s="426"/>
      <c r="ALI167" s="426"/>
      <c r="ALJ167" s="427"/>
      <c r="ALK167" s="427"/>
      <c r="ALL167" s="423"/>
      <c r="ALM167" s="428"/>
      <c r="ALN167" s="79"/>
      <c r="ALO167" s="424"/>
      <c r="ALP167" s="89"/>
      <c r="ALQ167" s="425"/>
      <c r="ALR167" s="423"/>
      <c r="ALS167" s="426"/>
      <c r="ALT167" s="426"/>
      <c r="ALU167" s="427"/>
      <c r="ALV167" s="427"/>
      <c r="ALW167" s="423"/>
      <c r="ALX167" s="428"/>
      <c r="ALY167" s="79"/>
      <c r="ALZ167" s="424"/>
      <c r="AMA167" s="89"/>
      <c r="AMB167" s="425"/>
      <c r="AMC167" s="423"/>
      <c r="AMD167" s="426"/>
      <c r="AME167" s="426"/>
      <c r="AMF167" s="427"/>
      <c r="AMG167" s="427"/>
      <c r="AMH167" s="423"/>
      <c r="AMI167" s="428"/>
      <c r="AMJ167" s="79"/>
      <c r="AMK167" s="424"/>
      <c r="AML167" s="89"/>
      <c r="AMM167" s="425"/>
      <c r="AMN167" s="423"/>
      <c r="AMO167" s="426"/>
      <c r="AMP167" s="426"/>
      <c r="AMQ167" s="427"/>
      <c r="AMR167" s="427"/>
      <c r="AMS167" s="423"/>
      <c r="AMT167" s="428"/>
      <c r="AMU167" s="79"/>
      <c r="AMV167" s="424"/>
      <c r="AMW167" s="89"/>
      <c r="AMX167" s="425"/>
      <c r="AMY167" s="423"/>
      <c r="AMZ167" s="426"/>
      <c r="ANA167" s="426"/>
      <c r="ANB167" s="427"/>
      <c r="ANC167" s="427"/>
      <c r="AND167" s="423"/>
      <c r="ANE167" s="428"/>
      <c r="ANF167" s="79"/>
      <c r="ANG167" s="424"/>
      <c r="ANH167" s="89"/>
      <c r="ANI167" s="425"/>
      <c r="ANJ167" s="423"/>
      <c r="ANK167" s="426"/>
      <c r="ANL167" s="426"/>
      <c r="ANM167" s="427"/>
      <c r="ANN167" s="427"/>
      <c r="ANO167" s="423"/>
      <c r="ANP167" s="428"/>
      <c r="ANQ167" s="79"/>
      <c r="ANR167" s="424"/>
      <c r="ANS167" s="89"/>
      <c r="ANT167" s="425"/>
      <c r="ANU167" s="423"/>
      <c r="ANV167" s="426"/>
      <c r="ANW167" s="426"/>
      <c r="ANX167" s="427"/>
      <c r="ANY167" s="427"/>
      <c r="ANZ167" s="423"/>
      <c r="AOA167" s="428"/>
      <c r="AOB167" s="79"/>
      <c r="AOC167" s="424"/>
      <c r="AOD167" s="89"/>
      <c r="AOE167" s="425"/>
      <c r="AOF167" s="423"/>
      <c r="AOG167" s="426"/>
      <c r="AOH167" s="426"/>
      <c r="AOI167" s="427"/>
      <c r="AOJ167" s="427"/>
      <c r="AOK167" s="423"/>
      <c r="AOL167" s="428"/>
      <c r="AOM167" s="79"/>
      <c r="AON167" s="424"/>
      <c r="AOO167" s="89"/>
      <c r="AOP167" s="425"/>
      <c r="AOQ167" s="423"/>
      <c r="AOR167" s="426"/>
      <c r="AOS167" s="426"/>
      <c r="AOT167" s="427"/>
      <c r="AOU167" s="427"/>
      <c r="AOV167" s="423"/>
      <c r="AOW167" s="428"/>
      <c r="AOX167" s="79"/>
      <c r="AOY167" s="424"/>
      <c r="AOZ167" s="89"/>
      <c r="APA167" s="425"/>
      <c r="APB167" s="423"/>
      <c r="APC167" s="426"/>
      <c r="APD167" s="426"/>
      <c r="APE167" s="427"/>
      <c r="APF167" s="427"/>
      <c r="APG167" s="423"/>
      <c r="APH167" s="428"/>
      <c r="API167" s="79"/>
      <c r="APJ167" s="424"/>
      <c r="APK167" s="89"/>
      <c r="APL167" s="425"/>
      <c r="APM167" s="423"/>
      <c r="APN167" s="426"/>
      <c r="APO167" s="426"/>
      <c r="APP167" s="427"/>
      <c r="APQ167" s="427"/>
      <c r="APR167" s="423"/>
      <c r="APS167" s="428"/>
      <c r="APT167" s="79"/>
      <c r="APU167" s="424"/>
      <c r="APV167" s="89"/>
      <c r="APW167" s="425"/>
      <c r="APX167" s="423"/>
      <c r="APY167" s="426"/>
      <c r="APZ167" s="426"/>
      <c r="AQA167" s="427"/>
      <c r="AQB167" s="427"/>
      <c r="AQC167" s="423"/>
      <c r="AQD167" s="428"/>
      <c r="AQE167" s="79"/>
      <c r="AQF167" s="424"/>
      <c r="AQG167" s="89"/>
      <c r="AQH167" s="425"/>
      <c r="AQI167" s="423"/>
      <c r="AQJ167" s="426"/>
      <c r="AQK167" s="426"/>
      <c r="AQL167" s="427"/>
      <c r="AQM167" s="427"/>
      <c r="AQN167" s="423"/>
      <c r="AQO167" s="428"/>
      <c r="AQP167" s="79"/>
      <c r="AQQ167" s="424"/>
      <c r="AQR167" s="89"/>
      <c r="AQS167" s="425"/>
      <c r="AQT167" s="423"/>
      <c r="AQU167" s="426"/>
      <c r="AQV167" s="426"/>
      <c r="AQW167" s="427"/>
      <c r="AQX167" s="427"/>
      <c r="AQY167" s="423"/>
      <c r="AQZ167" s="428"/>
      <c r="ARA167" s="79"/>
      <c r="ARB167" s="424"/>
      <c r="ARC167" s="89"/>
      <c r="ARD167" s="425"/>
      <c r="ARE167" s="423"/>
      <c r="ARF167" s="426"/>
      <c r="ARG167" s="426"/>
      <c r="ARH167" s="427"/>
      <c r="ARI167" s="427"/>
      <c r="ARJ167" s="423"/>
      <c r="ARK167" s="428"/>
      <c r="ARL167" s="79"/>
      <c r="ARM167" s="424"/>
      <c r="ARN167" s="89"/>
      <c r="ARO167" s="425"/>
      <c r="ARP167" s="423"/>
      <c r="ARQ167" s="426"/>
      <c r="ARR167" s="426"/>
      <c r="ARS167" s="427"/>
      <c r="ART167" s="427"/>
      <c r="ARU167" s="423"/>
      <c r="ARV167" s="428"/>
      <c r="ARW167" s="79"/>
      <c r="ARX167" s="424"/>
      <c r="ARY167" s="89"/>
      <c r="ARZ167" s="425"/>
      <c r="ASA167" s="423"/>
      <c r="ASB167" s="426"/>
      <c r="ASC167" s="426"/>
      <c r="ASD167" s="427"/>
      <c r="ASE167" s="427"/>
      <c r="ASF167" s="423"/>
      <c r="ASG167" s="428"/>
      <c r="ASH167" s="79"/>
      <c r="ASI167" s="424"/>
      <c r="ASJ167" s="89"/>
      <c r="ASK167" s="425"/>
      <c r="ASL167" s="423"/>
      <c r="ASM167" s="426"/>
      <c r="ASN167" s="426"/>
      <c r="ASO167" s="427"/>
      <c r="ASP167" s="427"/>
      <c r="ASQ167" s="423"/>
      <c r="ASR167" s="428"/>
      <c r="ASS167" s="79"/>
      <c r="AST167" s="424"/>
      <c r="ASU167" s="89"/>
      <c r="ASV167" s="425"/>
      <c r="ASW167" s="423"/>
      <c r="ASX167" s="426"/>
      <c r="ASY167" s="426"/>
      <c r="ASZ167" s="427"/>
      <c r="ATA167" s="427"/>
      <c r="ATB167" s="423"/>
      <c r="ATC167" s="428"/>
      <c r="ATD167" s="79"/>
      <c r="ATE167" s="424"/>
      <c r="ATF167" s="89"/>
      <c r="ATG167" s="425"/>
      <c r="ATH167" s="423"/>
      <c r="ATI167" s="426"/>
      <c r="ATJ167" s="426"/>
      <c r="ATK167" s="427"/>
      <c r="ATL167" s="427"/>
      <c r="ATM167" s="423"/>
      <c r="ATN167" s="428"/>
      <c r="ATO167" s="79"/>
      <c r="ATP167" s="424"/>
      <c r="ATQ167" s="89"/>
      <c r="ATR167" s="425"/>
      <c r="ATS167" s="423"/>
      <c r="ATT167" s="426"/>
      <c r="ATU167" s="426"/>
      <c r="ATV167" s="427"/>
      <c r="ATW167" s="427"/>
      <c r="ATX167" s="423"/>
      <c r="ATY167" s="428"/>
      <c r="ATZ167" s="79"/>
      <c r="AUA167" s="424"/>
      <c r="AUB167" s="89"/>
      <c r="AUC167" s="425"/>
      <c r="AUD167" s="423"/>
      <c r="AUE167" s="426"/>
      <c r="AUF167" s="426"/>
      <c r="AUG167" s="427"/>
      <c r="AUH167" s="427"/>
      <c r="AUI167" s="423"/>
      <c r="AUJ167" s="428"/>
      <c r="AUK167" s="79"/>
      <c r="AUL167" s="424"/>
      <c r="AUM167" s="89"/>
      <c r="AUN167" s="425"/>
      <c r="AUO167" s="423"/>
      <c r="AUP167" s="426"/>
      <c r="AUQ167" s="426"/>
      <c r="AUR167" s="427"/>
      <c r="AUS167" s="427"/>
      <c r="AUT167" s="423"/>
      <c r="AUU167" s="428"/>
      <c r="AUV167" s="79"/>
      <c r="AUW167" s="424"/>
      <c r="AUX167" s="89"/>
      <c r="AUY167" s="425"/>
      <c r="AUZ167" s="423"/>
      <c r="AVA167" s="426"/>
      <c r="AVB167" s="426"/>
      <c r="AVC167" s="427"/>
      <c r="AVD167" s="427"/>
      <c r="AVE167" s="423"/>
      <c r="AVF167" s="428"/>
      <c r="AVG167" s="79"/>
      <c r="AVH167" s="424"/>
      <c r="AVI167" s="89"/>
      <c r="AVJ167" s="425"/>
      <c r="AVK167" s="423"/>
      <c r="AVL167" s="426"/>
      <c r="AVM167" s="426"/>
      <c r="AVN167" s="427"/>
      <c r="AVO167" s="427"/>
      <c r="AVP167" s="423"/>
      <c r="AVQ167" s="428"/>
      <c r="AVR167" s="79"/>
      <c r="AVS167" s="424"/>
      <c r="AVT167" s="89"/>
      <c r="AVU167" s="425"/>
      <c r="AVV167" s="423"/>
      <c r="AVW167" s="426"/>
      <c r="AVX167" s="426"/>
      <c r="AVY167" s="427"/>
      <c r="AVZ167" s="427"/>
      <c r="AWA167" s="423"/>
      <c r="AWB167" s="428"/>
      <c r="AWC167" s="79"/>
      <c r="AWD167" s="424"/>
      <c r="AWE167" s="89"/>
      <c r="AWF167" s="425"/>
      <c r="AWG167" s="423"/>
      <c r="AWH167" s="426"/>
      <c r="AWI167" s="426"/>
      <c r="AWJ167" s="427"/>
      <c r="AWK167" s="427"/>
      <c r="AWL167" s="423"/>
      <c r="AWM167" s="428"/>
      <c r="AWN167" s="79"/>
      <c r="AWO167" s="424"/>
      <c r="AWP167" s="89"/>
      <c r="AWQ167" s="425"/>
      <c r="AWR167" s="423"/>
      <c r="AWS167" s="426"/>
      <c r="AWT167" s="426"/>
      <c r="AWU167" s="427"/>
      <c r="AWV167" s="427"/>
      <c r="AWW167" s="423"/>
      <c r="AWX167" s="428"/>
      <c r="AWY167" s="79"/>
      <c r="AWZ167" s="424"/>
      <c r="AXA167" s="89"/>
      <c r="AXB167" s="425"/>
      <c r="AXC167" s="423"/>
      <c r="AXD167" s="426"/>
      <c r="AXE167" s="426"/>
      <c r="AXF167" s="427"/>
      <c r="AXG167" s="427"/>
      <c r="AXH167" s="423"/>
      <c r="AXI167" s="428"/>
      <c r="AXJ167" s="79"/>
      <c r="AXK167" s="424"/>
      <c r="AXL167" s="89"/>
      <c r="AXM167" s="425"/>
      <c r="AXN167" s="423"/>
      <c r="AXO167" s="426"/>
      <c r="AXP167" s="426"/>
      <c r="AXQ167" s="427"/>
      <c r="AXR167" s="427"/>
      <c r="AXS167" s="423"/>
      <c r="AXT167" s="428"/>
      <c r="AXU167" s="79"/>
      <c r="AXV167" s="424"/>
      <c r="AXW167" s="89"/>
      <c r="AXX167" s="425"/>
      <c r="AXY167" s="423"/>
      <c r="AXZ167" s="426"/>
      <c r="AYA167" s="426"/>
      <c r="AYB167" s="427"/>
      <c r="AYC167" s="427"/>
      <c r="AYD167" s="423"/>
      <c r="AYE167" s="428"/>
      <c r="AYF167" s="79"/>
      <c r="AYG167" s="424"/>
      <c r="AYH167" s="89"/>
      <c r="AYI167" s="425"/>
      <c r="AYJ167" s="423"/>
      <c r="AYK167" s="426"/>
      <c r="AYL167" s="426"/>
      <c r="AYM167" s="427"/>
      <c r="AYN167" s="427"/>
      <c r="AYO167" s="423"/>
      <c r="AYP167" s="428"/>
      <c r="AYQ167" s="79"/>
      <c r="AYR167" s="424"/>
      <c r="AYS167" s="89"/>
      <c r="AYT167" s="425"/>
      <c r="AYU167" s="423"/>
      <c r="AYV167" s="426"/>
      <c r="AYW167" s="426"/>
      <c r="AYX167" s="427"/>
      <c r="AYY167" s="427"/>
      <c r="AYZ167" s="423"/>
      <c r="AZA167" s="428"/>
      <c r="AZB167" s="79"/>
      <c r="AZC167" s="424"/>
      <c r="AZD167" s="89"/>
      <c r="AZE167" s="425"/>
      <c r="AZF167" s="423"/>
      <c r="AZG167" s="426"/>
      <c r="AZH167" s="426"/>
      <c r="AZI167" s="427"/>
      <c r="AZJ167" s="427"/>
      <c r="AZK167" s="423"/>
      <c r="AZL167" s="428"/>
      <c r="AZM167" s="79"/>
      <c r="AZN167" s="424"/>
      <c r="AZO167" s="89"/>
      <c r="AZP167" s="425"/>
      <c r="AZQ167" s="423"/>
      <c r="AZR167" s="426"/>
      <c r="AZS167" s="426"/>
      <c r="AZT167" s="427"/>
      <c r="AZU167" s="427"/>
      <c r="AZV167" s="423"/>
      <c r="AZW167" s="428"/>
      <c r="AZX167" s="79"/>
      <c r="AZY167" s="424"/>
      <c r="AZZ167" s="89"/>
      <c r="BAA167" s="425"/>
      <c r="BAB167" s="423"/>
      <c r="BAC167" s="426"/>
      <c r="BAD167" s="426"/>
      <c r="BAE167" s="427"/>
      <c r="BAF167" s="427"/>
      <c r="BAG167" s="423"/>
      <c r="BAH167" s="428"/>
      <c r="BAI167" s="79"/>
      <c r="BAJ167" s="424"/>
      <c r="BAK167" s="89"/>
      <c r="BAL167" s="425"/>
      <c r="BAM167" s="423"/>
      <c r="BAN167" s="426"/>
      <c r="BAO167" s="426"/>
      <c r="BAP167" s="427"/>
      <c r="BAQ167" s="427"/>
      <c r="BAR167" s="423"/>
      <c r="BAS167" s="428"/>
      <c r="BAT167" s="79"/>
      <c r="BAU167" s="424"/>
      <c r="BAV167" s="89"/>
      <c r="BAW167" s="425"/>
      <c r="BAX167" s="423"/>
      <c r="BAY167" s="426"/>
      <c r="BAZ167" s="426"/>
      <c r="BBA167" s="427"/>
      <c r="BBB167" s="427"/>
      <c r="BBC167" s="423"/>
      <c r="BBD167" s="428"/>
      <c r="BBE167" s="79"/>
      <c r="BBF167" s="424"/>
      <c r="BBG167" s="89"/>
      <c r="BBH167" s="425"/>
      <c r="BBI167" s="423"/>
      <c r="BBJ167" s="426"/>
      <c r="BBK167" s="426"/>
      <c r="BBL167" s="427"/>
      <c r="BBM167" s="427"/>
      <c r="BBN167" s="423"/>
      <c r="BBO167" s="428"/>
      <c r="BBP167" s="79"/>
      <c r="BBQ167" s="424"/>
      <c r="BBR167" s="89"/>
      <c r="BBS167" s="425"/>
      <c r="BBT167" s="423"/>
      <c r="BBU167" s="426"/>
      <c r="BBV167" s="426"/>
      <c r="BBW167" s="427"/>
      <c r="BBX167" s="427"/>
      <c r="BBY167" s="423"/>
      <c r="BBZ167" s="428"/>
      <c r="BCA167" s="79"/>
      <c r="BCB167" s="424"/>
      <c r="BCC167" s="89"/>
      <c r="BCD167" s="425"/>
      <c r="BCE167" s="423"/>
      <c r="BCF167" s="426"/>
      <c r="BCG167" s="426"/>
      <c r="BCH167" s="427"/>
      <c r="BCI167" s="427"/>
      <c r="BCJ167" s="423"/>
      <c r="BCK167" s="428"/>
      <c r="BCL167" s="79"/>
      <c r="BCM167" s="424"/>
      <c r="BCN167" s="89"/>
      <c r="BCO167" s="425"/>
      <c r="BCP167" s="423"/>
      <c r="BCQ167" s="426"/>
      <c r="BCR167" s="426"/>
      <c r="BCS167" s="427"/>
      <c r="BCT167" s="427"/>
      <c r="BCU167" s="423"/>
      <c r="BCV167" s="428"/>
      <c r="BCW167" s="79"/>
      <c r="BCX167" s="424"/>
      <c r="BCY167" s="89"/>
      <c r="BCZ167" s="425"/>
      <c r="BDA167" s="423"/>
      <c r="BDB167" s="426"/>
      <c r="BDC167" s="426"/>
      <c r="BDD167" s="427"/>
      <c r="BDE167" s="427"/>
      <c r="BDF167" s="423"/>
      <c r="BDG167" s="428"/>
      <c r="BDH167" s="79"/>
      <c r="BDI167" s="424"/>
      <c r="BDJ167" s="89"/>
      <c r="BDK167" s="425"/>
      <c r="BDL167" s="423"/>
      <c r="BDM167" s="426"/>
      <c r="BDN167" s="426"/>
      <c r="BDO167" s="427"/>
      <c r="BDP167" s="427"/>
      <c r="BDQ167" s="423"/>
      <c r="BDR167" s="428"/>
      <c r="BDS167" s="79"/>
      <c r="BDT167" s="424"/>
      <c r="BDU167" s="89"/>
      <c r="BDV167" s="425"/>
      <c r="BDW167" s="423"/>
      <c r="BDX167" s="426"/>
      <c r="BDY167" s="426"/>
      <c r="BDZ167" s="427"/>
      <c r="BEA167" s="427"/>
      <c r="BEB167" s="423"/>
      <c r="BEC167" s="428"/>
      <c r="BED167" s="79"/>
      <c r="BEE167" s="424"/>
      <c r="BEF167" s="89"/>
      <c r="BEG167" s="425"/>
      <c r="BEH167" s="423"/>
      <c r="BEI167" s="426"/>
      <c r="BEJ167" s="426"/>
      <c r="BEK167" s="427"/>
      <c r="BEL167" s="427"/>
      <c r="BEM167" s="423"/>
      <c r="BEN167" s="428"/>
      <c r="BEO167" s="79"/>
      <c r="BEP167" s="424"/>
      <c r="BEQ167" s="89"/>
      <c r="BER167" s="425"/>
      <c r="BES167" s="423"/>
      <c r="BET167" s="426"/>
      <c r="BEU167" s="426"/>
      <c r="BEV167" s="427"/>
      <c r="BEW167" s="427"/>
      <c r="BEX167" s="423"/>
      <c r="BEY167" s="428"/>
      <c r="BEZ167" s="79"/>
      <c r="BFA167" s="424"/>
      <c r="BFB167" s="89"/>
      <c r="BFC167" s="425"/>
      <c r="BFD167" s="423"/>
      <c r="BFE167" s="426"/>
      <c r="BFF167" s="426"/>
      <c r="BFG167" s="427"/>
      <c r="BFH167" s="427"/>
      <c r="BFI167" s="423"/>
      <c r="BFJ167" s="428"/>
      <c r="BFK167" s="79"/>
      <c r="BFL167" s="424"/>
      <c r="BFM167" s="89"/>
      <c r="BFN167" s="425"/>
      <c r="BFO167" s="423"/>
      <c r="BFP167" s="426"/>
      <c r="BFQ167" s="426"/>
      <c r="BFR167" s="427"/>
      <c r="BFS167" s="427"/>
      <c r="BFT167" s="423"/>
      <c r="BFU167" s="428"/>
      <c r="BFV167" s="79"/>
      <c r="BFW167" s="424"/>
      <c r="BFX167" s="89"/>
      <c r="BFY167" s="425"/>
      <c r="BFZ167" s="423"/>
      <c r="BGA167" s="426"/>
      <c r="BGB167" s="426"/>
      <c r="BGC167" s="427"/>
      <c r="BGD167" s="427"/>
      <c r="BGE167" s="423"/>
      <c r="BGF167" s="428"/>
      <c r="BGG167" s="79"/>
      <c r="BGH167" s="424"/>
      <c r="BGI167" s="89"/>
      <c r="BGJ167" s="425"/>
      <c r="BGK167" s="423"/>
      <c r="BGL167" s="426"/>
      <c r="BGM167" s="426"/>
      <c r="BGN167" s="427"/>
      <c r="BGO167" s="427"/>
      <c r="BGP167" s="423"/>
      <c r="BGQ167" s="428"/>
      <c r="BGR167" s="79"/>
      <c r="BGS167" s="424"/>
      <c r="BGT167" s="89"/>
      <c r="BGU167" s="425"/>
      <c r="BGV167" s="423"/>
      <c r="BGW167" s="426"/>
      <c r="BGX167" s="426"/>
      <c r="BGY167" s="427"/>
      <c r="BGZ167" s="427"/>
      <c r="BHA167" s="423"/>
      <c r="BHB167" s="428"/>
      <c r="BHC167" s="79"/>
      <c r="BHD167" s="424"/>
      <c r="BHE167" s="89"/>
      <c r="BHF167" s="425"/>
      <c r="BHG167" s="423"/>
      <c r="BHH167" s="426"/>
      <c r="BHI167" s="426"/>
      <c r="BHJ167" s="427"/>
      <c r="BHK167" s="427"/>
      <c r="BHL167" s="423"/>
      <c r="BHM167" s="428"/>
      <c r="BHN167" s="79"/>
      <c r="BHO167" s="424"/>
      <c r="BHP167" s="89"/>
      <c r="BHQ167" s="425"/>
      <c r="BHR167" s="423"/>
      <c r="BHS167" s="426"/>
      <c r="BHT167" s="426"/>
      <c r="BHU167" s="427"/>
      <c r="BHV167" s="427"/>
      <c r="BHW167" s="423"/>
      <c r="BHX167" s="428"/>
      <c r="BHY167" s="79"/>
      <c r="BHZ167" s="424"/>
      <c r="BIA167" s="89"/>
      <c r="BIB167" s="425"/>
      <c r="BIC167" s="423"/>
      <c r="BID167" s="426"/>
      <c r="BIE167" s="426"/>
      <c r="BIF167" s="427"/>
      <c r="BIG167" s="427"/>
      <c r="BIH167" s="423"/>
      <c r="BII167" s="428"/>
      <c r="BIJ167" s="79"/>
      <c r="BIK167" s="424"/>
      <c r="BIL167" s="89"/>
      <c r="BIM167" s="425"/>
      <c r="BIN167" s="423"/>
      <c r="BIO167" s="426"/>
      <c r="BIP167" s="426"/>
      <c r="BIQ167" s="427"/>
      <c r="BIR167" s="427"/>
      <c r="BIS167" s="423"/>
      <c r="BIT167" s="428"/>
      <c r="BIU167" s="79"/>
      <c r="BIV167" s="424"/>
      <c r="BIW167" s="89"/>
      <c r="BIX167" s="425"/>
      <c r="BIY167" s="423"/>
      <c r="BIZ167" s="426"/>
      <c r="BJA167" s="426"/>
      <c r="BJB167" s="427"/>
      <c r="BJC167" s="427"/>
      <c r="BJD167" s="423"/>
      <c r="BJE167" s="428"/>
      <c r="BJF167" s="79"/>
      <c r="BJG167" s="424"/>
      <c r="BJH167" s="89"/>
      <c r="BJI167" s="425"/>
      <c r="BJJ167" s="423"/>
      <c r="BJK167" s="426"/>
      <c r="BJL167" s="426"/>
      <c r="BJM167" s="427"/>
      <c r="BJN167" s="427"/>
      <c r="BJO167" s="423"/>
      <c r="BJP167" s="428"/>
      <c r="BJQ167" s="79"/>
      <c r="BJR167" s="424"/>
      <c r="BJS167" s="89"/>
      <c r="BJT167" s="425"/>
      <c r="BJU167" s="423"/>
      <c r="BJV167" s="426"/>
      <c r="BJW167" s="426"/>
      <c r="BJX167" s="427"/>
      <c r="BJY167" s="427"/>
      <c r="BJZ167" s="423"/>
      <c r="BKA167" s="428"/>
      <c r="BKB167" s="79"/>
      <c r="BKC167" s="424"/>
      <c r="BKD167" s="89"/>
      <c r="BKE167" s="425"/>
      <c r="BKF167" s="423"/>
      <c r="BKG167" s="426"/>
      <c r="BKH167" s="426"/>
      <c r="BKI167" s="427"/>
      <c r="BKJ167" s="427"/>
      <c r="BKK167" s="423"/>
      <c r="BKL167" s="428"/>
      <c r="BKM167" s="79"/>
      <c r="BKN167" s="424"/>
      <c r="BKO167" s="89"/>
      <c r="BKP167" s="425"/>
      <c r="BKQ167" s="423"/>
      <c r="BKR167" s="426"/>
      <c r="BKS167" s="426"/>
      <c r="BKT167" s="427"/>
      <c r="BKU167" s="427"/>
      <c r="BKV167" s="423"/>
      <c r="BKW167" s="428"/>
      <c r="BKX167" s="79"/>
      <c r="BKY167" s="424"/>
      <c r="BKZ167" s="89"/>
      <c r="BLA167" s="425"/>
      <c r="BLB167" s="423"/>
      <c r="BLC167" s="426"/>
      <c r="BLD167" s="426"/>
      <c r="BLE167" s="427"/>
      <c r="BLF167" s="427"/>
      <c r="BLG167" s="423"/>
      <c r="BLH167" s="428"/>
      <c r="BLI167" s="79"/>
      <c r="BLJ167" s="424"/>
      <c r="BLK167" s="89"/>
      <c r="BLL167" s="425"/>
      <c r="BLM167" s="423"/>
      <c r="BLN167" s="426"/>
      <c r="BLO167" s="426"/>
      <c r="BLP167" s="427"/>
      <c r="BLQ167" s="427"/>
      <c r="BLR167" s="423"/>
      <c r="BLS167" s="428"/>
      <c r="BLT167" s="79"/>
      <c r="BLU167" s="424"/>
      <c r="BLV167" s="89"/>
      <c r="BLW167" s="425"/>
      <c r="BLX167" s="423"/>
      <c r="BLY167" s="426"/>
      <c r="BLZ167" s="426"/>
      <c r="BMA167" s="427"/>
      <c r="BMB167" s="427"/>
      <c r="BMC167" s="423"/>
      <c r="BMD167" s="428"/>
      <c r="BME167" s="79"/>
      <c r="BMF167" s="424"/>
      <c r="BMG167" s="89"/>
      <c r="BMH167" s="425"/>
      <c r="BMI167" s="423"/>
      <c r="BMJ167" s="426"/>
      <c r="BMK167" s="426"/>
      <c r="BML167" s="427"/>
      <c r="BMM167" s="427"/>
      <c r="BMN167" s="423"/>
      <c r="BMO167" s="428"/>
      <c r="BMP167" s="79"/>
      <c r="BMQ167" s="424"/>
      <c r="BMR167" s="89"/>
      <c r="BMS167" s="425"/>
      <c r="BMT167" s="423"/>
      <c r="BMU167" s="426"/>
      <c r="BMV167" s="426"/>
      <c r="BMW167" s="427"/>
      <c r="BMX167" s="427"/>
      <c r="BMY167" s="423"/>
      <c r="BMZ167" s="428"/>
      <c r="BNA167" s="79"/>
      <c r="BNB167" s="424"/>
      <c r="BNC167" s="89"/>
      <c r="BND167" s="425"/>
      <c r="BNE167" s="423"/>
      <c r="BNF167" s="426"/>
      <c r="BNG167" s="426"/>
      <c r="BNH167" s="427"/>
      <c r="BNI167" s="427"/>
      <c r="BNJ167" s="423"/>
      <c r="BNK167" s="428"/>
      <c r="BNL167" s="79"/>
      <c r="BNM167" s="424"/>
      <c r="BNN167" s="89"/>
      <c r="BNO167" s="425"/>
      <c r="BNP167" s="423"/>
      <c r="BNQ167" s="426"/>
      <c r="BNR167" s="426"/>
      <c r="BNS167" s="427"/>
      <c r="BNT167" s="427"/>
      <c r="BNU167" s="423"/>
      <c r="BNV167" s="428"/>
      <c r="BNW167" s="79"/>
      <c r="BNX167" s="424"/>
      <c r="BNY167" s="89"/>
      <c r="BNZ167" s="425"/>
      <c r="BOA167" s="423"/>
      <c r="BOB167" s="426"/>
      <c r="BOC167" s="426"/>
      <c r="BOD167" s="427"/>
      <c r="BOE167" s="427"/>
      <c r="BOF167" s="423"/>
      <c r="BOG167" s="428"/>
      <c r="BOH167" s="79"/>
      <c r="BOI167" s="424"/>
      <c r="BOJ167" s="89"/>
      <c r="BOK167" s="425"/>
      <c r="BOL167" s="423"/>
      <c r="BOM167" s="426"/>
      <c r="BON167" s="426"/>
      <c r="BOO167" s="427"/>
      <c r="BOP167" s="427"/>
      <c r="BOQ167" s="423"/>
      <c r="BOR167" s="428"/>
      <c r="BOS167" s="79"/>
      <c r="BOT167" s="424"/>
      <c r="BOU167" s="89"/>
      <c r="BOV167" s="425"/>
      <c r="BOW167" s="423"/>
      <c r="BOX167" s="426"/>
      <c r="BOY167" s="426"/>
      <c r="BOZ167" s="427"/>
      <c r="BPA167" s="427"/>
      <c r="BPB167" s="423"/>
      <c r="BPC167" s="428"/>
      <c r="BPD167" s="79"/>
      <c r="BPE167" s="424"/>
      <c r="BPF167" s="89"/>
      <c r="BPG167" s="425"/>
      <c r="BPH167" s="423"/>
      <c r="BPI167" s="426"/>
      <c r="BPJ167" s="426"/>
      <c r="BPK167" s="427"/>
      <c r="BPL167" s="427"/>
      <c r="BPM167" s="423"/>
      <c r="BPN167" s="428"/>
      <c r="BPO167" s="79"/>
      <c r="BPP167" s="424"/>
      <c r="BPQ167" s="89"/>
      <c r="BPR167" s="425"/>
      <c r="BPS167" s="423"/>
      <c r="BPT167" s="426"/>
      <c r="BPU167" s="426"/>
      <c r="BPV167" s="427"/>
      <c r="BPW167" s="427"/>
      <c r="BPX167" s="423"/>
      <c r="BPY167" s="428"/>
      <c r="BPZ167" s="79"/>
      <c r="BQA167" s="424"/>
      <c r="BQB167" s="89"/>
      <c r="BQC167" s="425"/>
      <c r="BQD167" s="423"/>
      <c r="BQE167" s="426"/>
      <c r="BQF167" s="426"/>
      <c r="BQG167" s="427"/>
      <c r="BQH167" s="427"/>
      <c r="BQI167" s="423"/>
      <c r="BQJ167" s="428"/>
      <c r="BQK167" s="79"/>
      <c r="BQL167" s="424"/>
      <c r="BQM167" s="89"/>
      <c r="BQN167" s="425"/>
      <c r="BQO167" s="423"/>
      <c r="BQP167" s="426"/>
      <c r="BQQ167" s="426"/>
      <c r="BQR167" s="427"/>
      <c r="BQS167" s="427"/>
      <c r="BQT167" s="423"/>
      <c r="BQU167" s="428"/>
      <c r="BQV167" s="79"/>
      <c r="BQW167" s="424"/>
      <c r="BQX167" s="89"/>
      <c r="BQY167" s="425"/>
      <c r="BQZ167" s="423"/>
      <c r="BRA167" s="426"/>
      <c r="BRB167" s="426"/>
      <c r="BRC167" s="427"/>
      <c r="BRD167" s="427"/>
      <c r="BRE167" s="423"/>
      <c r="BRF167" s="428"/>
      <c r="BRG167" s="79"/>
      <c r="BRH167" s="424"/>
      <c r="BRI167" s="89"/>
      <c r="BRJ167" s="425"/>
      <c r="BRK167" s="423"/>
      <c r="BRL167" s="426"/>
      <c r="BRM167" s="426"/>
      <c r="BRN167" s="427"/>
      <c r="BRO167" s="427"/>
      <c r="BRP167" s="423"/>
      <c r="BRQ167" s="428"/>
      <c r="BRR167" s="79"/>
      <c r="BRS167" s="424"/>
      <c r="BRT167" s="89"/>
      <c r="BRU167" s="425"/>
      <c r="BRV167" s="423"/>
      <c r="BRW167" s="426"/>
      <c r="BRX167" s="426"/>
      <c r="BRY167" s="427"/>
      <c r="BRZ167" s="427"/>
      <c r="BSA167" s="423"/>
      <c r="BSB167" s="428"/>
      <c r="BSC167" s="79"/>
      <c r="BSD167" s="424"/>
      <c r="BSE167" s="89"/>
      <c r="BSF167" s="425"/>
      <c r="BSG167" s="423"/>
      <c r="BSH167" s="426"/>
      <c r="BSI167" s="426"/>
      <c r="BSJ167" s="427"/>
      <c r="BSK167" s="427"/>
      <c r="BSL167" s="423"/>
      <c r="BSM167" s="428"/>
      <c r="BSN167" s="79"/>
      <c r="BSO167" s="424"/>
      <c r="BSP167" s="89"/>
      <c r="BSQ167" s="425"/>
      <c r="BSR167" s="423"/>
      <c r="BSS167" s="426"/>
      <c r="BST167" s="426"/>
      <c r="BSU167" s="427"/>
      <c r="BSV167" s="427"/>
      <c r="BSW167" s="423"/>
      <c r="BSX167" s="428"/>
      <c r="BSY167" s="79"/>
      <c r="BSZ167" s="424"/>
      <c r="BTA167" s="89"/>
      <c r="BTB167" s="425"/>
      <c r="BTC167" s="423"/>
      <c r="BTD167" s="426"/>
      <c r="BTE167" s="426"/>
      <c r="BTF167" s="427"/>
      <c r="BTG167" s="427"/>
      <c r="BTH167" s="423"/>
      <c r="BTI167" s="428"/>
      <c r="BTJ167" s="79"/>
      <c r="BTK167" s="424"/>
      <c r="BTL167" s="89"/>
      <c r="BTM167" s="425"/>
      <c r="BTN167" s="423"/>
      <c r="BTO167" s="426"/>
      <c r="BTP167" s="426"/>
      <c r="BTQ167" s="427"/>
      <c r="BTR167" s="427"/>
      <c r="BTS167" s="423"/>
      <c r="BTT167" s="428"/>
      <c r="BTU167" s="79"/>
      <c r="BTV167" s="424"/>
      <c r="BTW167" s="89"/>
      <c r="BTX167" s="425"/>
      <c r="BTY167" s="423"/>
      <c r="BTZ167" s="426"/>
      <c r="BUA167" s="426"/>
      <c r="BUB167" s="427"/>
      <c r="BUC167" s="427"/>
      <c r="BUD167" s="423"/>
      <c r="BUE167" s="428"/>
      <c r="BUF167" s="79"/>
      <c r="BUG167" s="424"/>
      <c r="BUH167" s="89"/>
      <c r="BUI167" s="425"/>
      <c r="BUJ167" s="423"/>
      <c r="BUK167" s="426"/>
      <c r="BUL167" s="426"/>
      <c r="BUM167" s="427"/>
      <c r="BUN167" s="427"/>
      <c r="BUO167" s="423"/>
      <c r="BUP167" s="428"/>
      <c r="BUQ167" s="79"/>
      <c r="BUR167" s="424"/>
      <c r="BUS167" s="89"/>
      <c r="BUT167" s="425"/>
      <c r="BUU167" s="423"/>
      <c r="BUV167" s="426"/>
      <c r="BUW167" s="426"/>
      <c r="BUX167" s="427"/>
      <c r="BUY167" s="427"/>
      <c r="BUZ167" s="423"/>
      <c r="BVA167" s="428"/>
      <c r="BVB167" s="79"/>
      <c r="BVC167" s="424"/>
      <c r="BVD167" s="89"/>
      <c r="BVE167" s="425"/>
      <c r="BVF167" s="423"/>
      <c r="BVG167" s="426"/>
      <c r="BVH167" s="426"/>
      <c r="BVI167" s="427"/>
      <c r="BVJ167" s="427"/>
      <c r="BVK167" s="423"/>
      <c r="BVL167" s="428"/>
      <c r="BVM167" s="79"/>
      <c r="BVN167" s="424"/>
      <c r="BVO167" s="89"/>
      <c r="BVP167" s="425"/>
      <c r="BVQ167" s="423"/>
      <c r="BVR167" s="426"/>
      <c r="BVS167" s="426"/>
      <c r="BVT167" s="427"/>
      <c r="BVU167" s="427"/>
      <c r="BVV167" s="423"/>
      <c r="BVW167" s="428"/>
      <c r="BVX167" s="79"/>
      <c r="BVY167" s="424"/>
      <c r="BVZ167" s="89"/>
      <c r="BWA167" s="425"/>
      <c r="BWB167" s="423"/>
      <c r="BWC167" s="426"/>
      <c r="BWD167" s="426"/>
      <c r="BWE167" s="427"/>
      <c r="BWF167" s="427"/>
      <c r="BWG167" s="423"/>
      <c r="BWH167" s="428"/>
      <c r="BWI167" s="79"/>
      <c r="BWJ167" s="424"/>
      <c r="BWK167" s="89"/>
      <c r="BWL167" s="425"/>
      <c r="BWM167" s="423"/>
      <c r="BWN167" s="426"/>
      <c r="BWO167" s="426"/>
      <c r="BWP167" s="427"/>
      <c r="BWQ167" s="427"/>
      <c r="BWR167" s="423"/>
      <c r="BWS167" s="428"/>
      <c r="BWT167" s="79"/>
      <c r="BWU167" s="424"/>
      <c r="BWV167" s="89"/>
      <c r="BWW167" s="425"/>
      <c r="BWX167" s="423"/>
      <c r="BWY167" s="426"/>
      <c r="BWZ167" s="426"/>
      <c r="BXA167" s="427"/>
      <c r="BXB167" s="427"/>
      <c r="BXC167" s="423"/>
      <c r="BXD167" s="428"/>
      <c r="BXE167" s="79"/>
      <c r="BXF167" s="424"/>
      <c r="BXG167" s="89"/>
      <c r="BXH167" s="425"/>
      <c r="BXI167" s="423"/>
      <c r="BXJ167" s="426"/>
      <c r="BXK167" s="426"/>
      <c r="BXL167" s="427"/>
      <c r="BXM167" s="427"/>
      <c r="BXN167" s="423"/>
      <c r="BXO167" s="428"/>
      <c r="BXP167" s="79"/>
      <c r="BXQ167" s="424"/>
      <c r="BXR167" s="89"/>
      <c r="BXS167" s="425"/>
      <c r="BXT167" s="423"/>
      <c r="BXU167" s="426"/>
      <c r="BXV167" s="426"/>
      <c r="BXW167" s="427"/>
      <c r="BXX167" s="427"/>
      <c r="BXY167" s="423"/>
      <c r="BXZ167" s="428"/>
      <c r="BYA167" s="79"/>
      <c r="BYB167" s="424"/>
      <c r="BYC167" s="89"/>
      <c r="BYD167" s="425"/>
      <c r="BYE167" s="423"/>
      <c r="BYF167" s="426"/>
      <c r="BYG167" s="426"/>
      <c r="BYH167" s="427"/>
      <c r="BYI167" s="427"/>
      <c r="BYJ167" s="423"/>
      <c r="BYK167" s="428"/>
      <c r="BYL167" s="79"/>
      <c r="BYM167" s="424"/>
      <c r="BYN167" s="89"/>
      <c r="BYO167" s="425"/>
      <c r="BYP167" s="423"/>
      <c r="BYQ167" s="426"/>
      <c r="BYR167" s="426"/>
      <c r="BYS167" s="427"/>
      <c r="BYT167" s="427"/>
      <c r="BYU167" s="423"/>
      <c r="BYV167" s="428"/>
      <c r="BYW167" s="79"/>
      <c r="BYX167" s="424"/>
      <c r="BYY167" s="89"/>
      <c r="BYZ167" s="425"/>
      <c r="BZA167" s="423"/>
      <c r="BZB167" s="426"/>
      <c r="BZC167" s="426"/>
      <c r="BZD167" s="427"/>
      <c r="BZE167" s="427"/>
      <c r="BZF167" s="423"/>
      <c r="BZG167" s="428"/>
      <c r="BZH167" s="79"/>
      <c r="BZI167" s="424"/>
      <c r="BZJ167" s="89"/>
      <c r="BZK167" s="425"/>
      <c r="BZL167" s="423"/>
      <c r="BZM167" s="426"/>
      <c r="BZN167" s="426"/>
      <c r="BZO167" s="427"/>
      <c r="BZP167" s="427"/>
      <c r="BZQ167" s="423"/>
      <c r="BZR167" s="428"/>
      <c r="BZS167" s="79"/>
      <c r="BZT167" s="424"/>
      <c r="BZU167" s="89"/>
      <c r="BZV167" s="425"/>
      <c r="BZW167" s="423"/>
      <c r="BZX167" s="426"/>
      <c r="BZY167" s="426"/>
      <c r="BZZ167" s="427"/>
      <c r="CAA167" s="427"/>
      <c r="CAB167" s="423"/>
      <c r="CAC167" s="428"/>
      <c r="CAD167" s="79"/>
      <c r="CAE167" s="424"/>
      <c r="CAF167" s="89"/>
      <c r="CAG167" s="425"/>
      <c r="CAH167" s="423"/>
      <c r="CAI167" s="426"/>
      <c r="CAJ167" s="426"/>
      <c r="CAK167" s="427"/>
      <c r="CAL167" s="427"/>
      <c r="CAM167" s="423"/>
      <c r="CAN167" s="428"/>
      <c r="CAO167" s="79"/>
      <c r="CAP167" s="424"/>
      <c r="CAQ167" s="89"/>
      <c r="CAR167" s="425"/>
      <c r="CAS167" s="423"/>
      <c r="CAT167" s="426"/>
      <c r="CAU167" s="426"/>
      <c r="CAV167" s="427"/>
      <c r="CAW167" s="427"/>
      <c r="CAX167" s="423"/>
      <c r="CAY167" s="428"/>
      <c r="CAZ167" s="79"/>
      <c r="CBA167" s="424"/>
      <c r="CBB167" s="89"/>
      <c r="CBC167" s="425"/>
      <c r="CBD167" s="423"/>
      <c r="CBE167" s="426"/>
      <c r="CBF167" s="426"/>
      <c r="CBG167" s="427"/>
      <c r="CBH167" s="427"/>
      <c r="CBI167" s="423"/>
      <c r="CBJ167" s="428"/>
      <c r="CBK167" s="79"/>
      <c r="CBL167" s="424"/>
      <c r="CBM167" s="89"/>
      <c r="CBN167" s="425"/>
      <c r="CBO167" s="423"/>
      <c r="CBP167" s="426"/>
      <c r="CBQ167" s="426"/>
      <c r="CBR167" s="427"/>
      <c r="CBS167" s="427"/>
      <c r="CBT167" s="423"/>
      <c r="CBU167" s="428"/>
      <c r="CBV167" s="79"/>
      <c r="CBW167" s="424"/>
      <c r="CBX167" s="89"/>
      <c r="CBY167" s="425"/>
      <c r="CBZ167" s="423"/>
      <c r="CCA167" s="426"/>
      <c r="CCB167" s="426"/>
      <c r="CCC167" s="427"/>
      <c r="CCD167" s="427"/>
      <c r="CCE167" s="423"/>
      <c r="CCF167" s="428"/>
      <c r="CCG167" s="79"/>
      <c r="CCH167" s="424"/>
      <c r="CCI167" s="89"/>
      <c r="CCJ167" s="425"/>
      <c r="CCK167" s="423"/>
      <c r="CCL167" s="426"/>
      <c r="CCM167" s="426"/>
      <c r="CCN167" s="427"/>
      <c r="CCO167" s="427"/>
      <c r="CCP167" s="423"/>
      <c r="CCQ167" s="428"/>
      <c r="CCR167" s="79"/>
      <c r="CCS167" s="424"/>
      <c r="CCT167" s="89"/>
      <c r="CCU167" s="425"/>
      <c r="CCV167" s="423"/>
      <c r="CCW167" s="426"/>
      <c r="CCX167" s="426"/>
      <c r="CCY167" s="427"/>
      <c r="CCZ167" s="427"/>
      <c r="CDA167" s="423"/>
      <c r="CDB167" s="428"/>
      <c r="CDC167" s="79"/>
      <c r="CDD167" s="424"/>
      <c r="CDE167" s="89"/>
      <c r="CDF167" s="425"/>
      <c r="CDG167" s="423"/>
      <c r="CDH167" s="426"/>
      <c r="CDI167" s="426"/>
      <c r="CDJ167" s="427"/>
      <c r="CDK167" s="427"/>
      <c r="CDL167" s="423"/>
      <c r="CDM167" s="428"/>
      <c r="CDN167" s="79"/>
      <c r="CDO167" s="424"/>
      <c r="CDP167" s="89"/>
      <c r="CDQ167" s="425"/>
      <c r="CDR167" s="423"/>
      <c r="CDS167" s="426"/>
      <c r="CDT167" s="426"/>
      <c r="CDU167" s="427"/>
      <c r="CDV167" s="427"/>
      <c r="CDW167" s="423"/>
      <c r="CDX167" s="428"/>
      <c r="CDY167" s="79"/>
      <c r="CDZ167" s="424"/>
      <c r="CEA167" s="89"/>
      <c r="CEB167" s="425"/>
      <c r="CEC167" s="423"/>
      <c r="CED167" s="426"/>
      <c r="CEE167" s="426"/>
      <c r="CEF167" s="427"/>
      <c r="CEG167" s="427"/>
      <c r="CEH167" s="423"/>
      <c r="CEI167" s="428"/>
      <c r="CEJ167" s="79"/>
      <c r="CEK167" s="424"/>
      <c r="CEL167" s="89"/>
      <c r="CEM167" s="425"/>
      <c r="CEN167" s="423"/>
      <c r="CEO167" s="426"/>
      <c r="CEP167" s="426"/>
      <c r="CEQ167" s="427"/>
      <c r="CER167" s="427"/>
      <c r="CES167" s="423"/>
      <c r="CET167" s="428"/>
      <c r="CEU167" s="79"/>
      <c r="CEV167" s="424"/>
      <c r="CEW167" s="89"/>
      <c r="CEX167" s="425"/>
      <c r="CEY167" s="423"/>
      <c r="CEZ167" s="426"/>
      <c r="CFA167" s="426"/>
      <c r="CFB167" s="427"/>
      <c r="CFC167" s="427"/>
      <c r="CFD167" s="423"/>
      <c r="CFE167" s="428"/>
      <c r="CFF167" s="79"/>
      <c r="CFG167" s="424"/>
      <c r="CFH167" s="89"/>
      <c r="CFI167" s="425"/>
      <c r="CFJ167" s="423"/>
      <c r="CFK167" s="426"/>
      <c r="CFL167" s="426"/>
      <c r="CFM167" s="427"/>
      <c r="CFN167" s="427"/>
      <c r="CFO167" s="423"/>
      <c r="CFP167" s="428"/>
      <c r="CFQ167" s="79"/>
      <c r="CFR167" s="424"/>
      <c r="CFS167" s="89"/>
      <c r="CFT167" s="425"/>
      <c r="CFU167" s="423"/>
      <c r="CFV167" s="426"/>
      <c r="CFW167" s="426"/>
      <c r="CFX167" s="427"/>
      <c r="CFY167" s="427"/>
      <c r="CFZ167" s="423"/>
      <c r="CGA167" s="428"/>
      <c r="CGB167" s="79"/>
      <c r="CGC167" s="424"/>
      <c r="CGD167" s="89"/>
      <c r="CGE167" s="425"/>
      <c r="CGF167" s="423"/>
      <c r="CGG167" s="426"/>
      <c r="CGH167" s="426"/>
      <c r="CGI167" s="427"/>
      <c r="CGJ167" s="427"/>
      <c r="CGK167" s="423"/>
      <c r="CGL167" s="428"/>
      <c r="CGM167" s="79"/>
      <c r="CGN167" s="424"/>
      <c r="CGO167" s="89"/>
      <c r="CGP167" s="425"/>
      <c r="CGQ167" s="423"/>
      <c r="CGR167" s="426"/>
      <c r="CGS167" s="426"/>
      <c r="CGT167" s="427"/>
      <c r="CGU167" s="427"/>
      <c r="CGV167" s="423"/>
      <c r="CGW167" s="428"/>
      <c r="CGX167" s="79"/>
      <c r="CGY167" s="424"/>
      <c r="CGZ167" s="89"/>
      <c r="CHA167" s="425"/>
      <c r="CHB167" s="423"/>
      <c r="CHC167" s="426"/>
      <c r="CHD167" s="426"/>
      <c r="CHE167" s="427"/>
      <c r="CHF167" s="427"/>
      <c r="CHG167" s="423"/>
      <c r="CHH167" s="428"/>
      <c r="CHI167" s="79"/>
      <c r="CHJ167" s="424"/>
      <c r="CHK167" s="89"/>
      <c r="CHL167" s="425"/>
      <c r="CHM167" s="423"/>
      <c r="CHN167" s="426"/>
      <c r="CHO167" s="426"/>
      <c r="CHP167" s="427"/>
      <c r="CHQ167" s="427"/>
      <c r="CHR167" s="423"/>
      <c r="CHS167" s="428"/>
      <c r="CHT167" s="79"/>
      <c r="CHU167" s="424"/>
      <c r="CHV167" s="89"/>
      <c r="CHW167" s="425"/>
      <c r="CHX167" s="423"/>
      <c r="CHY167" s="426"/>
      <c r="CHZ167" s="426"/>
      <c r="CIA167" s="427"/>
      <c r="CIB167" s="427"/>
      <c r="CIC167" s="423"/>
      <c r="CID167" s="428"/>
      <c r="CIE167" s="79"/>
      <c r="CIF167" s="424"/>
      <c r="CIG167" s="89"/>
      <c r="CIH167" s="425"/>
      <c r="CII167" s="423"/>
      <c r="CIJ167" s="426"/>
      <c r="CIK167" s="426"/>
      <c r="CIL167" s="427"/>
      <c r="CIM167" s="427"/>
      <c r="CIN167" s="423"/>
      <c r="CIO167" s="428"/>
      <c r="CIP167" s="79"/>
      <c r="CIQ167" s="424"/>
      <c r="CIR167" s="89"/>
      <c r="CIS167" s="425"/>
      <c r="CIT167" s="423"/>
      <c r="CIU167" s="426"/>
      <c r="CIV167" s="426"/>
      <c r="CIW167" s="427"/>
      <c r="CIX167" s="427"/>
      <c r="CIY167" s="423"/>
      <c r="CIZ167" s="428"/>
      <c r="CJA167" s="79"/>
      <c r="CJB167" s="424"/>
      <c r="CJC167" s="89"/>
      <c r="CJD167" s="425"/>
      <c r="CJE167" s="423"/>
      <c r="CJF167" s="426"/>
      <c r="CJG167" s="426"/>
      <c r="CJH167" s="427"/>
      <c r="CJI167" s="427"/>
      <c r="CJJ167" s="423"/>
      <c r="CJK167" s="428"/>
      <c r="CJL167" s="79"/>
      <c r="CJM167" s="424"/>
      <c r="CJN167" s="89"/>
      <c r="CJO167" s="425"/>
      <c r="CJP167" s="423"/>
      <c r="CJQ167" s="426"/>
      <c r="CJR167" s="426"/>
      <c r="CJS167" s="427"/>
      <c r="CJT167" s="427"/>
      <c r="CJU167" s="423"/>
      <c r="CJV167" s="428"/>
      <c r="CJW167" s="79"/>
      <c r="CJX167" s="424"/>
      <c r="CJY167" s="89"/>
      <c r="CJZ167" s="425"/>
      <c r="CKA167" s="423"/>
      <c r="CKB167" s="426"/>
      <c r="CKC167" s="426"/>
      <c r="CKD167" s="427"/>
      <c r="CKE167" s="427"/>
      <c r="CKF167" s="423"/>
      <c r="CKG167" s="428"/>
      <c r="CKH167" s="79"/>
      <c r="CKI167" s="424"/>
      <c r="CKJ167" s="89"/>
      <c r="CKK167" s="425"/>
      <c r="CKL167" s="423"/>
      <c r="CKM167" s="426"/>
      <c r="CKN167" s="426"/>
      <c r="CKO167" s="427"/>
      <c r="CKP167" s="427"/>
      <c r="CKQ167" s="423"/>
      <c r="CKR167" s="428"/>
      <c r="CKS167" s="79"/>
      <c r="CKT167" s="424"/>
      <c r="CKU167" s="89"/>
      <c r="CKV167" s="425"/>
      <c r="CKW167" s="423"/>
      <c r="CKX167" s="426"/>
      <c r="CKY167" s="426"/>
      <c r="CKZ167" s="427"/>
      <c r="CLA167" s="427"/>
      <c r="CLB167" s="423"/>
      <c r="CLC167" s="428"/>
      <c r="CLD167" s="79"/>
      <c r="CLE167" s="424"/>
      <c r="CLF167" s="89"/>
      <c r="CLG167" s="425"/>
      <c r="CLH167" s="423"/>
      <c r="CLI167" s="426"/>
      <c r="CLJ167" s="426"/>
      <c r="CLK167" s="427"/>
      <c r="CLL167" s="427"/>
      <c r="CLM167" s="423"/>
      <c r="CLN167" s="428"/>
      <c r="CLO167" s="79"/>
      <c r="CLP167" s="424"/>
      <c r="CLQ167" s="89"/>
      <c r="CLR167" s="425"/>
      <c r="CLS167" s="423"/>
      <c r="CLT167" s="426"/>
      <c r="CLU167" s="426"/>
      <c r="CLV167" s="427"/>
      <c r="CLW167" s="427"/>
      <c r="CLX167" s="423"/>
      <c r="CLY167" s="428"/>
      <c r="CLZ167" s="79"/>
      <c r="CMA167" s="424"/>
      <c r="CMB167" s="89"/>
      <c r="CMC167" s="425"/>
      <c r="CMD167" s="423"/>
      <c r="CME167" s="426"/>
      <c r="CMF167" s="426"/>
      <c r="CMG167" s="427"/>
      <c r="CMH167" s="427"/>
      <c r="CMI167" s="423"/>
      <c r="CMJ167" s="428"/>
      <c r="CMK167" s="79"/>
      <c r="CML167" s="424"/>
      <c r="CMM167" s="89"/>
      <c r="CMN167" s="425"/>
      <c r="CMO167" s="423"/>
      <c r="CMP167" s="426"/>
      <c r="CMQ167" s="426"/>
      <c r="CMR167" s="427"/>
      <c r="CMS167" s="427"/>
      <c r="CMT167" s="423"/>
      <c r="CMU167" s="428"/>
      <c r="CMV167" s="79"/>
      <c r="CMW167" s="424"/>
      <c r="CMX167" s="89"/>
      <c r="CMY167" s="425"/>
      <c r="CMZ167" s="423"/>
      <c r="CNA167" s="426"/>
      <c r="CNB167" s="426"/>
      <c r="CNC167" s="427"/>
      <c r="CND167" s="427"/>
      <c r="CNE167" s="423"/>
      <c r="CNF167" s="428"/>
      <c r="CNG167" s="79"/>
      <c r="CNH167" s="424"/>
      <c r="CNI167" s="89"/>
      <c r="CNJ167" s="425"/>
      <c r="CNK167" s="423"/>
      <c r="CNL167" s="426"/>
      <c r="CNM167" s="426"/>
      <c r="CNN167" s="427"/>
      <c r="CNO167" s="427"/>
      <c r="CNP167" s="423"/>
      <c r="CNQ167" s="428"/>
      <c r="CNR167" s="79"/>
      <c r="CNS167" s="424"/>
      <c r="CNT167" s="89"/>
      <c r="CNU167" s="425"/>
      <c r="CNV167" s="423"/>
      <c r="CNW167" s="426"/>
      <c r="CNX167" s="426"/>
      <c r="CNY167" s="427"/>
      <c r="CNZ167" s="427"/>
      <c r="COA167" s="423"/>
      <c r="COB167" s="428"/>
      <c r="COC167" s="79"/>
      <c r="COD167" s="424"/>
      <c r="COE167" s="89"/>
      <c r="COF167" s="425"/>
      <c r="COG167" s="423"/>
      <c r="COH167" s="426"/>
      <c r="COI167" s="426"/>
      <c r="COJ167" s="427"/>
      <c r="COK167" s="427"/>
      <c r="COL167" s="423"/>
      <c r="COM167" s="428"/>
      <c r="CON167" s="79"/>
      <c r="COO167" s="424"/>
      <c r="COP167" s="89"/>
      <c r="COQ167" s="425"/>
      <c r="COR167" s="423"/>
      <c r="COS167" s="426"/>
      <c r="COT167" s="426"/>
      <c r="COU167" s="427"/>
      <c r="COV167" s="427"/>
      <c r="COW167" s="423"/>
      <c r="COX167" s="428"/>
      <c r="COY167" s="79"/>
      <c r="COZ167" s="424"/>
      <c r="CPA167" s="89"/>
      <c r="CPB167" s="425"/>
      <c r="CPC167" s="423"/>
      <c r="CPD167" s="426"/>
      <c r="CPE167" s="426"/>
      <c r="CPF167" s="427"/>
      <c r="CPG167" s="427"/>
      <c r="CPH167" s="423"/>
      <c r="CPI167" s="428"/>
      <c r="CPJ167" s="79"/>
      <c r="CPK167" s="424"/>
      <c r="CPL167" s="89"/>
      <c r="CPM167" s="425"/>
      <c r="CPN167" s="423"/>
      <c r="CPO167" s="426"/>
      <c r="CPP167" s="426"/>
      <c r="CPQ167" s="427"/>
      <c r="CPR167" s="427"/>
      <c r="CPS167" s="423"/>
      <c r="CPT167" s="428"/>
      <c r="CPU167" s="79"/>
      <c r="CPV167" s="424"/>
      <c r="CPW167" s="89"/>
      <c r="CPX167" s="425"/>
      <c r="CPY167" s="423"/>
      <c r="CPZ167" s="426"/>
      <c r="CQA167" s="426"/>
      <c r="CQB167" s="427"/>
      <c r="CQC167" s="427"/>
      <c r="CQD167" s="423"/>
      <c r="CQE167" s="428"/>
      <c r="CQF167" s="79"/>
      <c r="CQG167" s="424"/>
      <c r="CQH167" s="89"/>
      <c r="CQI167" s="425"/>
      <c r="CQJ167" s="423"/>
      <c r="CQK167" s="426"/>
      <c r="CQL167" s="426"/>
      <c r="CQM167" s="427"/>
      <c r="CQN167" s="427"/>
      <c r="CQO167" s="423"/>
      <c r="CQP167" s="428"/>
      <c r="CQQ167" s="79"/>
      <c r="CQR167" s="424"/>
      <c r="CQS167" s="89"/>
      <c r="CQT167" s="425"/>
      <c r="CQU167" s="423"/>
      <c r="CQV167" s="426"/>
      <c r="CQW167" s="426"/>
      <c r="CQX167" s="427"/>
      <c r="CQY167" s="427"/>
      <c r="CQZ167" s="423"/>
      <c r="CRA167" s="428"/>
      <c r="CRB167" s="79"/>
      <c r="CRC167" s="424"/>
      <c r="CRD167" s="89"/>
      <c r="CRE167" s="425"/>
      <c r="CRF167" s="423"/>
      <c r="CRG167" s="426"/>
      <c r="CRH167" s="426"/>
      <c r="CRI167" s="427"/>
      <c r="CRJ167" s="427"/>
      <c r="CRK167" s="423"/>
      <c r="CRL167" s="428"/>
      <c r="CRM167" s="79"/>
      <c r="CRN167" s="424"/>
      <c r="CRO167" s="89"/>
      <c r="CRP167" s="425"/>
      <c r="CRQ167" s="423"/>
      <c r="CRR167" s="426"/>
      <c r="CRS167" s="426"/>
      <c r="CRT167" s="427"/>
      <c r="CRU167" s="427"/>
      <c r="CRV167" s="423"/>
      <c r="CRW167" s="428"/>
      <c r="CRX167" s="79"/>
      <c r="CRY167" s="424"/>
      <c r="CRZ167" s="89"/>
      <c r="CSA167" s="425"/>
      <c r="CSB167" s="423"/>
      <c r="CSC167" s="426"/>
      <c r="CSD167" s="426"/>
      <c r="CSE167" s="427"/>
      <c r="CSF167" s="427"/>
      <c r="CSG167" s="423"/>
      <c r="CSH167" s="428"/>
      <c r="CSI167" s="79"/>
      <c r="CSJ167" s="424"/>
      <c r="CSK167" s="89"/>
      <c r="CSL167" s="425"/>
      <c r="CSM167" s="423"/>
      <c r="CSN167" s="426"/>
      <c r="CSO167" s="426"/>
      <c r="CSP167" s="427"/>
      <c r="CSQ167" s="427"/>
      <c r="CSR167" s="423"/>
      <c r="CSS167" s="428"/>
      <c r="CST167" s="79"/>
      <c r="CSU167" s="424"/>
      <c r="CSV167" s="89"/>
      <c r="CSW167" s="425"/>
      <c r="CSX167" s="423"/>
      <c r="CSY167" s="426"/>
      <c r="CSZ167" s="426"/>
      <c r="CTA167" s="427"/>
      <c r="CTB167" s="427"/>
      <c r="CTC167" s="423"/>
      <c r="CTD167" s="428"/>
      <c r="CTE167" s="79"/>
      <c r="CTF167" s="424"/>
      <c r="CTG167" s="89"/>
      <c r="CTH167" s="425"/>
      <c r="CTI167" s="423"/>
      <c r="CTJ167" s="426"/>
      <c r="CTK167" s="426"/>
      <c r="CTL167" s="427"/>
      <c r="CTM167" s="427"/>
      <c r="CTN167" s="423"/>
      <c r="CTO167" s="428"/>
      <c r="CTP167" s="79"/>
      <c r="CTQ167" s="424"/>
      <c r="CTR167" s="89"/>
      <c r="CTS167" s="425"/>
      <c r="CTT167" s="423"/>
      <c r="CTU167" s="426"/>
      <c r="CTV167" s="426"/>
      <c r="CTW167" s="427"/>
      <c r="CTX167" s="427"/>
      <c r="CTY167" s="423"/>
      <c r="CTZ167" s="428"/>
      <c r="CUA167" s="79"/>
      <c r="CUB167" s="424"/>
      <c r="CUC167" s="89"/>
      <c r="CUD167" s="425"/>
      <c r="CUE167" s="423"/>
      <c r="CUF167" s="426"/>
      <c r="CUG167" s="426"/>
      <c r="CUH167" s="427"/>
      <c r="CUI167" s="427"/>
      <c r="CUJ167" s="423"/>
      <c r="CUK167" s="428"/>
      <c r="CUL167" s="79"/>
      <c r="CUM167" s="424"/>
      <c r="CUN167" s="89"/>
      <c r="CUO167" s="425"/>
      <c r="CUP167" s="423"/>
      <c r="CUQ167" s="426"/>
      <c r="CUR167" s="426"/>
      <c r="CUS167" s="427"/>
      <c r="CUT167" s="427"/>
      <c r="CUU167" s="423"/>
      <c r="CUV167" s="428"/>
      <c r="CUW167" s="79"/>
      <c r="CUX167" s="424"/>
      <c r="CUY167" s="89"/>
      <c r="CUZ167" s="425"/>
      <c r="CVA167" s="423"/>
      <c r="CVB167" s="426"/>
      <c r="CVC167" s="426"/>
      <c r="CVD167" s="427"/>
      <c r="CVE167" s="427"/>
      <c r="CVF167" s="423"/>
      <c r="CVG167" s="428"/>
      <c r="CVH167" s="79"/>
      <c r="CVI167" s="424"/>
      <c r="CVJ167" s="89"/>
      <c r="CVK167" s="425"/>
      <c r="CVL167" s="423"/>
      <c r="CVM167" s="426"/>
      <c r="CVN167" s="426"/>
      <c r="CVO167" s="427"/>
      <c r="CVP167" s="427"/>
      <c r="CVQ167" s="423"/>
      <c r="CVR167" s="428"/>
      <c r="CVS167" s="79"/>
      <c r="CVT167" s="424"/>
      <c r="CVU167" s="89"/>
      <c r="CVV167" s="425"/>
      <c r="CVW167" s="423"/>
      <c r="CVX167" s="426"/>
      <c r="CVY167" s="426"/>
      <c r="CVZ167" s="427"/>
      <c r="CWA167" s="427"/>
      <c r="CWB167" s="423"/>
      <c r="CWC167" s="428"/>
      <c r="CWD167" s="79"/>
      <c r="CWE167" s="424"/>
      <c r="CWF167" s="89"/>
      <c r="CWG167" s="425"/>
      <c r="CWH167" s="423"/>
      <c r="CWI167" s="426"/>
      <c r="CWJ167" s="426"/>
      <c r="CWK167" s="427"/>
      <c r="CWL167" s="427"/>
      <c r="CWM167" s="423"/>
      <c r="CWN167" s="428"/>
      <c r="CWO167" s="79"/>
      <c r="CWP167" s="424"/>
      <c r="CWQ167" s="89"/>
      <c r="CWR167" s="425"/>
      <c r="CWS167" s="423"/>
      <c r="CWT167" s="426"/>
      <c r="CWU167" s="426"/>
      <c r="CWV167" s="427"/>
      <c r="CWW167" s="427"/>
      <c r="CWX167" s="423"/>
      <c r="CWY167" s="428"/>
      <c r="CWZ167" s="79"/>
      <c r="CXA167" s="424"/>
      <c r="CXB167" s="89"/>
      <c r="CXC167" s="425"/>
      <c r="CXD167" s="423"/>
      <c r="CXE167" s="426"/>
      <c r="CXF167" s="426"/>
      <c r="CXG167" s="427"/>
      <c r="CXH167" s="427"/>
      <c r="CXI167" s="423"/>
      <c r="CXJ167" s="428"/>
      <c r="CXK167" s="79"/>
      <c r="CXL167" s="424"/>
      <c r="CXM167" s="89"/>
      <c r="CXN167" s="425"/>
      <c r="CXO167" s="423"/>
      <c r="CXP167" s="426"/>
      <c r="CXQ167" s="426"/>
      <c r="CXR167" s="427"/>
      <c r="CXS167" s="427"/>
      <c r="CXT167" s="423"/>
      <c r="CXU167" s="428"/>
      <c r="CXV167" s="79"/>
      <c r="CXW167" s="424"/>
      <c r="CXX167" s="89"/>
      <c r="CXY167" s="425"/>
      <c r="CXZ167" s="423"/>
      <c r="CYA167" s="426"/>
      <c r="CYB167" s="426"/>
      <c r="CYC167" s="427"/>
      <c r="CYD167" s="427"/>
      <c r="CYE167" s="423"/>
      <c r="CYF167" s="428"/>
      <c r="CYG167" s="79"/>
      <c r="CYH167" s="424"/>
      <c r="CYI167" s="89"/>
      <c r="CYJ167" s="425"/>
      <c r="CYK167" s="423"/>
      <c r="CYL167" s="426"/>
      <c r="CYM167" s="426"/>
      <c r="CYN167" s="427"/>
      <c r="CYO167" s="427"/>
      <c r="CYP167" s="423"/>
      <c r="CYQ167" s="428"/>
      <c r="CYR167" s="79"/>
      <c r="CYS167" s="424"/>
      <c r="CYT167" s="89"/>
      <c r="CYU167" s="425"/>
      <c r="CYV167" s="423"/>
      <c r="CYW167" s="426"/>
      <c r="CYX167" s="426"/>
      <c r="CYY167" s="427"/>
      <c r="CYZ167" s="427"/>
      <c r="CZA167" s="423"/>
      <c r="CZB167" s="428"/>
      <c r="CZC167" s="79"/>
      <c r="CZD167" s="424"/>
      <c r="CZE167" s="89"/>
      <c r="CZF167" s="425"/>
      <c r="CZG167" s="423"/>
      <c r="CZH167" s="426"/>
      <c r="CZI167" s="426"/>
      <c r="CZJ167" s="427"/>
      <c r="CZK167" s="427"/>
      <c r="CZL167" s="423"/>
      <c r="CZM167" s="428"/>
      <c r="CZN167" s="79"/>
      <c r="CZO167" s="424"/>
      <c r="CZP167" s="89"/>
      <c r="CZQ167" s="425"/>
      <c r="CZR167" s="423"/>
      <c r="CZS167" s="426"/>
      <c r="CZT167" s="426"/>
      <c r="CZU167" s="427"/>
      <c r="CZV167" s="427"/>
      <c r="CZW167" s="423"/>
      <c r="CZX167" s="428"/>
      <c r="CZY167" s="79"/>
      <c r="CZZ167" s="424"/>
      <c r="DAA167" s="89"/>
      <c r="DAB167" s="425"/>
      <c r="DAC167" s="423"/>
      <c r="DAD167" s="426"/>
      <c r="DAE167" s="426"/>
      <c r="DAF167" s="427"/>
      <c r="DAG167" s="427"/>
      <c r="DAH167" s="423"/>
      <c r="DAI167" s="428"/>
      <c r="DAJ167" s="79"/>
      <c r="DAK167" s="424"/>
      <c r="DAL167" s="89"/>
      <c r="DAM167" s="425"/>
      <c r="DAN167" s="423"/>
      <c r="DAO167" s="426"/>
      <c r="DAP167" s="426"/>
      <c r="DAQ167" s="427"/>
      <c r="DAR167" s="427"/>
      <c r="DAS167" s="423"/>
      <c r="DAT167" s="428"/>
      <c r="DAU167" s="79"/>
      <c r="DAV167" s="424"/>
      <c r="DAW167" s="89"/>
      <c r="DAX167" s="425"/>
      <c r="DAY167" s="423"/>
      <c r="DAZ167" s="426"/>
      <c r="DBA167" s="426"/>
      <c r="DBB167" s="427"/>
      <c r="DBC167" s="427"/>
      <c r="DBD167" s="423"/>
      <c r="DBE167" s="428"/>
      <c r="DBF167" s="79"/>
      <c r="DBG167" s="424"/>
      <c r="DBH167" s="89"/>
      <c r="DBI167" s="425"/>
      <c r="DBJ167" s="423"/>
      <c r="DBK167" s="426"/>
      <c r="DBL167" s="426"/>
      <c r="DBM167" s="427"/>
      <c r="DBN167" s="427"/>
      <c r="DBO167" s="423"/>
      <c r="DBP167" s="428"/>
      <c r="DBQ167" s="79"/>
      <c r="DBR167" s="424"/>
      <c r="DBS167" s="89"/>
      <c r="DBT167" s="425"/>
      <c r="DBU167" s="423"/>
      <c r="DBV167" s="426"/>
      <c r="DBW167" s="426"/>
      <c r="DBX167" s="427"/>
      <c r="DBY167" s="427"/>
      <c r="DBZ167" s="423"/>
      <c r="DCA167" s="428"/>
      <c r="DCB167" s="79"/>
      <c r="DCC167" s="424"/>
      <c r="DCD167" s="89"/>
      <c r="DCE167" s="425"/>
      <c r="DCF167" s="423"/>
      <c r="DCG167" s="426"/>
      <c r="DCH167" s="426"/>
      <c r="DCI167" s="427"/>
      <c r="DCJ167" s="427"/>
      <c r="DCK167" s="423"/>
      <c r="DCL167" s="428"/>
      <c r="DCM167" s="79"/>
      <c r="DCN167" s="424"/>
      <c r="DCO167" s="89"/>
      <c r="DCP167" s="425"/>
      <c r="DCQ167" s="423"/>
      <c r="DCR167" s="426"/>
      <c r="DCS167" s="426"/>
      <c r="DCT167" s="427"/>
      <c r="DCU167" s="427"/>
      <c r="DCV167" s="423"/>
      <c r="DCW167" s="428"/>
      <c r="DCX167" s="79"/>
      <c r="DCY167" s="424"/>
      <c r="DCZ167" s="89"/>
      <c r="DDA167" s="425"/>
      <c r="DDB167" s="423"/>
      <c r="DDC167" s="426"/>
      <c r="DDD167" s="426"/>
      <c r="DDE167" s="427"/>
      <c r="DDF167" s="427"/>
      <c r="DDG167" s="423"/>
      <c r="DDH167" s="428"/>
      <c r="DDI167" s="79"/>
      <c r="DDJ167" s="424"/>
      <c r="DDK167" s="89"/>
      <c r="DDL167" s="425"/>
      <c r="DDM167" s="423"/>
      <c r="DDN167" s="426"/>
      <c r="DDO167" s="426"/>
      <c r="DDP167" s="427"/>
      <c r="DDQ167" s="427"/>
      <c r="DDR167" s="423"/>
      <c r="DDS167" s="428"/>
      <c r="DDT167" s="79"/>
      <c r="DDU167" s="424"/>
      <c r="DDV167" s="89"/>
      <c r="DDW167" s="425"/>
      <c r="DDX167" s="423"/>
      <c r="DDY167" s="426"/>
      <c r="DDZ167" s="426"/>
      <c r="DEA167" s="427"/>
      <c r="DEB167" s="427"/>
      <c r="DEC167" s="423"/>
      <c r="DED167" s="428"/>
      <c r="DEE167" s="79"/>
      <c r="DEF167" s="424"/>
      <c r="DEG167" s="89"/>
      <c r="DEH167" s="425"/>
      <c r="DEI167" s="423"/>
      <c r="DEJ167" s="426"/>
      <c r="DEK167" s="426"/>
      <c r="DEL167" s="427"/>
      <c r="DEM167" s="427"/>
      <c r="DEN167" s="423"/>
      <c r="DEO167" s="428"/>
      <c r="DEP167" s="79"/>
      <c r="DEQ167" s="424"/>
      <c r="DER167" s="89"/>
      <c r="DES167" s="425"/>
      <c r="DET167" s="423"/>
      <c r="DEU167" s="426"/>
      <c r="DEV167" s="426"/>
      <c r="DEW167" s="427"/>
      <c r="DEX167" s="427"/>
      <c r="DEY167" s="423"/>
      <c r="DEZ167" s="428"/>
      <c r="DFA167" s="79"/>
      <c r="DFB167" s="424"/>
      <c r="DFC167" s="89"/>
      <c r="DFD167" s="425"/>
      <c r="DFE167" s="423"/>
      <c r="DFF167" s="426"/>
      <c r="DFG167" s="426"/>
      <c r="DFH167" s="427"/>
      <c r="DFI167" s="427"/>
      <c r="DFJ167" s="423"/>
      <c r="DFK167" s="428"/>
      <c r="DFL167" s="79"/>
      <c r="DFM167" s="424"/>
      <c r="DFN167" s="89"/>
      <c r="DFO167" s="425"/>
      <c r="DFP167" s="423"/>
      <c r="DFQ167" s="426"/>
      <c r="DFR167" s="426"/>
      <c r="DFS167" s="427"/>
      <c r="DFT167" s="427"/>
      <c r="DFU167" s="423"/>
      <c r="DFV167" s="428"/>
      <c r="DFW167" s="79"/>
      <c r="DFX167" s="424"/>
      <c r="DFY167" s="89"/>
      <c r="DFZ167" s="425"/>
      <c r="DGA167" s="423"/>
      <c r="DGB167" s="426"/>
      <c r="DGC167" s="426"/>
      <c r="DGD167" s="427"/>
      <c r="DGE167" s="427"/>
      <c r="DGF167" s="423"/>
      <c r="DGG167" s="428"/>
      <c r="DGH167" s="79"/>
      <c r="DGI167" s="424"/>
      <c r="DGJ167" s="89"/>
      <c r="DGK167" s="425"/>
      <c r="DGL167" s="423"/>
      <c r="DGM167" s="426"/>
      <c r="DGN167" s="426"/>
      <c r="DGO167" s="427"/>
      <c r="DGP167" s="427"/>
      <c r="DGQ167" s="423"/>
      <c r="DGR167" s="428"/>
      <c r="DGS167" s="79"/>
      <c r="DGT167" s="424"/>
      <c r="DGU167" s="89"/>
      <c r="DGV167" s="425"/>
      <c r="DGW167" s="423"/>
      <c r="DGX167" s="426"/>
      <c r="DGY167" s="426"/>
      <c r="DGZ167" s="427"/>
      <c r="DHA167" s="427"/>
      <c r="DHB167" s="423"/>
      <c r="DHC167" s="428"/>
      <c r="DHD167" s="79"/>
      <c r="DHE167" s="424"/>
      <c r="DHF167" s="89"/>
      <c r="DHG167" s="425"/>
      <c r="DHH167" s="423"/>
      <c r="DHI167" s="426"/>
      <c r="DHJ167" s="426"/>
      <c r="DHK167" s="427"/>
      <c r="DHL167" s="427"/>
      <c r="DHM167" s="423"/>
      <c r="DHN167" s="428"/>
      <c r="DHO167" s="79"/>
      <c r="DHP167" s="424"/>
      <c r="DHQ167" s="89"/>
      <c r="DHR167" s="425"/>
      <c r="DHS167" s="423"/>
      <c r="DHT167" s="426"/>
      <c r="DHU167" s="426"/>
      <c r="DHV167" s="427"/>
      <c r="DHW167" s="427"/>
      <c r="DHX167" s="423"/>
      <c r="DHY167" s="428"/>
      <c r="DHZ167" s="79"/>
      <c r="DIA167" s="424"/>
      <c r="DIB167" s="89"/>
      <c r="DIC167" s="425"/>
      <c r="DID167" s="423"/>
      <c r="DIE167" s="426"/>
      <c r="DIF167" s="426"/>
      <c r="DIG167" s="427"/>
      <c r="DIH167" s="427"/>
      <c r="DII167" s="423"/>
      <c r="DIJ167" s="428"/>
      <c r="DIK167" s="79"/>
      <c r="DIL167" s="424"/>
      <c r="DIM167" s="89"/>
      <c r="DIN167" s="425"/>
      <c r="DIO167" s="423"/>
      <c r="DIP167" s="426"/>
      <c r="DIQ167" s="426"/>
      <c r="DIR167" s="427"/>
      <c r="DIS167" s="427"/>
      <c r="DIT167" s="423"/>
      <c r="DIU167" s="428"/>
      <c r="DIV167" s="79"/>
      <c r="DIW167" s="424"/>
      <c r="DIX167" s="89"/>
      <c r="DIY167" s="425"/>
      <c r="DIZ167" s="423"/>
      <c r="DJA167" s="426"/>
      <c r="DJB167" s="426"/>
      <c r="DJC167" s="427"/>
      <c r="DJD167" s="427"/>
      <c r="DJE167" s="423"/>
      <c r="DJF167" s="428"/>
      <c r="DJG167" s="79"/>
      <c r="DJH167" s="424"/>
      <c r="DJI167" s="89"/>
      <c r="DJJ167" s="425"/>
      <c r="DJK167" s="423"/>
      <c r="DJL167" s="426"/>
      <c r="DJM167" s="426"/>
      <c r="DJN167" s="427"/>
      <c r="DJO167" s="427"/>
      <c r="DJP167" s="423"/>
      <c r="DJQ167" s="428"/>
      <c r="DJR167" s="79"/>
      <c r="DJS167" s="424"/>
      <c r="DJT167" s="89"/>
      <c r="DJU167" s="425"/>
      <c r="DJV167" s="423"/>
      <c r="DJW167" s="426"/>
      <c r="DJX167" s="426"/>
      <c r="DJY167" s="427"/>
      <c r="DJZ167" s="427"/>
      <c r="DKA167" s="423"/>
      <c r="DKB167" s="428"/>
      <c r="DKC167" s="79"/>
      <c r="DKD167" s="424"/>
      <c r="DKE167" s="89"/>
      <c r="DKF167" s="425"/>
      <c r="DKG167" s="423"/>
      <c r="DKH167" s="426"/>
      <c r="DKI167" s="426"/>
      <c r="DKJ167" s="427"/>
      <c r="DKK167" s="427"/>
      <c r="DKL167" s="423"/>
      <c r="DKM167" s="428"/>
      <c r="DKN167" s="79"/>
      <c r="DKO167" s="424"/>
      <c r="DKP167" s="89"/>
      <c r="DKQ167" s="425"/>
      <c r="DKR167" s="423"/>
      <c r="DKS167" s="426"/>
      <c r="DKT167" s="426"/>
      <c r="DKU167" s="427"/>
      <c r="DKV167" s="427"/>
      <c r="DKW167" s="423"/>
      <c r="DKX167" s="428"/>
      <c r="DKY167" s="79"/>
      <c r="DKZ167" s="424"/>
      <c r="DLA167" s="89"/>
      <c r="DLB167" s="425"/>
      <c r="DLC167" s="423"/>
      <c r="DLD167" s="426"/>
      <c r="DLE167" s="426"/>
      <c r="DLF167" s="427"/>
      <c r="DLG167" s="427"/>
      <c r="DLH167" s="423"/>
      <c r="DLI167" s="428"/>
      <c r="DLJ167" s="79"/>
      <c r="DLK167" s="424"/>
      <c r="DLL167" s="89"/>
      <c r="DLM167" s="425"/>
      <c r="DLN167" s="423"/>
      <c r="DLO167" s="426"/>
      <c r="DLP167" s="426"/>
      <c r="DLQ167" s="427"/>
      <c r="DLR167" s="427"/>
      <c r="DLS167" s="423"/>
      <c r="DLT167" s="428"/>
      <c r="DLU167" s="79"/>
      <c r="DLV167" s="424"/>
      <c r="DLW167" s="89"/>
      <c r="DLX167" s="425"/>
      <c r="DLY167" s="423"/>
      <c r="DLZ167" s="426"/>
      <c r="DMA167" s="426"/>
      <c r="DMB167" s="427"/>
      <c r="DMC167" s="427"/>
      <c r="DMD167" s="423"/>
      <c r="DME167" s="428"/>
      <c r="DMF167" s="79"/>
      <c r="DMG167" s="424"/>
      <c r="DMH167" s="89"/>
      <c r="DMI167" s="425"/>
      <c r="DMJ167" s="423"/>
      <c r="DMK167" s="426"/>
      <c r="DML167" s="426"/>
      <c r="DMM167" s="427"/>
      <c r="DMN167" s="427"/>
      <c r="DMO167" s="423"/>
      <c r="DMP167" s="428"/>
      <c r="DMQ167" s="79"/>
      <c r="DMR167" s="424"/>
      <c r="DMS167" s="89"/>
      <c r="DMT167" s="425"/>
      <c r="DMU167" s="423"/>
      <c r="DMV167" s="426"/>
      <c r="DMW167" s="426"/>
      <c r="DMX167" s="427"/>
      <c r="DMY167" s="427"/>
      <c r="DMZ167" s="423"/>
      <c r="DNA167" s="428"/>
      <c r="DNB167" s="79"/>
      <c r="DNC167" s="424"/>
      <c r="DND167" s="89"/>
      <c r="DNE167" s="425"/>
      <c r="DNF167" s="423"/>
      <c r="DNG167" s="426"/>
      <c r="DNH167" s="426"/>
      <c r="DNI167" s="427"/>
      <c r="DNJ167" s="427"/>
      <c r="DNK167" s="423"/>
      <c r="DNL167" s="428"/>
      <c r="DNM167" s="79"/>
      <c r="DNN167" s="424"/>
      <c r="DNO167" s="89"/>
      <c r="DNP167" s="425"/>
      <c r="DNQ167" s="423"/>
      <c r="DNR167" s="426"/>
      <c r="DNS167" s="426"/>
      <c r="DNT167" s="427"/>
      <c r="DNU167" s="427"/>
      <c r="DNV167" s="423"/>
      <c r="DNW167" s="428"/>
      <c r="DNX167" s="79"/>
      <c r="DNY167" s="424"/>
      <c r="DNZ167" s="89"/>
      <c r="DOA167" s="425"/>
      <c r="DOB167" s="423"/>
      <c r="DOC167" s="426"/>
      <c r="DOD167" s="426"/>
      <c r="DOE167" s="427"/>
      <c r="DOF167" s="427"/>
      <c r="DOG167" s="423"/>
      <c r="DOH167" s="428"/>
      <c r="DOI167" s="79"/>
      <c r="DOJ167" s="424"/>
      <c r="DOK167" s="89"/>
      <c r="DOL167" s="425"/>
      <c r="DOM167" s="423"/>
      <c r="DON167" s="426"/>
      <c r="DOO167" s="426"/>
      <c r="DOP167" s="427"/>
      <c r="DOQ167" s="427"/>
      <c r="DOR167" s="423"/>
      <c r="DOS167" s="428"/>
      <c r="DOT167" s="79"/>
      <c r="DOU167" s="424"/>
      <c r="DOV167" s="89"/>
      <c r="DOW167" s="425"/>
      <c r="DOX167" s="423"/>
      <c r="DOY167" s="426"/>
      <c r="DOZ167" s="426"/>
      <c r="DPA167" s="427"/>
      <c r="DPB167" s="427"/>
      <c r="DPC167" s="423"/>
      <c r="DPD167" s="428"/>
      <c r="DPE167" s="79"/>
      <c r="DPF167" s="424"/>
      <c r="DPG167" s="89"/>
      <c r="DPH167" s="425"/>
      <c r="DPI167" s="423"/>
      <c r="DPJ167" s="426"/>
      <c r="DPK167" s="426"/>
      <c r="DPL167" s="427"/>
      <c r="DPM167" s="427"/>
      <c r="DPN167" s="423"/>
      <c r="DPO167" s="428"/>
      <c r="DPP167" s="79"/>
      <c r="DPQ167" s="424"/>
      <c r="DPR167" s="89"/>
      <c r="DPS167" s="425"/>
      <c r="DPT167" s="423"/>
      <c r="DPU167" s="426"/>
      <c r="DPV167" s="426"/>
      <c r="DPW167" s="427"/>
      <c r="DPX167" s="427"/>
      <c r="DPY167" s="423"/>
      <c r="DPZ167" s="428"/>
      <c r="DQA167" s="79"/>
      <c r="DQB167" s="424"/>
      <c r="DQC167" s="89"/>
      <c r="DQD167" s="425"/>
      <c r="DQE167" s="423"/>
      <c r="DQF167" s="426"/>
      <c r="DQG167" s="426"/>
      <c r="DQH167" s="427"/>
      <c r="DQI167" s="427"/>
      <c r="DQJ167" s="423"/>
      <c r="DQK167" s="428"/>
      <c r="DQL167" s="79"/>
      <c r="DQM167" s="424"/>
      <c r="DQN167" s="89"/>
      <c r="DQO167" s="425"/>
      <c r="DQP167" s="423"/>
      <c r="DQQ167" s="426"/>
      <c r="DQR167" s="426"/>
      <c r="DQS167" s="427"/>
      <c r="DQT167" s="427"/>
      <c r="DQU167" s="423"/>
      <c r="DQV167" s="428"/>
      <c r="DQW167" s="79"/>
      <c r="DQX167" s="424"/>
      <c r="DQY167" s="89"/>
      <c r="DQZ167" s="425"/>
      <c r="DRA167" s="423"/>
      <c r="DRB167" s="426"/>
      <c r="DRC167" s="426"/>
      <c r="DRD167" s="427"/>
      <c r="DRE167" s="427"/>
      <c r="DRF167" s="423"/>
      <c r="DRG167" s="428"/>
      <c r="DRH167" s="79"/>
      <c r="DRI167" s="424"/>
      <c r="DRJ167" s="89"/>
      <c r="DRK167" s="425"/>
      <c r="DRL167" s="423"/>
      <c r="DRM167" s="426"/>
      <c r="DRN167" s="426"/>
      <c r="DRO167" s="427"/>
      <c r="DRP167" s="427"/>
      <c r="DRQ167" s="423"/>
      <c r="DRR167" s="428"/>
      <c r="DRS167" s="79"/>
      <c r="DRT167" s="424"/>
      <c r="DRU167" s="89"/>
      <c r="DRV167" s="425"/>
      <c r="DRW167" s="423"/>
      <c r="DRX167" s="426"/>
      <c r="DRY167" s="426"/>
      <c r="DRZ167" s="427"/>
      <c r="DSA167" s="427"/>
      <c r="DSB167" s="423"/>
      <c r="DSC167" s="428"/>
      <c r="DSD167" s="79"/>
      <c r="DSE167" s="424"/>
      <c r="DSF167" s="89"/>
      <c r="DSG167" s="425"/>
      <c r="DSH167" s="423"/>
      <c r="DSI167" s="426"/>
      <c r="DSJ167" s="426"/>
      <c r="DSK167" s="427"/>
      <c r="DSL167" s="427"/>
      <c r="DSM167" s="423"/>
      <c r="DSN167" s="428"/>
      <c r="DSO167" s="79"/>
      <c r="DSP167" s="424"/>
      <c r="DSQ167" s="89"/>
      <c r="DSR167" s="425"/>
      <c r="DSS167" s="423"/>
      <c r="DST167" s="426"/>
      <c r="DSU167" s="426"/>
      <c r="DSV167" s="427"/>
      <c r="DSW167" s="427"/>
      <c r="DSX167" s="423"/>
      <c r="DSY167" s="428"/>
      <c r="DSZ167" s="79"/>
      <c r="DTA167" s="424"/>
      <c r="DTB167" s="89"/>
      <c r="DTC167" s="425"/>
      <c r="DTD167" s="423"/>
      <c r="DTE167" s="426"/>
      <c r="DTF167" s="426"/>
      <c r="DTG167" s="427"/>
      <c r="DTH167" s="427"/>
      <c r="DTI167" s="423"/>
      <c r="DTJ167" s="428"/>
      <c r="DTK167" s="79"/>
      <c r="DTL167" s="424"/>
      <c r="DTM167" s="89"/>
      <c r="DTN167" s="425"/>
      <c r="DTO167" s="423"/>
      <c r="DTP167" s="426"/>
      <c r="DTQ167" s="426"/>
      <c r="DTR167" s="427"/>
      <c r="DTS167" s="427"/>
      <c r="DTT167" s="423"/>
      <c r="DTU167" s="428"/>
      <c r="DTV167" s="79"/>
      <c r="DTW167" s="424"/>
      <c r="DTX167" s="89"/>
      <c r="DTY167" s="425"/>
      <c r="DTZ167" s="423"/>
      <c r="DUA167" s="426"/>
      <c r="DUB167" s="426"/>
      <c r="DUC167" s="427"/>
      <c r="DUD167" s="427"/>
      <c r="DUE167" s="423"/>
      <c r="DUF167" s="428"/>
      <c r="DUG167" s="79"/>
      <c r="DUH167" s="424"/>
      <c r="DUI167" s="89"/>
      <c r="DUJ167" s="425"/>
      <c r="DUK167" s="423"/>
      <c r="DUL167" s="426"/>
      <c r="DUM167" s="426"/>
      <c r="DUN167" s="427"/>
      <c r="DUO167" s="427"/>
      <c r="DUP167" s="423"/>
      <c r="DUQ167" s="428"/>
      <c r="DUR167" s="79"/>
      <c r="DUS167" s="424"/>
      <c r="DUT167" s="89"/>
      <c r="DUU167" s="425"/>
      <c r="DUV167" s="423"/>
      <c r="DUW167" s="426"/>
      <c r="DUX167" s="426"/>
      <c r="DUY167" s="427"/>
      <c r="DUZ167" s="427"/>
      <c r="DVA167" s="423"/>
      <c r="DVB167" s="428"/>
      <c r="DVC167" s="79"/>
      <c r="DVD167" s="424"/>
      <c r="DVE167" s="89"/>
      <c r="DVF167" s="425"/>
      <c r="DVG167" s="423"/>
      <c r="DVH167" s="426"/>
      <c r="DVI167" s="426"/>
      <c r="DVJ167" s="427"/>
      <c r="DVK167" s="427"/>
      <c r="DVL167" s="423"/>
      <c r="DVM167" s="428"/>
      <c r="DVN167" s="79"/>
      <c r="DVO167" s="424"/>
      <c r="DVP167" s="89"/>
      <c r="DVQ167" s="425"/>
      <c r="DVR167" s="423"/>
      <c r="DVS167" s="426"/>
      <c r="DVT167" s="426"/>
      <c r="DVU167" s="427"/>
      <c r="DVV167" s="427"/>
      <c r="DVW167" s="423"/>
      <c r="DVX167" s="428"/>
      <c r="DVY167" s="79"/>
      <c r="DVZ167" s="424"/>
      <c r="DWA167" s="89"/>
      <c r="DWB167" s="425"/>
      <c r="DWC167" s="423"/>
      <c r="DWD167" s="426"/>
      <c r="DWE167" s="426"/>
      <c r="DWF167" s="427"/>
      <c r="DWG167" s="427"/>
      <c r="DWH167" s="423"/>
      <c r="DWI167" s="428"/>
      <c r="DWJ167" s="79"/>
      <c r="DWK167" s="424"/>
      <c r="DWL167" s="89"/>
      <c r="DWM167" s="425"/>
      <c r="DWN167" s="423"/>
      <c r="DWO167" s="426"/>
      <c r="DWP167" s="426"/>
      <c r="DWQ167" s="427"/>
      <c r="DWR167" s="427"/>
      <c r="DWS167" s="423"/>
      <c r="DWT167" s="428"/>
      <c r="DWU167" s="79"/>
      <c r="DWV167" s="424"/>
      <c r="DWW167" s="89"/>
      <c r="DWX167" s="425"/>
      <c r="DWY167" s="423"/>
      <c r="DWZ167" s="426"/>
      <c r="DXA167" s="426"/>
      <c r="DXB167" s="427"/>
      <c r="DXC167" s="427"/>
      <c r="DXD167" s="423"/>
      <c r="DXE167" s="428"/>
      <c r="DXF167" s="79"/>
      <c r="DXG167" s="424"/>
      <c r="DXH167" s="89"/>
      <c r="DXI167" s="425"/>
      <c r="DXJ167" s="423"/>
      <c r="DXK167" s="426"/>
      <c r="DXL167" s="426"/>
      <c r="DXM167" s="427"/>
      <c r="DXN167" s="427"/>
      <c r="DXO167" s="423"/>
      <c r="DXP167" s="428"/>
      <c r="DXQ167" s="79"/>
      <c r="DXR167" s="424"/>
      <c r="DXS167" s="89"/>
      <c r="DXT167" s="425"/>
      <c r="DXU167" s="423"/>
      <c r="DXV167" s="426"/>
      <c r="DXW167" s="426"/>
      <c r="DXX167" s="427"/>
      <c r="DXY167" s="427"/>
      <c r="DXZ167" s="423"/>
      <c r="DYA167" s="428"/>
      <c r="DYB167" s="79"/>
      <c r="DYC167" s="424"/>
      <c r="DYD167" s="89"/>
      <c r="DYE167" s="425"/>
      <c r="DYF167" s="423"/>
      <c r="DYG167" s="426"/>
      <c r="DYH167" s="426"/>
      <c r="DYI167" s="427"/>
      <c r="DYJ167" s="427"/>
      <c r="DYK167" s="423"/>
      <c r="DYL167" s="428"/>
      <c r="DYM167" s="79"/>
      <c r="DYN167" s="424"/>
      <c r="DYO167" s="89"/>
      <c r="DYP167" s="425"/>
      <c r="DYQ167" s="423"/>
      <c r="DYR167" s="426"/>
      <c r="DYS167" s="426"/>
      <c r="DYT167" s="427"/>
      <c r="DYU167" s="427"/>
      <c r="DYV167" s="423"/>
      <c r="DYW167" s="428"/>
      <c r="DYX167" s="79"/>
      <c r="DYY167" s="424"/>
      <c r="DYZ167" s="89"/>
      <c r="DZA167" s="425"/>
      <c r="DZB167" s="423"/>
      <c r="DZC167" s="426"/>
      <c r="DZD167" s="426"/>
      <c r="DZE167" s="427"/>
      <c r="DZF167" s="427"/>
      <c r="DZG167" s="423"/>
      <c r="DZH167" s="428"/>
      <c r="DZI167" s="79"/>
      <c r="DZJ167" s="424"/>
      <c r="DZK167" s="89"/>
      <c r="DZL167" s="425"/>
      <c r="DZM167" s="423"/>
      <c r="DZN167" s="426"/>
      <c r="DZO167" s="426"/>
      <c r="DZP167" s="427"/>
      <c r="DZQ167" s="427"/>
      <c r="DZR167" s="423"/>
      <c r="DZS167" s="428"/>
      <c r="DZT167" s="79"/>
      <c r="DZU167" s="424"/>
      <c r="DZV167" s="89"/>
      <c r="DZW167" s="425"/>
      <c r="DZX167" s="423"/>
      <c r="DZY167" s="426"/>
      <c r="DZZ167" s="426"/>
      <c r="EAA167" s="427"/>
      <c r="EAB167" s="427"/>
      <c r="EAC167" s="423"/>
      <c r="EAD167" s="428"/>
      <c r="EAE167" s="79"/>
      <c r="EAF167" s="424"/>
      <c r="EAG167" s="89"/>
      <c r="EAH167" s="425"/>
      <c r="EAI167" s="423"/>
      <c r="EAJ167" s="426"/>
      <c r="EAK167" s="426"/>
      <c r="EAL167" s="427"/>
      <c r="EAM167" s="427"/>
      <c r="EAN167" s="423"/>
      <c r="EAO167" s="428"/>
      <c r="EAP167" s="79"/>
      <c r="EAQ167" s="424"/>
      <c r="EAR167" s="89"/>
      <c r="EAS167" s="425"/>
      <c r="EAT167" s="423"/>
      <c r="EAU167" s="426"/>
      <c r="EAV167" s="426"/>
      <c r="EAW167" s="427"/>
      <c r="EAX167" s="427"/>
      <c r="EAY167" s="423"/>
      <c r="EAZ167" s="428"/>
      <c r="EBA167" s="79"/>
      <c r="EBB167" s="424"/>
      <c r="EBC167" s="89"/>
      <c r="EBD167" s="425"/>
      <c r="EBE167" s="423"/>
      <c r="EBF167" s="426"/>
      <c r="EBG167" s="426"/>
      <c r="EBH167" s="427"/>
      <c r="EBI167" s="427"/>
      <c r="EBJ167" s="423"/>
      <c r="EBK167" s="428"/>
      <c r="EBL167" s="79"/>
      <c r="EBM167" s="424"/>
      <c r="EBN167" s="89"/>
      <c r="EBO167" s="425"/>
      <c r="EBP167" s="423"/>
      <c r="EBQ167" s="426"/>
      <c r="EBR167" s="426"/>
      <c r="EBS167" s="427"/>
      <c r="EBT167" s="427"/>
      <c r="EBU167" s="423"/>
      <c r="EBV167" s="428"/>
      <c r="EBW167" s="79"/>
      <c r="EBX167" s="424"/>
      <c r="EBY167" s="89"/>
      <c r="EBZ167" s="425"/>
      <c r="ECA167" s="423"/>
      <c r="ECB167" s="426"/>
      <c r="ECC167" s="426"/>
      <c r="ECD167" s="427"/>
      <c r="ECE167" s="427"/>
      <c r="ECF167" s="423"/>
      <c r="ECG167" s="428"/>
      <c r="ECH167" s="79"/>
      <c r="ECI167" s="424"/>
      <c r="ECJ167" s="89"/>
      <c r="ECK167" s="425"/>
      <c r="ECL167" s="423"/>
      <c r="ECM167" s="426"/>
      <c r="ECN167" s="426"/>
      <c r="ECO167" s="427"/>
      <c r="ECP167" s="427"/>
      <c r="ECQ167" s="423"/>
      <c r="ECR167" s="428"/>
      <c r="ECS167" s="79"/>
      <c r="ECT167" s="424"/>
      <c r="ECU167" s="89"/>
      <c r="ECV167" s="425"/>
      <c r="ECW167" s="423"/>
      <c r="ECX167" s="426"/>
      <c r="ECY167" s="426"/>
      <c r="ECZ167" s="427"/>
      <c r="EDA167" s="427"/>
      <c r="EDB167" s="423"/>
      <c r="EDC167" s="428"/>
      <c r="EDD167" s="79"/>
      <c r="EDE167" s="424"/>
      <c r="EDF167" s="89"/>
      <c r="EDG167" s="425"/>
      <c r="EDH167" s="423"/>
      <c r="EDI167" s="426"/>
      <c r="EDJ167" s="426"/>
      <c r="EDK167" s="427"/>
      <c r="EDL167" s="427"/>
      <c r="EDM167" s="423"/>
      <c r="EDN167" s="428"/>
      <c r="EDO167" s="79"/>
      <c r="EDP167" s="424"/>
      <c r="EDQ167" s="89"/>
      <c r="EDR167" s="425"/>
      <c r="EDS167" s="423"/>
      <c r="EDT167" s="426"/>
      <c r="EDU167" s="426"/>
      <c r="EDV167" s="427"/>
      <c r="EDW167" s="427"/>
      <c r="EDX167" s="423"/>
      <c r="EDY167" s="428"/>
      <c r="EDZ167" s="79"/>
      <c r="EEA167" s="424"/>
      <c r="EEB167" s="89"/>
      <c r="EEC167" s="425"/>
      <c r="EED167" s="423"/>
      <c r="EEE167" s="426"/>
      <c r="EEF167" s="426"/>
      <c r="EEG167" s="427"/>
      <c r="EEH167" s="427"/>
      <c r="EEI167" s="423"/>
      <c r="EEJ167" s="428"/>
      <c r="EEK167" s="79"/>
      <c r="EEL167" s="424"/>
      <c r="EEM167" s="89"/>
      <c r="EEN167" s="425"/>
      <c r="EEO167" s="423"/>
      <c r="EEP167" s="426"/>
      <c r="EEQ167" s="426"/>
      <c r="EER167" s="427"/>
      <c r="EES167" s="427"/>
      <c r="EET167" s="423"/>
      <c r="EEU167" s="428"/>
      <c r="EEV167" s="79"/>
      <c r="EEW167" s="424"/>
      <c r="EEX167" s="89"/>
      <c r="EEY167" s="425"/>
      <c r="EEZ167" s="423"/>
      <c r="EFA167" s="426"/>
      <c r="EFB167" s="426"/>
      <c r="EFC167" s="427"/>
      <c r="EFD167" s="427"/>
      <c r="EFE167" s="423"/>
      <c r="EFF167" s="428"/>
      <c r="EFG167" s="79"/>
      <c r="EFH167" s="424"/>
      <c r="EFI167" s="89"/>
      <c r="EFJ167" s="425"/>
      <c r="EFK167" s="423"/>
      <c r="EFL167" s="426"/>
      <c r="EFM167" s="426"/>
      <c r="EFN167" s="427"/>
      <c r="EFO167" s="427"/>
      <c r="EFP167" s="423"/>
      <c r="EFQ167" s="428"/>
      <c r="EFR167" s="79"/>
      <c r="EFS167" s="424"/>
      <c r="EFT167" s="89"/>
      <c r="EFU167" s="425"/>
      <c r="EFV167" s="423"/>
      <c r="EFW167" s="426"/>
      <c r="EFX167" s="426"/>
      <c r="EFY167" s="427"/>
      <c r="EFZ167" s="427"/>
      <c r="EGA167" s="423"/>
      <c r="EGB167" s="428"/>
      <c r="EGC167" s="79"/>
      <c r="EGD167" s="424"/>
      <c r="EGE167" s="89"/>
      <c r="EGF167" s="425"/>
      <c r="EGG167" s="423"/>
      <c r="EGH167" s="426"/>
      <c r="EGI167" s="426"/>
      <c r="EGJ167" s="427"/>
      <c r="EGK167" s="427"/>
      <c r="EGL167" s="423"/>
      <c r="EGM167" s="428"/>
      <c r="EGN167" s="79"/>
      <c r="EGO167" s="424"/>
      <c r="EGP167" s="89"/>
      <c r="EGQ167" s="425"/>
      <c r="EGR167" s="423"/>
      <c r="EGS167" s="426"/>
      <c r="EGT167" s="426"/>
      <c r="EGU167" s="427"/>
      <c r="EGV167" s="427"/>
      <c r="EGW167" s="423"/>
      <c r="EGX167" s="428"/>
      <c r="EGY167" s="79"/>
      <c r="EGZ167" s="424"/>
      <c r="EHA167" s="89"/>
      <c r="EHB167" s="425"/>
      <c r="EHC167" s="423"/>
      <c r="EHD167" s="426"/>
      <c r="EHE167" s="426"/>
      <c r="EHF167" s="427"/>
      <c r="EHG167" s="427"/>
      <c r="EHH167" s="423"/>
      <c r="EHI167" s="428"/>
      <c r="EHJ167" s="79"/>
      <c r="EHK167" s="424"/>
      <c r="EHL167" s="89"/>
      <c r="EHM167" s="425"/>
      <c r="EHN167" s="423"/>
      <c r="EHO167" s="426"/>
      <c r="EHP167" s="426"/>
      <c r="EHQ167" s="427"/>
      <c r="EHR167" s="427"/>
      <c r="EHS167" s="423"/>
      <c r="EHT167" s="428"/>
      <c r="EHU167" s="79"/>
      <c r="EHV167" s="424"/>
      <c r="EHW167" s="89"/>
      <c r="EHX167" s="425"/>
      <c r="EHY167" s="423"/>
      <c r="EHZ167" s="426"/>
      <c r="EIA167" s="426"/>
      <c r="EIB167" s="427"/>
      <c r="EIC167" s="427"/>
      <c r="EID167" s="423"/>
      <c r="EIE167" s="428"/>
      <c r="EIF167" s="79"/>
      <c r="EIG167" s="424"/>
      <c r="EIH167" s="89"/>
      <c r="EII167" s="425"/>
      <c r="EIJ167" s="423"/>
      <c r="EIK167" s="426"/>
      <c r="EIL167" s="426"/>
      <c r="EIM167" s="427"/>
      <c r="EIN167" s="427"/>
      <c r="EIO167" s="423"/>
      <c r="EIP167" s="428"/>
      <c r="EIQ167" s="79"/>
      <c r="EIR167" s="424"/>
      <c r="EIS167" s="89"/>
      <c r="EIT167" s="425"/>
      <c r="EIU167" s="423"/>
      <c r="EIV167" s="426"/>
      <c r="EIW167" s="426"/>
      <c r="EIX167" s="427"/>
      <c r="EIY167" s="427"/>
      <c r="EIZ167" s="423"/>
      <c r="EJA167" s="428"/>
      <c r="EJB167" s="79"/>
      <c r="EJC167" s="424"/>
      <c r="EJD167" s="89"/>
      <c r="EJE167" s="425"/>
      <c r="EJF167" s="423"/>
      <c r="EJG167" s="426"/>
      <c r="EJH167" s="426"/>
      <c r="EJI167" s="427"/>
      <c r="EJJ167" s="427"/>
      <c r="EJK167" s="423"/>
      <c r="EJL167" s="428"/>
      <c r="EJM167" s="79"/>
      <c r="EJN167" s="424"/>
      <c r="EJO167" s="89"/>
      <c r="EJP167" s="425"/>
      <c r="EJQ167" s="423"/>
      <c r="EJR167" s="426"/>
      <c r="EJS167" s="426"/>
      <c r="EJT167" s="427"/>
      <c r="EJU167" s="427"/>
      <c r="EJV167" s="423"/>
      <c r="EJW167" s="428"/>
      <c r="EJX167" s="79"/>
      <c r="EJY167" s="424"/>
      <c r="EJZ167" s="89"/>
      <c r="EKA167" s="425"/>
      <c r="EKB167" s="423"/>
      <c r="EKC167" s="426"/>
      <c r="EKD167" s="426"/>
      <c r="EKE167" s="427"/>
      <c r="EKF167" s="427"/>
      <c r="EKG167" s="423"/>
      <c r="EKH167" s="428"/>
      <c r="EKI167" s="79"/>
      <c r="EKJ167" s="424"/>
      <c r="EKK167" s="89"/>
      <c r="EKL167" s="425"/>
      <c r="EKM167" s="423"/>
      <c r="EKN167" s="426"/>
      <c r="EKO167" s="426"/>
      <c r="EKP167" s="427"/>
      <c r="EKQ167" s="427"/>
      <c r="EKR167" s="423"/>
      <c r="EKS167" s="428"/>
      <c r="EKT167" s="79"/>
      <c r="EKU167" s="424"/>
      <c r="EKV167" s="89"/>
      <c r="EKW167" s="425"/>
      <c r="EKX167" s="423"/>
      <c r="EKY167" s="426"/>
      <c r="EKZ167" s="426"/>
      <c r="ELA167" s="427"/>
      <c r="ELB167" s="427"/>
      <c r="ELC167" s="423"/>
      <c r="ELD167" s="428"/>
      <c r="ELE167" s="79"/>
      <c r="ELF167" s="424"/>
      <c r="ELG167" s="89"/>
      <c r="ELH167" s="425"/>
      <c r="ELI167" s="423"/>
      <c r="ELJ167" s="426"/>
      <c r="ELK167" s="426"/>
      <c r="ELL167" s="427"/>
      <c r="ELM167" s="427"/>
      <c r="ELN167" s="423"/>
      <c r="ELO167" s="428"/>
      <c r="ELP167" s="79"/>
      <c r="ELQ167" s="424"/>
      <c r="ELR167" s="89"/>
      <c r="ELS167" s="425"/>
      <c r="ELT167" s="423"/>
      <c r="ELU167" s="426"/>
      <c r="ELV167" s="426"/>
      <c r="ELW167" s="427"/>
      <c r="ELX167" s="427"/>
      <c r="ELY167" s="423"/>
      <c r="ELZ167" s="428"/>
      <c r="EMA167" s="79"/>
      <c r="EMB167" s="424"/>
      <c r="EMC167" s="89"/>
      <c r="EMD167" s="425"/>
      <c r="EME167" s="423"/>
      <c r="EMF167" s="426"/>
      <c r="EMG167" s="426"/>
      <c r="EMH167" s="427"/>
      <c r="EMI167" s="427"/>
      <c r="EMJ167" s="423"/>
      <c r="EMK167" s="428"/>
      <c r="EML167" s="79"/>
      <c r="EMM167" s="424"/>
      <c r="EMN167" s="89"/>
      <c r="EMO167" s="425"/>
      <c r="EMP167" s="423"/>
      <c r="EMQ167" s="426"/>
      <c r="EMR167" s="426"/>
      <c r="EMS167" s="427"/>
      <c r="EMT167" s="427"/>
      <c r="EMU167" s="423"/>
      <c r="EMV167" s="428"/>
      <c r="EMW167" s="79"/>
      <c r="EMX167" s="424"/>
      <c r="EMY167" s="89"/>
      <c r="EMZ167" s="425"/>
      <c r="ENA167" s="423"/>
      <c r="ENB167" s="426"/>
      <c r="ENC167" s="426"/>
      <c r="END167" s="427"/>
      <c r="ENE167" s="427"/>
      <c r="ENF167" s="423"/>
      <c r="ENG167" s="428"/>
      <c r="ENH167" s="79"/>
      <c r="ENI167" s="424"/>
      <c r="ENJ167" s="89"/>
      <c r="ENK167" s="425"/>
      <c r="ENL167" s="423"/>
      <c r="ENM167" s="426"/>
      <c r="ENN167" s="426"/>
      <c r="ENO167" s="427"/>
      <c r="ENP167" s="427"/>
      <c r="ENQ167" s="423"/>
      <c r="ENR167" s="428"/>
      <c r="ENS167" s="79"/>
      <c r="ENT167" s="424"/>
      <c r="ENU167" s="89"/>
      <c r="ENV167" s="425"/>
      <c r="ENW167" s="423"/>
      <c r="ENX167" s="426"/>
      <c r="ENY167" s="426"/>
      <c r="ENZ167" s="427"/>
      <c r="EOA167" s="427"/>
      <c r="EOB167" s="423"/>
      <c r="EOC167" s="428"/>
      <c r="EOD167" s="79"/>
      <c r="EOE167" s="424"/>
      <c r="EOF167" s="89"/>
      <c r="EOG167" s="425"/>
      <c r="EOH167" s="423"/>
      <c r="EOI167" s="426"/>
      <c r="EOJ167" s="426"/>
      <c r="EOK167" s="427"/>
      <c r="EOL167" s="427"/>
      <c r="EOM167" s="423"/>
      <c r="EON167" s="428"/>
      <c r="EOO167" s="79"/>
      <c r="EOP167" s="424"/>
      <c r="EOQ167" s="89"/>
      <c r="EOR167" s="425"/>
      <c r="EOS167" s="423"/>
      <c r="EOT167" s="426"/>
      <c r="EOU167" s="426"/>
      <c r="EOV167" s="427"/>
      <c r="EOW167" s="427"/>
      <c r="EOX167" s="423"/>
      <c r="EOY167" s="428"/>
      <c r="EOZ167" s="79"/>
      <c r="EPA167" s="424"/>
      <c r="EPB167" s="89"/>
      <c r="EPC167" s="425"/>
      <c r="EPD167" s="423"/>
      <c r="EPE167" s="426"/>
      <c r="EPF167" s="426"/>
      <c r="EPG167" s="427"/>
      <c r="EPH167" s="427"/>
      <c r="EPI167" s="423"/>
      <c r="EPJ167" s="428"/>
      <c r="EPK167" s="79"/>
      <c r="EPL167" s="424"/>
      <c r="EPM167" s="89"/>
      <c r="EPN167" s="425"/>
      <c r="EPO167" s="423"/>
      <c r="EPP167" s="426"/>
      <c r="EPQ167" s="426"/>
      <c r="EPR167" s="427"/>
      <c r="EPS167" s="427"/>
      <c r="EPT167" s="423"/>
      <c r="EPU167" s="428"/>
      <c r="EPV167" s="79"/>
      <c r="EPW167" s="424"/>
      <c r="EPX167" s="89"/>
      <c r="EPY167" s="425"/>
      <c r="EPZ167" s="423"/>
      <c r="EQA167" s="426"/>
      <c r="EQB167" s="426"/>
      <c r="EQC167" s="427"/>
      <c r="EQD167" s="427"/>
      <c r="EQE167" s="423"/>
      <c r="EQF167" s="428"/>
      <c r="EQG167" s="79"/>
      <c r="EQH167" s="424"/>
      <c r="EQI167" s="89"/>
      <c r="EQJ167" s="425"/>
      <c r="EQK167" s="423"/>
      <c r="EQL167" s="426"/>
      <c r="EQM167" s="426"/>
      <c r="EQN167" s="427"/>
      <c r="EQO167" s="427"/>
      <c r="EQP167" s="423"/>
      <c r="EQQ167" s="428"/>
      <c r="EQR167" s="79"/>
      <c r="EQS167" s="424"/>
      <c r="EQT167" s="89"/>
      <c r="EQU167" s="425"/>
      <c r="EQV167" s="423"/>
      <c r="EQW167" s="426"/>
      <c r="EQX167" s="426"/>
      <c r="EQY167" s="427"/>
      <c r="EQZ167" s="427"/>
      <c r="ERA167" s="423"/>
      <c r="ERB167" s="428"/>
      <c r="ERC167" s="79"/>
      <c r="ERD167" s="424"/>
      <c r="ERE167" s="89"/>
      <c r="ERF167" s="425"/>
      <c r="ERG167" s="423"/>
      <c r="ERH167" s="426"/>
      <c r="ERI167" s="426"/>
      <c r="ERJ167" s="427"/>
      <c r="ERK167" s="427"/>
      <c r="ERL167" s="423"/>
      <c r="ERM167" s="428"/>
      <c r="ERN167" s="79"/>
      <c r="ERO167" s="424"/>
      <c r="ERP167" s="89"/>
      <c r="ERQ167" s="425"/>
      <c r="ERR167" s="423"/>
      <c r="ERS167" s="426"/>
      <c r="ERT167" s="426"/>
      <c r="ERU167" s="427"/>
      <c r="ERV167" s="427"/>
      <c r="ERW167" s="423"/>
      <c r="ERX167" s="428"/>
      <c r="ERY167" s="79"/>
      <c r="ERZ167" s="424"/>
      <c r="ESA167" s="89"/>
      <c r="ESB167" s="425"/>
      <c r="ESC167" s="423"/>
      <c r="ESD167" s="426"/>
      <c r="ESE167" s="426"/>
      <c r="ESF167" s="427"/>
      <c r="ESG167" s="427"/>
      <c r="ESH167" s="423"/>
      <c r="ESI167" s="428"/>
      <c r="ESJ167" s="79"/>
      <c r="ESK167" s="424"/>
      <c r="ESL167" s="89"/>
      <c r="ESM167" s="425"/>
      <c r="ESN167" s="423"/>
      <c r="ESO167" s="426"/>
      <c r="ESP167" s="426"/>
      <c r="ESQ167" s="427"/>
      <c r="ESR167" s="427"/>
      <c r="ESS167" s="423"/>
      <c r="EST167" s="428"/>
      <c r="ESU167" s="79"/>
      <c r="ESV167" s="424"/>
      <c r="ESW167" s="89"/>
      <c r="ESX167" s="425"/>
      <c r="ESY167" s="423"/>
      <c r="ESZ167" s="426"/>
      <c r="ETA167" s="426"/>
      <c r="ETB167" s="427"/>
      <c r="ETC167" s="427"/>
      <c r="ETD167" s="423"/>
      <c r="ETE167" s="428"/>
      <c r="ETF167" s="79"/>
      <c r="ETG167" s="424"/>
      <c r="ETH167" s="89"/>
      <c r="ETI167" s="425"/>
      <c r="ETJ167" s="423"/>
      <c r="ETK167" s="426"/>
      <c r="ETL167" s="426"/>
      <c r="ETM167" s="427"/>
      <c r="ETN167" s="427"/>
      <c r="ETO167" s="423"/>
      <c r="ETP167" s="428"/>
      <c r="ETQ167" s="79"/>
      <c r="ETR167" s="424"/>
      <c r="ETS167" s="89"/>
      <c r="ETT167" s="425"/>
      <c r="ETU167" s="423"/>
      <c r="ETV167" s="426"/>
      <c r="ETW167" s="426"/>
      <c r="ETX167" s="427"/>
      <c r="ETY167" s="427"/>
      <c r="ETZ167" s="423"/>
      <c r="EUA167" s="428"/>
      <c r="EUB167" s="79"/>
      <c r="EUC167" s="424"/>
      <c r="EUD167" s="89"/>
      <c r="EUE167" s="425"/>
      <c r="EUF167" s="423"/>
      <c r="EUG167" s="426"/>
      <c r="EUH167" s="426"/>
      <c r="EUI167" s="427"/>
      <c r="EUJ167" s="427"/>
      <c r="EUK167" s="423"/>
      <c r="EUL167" s="428"/>
      <c r="EUM167" s="79"/>
      <c r="EUN167" s="424"/>
      <c r="EUO167" s="89"/>
      <c r="EUP167" s="425"/>
      <c r="EUQ167" s="423"/>
      <c r="EUR167" s="426"/>
      <c r="EUS167" s="426"/>
      <c r="EUT167" s="427"/>
      <c r="EUU167" s="427"/>
      <c r="EUV167" s="423"/>
      <c r="EUW167" s="428"/>
      <c r="EUX167" s="79"/>
      <c r="EUY167" s="424"/>
      <c r="EUZ167" s="89"/>
      <c r="EVA167" s="425"/>
      <c r="EVB167" s="423"/>
      <c r="EVC167" s="426"/>
      <c r="EVD167" s="426"/>
      <c r="EVE167" s="427"/>
      <c r="EVF167" s="427"/>
      <c r="EVG167" s="423"/>
      <c r="EVH167" s="428"/>
      <c r="EVI167" s="79"/>
      <c r="EVJ167" s="424"/>
      <c r="EVK167" s="89"/>
      <c r="EVL167" s="425"/>
      <c r="EVM167" s="423"/>
      <c r="EVN167" s="426"/>
      <c r="EVO167" s="426"/>
      <c r="EVP167" s="427"/>
      <c r="EVQ167" s="427"/>
      <c r="EVR167" s="423"/>
      <c r="EVS167" s="428"/>
      <c r="EVT167" s="79"/>
      <c r="EVU167" s="424"/>
      <c r="EVV167" s="89"/>
      <c r="EVW167" s="425"/>
      <c r="EVX167" s="423"/>
      <c r="EVY167" s="426"/>
      <c r="EVZ167" s="426"/>
      <c r="EWA167" s="427"/>
      <c r="EWB167" s="427"/>
      <c r="EWC167" s="423"/>
      <c r="EWD167" s="428"/>
      <c r="EWE167" s="79"/>
      <c r="EWF167" s="424"/>
      <c r="EWG167" s="89"/>
      <c r="EWH167" s="425"/>
      <c r="EWI167" s="423"/>
      <c r="EWJ167" s="426"/>
      <c r="EWK167" s="426"/>
      <c r="EWL167" s="427"/>
      <c r="EWM167" s="427"/>
      <c r="EWN167" s="423"/>
      <c r="EWO167" s="428"/>
      <c r="EWP167" s="79"/>
      <c r="EWQ167" s="424"/>
      <c r="EWR167" s="89"/>
      <c r="EWS167" s="425"/>
      <c r="EWT167" s="423"/>
      <c r="EWU167" s="426"/>
      <c r="EWV167" s="426"/>
      <c r="EWW167" s="427"/>
      <c r="EWX167" s="427"/>
      <c r="EWY167" s="423"/>
      <c r="EWZ167" s="428"/>
      <c r="EXA167" s="79"/>
      <c r="EXB167" s="424"/>
      <c r="EXC167" s="89"/>
      <c r="EXD167" s="425"/>
      <c r="EXE167" s="423"/>
      <c r="EXF167" s="426"/>
      <c r="EXG167" s="426"/>
      <c r="EXH167" s="427"/>
      <c r="EXI167" s="427"/>
      <c r="EXJ167" s="423"/>
      <c r="EXK167" s="428"/>
      <c r="EXL167" s="79"/>
      <c r="EXM167" s="424"/>
      <c r="EXN167" s="89"/>
      <c r="EXO167" s="425"/>
      <c r="EXP167" s="423"/>
      <c r="EXQ167" s="426"/>
      <c r="EXR167" s="426"/>
      <c r="EXS167" s="427"/>
      <c r="EXT167" s="427"/>
      <c r="EXU167" s="423"/>
      <c r="EXV167" s="428"/>
      <c r="EXW167" s="79"/>
      <c r="EXX167" s="424"/>
      <c r="EXY167" s="89"/>
      <c r="EXZ167" s="425"/>
      <c r="EYA167" s="423"/>
      <c r="EYB167" s="426"/>
      <c r="EYC167" s="426"/>
      <c r="EYD167" s="427"/>
      <c r="EYE167" s="427"/>
      <c r="EYF167" s="423"/>
      <c r="EYG167" s="428"/>
      <c r="EYH167" s="79"/>
      <c r="EYI167" s="424"/>
      <c r="EYJ167" s="89"/>
      <c r="EYK167" s="425"/>
      <c r="EYL167" s="423"/>
      <c r="EYM167" s="426"/>
      <c r="EYN167" s="426"/>
      <c r="EYO167" s="427"/>
      <c r="EYP167" s="427"/>
      <c r="EYQ167" s="423"/>
      <c r="EYR167" s="428"/>
      <c r="EYS167" s="79"/>
      <c r="EYT167" s="424"/>
      <c r="EYU167" s="89"/>
      <c r="EYV167" s="425"/>
      <c r="EYW167" s="423"/>
      <c r="EYX167" s="426"/>
      <c r="EYY167" s="426"/>
      <c r="EYZ167" s="427"/>
      <c r="EZA167" s="427"/>
      <c r="EZB167" s="423"/>
      <c r="EZC167" s="428"/>
      <c r="EZD167" s="79"/>
      <c r="EZE167" s="424"/>
      <c r="EZF167" s="89"/>
      <c r="EZG167" s="425"/>
      <c r="EZH167" s="423"/>
      <c r="EZI167" s="426"/>
      <c r="EZJ167" s="426"/>
      <c r="EZK167" s="427"/>
      <c r="EZL167" s="427"/>
      <c r="EZM167" s="423"/>
      <c r="EZN167" s="428"/>
      <c r="EZO167" s="79"/>
      <c r="EZP167" s="424"/>
      <c r="EZQ167" s="89"/>
      <c r="EZR167" s="425"/>
      <c r="EZS167" s="423"/>
      <c r="EZT167" s="426"/>
      <c r="EZU167" s="426"/>
      <c r="EZV167" s="427"/>
      <c r="EZW167" s="427"/>
      <c r="EZX167" s="423"/>
      <c r="EZY167" s="428"/>
      <c r="EZZ167" s="79"/>
      <c r="FAA167" s="424"/>
      <c r="FAB167" s="89"/>
      <c r="FAC167" s="425"/>
      <c r="FAD167" s="423"/>
      <c r="FAE167" s="426"/>
      <c r="FAF167" s="426"/>
      <c r="FAG167" s="427"/>
      <c r="FAH167" s="427"/>
      <c r="FAI167" s="423"/>
      <c r="FAJ167" s="428"/>
      <c r="FAK167" s="79"/>
      <c r="FAL167" s="424"/>
      <c r="FAM167" s="89"/>
      <c r="FAN167" s="425"/>
      <c r="FAO167" s="423"/>
      <c r="FAP167" s="426"/>
      <c r="FAQ167" s="426"/>
      <c r="FAR167" s="427"/>
      <c r="FAS167" s="427"/>
      <c r="FAT167" s="423"/>
      <c r="FAU167" s="428"/>
      <c r="FAV167" s="79"/>
      <c r="FAW167" s="424"/>
      <c r="FAX167" s="89"/>
      <c r="FAY167" s="425"/>
      <c r="FAZ167" s="423"/>
      <c r="FBA167" s="426"/>
      <c r="FBB167" s="426"/>
      <c r="FBC167" s="427"/>
      <c r="FBD167" s="427"/>
      <c r="FBE167" s="423"/>
      <c r="FBF167" s="428"/>
      <c r="FBG167" s="79"/>
      <c r="FBH167" s="424"/>
      <c r="FBI167" s="89"/>
      <c r="FBJ167" s="425"/>
      <c r="FBK167" s="423"/>
      <c r="FBL167" s="426"/>
      <c r="FBM167" s="426"/>
      <c r="FBN167" s="427"/>
      <c r="FBO167" s="427"/>
      <c r="FBP167" s="423"/>
      <c r="FBQ167" s="428"/>
      <c r="FBR167" s="79"/>
      <c r="FBS167" s="424"/>
      <c r="FBT167" s="89"/>
      <c r="FBU167" s="425"/>
      <c r="FBV167" s="423"/>
      <c r="FBW167" s="426"/>
      <c r="FBX167" s="426"/>
      <c r="FBY167" s="427"/>
      <c r="FBZ167" s="427"/>
      <c r="FCA167" s="423"/>
      <c r="FCB167" s="428"/>
      <c r="FCC167" s="79"/>
      <c r="FCD167" s="424"/>
      <c r="FCE167" s="89"/>
      <c r="FCF167" s="425"/>
      <c r="FCG167" s="423"/>
      <c r="FCH167" s="426"/>
      <c r="FCI167" s="426"/>
      <c r="FCJ167" s="427"/>
      <c r="FCK167" s="427"/>
      <c r="FCL167" s="423"/>
      <c r="FCM167" s="428"/>
      <c r="FCN167" s="79"/>
      <c r="FCO167" s="424"/>
      <c r="FCP167" s="89"/>
      <c r="FCQ167" s="425"/>
      <c r="FCR167" s="423"/>
      <c r="FCS167" s="426"/>
      <c r="FCT167" s="426"/>
      <c r="FCU167" s="427"/>
      <c r="FCV167" s="427"/>
      <c r="FCW167" s="423"/>
      <c r="FCX167" s="428"/>
      <c r="FCY167" s="79"/>
      <c r="FCZ167" s="424"/>
      <c r="FDA167" s="89"/>
      <c r="FDB167" s="425"/>
      <c r="FDC167" s="423"/>
      <c r="FDD167" s="426"/>
      <c r="FDE167" s="426"/>
      <c r="FDF167" s="427"/>
      <c r="FDG167" s="427"/>
      <c r="FDH167" s="423"/>
      <c r="FDI167" s="428"/>
      <c r="FDJ167" s="79"/>
      <c r="FDK167" s="424"/>
      <c r="FDL167" s="89"/>
      <c r="FDM167" s="425"/>
      <c r="FDN167" s="423"/>
      <c r="FDO167" s="426"/>
      <c r="FDP167" s="426"/>
      <c r="FDQ167" s="427"/>
      <c r="FDR167" s="427"/>
      <c r="FDS167" s="423"/>
      <c r="FDT167" s="428"/>
      <c r="FDU167" s="79"/>
      <c r="FDV167" s="424"/>
      <c r="FDW167" s="89"/>
      <c r="FDX167" s="425"/>
      <c r="FDY167" s="423"/>
      <c r="FDZ167" s="426"/>
      <c r="FEA167" s="426"/>
      <c r="FEB167" s="427"/>
      <c r="FEC167" s="427"/>
      <c r="FED167" s="423"/>
      <c r="FEE167" s="428"/>
      <c r="FEF167" s="79"/>
      <c r="FEG167" s="424"/>
      <c r="FEH167" s="89"/>
      <c r="FEI167" s="425"/>
      <c r="FEJ167" s="423"/>
      <c r="FEK167" s="426"/>
      <c r="FEL167" s="426"/>
      <c r="FEM167" s="427"/>
      <c r="FEN167" s="427"/>
      <c r="FEO167" s="423"/>
      <c r="FEP167" s="428"/>
      <c r="FEQ167" s="79"/>
      <c r="FER167" s="424"/>
      <c r="FES167" s="89"/>
      <c r="FET167" s="425"/>
      <c r="FEU167" s="423"/>
      <c r="FEV167" s="426"/>
      <c r="FEW167" s="426"/>
      <c r="FEX167" s="427"/>
      <c r="FEY167" s="427"/>
      <c r="FEZ167" s="423"/>
      <c r="FFA167" s="428"/>
      <c r="FFB167" s="79"/>
      <c r="FFC167" s="424"/>
      <c r="FFD167" s="89"/>
      <c r="FFE167" s="425"/>
      <c r="FFF167" s="423"/>
      <c r="FFG167" s="426"/>
      <c r="FFH167" s="426"/>
      <c r="FFI167" s="427"/>
      <c r="FFJ167" s="427"/>
      <c r="FFK167" s="423"/>
      <c r="FFL167" s="428"/>
      <c r="FFM167" s="79"/>
      <c r="FFN167" s="424"/>
      <c r="FFO167" s="89"/>
      <c r="FFP167" s="425"/>
      <c r="FFQ167" s="423"/>
      <c r="FFR167" s="426"/>
      <c r="FFS167" s="426"/>
      <c r="FFT167" s="427"/>
      <c r="FFU167" s="427"/>
      <c r="FFV167" s="423"/>
      <c r="FFW167" s="428"/>
      <c r="FFX167" s="79"/>
      <c r="FFY167" s="424"/>
      <c r="FFZ167" s="89"/>
      <c r="FGA167" s="425"/>
      <c r="FGB167" s="423"/>
      <c r="FGC167" s="426"/>
      <c r="FGD167" s="426"/>
      <c r="FGE167" s="427"/>
      <c r="FGF167" s="427"/>
      <c r="FGG167" s="423"/>
      <c r="FGH167" s="428"/>
      <c r="FGI167" s="79"/>
      <c r="FGJ167" s="424"/>
      <c r="FGK167" s="89"/>
      <c r="FGL167" s="425"/>
      <c r="FGM167" s="423"/>
      <c r="FGN167" s="426"/>
      <c r="FGO167" s="426"/>
      <c r="FGP167" s="427"/>
      <c r="FGQ167" s="427"/>
      <c r="FGR167" s="423"/>
      <c r="FGS167" s="428"/>
      <c r="FGT167" s="79"/>
      <c r="FGU167" s="424"/>
      <c r="FGV167" s="89"/>
      <c r="FGW167" s="425"/>
      <c r="FGX167" s="423"/>
      <c r="FGY167" s="426"/>
      <c r="FGZ167" s="426"/>
      <c r="FHA167" s="427"/>
      <c r="FHB167" s="427"/>
      <c r="FHC167" s="423"/>
      <c r="FHD167" s="428"/>
      <c r="FHE167" s="79"/>
      <c r="FHF167" s="424"/>
      <c r="FHG167" s="89"/>
      <c r="FHH167" s="425"/>
      <c r="FHI167" s="423"/>
      <c r="FHJ167" s="426"/>
      <c r="FHK167" s="426"/>
      <c r="FHL167" s="427"/>
      <c r="FHM167" s="427"/>
      <c r="FHN167" s="423"/>
      <c r="FHO167" s="428"/>
      <c r="FHP167" s="79"/>
      <c r="FHQ167" s="424"/>
      <c r="FHR167" s="89"/>
      <c r="FHS167" s="425"/>
      <c r="FHT167" s="423"/>
      <c r="FHU167" s="426"/>
      <c r="FHV167" s="426"/>
      <c r="FHW167" s="427"/>
      <c r="FHX167" s="427"/>
      <c r="FHY167" s="423"/>
      <c r="FHZ167" s="428"/>
      <c r="FIA167" s="79"/>
      <c r="FIB167" s="424"/>
      <c r="FIC167" s="89"/>
      <c r="FID167" s="425"/>
      <c r="FIE167" s="423"/>
      <c r="FIF167" s="426"/>
      <c r="FIG167" s="426"/>
      <c r="FIH167" s="427"/>
      <c r="FII167" s="427"/>
      <c r="FIJ167" s="423"/>
      <c r="FIK167" s="428"/>
      <c r="FIL167" s="79"/>
      <c r="FIM167" s="424"/>
      <c r="FIN167" s="89"/>
      <c r="FIO167" s="425"/>
      <c r="FIP167" s="423"/>
      <c r="FIQ167" s="426"/>
      <c r="FIR167" s="426"/>
      <c r="FIS167" s="427"/>
      <c r="FIT167" s="427"/>
      <c r="FIU167" s="423"/>
      <c r="FIV167" s="428"/>
      <c r="FIW167" s="79"/>
      <c r="FIX167" s="424"/>
      <c r="FIY167" s="89"/>
      <c r="FIZ167" s="425"/>
      <c r="FJA167" s="423"/>
      <c r="FJB167" s="426"/>
      <c r="FJC167" s="426"/>
      <c r="FJD167" s="427"/>
      <c r="FJE167" s="427"/>
      <c r="FJF167" s="423"/>
      <c r="FJG167" s="428"/>
      <c r="FJH167" s="79"/>
      <c r="FJI167" s="424"/>
      <c r="FJJ167" s="89"/>
      <c r="FJK167" s="425"/>
      <c r="FJL167" s="423"/>
      <c r="FJM167" s="426"/>
      <c r="FJN167" s="426"/>
      <c r="FJO167" s="427"/>
      <c r="FJP167" s="427"/>
      <c r="FJQ167" s="423"/>
      <c r="FJR167" s="428"/>
      <c r="FJS167" s="79"/>
      <c r="FJT167" s="424"/>
      <c r="FJU167" s="89"/>
      <c r="FJV167" s="425"/>
      <c r="FJW167" s="423"/>
      <c r="FJX167" s="426"/>
      <c r="FJY167" s="426"/>
      <c r="FJZ167" s="427"/>
      <c r="FKA167" s="427"/>
      <c r="FKB167" s="423"/>
      <c r="FKC167" s="428"/>
      <c r="FKD167" s="79"/>
      <c r="FKE167" s="424"/>
      <c r="FKF167" s="89"/>
      <c r="FKG167" s="425"/>
      <c r="FKH167" s="423"/>
      <c r="FKI167" s="426"/>
      <c r="FKJ167" s="426"/>
      <c r="FKK167" s="427"/>
      <c r="FKL167" s="427"/>
      <c r="FKM167" s="423"/>
      <c r="FKN167" s="428"/>
      <c r="FKO167" s="79"/>
      <c r="FKP167" s="424"/>
      <c r="FKQ167" s="89"/>
      <c r="FKR167" s="425"/>
      <c r="FKS167" s="423"/>
      <c r="FKT167" s="426"/>
      <c r="FKU167" s="426"/>
      <c r="FKV167" s="427"/>
      <c r="FKW167" s="427"/>
      <c r="FKX167" s="423"/>
      <c r="FKY167" s="428"/>
      <c r="FKZ167" s="79"/>
      <c r="FLA167" s="424"/>
      <c r="FLB167" s="89"/>
      <c r="FLC167" s="425"/>
      <c r="FLD167" s="423"/>
      <c r="FLE167" s="426"/>
      <c r="FLF167" s="426"/>
      <c r="FLG167" s="427"/>
      <c r="FLH167" s="427"/>
      <c r="FLI167" s="423"/>
      <c r="FLJ167" s="428"/>
      <c r="FLK167" s="79"/>
      <c r="FLL167" s="424"/>
      <c r="FLM167" s="89"/>
      <c r="FLN167" s="425"/>
      <c r="FLO167" s="423"/>
      <c r="FLP167" s="426"/>
      <c r="FLQ167" s="426"/>
      <c r="FLR167" s="427"/>
      <c r="FLS167" s="427"/>
      <c r="FLT167" s="423"/>
      <c r="FLU167" s="428"/>
      <c r="FLV167" s="79"/>
      <c r="FLW167" s="424"/>
      <c r="FLX167" s="89"/>
      <c r="FLY167" s="425"/>
      <c r="FLZ167" s="423"/>
      <c r="FMA167" s="426"/>
      <c r="FMB167" s="426"/>
      <c r="FMC167" s="427"/>
      <c r="FMD167" s="427"/>
      <c r="FME167" s="423"/>
      <c r="FMF167" s="428"/>
      <c r="FMG167" s="79"/>
      <c r="FMH167" s="424"/>
      <c r="FMI167" s="89"/>
      <c r="FMJ167" s="425"/>
      <c r="FMK167" s="423"/>
      <c r="FML167" s="426"/>
      <c r="FMM167" s="426"/>
      <c r="FMN167" s="427"/>
      <c r="FMO167" s="427"/>
      <c r="FMP167" s="423"/>
      <c r="FMQ167" s="428"/>
      <c r="FMR167" s="79"/>
      <c r="FMS167" s="424"/>
      <c r="FMT167" s="89"/>
      <c r="FMU167" s="425"/>
      <c r="FMV167" s="423"/>
      <c r="FMW167" s="426"/>
      <c r="FMX167" s="426"/>
      <c r="FMY167" s="427"/>
      <c r="FMZ167" s="427"/>
      <c r="FNA167" s="423"/>
      <c r="FNB167" s="428"/>
      <c r="FNC167" s="79"/>
      <c r="FND167" s="424"/>
      <c r="FNE167" s="89"/>
      <c r="FNF167" s="425"/>
      <c r="FNG167" s="423"/>
      <c r="FNH167" s="426"/>
      <c r="FNI167" s="426"/>
      <c r="FNJ167" s="427"/>
      <c r="FNK167" s="427"/>
      <c r="FNL167" s="423"/>
      <c r="FNM167" s="428"/>
      <c r="FNN167" s="79"/>
      <c r="FNO167" s="424"/>
      <c r="FNP167" s="89"/>
      <c r="FNQ167" s="425"/>
      <c r="FNR167" s="423"/>
      <c r="FNS167" s="426"/>
      <c r="FNT167" s="426"/>
      <c r="FNU167" s="427"/>
      <c r="FNV167" s="427"/>
      <c r="FNW167" s="423"/>
      <c r="FNX167" s="428"/>
      <c r="FNY167" s="79"/>
      <c r="FNZ167" s="424"/>
      <c r="FOA167" s="89"/>
      <c r="FOB167" s="425"/>
      <c r="FOC167" s="423"/>
      <c r="FOD167" s="426"/>
      <c r="FOE167" s="426"/>
      <c r="FOF167" s="427"/>
      <c r="FOG167" s="427"/>
      <c r="FOH167" s="423"/>
      <c r="FOI167" s="428"/>
      <c r="FOJ167" s="79"/>
      <c r="FOK167" s="424"/>
      <c r="FOL167" s="89"/>
      <c r="FOM167" s="425"/>
      <c r="FON167" s="423"/>
      <c r="FOO167" s="426"/>
      <c r="FOP167" s="426"/>
      <c r="FOQ167" s="427"/>
      <c r="FOR167" s="427"/>
      <c r="FOS167" s="423"/>
      <c r="FOT167" s="428"/>
      <c r="FOU167" s="79"/>
      <c r="FOV167" s="424"/>
      <c r="FOW167" s="89"/>
      <c r="FOX167" s="425"/>
      <c r="FOY167" s="423"/>
      <c r="FOZ167" s="426"/>
      <c r="FPA167" s="426"/>
      <c r="FPB167" s="427"/>
      <c r="FPC167" s="427"/>
      <c r="FPD167" s="423"/>
      <c r="FPE167" s="428"/>
      <c r="FPF167" s="79"/>
      <c r="FPG167" s="424"/>
      <c r="FPH167" s="89"/>
      <c r="FPI167" s="425"/>
      <c r="FPJ167" s="423"/>
      <c r="FPK167" s="426"/>
      <c r="FPL167" s="426"/>
      <c r="FPM167" s="427"/>
      <c r="FPN167" s="427"/>
      <c r="FPO167" s="423"/>
      <c r="FPP167" s="428"/>
      <c r="FPQ167" s="79"/>
      <c r="FPR167" s="424"/>
      <c r="FPS167" s="89"/>
      <c r="FPT167" s="425"/>
      <c r="FPU167" s="423"/>
      <c r="FPV167" s="426"/>
      <c r="FPW167" s="426"/>
      <c r="FPX167" s="427"/>
      <c r="FPY167" s="427"/>
      <c r="FPZ167" s="423"/>
      <c r="FQA167" s="428"/>
      <c r="FQB167" s="79"/>
      <c r="FQC167" s="424"/>
      <c r="FQD167" s="89"/>
      <c r="FQE167" s="425"/>
      <c r="FQF167" s="423"/>
      <c r="FQG167" s="426"/>
      <c r="FQH167" s="426"/>
      <c r="FQI167" s="427"/>
      <c r="FQJ167" s="427"/>
      <c r="FQK167" s="423"/>
      <c r="FQL167" s="428"/>
      <c r="FQM167" s="79"/>
      <c r="FQN167" s="424"/>
      <c r="FQO167" s="89"/>
      <c r="FQP167" s="425"/>
      <c r="FQQ167" s="423"/>
      <c r="FQR167" s="426"/>
      <c r="FQS167" s="426"/>
      <c r="FQT167" s="427"/>
      <c r="FQU167" s="427"/>
      <c r="FQV167" s="423"/>
      <c r="FQW167" s="428"/>
      <c r="FQX167" s="79"/>
      <c r="FQY167" s="424"/>
      <c r="FQZ167" s="89"/>
      <c r="FRA167" s="425"/>
      <c r="FRB167" s="423"/>
      <c r="FRC167" s="426"/>
      <c r="FRD167" s="426"/>
      <c r="FRE167" s="427"/>
      <c r="FRF167" s="427"/>
      <c r="FRG167" s="423"/>
      <c r="FRH167" s="428"/>
      <c r="FRI167" s="79"/>
      <c r="FRJ167" s="424"/>
      <c r="FRK167" s="89"/>
      <c r="FRL167" s="425"/>
      <c r="FRM167" s="423"/>
      <c r="FRN167" s="426"/>
      <c r="FRO167" s="426"/>
      <c r="FRP167" s="427"/>
      <c r="FRQ167" s="427"/>
      <c r="FRR167" s="423"/>
      <c r="FRS167" s="428"/>
      <c r="FRT167" s="79"/>
      <c r="FRU167" s="424"/>
      <c r="FRV167" s="89"/>
      <c r="FRW167" s="425"/>
      <c r="FRX167" s="423"/>
      <c r="FRY167" s="426"/>
      <c r="FRZ167" s="426"/>
      <c r="FSA167" s="427"/>
      <c r="FSB167" s="427"/>
      <c r="FSC167" s="423"/>
      <c r="FSD167" s="428"/>
      <c r="FSE167" s="79"/>
      <c r="FSF167" s="424"/>
      <c r="FSG167" s="89"/>
      <c r="FSH167" s="425"/>
      <c r="FSI167" s="423"/>
      <c r="FSJ167" s="426"/>
      <c r="FSK167" s="426"/>
      <c r="FSL167" s="427"/>
      <c r="FSM167" s="427"/>
      <c r="FSN167" s="423"/>
      <c r="FSO167" s="428"/>
      <c r="FSP167" s="79"/>
      <c r="FSQ167" s="424"/>
      <c r="FSR167" s="89"/>
      <c r="FSS167" s="425"/>
      <c r="FST167" s="423"/>
      <c r="FSU167" s="426"/>
      <c r="FSV167" s="426"/>
      <c r="FSW167" s="427"/>
      <c r="FSX167" s="427"/>
      <c r="FSY167" s="423"/>
      <c r="FSZ167" s="428"/>
      <c r="FTA167" s="79"/>
      <c r="FTB167" s="424"/>
      <c r="FTC167" s="89"/>
      <c r="FTD167" s="425"/>
      <c r="FTE167" s="423"/>
      <c r="FTF167" s="426"/>
      <c r="FTG167" s="426"/>
      <c r="FTH167" s="427"/>
      <c r="FTI167" s="427"/>
      <c r="FTJ167" s="423"/>
      <c r="FTK167" s="428"/>
      <c r="FTL167" s="79"/>
      <c r="FTM167" s="424"/>
      <c r="FTN167" s="89"/>
      <c r="FTO167" s="425"/>
      <c r="FTP167" s="423"/>
      <c r="FTQ167" s="426"/>
      <c r="FTR167" s="426"/>
      <c r="FTS167" s="427"/>
      <c r="FTT167" s="427"/>
      <c r="FTU167" s="423"/>
      <c r="FTV167" s="428"/>
      <c r="FTW167" s="79"/>
      <c r="FTX167" s="424"/>
      <c r="FTY167" s="89"/>
      <c r="FTZ167" s="425"/>
      <c r="FUA167" s="423"/>
      <c r="FUB167" s="426"/>
      <c r="FUC167" s="426"/>
      <c r="FUD167" s="427"/>
      <c r="FUE167" s="427"/>
      <c r="FUF167" s="423"/>
      <c r="FUG167" s="428"/>
      <c r="FUH167" s="79"/>
      <c r="FUI167" s="424"/>
      <c r="FUJ167" s="89"/>
      <c r="FUK167" s="425"/>
      <c r="FUL167" s="423"/>
      <c r="FUM167" s="426"/>
      <c r="FUN167" s="426"/>
      <c r="FUO167" s="427"/>
      <c r="FUP167" s="427"/>
      <c r="FUQ167" s="423"/>
      <c r="FUR167" s="428"/>
      <c r="FUS167" s="79"/>
      <c r="FUT167" s="424"/>
      <c r="FUU167" s="89"/>
      <c r="FUV167" s="425"/>
      <c r="FUW167" s="423"/>
      <c r="FUX167" s="426"/>
      <c r="FUY167" s="426"/>
      <c r="FUZ167" s="427"/>
      <c r="FVA167" s="427"/>
      <c r="FVB167" s="423"/>
      <c r="FVC167" s="428"/>
      <c r="FVD167" s="79"/>
      <c r="FVE167" s="424"/>
      <c r="FVF167" s="89"/>
      <c r="FVG167" s="425"/>
      <c r="FVH167" s="423"/>
      <c r="FVI167" s="426"/>
      <c r="FVJ167" s="426"/>
      <c r="FVK167" s="427"/>
      <c r="FVL167" s="427"/>
      <c r="FVM167" s="423"/>
      <c r="FVN167" s="428"/>
      <c r="FVO167" s="79"/>
      <c r="FVP167" s="424"/>
      <c r="FVQ167" s="89"/>
      <c r="FVR167" s="425"/>
      <c r="FVS167" s="423"/>
      <c r="FVT167" s="426"/>
      <c r="FVU167" s="426"/>
      <c r="FVV167" s="427"/>
      <c r="FVW167" s="427"/>
      <c r="FVX167" s="423"/>
      <c r="FVY167" s="428"/>
      <c r="FVZ167" s="79"/>
      <c r="FWA167" s="424"/>
      <c r="FWB167" s="89"/>
      <c r="FWC167" s="425"/>
      <c r="FWD167" s="423"/>
      <c r="FWE167" s="426"/>
      <c r="FWF167" s="426"/>
      <c r="FWG167" s="427"/>
      <c r="FWH167" s="427"/>
      <c r="FWI167" s="423"/>
      <c r="FWJ167" s="428"/>
      <c r="FWK167" s="79"/>
      <c r="FWL167" s="424"/>
      <c r="FWM167" s="89"/>
      <c r="FWN167" s="425"/>
      <c r="FWO167" s="423"/>
      <c r="FWP167" s="426"/>
      <c r="FWQ167" s="426"/>
      <c r="FWR167" s="427"/>
      <c r="FWS167" s="427"/>
      <c r="FWT167" s="423"/>
      <c r="FWU167" s="428"/>
      <c r="FWV167" s="79"/>
      <c r="FWW167" s="424"/>
      <c r="FWX167" s="89"/>
      <c r="FWY167" s="425"/>
      <c r="FWZ167" s="423"/>
      <c r="FXA167" s="426"/>
      <c r="FXB167" s="426"/>
      <c r="FXC167" s="427"/>
      <c r="FXD167" s="427"/>
      <c r="FXE167" s="423"/>
      <c r="FXF167" s="428"/>
      <c r="FXG167" s="79"/>
      <c r="FXH167" s="424"/>
      <c r="FXI167" s="89"/>
      <c r="FXJ167" s="425"/>
      <c r="FXK167" s="423"/>
      <c r="FXL167" s="426"/>
      <c r="FXM167" s="426"/>
      <c r="FXN167" s="427"/>
      <c r="FXO167" s="427"/>
      <c r="FXP167" s="423"/>
      <c r="FXQ167" s="428"/>
      <c r="FXR167" s="79"/>
      <c r="FXS167" s="424"/>
      <c r="FXT167" s="89"/>
      <c r="FXU167" s="425"/>
      <c r="FXV167" s="423"/>
      <c r="FXW167" s="426"/>
      <c r="FXX167" s="426"/>
      <c r="FXY167" s="427"/>
      <c r="FXZ167" s="427"/>
      <c r="FYA167" s="423"/>
      <c r="FYB167" s="428"/>
      <c r="FYC167" s="79"/>
      <c r="FYD167" s="424"/>
      <c r="FYE167" s="89"/>
      <c r="FYF167" s="425"/>
      <c r="FYG167" s="423"/>
      <c r="FYH167" s="426"/>
      <c r="FYI167" s="426"/>
      <c r="FYJ167" s="427"/>
      <c r="FYK167" s="427"/>
      <c r="FYL167" s="423"/>
      <c r="FYM167" s="428"/>
      <c r="FYN167" s="79"/>
      <c r="FYO167" s="424"/>
      <c r="FYP167" s="89"/>
      <c r="FYQ167" s="425"/>
      <c r="FYR167" s="423"/>
      <c r="FYS167" s="426"/>
      <c r="FYT167" s="426"/>
      <c r="FYU167" s="427"/>
      <c r="FYV167" s="427"/>
      <c r="FYW167" s="423"/>
      <c r="FYX167" s="428"/>
      <c r="FYY167" s="79"/>
      <c r="FYZ167" s="424"/>
      <c r="FZA167" s="89"/>
      <c r="FZB167" s="425"/>
      <c r="FZC167" s="423"/>
      <c r="FZD167" s="426"/>
      <c r="FZE167" s="426"/>
      <c r="FZF167" s="427"/>
      <c r="FZG167" s="427"/>
      <c r="FZH167" s="423"/>
      <c r="FZI167" s="428"/>
      <c r="FZJ167" s="79"/>
      <c r="FZK167" s="424"/>
      <c r="FZL167" s="89"/>
      <c r="FZM167" s="425"/>
      <c r="FZN167" s="423"/>
      <c r="FZO167" s="426"/>
      <c r="FZP167" s="426"/>
      <c r="FZQ167" s="427"/>
      <c r="FZR167" s="427"/>
      <c r="FZS167" s="423"/>
      <c r="FZT167" s="428"/>
      <c r="FZU167" s="79"/>
      <c r="FZV167" s="424"/>
      <c r="FZW167" s="89"/>
      <c r="FZX167" s="425"/>
      <c r="FZY167" s="423"/>
      <c r="FZZ167" s="426"/>
      <c r="GAA167" s="426"/>
      <c r="GAB167" s="427"/>
      <c r="GAC167" s="427"/>
      <c r="GAD167" s="423"/>
      <c r="GAE167" s="428"/>
      <c r="GAF167" s="79"/>
      <c r="GAG167" s="424"/>
      <c r="GAH167" s="89"/>
      <c r="GAI167" s="425"/>
      <c r="GAJ167" s="423"/>
      <c r="GAK167" s="426"/>
      <c r="GAL167" s="426"/>
      <c r="GAM167" s="427"/>
      <c r="GAN167" s="427"/>
      <c r="GAO167" s="423"/>
      <c r="GAP167" s="428"/>
      <c r="GAQ167" s="79"/>
      <c r="GAR167" s="424"/>
      <c r="GAS167" s="89"/>
      <c r="GAT167" s="425"/>
      <c r="GAU167" s="423"/>
      <c r="GAV167" s="426"/>
      <c r="GAW167" s="426"/>
      <c r="GAX167" s="427"/>
      <c r="GAY167" s="427"/>
      <c r="GAZ167" s="423"/>
      <c r="GBA167" s="428"/>
      <c r="GBB167" s="79"/>
      <c r="GBC167" s="424"/>
      <c r="GBD167" s="89"/>
      <c r="GBE167" s="425"/>
      <c r="GBF167" s="423"/>
      <c r="GBG167" s="426"/>
      <c r="GBH167" s="426"/>
      <c r="GBI167" s="427"/>
      <c r="GBJ167" s="427"/>
      <c r="GBK167" s="423"/>
      <c r="GBL167" s="428"/>
      <c r="GBM167" s="79"/>
      <c r="GBN167" s="424"/>
      <c r="GBO167" s="89"/>
      <c r="GBP167" s="425"/>
      <c r="GBQ167" s="423"/>
      <c r="GBR167" s="426"/>
      <c r="GBS167" s="426"/>
      <c r="GBT167" s="427"/>
      <c r="GBU167" s="427"/>
      <c r="GBV167" s="423"/>
      <c r="GBW167" s="428"/>
      <c r="GBX167" s="79"/>
      <c r="GBY167" s="424"/>
      <c r="GBZ167" s="89"/>
      <c r="GCA167" s="425"/>
      <c r="GCB167" s="423"/>
      <c r="GCC167" s="426"/>
      <c r="GCD167" s="426"/>
      <c r="GCE167" s="427"/>
      <c r="GCF167" s="427"/>
      <c r="GCG167" s="423"/>
      <c r="GCH167" s="428"/>
      <c r="GCI167" s="79"/>
      <c r="GCJ167" s="424"/>
      <c r="GCK167" s="89"/>
      <c r="GCL167" s="425"/>
      <c r="GCM167" s="423"/>
      <c r="GCN167" s="426"/>
      <c r="GCO167" s="426"/>
      <c r="GCP167" s="427"/>
      <c r="GCQ167" s="427"/>
      <c r="GCR167" s="423"/>
      <c r="GCS167" s="428"/>
      <c r="GCT167" s="79"/>
      <c r="GCU167" s="424"/>
      <c r="GCV167" s="89"/>
      <c r="GCW167" s="425"/>
      <c r="GCX167" s="423"/>
      <c r="GCY167" s="426"/>
      <c r="GCZ167" s="426"/>
      <c r="GDA167" s="427"/>
      <c r="GDB167" s="427"/>
      <c r="GDC167" s="423"/>
      <c r="GDD167" s="428"/>
      <c r="GDE167" s="79"/>
      <c r="GDF167" s="424"/>
      <c r="GDG167" s="89"/>
      <c r="GDH167" s="425"/>
      <c r="GDI167" s="423"/>
      <c r="GDJ167" s="426"/>
      <c r="GDK167" s="426"/>
      <c r="GDL167" s="427"/>
      <c r="GDM167" s="427"/>
      <c r="GDN167" s="423"/>
      <c r="GDO167" s="428"/>
      <c r="GDP167" s="79"/>
      <c r="GDQ167" s="424"/>
      <c r="GDR167" s="89"/>
      <c r="GDS167" s="425"/>
      <c r="GDT167" s="423"/>
      <c r="GDU167" s="426"/>
      <c r="GDV167" s="426"/>
      <c r="GDW167" s="427"/>
      <c r="GDX167" s="427"/>
      <c r="GDY167" s="423"/>
      <c r="GDZ167" s="428"/>
      <c r="GEA167" s="79"/>
      <c r="GEB167" s="424"/>
      <c r="GEC167" s="89"/>
      <c r="GED167" s="425"/>
      <c r="GEE167" s="423"/>
      <c r="GEF167" s="426"/>
      <c r="GEG167" s="426"/>
      <c r="GEH167" s="427"/>
      <c r="GEI167" s="427"/>
      <c r="GEJ167" s="423"/>
      <c r="GEK167" s="428"/>
      <c r="GEL167" s="79"/>
      <c r="GEM167" s="424"/>
      <c r="GEN167" s="89"/>
      <c r="GEO167" s="425"/>
      <c r="GEP167" s="423"/>
      <c r="GEQ167" s="426"/>
      <c r="GER167" s="426"/>
      <c r="GES167" s="427"/>
      <c r="GET167" s="427"/>
      <c r="GEU167" s="423"/>
      <c r="GEV167" s="428"/>
      <c r="GEW167" s="79"/>
      <c r="GEX167" s="424"/>
      <c r="GEY167" s="89"/>
      <c r="GEZ167" s="425"/>
      <c r="GFA167" s="423"/>
      <c r="GFB167" s="426"/>
      <c r="GFC167" s="426"/>
      <c r="GFD167" s="427"/>
      <c r="GFE167" s="427"/>
      <c r="GFF167" s="423"/>
      <c r="GFG167" s="428"/>
      <c r="GFH167" s="79"/>
      <c r="GFI167" s="424"/>
      <c r="GFJ167" s="89"/>
      <c r="GFK167" s="425"/>
      <c r="GFL167" s="423"/>
      <c r="GFM167" s="426"/>
      <c r="GFN167" s="426"/>
      <c r="GFO167" s="427"/>
      <c r="GFP167" s="427"/>
      <c r="GFQ167" s="423"/>
      <c r="GFR167" s="428"/>
      <c r="GFS167" s="79"/>
      <c r="GFT167" s="424"/>
      <c r="GFU167" s="89"/>
      <c r="GFV167" s="425"/>
      <c r="GFW167" s="423"/>
      <c r="GFX167" s="426"/>
      <c r="GFY167" s="426"/>
      <c r="GFZ167" s="427"/>
      <c r="GGA167" s="427"/>
      <c r="GGB167" s="423"/>
      <c r="GGC167" s="428"/>
      <c r="GGD167" s="79"/>
      <c r="GGE167" s="424"/>
      <c r="GGF167" s="89"/>
      <c r="GGG167" s="425"/>
      <c r="GGH167" s="423"/>
      <c r="GGI167" s="426"/>
      <c r="GGJ167" s="426"/>
      <c r="GGK167" s="427"/>
      <c r="GGL167" s="427"/>
      <c r="GGM167" s="423"/>
      <c r="GGN167" s="428"/>
      <c r="GGO167" s="79"/>
      <c r="GGP167" s="424"/>
      <c r="GGQ167" s="89"/>
      <c r="GGR167" s="425"/>
      <c r="GGS167" s="423"/>
      <c r="GGT167" s="426"/>
      <c r="GGU167" s="426"/>
      <c r="GGV167" s="427"/>
      <c r="GGW167" s="427"/>
      <c r="GGX167" s="423"/>
      <c r="GGY167" s="428"/>
      <c r="GGZ167" s="79"/>
      <c r="GHA167" s="424"/>
      <c r="GHB167" s="89"/>
      <c r="GHC167" s="425"/>
      <c r="GHD167" s="423"/>
      <c r="GHE167" s="426"/>
      <c r="GHF167" s="426"/>
      <c r="GHG167" s="427"/>
      <c r="GHH167" s="427"/>
      <c r="GHI167" s="423"/>
      <c r="GHJ167" s="428"/>
      <c r="GHK167" s="79"/>
      <c r="GHL167" s="424"/>
      <c r="GHM167" s="89"/>
      <c r="GHN167" s="425"/>
      <c r="GHO167" s="423"/>
      <c r="GHP167" s="426"/>
      <c r="GHQ167" s="426"/>
      <c r="GHR167" s="427"/>
      <c r="GHS167" s="427"/>
      <c r="GHT167" s="423"/>
      <c r="GHU167" s="428"/>
      <c r="GHV167" s="79"/>
      <c r="GHW167" s="424"/>
      <c r="GHX167" s="89"/>
      <c r="GHY167" s="425"/>
      <c r="GHZ167" s="423"/>
      <c r="GIA167" s="426"/>
      <c r="GIB167" s="426"/>
      <c r="GIC167" s="427"/>
      <c r="GID167" s="427"/>
      <c r="GIE167" s="423"/>
      <c r="GIF167" s="428"/>
      <c r="GIG167" s="79"/>
      <c r="GIH167" s="424"/>
      <c r="GII167" s="89"/>
      <c r="GIJ167" s="425"/>
      <c r="GIK167" s="423"/>
      <c r="GIL167" s="426"/>
      <c r="GIM167" s="426"/>
      <c r="GIN167" s="427"/>
      <c r="GIO167" s="427"/>
      <c r="GIP167" s="423"/>
      <c r="GIQ167" s="428"/>
      <c r="GIR167" s="79"/>
      <c r="GIS167" s="424"/>
      <c r="GIT167" s="89"/>
      <c r="GIU167" s="425"/>
      <c r="GIV167" s="423"/>
      <c r="GIW167" s="426"/>
      <c r="GIX167" s="426"/>
      <c r="GIY167" s="427"/>
      <c r="GIZ167" s="427"/>
      <c r="GJA167" s="423"/>
      <c r="GJB167" s="428"/>
      <c r="GJC167" s="79"/>
      <c r="GJD167" s="424"/>
      <c r="GJE167" s="89"/>
      <c r="GJF167" s="425"/>
      <c r="GJG167" s="423"/>
      <c r="GJH167" s="426"/>
      <c r="GJI167" s="426"/>
      <c r="GJJ167" s="427"/>
      <c r="GJK167" s="427"/>
      <c r="GJL167" s="423"/>
      <c r="GJM167" s="428"/>
      <c r="GJN167" s="79"/>
      <c r="GJO167" s="424"/>
      <c r="GJP167" s="89"/>
      <c r="GJQ167" s="425"/>
      <c r="GJR167" s="423"/>
      <c r="GJS167" s="426"/>
      <c r="GJT167" s="426"/>
      <c r="GJU167" s="427"/>
      <c r="GJV167" s="427"/>
      <c r="GJW167" s="423"/>
      <c r="GJX167" s="428"/>
      <c r="GJY167" s="79"/>
      <c r="GJZ167" s="424"/>
      <c r="GKA167" s="89"/>
      <c r="GKB167" s="425"/>
      <c r="GKC167" s="423"/>
      <c r="GKD167" s="426"/>
      <c r="GKE167" s="426"/>
      <c r="GKF167" s="427"/>
      <c r="GKG167" s="427"/>
      <c r="GKH167" s="423"/>
      <c r="GKI167" s="428"/>
      <c r="GKJ167" s="79"/>
      <c r="GKK167" s="424"/>
      <c r="GKL167" s="89"/>
      <c r="GKM167" s="425"/>
      <c r="GKN167" s="423"/>
      <c r="GKO167" s="426"/>
      <c r="GKP167" s="426"/>
      <c r="GKQ167" s="427"/>
      <c r="GKR167" s="427"/>
      <c r="GKS167" s="423"/>
      <c r="GKT167" s="428"/>
      <c r="GKU167" s="79"/>
      <c r="GKV167" s="424"/>
      <c r="GKW167" s="89"/>
      <c r="GKX167" s="425"/>
      <c r="GKY167" s="423"/>
      <c r="GKZ167" s="426"/>
      <c r="GLA167" s="426"/>
      <c r="GLB167" s="427"/>
      <c r="GLC167" s="427"/>
      <c r="GLD167" s="423"/>
      <c r="GLE167" s="428"/>
      <c r="GLF167" s="79"/>
      <c r="GLG167" s="424"/>
      <c r="GLH167" s="89"/>
      <c r="GLI167" s="425"/>
      <c r="GLJ167" s="423"/>
      <c r="GLK167" s="426"/>
      <c r="GLL167" s="426"/>
      <c r="GLM167" s="427"/>
      <c r="GLN167" s="427"/>
      <c r="GLO167" s="423"/>
      <c r="GLP167" s="428"/>
      <c r="GLQ167" s="79"/>
      <c r="GLR167" s="424"/>
      <c r="GLS167" s="89"/>
      <c r="GLT167" s="425"/>
      <c r="GLU167" s="423"/>
      <c r="GLV167" s="426"/>
      <c r="GLW167" s="426"/>
      <c r="GLX167" s="427"/>
      <c r="GLY167" s="427"/>
      <c r="GLZ167" s="423"/>
      <c r="GMA167" s="428"/>
      <c r="GMB167" s="79"/>
      <c r="GMC167" s="424"/>
      <c r="GMD167" s="89"/>
      <c r="GME167" s="425"/>
      <c r="GMF167" s="423"/>
      <c r="GMG167" s="426"/>
      <c r="GMH167" s="426"/>
      <c r="GMI167" s="427"/>
      <c r="GMJ167" s="427"/>
      <c r="GMK167" s="423"/>
      <c r="GML167" s="428"/>
      <c r="GMM167" s="79"/>
      <c r="GMN167" s="424"/>
      <c r="GMO167" s="89"/>
      <c r="GMP167" s="425"/>
      <c r="GMQ167" s="423"/>
      <c r="GMR167" s="426"/>
      <c r="GMS167" s="426"/>
      <c r="GMT167" s="427"/>
      <c r="GMU167" s="427"/>
      <c r="GMV167" s="423"/>
      <c r="GMW167" s="428"/>
      <c r="GMX167" s="79"/>
      <c r="GMY167" s="424"/>
      <c r="GMZ167" s="89"/>
      <c r="GNA167" s="425"/>
      <c r="GNB167" s="423"/>
      <c r="GNC167" s="426"/>
      <c r="GND167" s="426"/>
      <c r="GNE167" s="427"/>
      <c r="GNF167" s="427"/>
      <c r="GNG167" s="423"/>
      <c r="GNH167" s="428"/>
      <c r="GNI167" s="79"/>
      <c r="GNJ167" s="424"/>
      <c r="GNK167" s="89"/>
      <c r="GNL167" s="425"/>
      <c r="GNM167" s="423"/>
      <c r="GNN167" s="426"/>
      <c r="GNO167" s="426"/>
      <c r="GNP167" s="427"/>
      <c r="GNQ167" s="427"/>
      <c r="GNR167" s="423"/>
      <c r="GNS167" s="428"/>
      <c r="GNT167" s="79"/>
      <c r="GNU167" s="424"/>
      <c r="GNV167" s="89"/>
      <c r="GNW167" s="425"/>
      <c r="GNX167" s="423"/>
      <c r="GNY167" s="426"/>
      <c r="GNZ167" s="426"/>
      <c r="GOA167" s="427"/>
      <c r="GOB167" s="427"/>
      <c r="GOC167" s="423"/>
      <c r="GOD167" s="428"/>
      <c r="GOE167" s="79"/>
      <c r="GOF167" s="424"/>
      <c r="GOG167" s="89"/>
      <c r="GOH167" s="425"/>
      <c r="GOI167" s="423"/>
      <c r="GOJ167" s="426"/>
      <c r="GOK167" s="426"/>
      <c r="GOL167" s="427"/>
      <c r="GOM167" s="427"/>
      <c r="GON167" s="423"/>
      <c r="GOO167" s="428"/>
      <c r="GOP167" s="79"/>
      <c r="GOQ167" s="424"/>
      <c r="GOR167" s="89"/>
      <c r="GOS167" s="425"/>
      <c r="GOT167" s="423"/>
      <c r="GOU167" s="426"/>
      <c r="GOV167" s="426"/>
      <c r="GOW167" s="427"/>
      <c r="GOX167" s="427"/>
      <c r="GOY167" s="423"/>
      <c r="GOZ167" s="428"/>
      <c r="GPA167" s="79"/>
      <c r="GPB167" s="424"/>
      <c r="GPC167" s="89"/>
      <c r="GPD167" s="425"/>
      <c r="GPE167" s="423"/>
      <c r="GPF167" s="426"/>
      <c r="GPG167" s="426"/>
      <c r="GPH167" s="427"/>
      <c r="GPI167" s="427"/>
      <c r="GPJ167" s="423"/>
      <c r="GPK167" s="428"/>
      <c r="GPL167" s="79"/>
      <c r="GPM167" s="424"/>
      <c r="GPN167" s="89"/>
      <c r="GPO167" s="425"/>
      <c r="GPP167" s="423"/>
      <c r="GPQ167" s="426"/>
      <c r="GPR167" s="426"/>
      <c r="GPS167" s="427"/>
      <c r="GPT167" s="427"/>
      <c r="GPU167" s="423"/>
      <c r="GPV167" s="428"/>
      <c r="GPW167" s="79"/>
      <c r="GPX167" s="424"/>
      <c r="GPY167" s="89"/>
      <c r="GPZ167" s="425"/>
      <c r="GQA167" s="423"/>
      <c r="GQB167" s="426"/>
      <c r="GQC167" s="426"/>
      <c r="GQD167" s="427"/>
      <c r="GQE167" s="427"/>
      <c r="GQF167" s="423"/>
      <c r="GQG167" s="428"/>
      <c r="GQH167" s="79"/>
      <c r="GQI167" s="424"/>
      <c r="GQJ167" s="89"/>
      <c r="GQK167" s="425"/>
      <c r="GQL167" s="423"/>
      <c r="GQM167" s="426"/>
      <c r="GQN167" s="426"/>
      <c r="GQO167" s="427"/>
      <c r="GQP167" s="427"/>
      <c r="GQQ167" s="423"/>
      <c r="GQR167" s="428"/>
      <c r="GQS167" s="79"/>
      <c r="GQT167" s="424"/>
      <c r="GQU167" s="89"/>
      <c r="GQV167" s="425"/>
      <c r="GQW167" s="423"/>
      <c r="GQX167" s="426"/>
      <c r="GQY167" s="426"/>
      <c r="GQZ167" s="427"/>
      <c r="GRA167" s="427"/>
      <c r="GRB167" s="423"/>
      <c r="GRC167" s="428"/>
      <c r="GRD167" s="79"/>
      <c r="GRE167" s="424"/>
      <c r="GRF167" s="89"/>
      <c r="GRG167" s="425"/>
      <c r="GRH167" s="423"/>
      <c r="GRI167" s="426"/>
      <c r="GRJ167" s="426"/>
      <c r="GRK167" s="427"/>
      <c r="GRL167" s="427"/>
      <c r="GRM167" s="423"/>
      <c r="GRN167" s="428"/>
      <c r="GRO167" s="79"/>
      <c r="GRP167" s="424"/>
      <c r="GRQ167" s="89"/>
      <c r="GRR167" s="425"/>
      <c r="GRS167" s="423"/>
      <c r="GRT167" s="426"/>
      <c r="GRU167" s="426"/>
      <c r="GRV167" s="427"/>
      <c r="GRW167" s="427"/>
      <c r="GRX167" s="423"/>
      <c r="GRY167" s="428"/>
      <c r="GRZ167" s="79"/>
      <c r="GSA167" s="424"/>
      <c r="GSB167" s="89"/>
      <c r="GSC167" s="425"/>
      <c r="GSD167" s="423"/>
      <c r="GSE167" s="426"/>
      <c r="GSF167" s="426"/>
      <c r="GSG167" s="427"/>
      <c r="GSH167" s="427"/>
      <c r="GSI167" s="423"/>
      <c r="GSJ167" s="428"/>
      <c r="GSK167" s="79"/>
      <c r="GSL167" s="424"/>
      <c r="GSM167" s="89"/>
      <c r="GSN167" s="425"/>
      <c r="GSO167" s="423"/>
      <c r="GSP167" s="426"/>
      <c r="GSQ167" s="426"/>
      <c r="GSR167" s="427"/>
      <c r="GSS167" s="427"/>
      <c r="GST167" s="423"/>
      <c r="GSU167" s="428"/>
      <c r="GSV167" s="79"/>
      <c r="GSW167" s="424"/>
      <c r="GSX167" s="89"/>
      <c r="GSY167" s="425"/>
      <c r="GSZ167" s="423"/>
      <c r="GTA167" s="426"/>
      <c r="GTB167" s="426"/>
      <c r="GTC167" s="427"/>
      <c r="GTD167" s="427"/>
      <c r="GTE167" s="423"/>
      <c r="GTF167" s="428"/>
      <c r="GTG167" s="79"/>
      <c r="GTH167" s="424"/>
      <c r="GTI167" s="89"/>
      <c r="GTJ167" s="425"/>
      <c r="GTK167" s="423"/>
      <c r="GTL167" s="426"/>
      <c r="GTM167" s="426"/>
      <c r="GTN167" s="427"/>
      <c r="GTO167" s="427"/>
      <c r="GTP167" s="423"/>
      <c r="GTQ167" s="428"/>
      <c r="GTR167" s="79"/>
      <c r="GTS167" s="424"/>
      <c r="GTT167" s="89"/>
      <c r="GTU167" s="425"/>
      <c r="GTV167" s="423"/>
      <c r="GTW167" s="426"/>
      <c r="GTX167" s="426"/>
      <c r="GTY167" s="427"/>
      <c r="GTZ167" s="427"/>
      <c r="GUA167" s="423"/>
      <c r="GUB167" s="428"/>
      <c r="GUC167" s="79"/>
      <c r="GUD167" s="424"/>
      <c r="GUE167" s="89"/>
      <c r="GUF167" s="425"/>
      <c r="GUG167" s="423"/>
      <c r="GUH167" s="426"/>
      <c r="GUI167" s="426"/>
      <c r="GUJ167" s="427"/>
      <c r="GUK167" s="427"/>
      <c r="GUL167" s="423"/>
      <c r="GUM167" s="428"/>
      <c r="GUN167" s="79"/>
      <c r="GUO167" s="424"/>
      <c r="GUP167" s="89"/>
      <c r="GUQ167" s="425"/>
      <c r="GUR167" s="423"/>
      <c r="GUS167" s="426"/>
      <c r="GUT167" s="426"/>
      <c r="GUU167" s="427"/>
      <c r="GUV167" s="427"/>
      <c r="GUW167" s="423"/>
      <c r="GUX167" s="428"/>
      <c r="GUY167" s="79"/>
      <c r="GUZ167" s="424"/>
      <c r="GVA167" s="89"/>
      <c r="GVB167" s="425"/>
      <c r="GVC167" s="423"/>
      <c r="GVD167" s="426"/>
      <c r="GVE167" s="426"/>
      <c r="GVF167" s="427"/>
      <c r="GVG167" s="427"/>
      <c r="GVH167" s="423"/>
      <c r="GVI167" s="428"/>
      <c r="GVJ167" s="79"/>
      <c r="GVK167" s="424"/>
      <c r="GVL167" s="89"/>
      <c r="GVM167" s="425"/>
      <c r="GVN167" s="423"/>
      <c r="GVO167" s="426"/>
      <c r="GVP167" s="426"/>
      <c r="GVQ167" s="427"/>
      <c r="GVR167" s="427"/>
      <c r="GVS167" s="423"/>
      <c r="GVT167" s="428"/>
      <c r="GVU167" s="79"/>
      <c r="GVV167" s="424"/>
      <c r="GVW167" s="89"/>
      <c r="GVX167" s="425"/>
      <c r="GVY167" s="423"/>
      <c r="GVZ167" s="426"/>
      <c r="GWA167" s="426"/>
      <c r="GWB167" s="427"/>
      <c r="GWC167" s="427"/>
      <c r="GWD167" s="423"/>
      <c r="GWE167" s="428"/>
      <c r="GWF167" s="79"/>
      <c r="GWG167" s="424"/>
      <c r="GWH167" s="89"/>
      <c r="GWI167" s="425"/>
      <c r="GWJ167" s="423"/>
      <c r="GWK167" s="426"/>
      <c r="GWL167" s="426"/>
      <c r="GWM167" s="427"/>
      <c r="GWN167" s="427"/>
      <c r="GWO167" s="423"/>
      <c r="GWP167" s="428"/>
      <c r="GWQ167" s="79"/>
      <c r="GWR167" s="424"/>
      <c r="GWS167" s="89"/>
      <c r="GWT167" s="425"/>
      <c r="GWU167" s="423"/>
      <c r="GWV167" s="426"/>
      <c r="GWW167" s="426"/>
      <c r="GWX167" s="427"/>
      <c r="GWY167" s="427"/>
      <c r="GWZ167" s="423"/>
      <c r="GXA167" s="428"/>
      <c r="GXB167" s="79"/>
      <c r="GXC167" s="424"/>
      <c r="GXD167" s="89"/>
      <c r="GXE167" s="425"/>
      <c r="GXF167" s="423"/>
      <c r="GXG167" s="426"/>
      <c r="GXH167" s="426"/>
      <c r="GXI167" s="427"/>
      <c r="GXJ167" s="427"/>
      <c r="GXK167" s="423"/>
      <c r="GXL167" s="428"/>
      <c r="GXM167" s="79"/>
      <c r="GXN167" s="424"/>
      <c r="GXO167" s="89"/>
      <c r="GXP167" s="425"/>
      <c r="GXQ167" s="423"/>
      <c r="GXR167" s="426"/>
      <c r="GXS167" s="426"/>
      <c r="GXT167" s="427"/>
      <c r="GXU167" s="427"/>
      <c r="GXV167" s="423"/>
      <c r="GXW167" s="428"/>
      <c r="GXX167" s="79"/>
      <c r="GXY167" s="424"/>
      <c r="GXZ167" s="89"/>
      <c r="GYA167" s="425"/>
      <c r="GYB167" s="423"/>
      <c r="GYC167" s="426"/>
      <c r="GYD167" s="426"/>
      <c r="GYE167" s="427"/>
      <c r="GYF167" s="427"/>
      <c r="GYG167" s="423"/>
      <c r="GYH167" s="428"/>
      <c r="GYI167" s="79"/>
      <c r="GYJ167" s="424"/>
      <c r="GYK167" s="89"/>
      <c r="GYL167" s="425"/>
      <c r="GYM167" s="423"/>
      <c r="GYN167" s="426"/>
      <c r="GYO167" s="426"/>
      <c r="GYP167" s="427"/>
      <c r="GYQ167" s="427"/>
      <c r="GYR167" s="423"/>
      <c r="GYS167" s="428"/>
      <c r="GYT167" s="79"/>
      <c r="GYU167" s="424"/>
      <c r="GYV167" s="89"/>
      <c r="GYW167" s="425"/>
      <c r="GYX167" s="423"/>
      <c r="GYY167" s="426"/>
      <c r="GYZ167" s="426"/>
      <c r="GZA167" s="427"/>
      <c r="GZB167" s="427"/>
      <c r="GZC167" s="423"/>
      <c r="GZD167" s="428"/>
      <c r="GZE167" s="79"/>
      <c r="GZF167" s="424"/>
      <c r="GZG167" s="89"/>
      <c r="GZH167" s="425"/>
      <c r="GZI167" s="423"/>
      <c r="GZJ167" s="426"/>
      <c r="GZK167" s="426"/>
      <c r="GZL167" s="427"/>
      <c r="GZM167" s="427"/>
      <c r="GZN167" s="423"/>
      <c r="GZO167" s="428"/>
      <c r="GZP167" s="79"/>
      <c r="GZQ167" s="424"/>
      <c r="GZR167" s="89"/>
      <c r="GZS167" s="425"/>
      <c r="GZT167" s="423"/>
      <c r="GZU167" s="426"/>
      <c r="GZV167" s="426"/>
      <c r="GZW167" s="427"/>
      <c r="GZX167" s="427"/>
      <c r="GZY167" s="423"/>
      <c r="GZZ167" s="428"/>
      <c r="HAA167" s="79"/>
      <c r="HAB167" s="424"/>
      <c r="HAC167" s="89"/>
      <c r="HAD167" s="425"/>
      <c r="HAE167" s="423"/>
      <c r="HAF167" s="426"/>
      <c r="HAG167" s="426"/>
      <c r="HAH167" s="427"/>
      <c r="HAI167" s="427"/>
      <c r="HAJ167" s="423"/>
      <c r="HAK167" s="428"/>
      <c r="HAL167" s="79"/>
      <c r="HAM167" s="424"/>
      <c r="HAN167" s="89"/>
      <c r="HAO167" s="425"/>
      <c r="HAP167" s="423"/>
      <c r="HAQ167" s="426"/>
      <c r="HAR167" s="426"/>
      <c r="HAS167" s="427"/>
      <c r="HAT167" s="427"/>
      <c r="HAU167" s="423"/>
      <c r="HAV167" s="428"/>
      <c r="HAW167" s="79"/>
      <c r="HAX167" s="424"/>
      <c r="HAY167" s="89"/>
      <c r="HAZ167" s="425"/>
      <c r="HBA167" s="423"/>
      <c r="HBB167" s="426"/>
      <c r="HBC167" s="426"/>
      <c r="HBD167" s="427"/>
      <c r="HBE167" s="427"/>
      <c r="HBF167" s="423"/>
      <c r="HBG167" s="428"/>
      <c r="HBH167" s="79"/>
      <c r="HBI167" s="424"/>
      <c r="HBJ167" s="89"/>
      <c r="HBK167" s="425"/>
      <c r="HBL167" s="423"/>
      <c r="HBM167" s="426"/>
      <c r="HBN167" s="426"/>
      <c r="HBO167" s="427"/>
      <c r="HBP167" s="427"/>
      <c r="HBQ167" s="423"/>
      <c r="HBR167" s="428"/>
      <c r="HBS167" s="79"/>
      <c r="HBT167" s="424"/>
      <c r="HBU167" s="89"/>
      <c r="HBV167" s="425"/>
      <c r="HBW167" s="423"/>
      <c r="HBX167" s="426"/>
      <c r="HBY167" s="426"/>
      <c r="HBZ167" s="427"/>
      <c r="HCA167" s="427"/>
      <c r="HCB167" s="423"/>
      <c r="HCC167" s="428"/>
      <c r="HCD167" s="79"/>
      <c r="HCE167" s="424"/>
      <c r="HCF167" s="89"/>
      <c r="HCG167" s="425"/>
      <c r="HCH167" s="423"/>
      <c r="HCI167" s="426"/>
      <c r="HCJ167" s="426"/>
      <c r="HCK167" s="427"/>
      <c r="HCL167" s="427"/>
      <c r="HCM167" s="423"/>
      <c r="HCN167" s="428"/>
      <c r="HCO167" s="79"/>
      <c r="HCP167" s="424"/>
      <c r="HCQ167" s="89"/>
      <c r="HCR167" s="425"/>
      <c r="HCS167" s="423"/>
      <c r="HCT167" s="426"/>
      <c r="HCU167" s="426"/>
      <c r="HCV167" s="427"/>
      <c r="HCW167" s="427"/>
      <c r="HCX167" s="423"/>
      <c r="HCY167" s="428"/>
      <c r="HCZ167" s="79"/>
      <c r="HDA167" s="424"/>
      <c r="HDB167" s="89"/>
      <c r="HDC167" s="425"/>
      <c r="HDD167" s="423"/>
      <c r="HDE167" s="426"/>
      <c r="HDF167" s="426"/>
      <c r="HDG167" s="427"/>
      <c r="HDH167" s="427"/>
      <c r="HDI167" s="423"/>
      <c r="HDJ167" s="428"/>
      <c r="HDK167" s="79"/>
      <c r="HDL167" s="424"/>
      <c r="HDM167" s="89"/>
      <c r="HDN167" s="425"/>
      <c r="HDO167" s="423"/>
      <c r="HDP167" s="426"/>
      <c r="HDQ167" s="426"/>
      <c r="HDR167" s="427"/>
      <c r="HDS167" s="427"/>
      <c r="HDT167" s="423"/>
      <c r="HDU167" s="428"/>
      <c r="HDV167" s="79"/>
      <c r="HDW167" s="424"/>
      <c r="HDX167" s="89"/>
      <c r="HDY167" s="425"/>
      <c r="HDZ167" s="423"/>
      <c r="HEA167" s="426"/>
      <c r="HEB167" s="426"/>
      <c r="HEC167" s="427"/>
      <c r="HED167" s="427"/>
      <c r="HEE167" s="423"/>
      <c r="HEF167" s="428"/>
      <c r="HEG167" s="79"/>
      <c r="HEH167" s="424"/>
      <c r="HEI167" s="89"/>
      <c r="HEJ167" s="425"/>
      <c r="HEK167" s="423"/>
      <c r="HEL167" s="426"/>
      <c r="HEM167" s="426"/>
      <c r="HEN167" s="427"/>
      <c r="HEO167" s="427"/>
      <c r="HEP167" s="423"/>
      <c r="HEQ167" s="428"/>
      <c r="HER167" s="79"/>
      <c r="HES167" s="424"/>
      <c r="HET167" s="89"/>
      <c r="HEU167" s="425"/>
      <c r="HEV167" s="423"/>
      <c r="HEW167" s="426"/>
      <c r="HEX167" s="426"/>
      <c r="HEY167" s="427"/>
      <c r="HEZ167" s="427"/>
      <c r="HFA167" s="423"/>
      <c r="HFB167" s="428"/>
      <c r="HFC167" s="79"/>
      <c r="HFD167" s="424"/>
      <c r="HFE167" s="89"/>
      <c r="HFF167" s="425"/>
      <c r="HFG167" s="423"/>
      <c r="HFH167" s="426"/>
      <c r="HFI167" s="426"/>
      <c r="HFJ167" s="427"/>
      <c r="HFK167" s="427"/>
      <c r="HFL167" s="423"/>
      <c r="HFM167" s="428"/>
      <c r="HFN167" s="79"/>
      <c r="HFO167" s="424"/>
      <c r="HFP167" s="89"/>
      <c r="HFQ167" s="425"/>
      <c r="HFR167" s="423"/>
      <c r="HFS167" s="426"/>
      <c r="HFT167" s="426"/>
      <c r="HFU167" s="427"/>
      <c r="HFV167" s="427"/>
      <c r="HFW167" s="423"/>
      <c r="HFX167" s="428"/>
      <c r="HFY167" s="79"/>
      <c r="HFZ167" s="424"/>
      <c r="HGA167" s="89"/>
      <c r="HGB167" s="425"/>
      <c r="HGC167" s="423"/>
      <c r="HGD167" s="426"/>
      <c r="HGE167" s="426"/>
      <c r="HGF167" s="427"/>
      <c r="HGG167" s="427"/>
      <c r="HGH167" s="423"/>
      <c r="HGI167" s="428"/>
      <c r="HGJ167" s="79"/>
      <c r="HGK167" s="424"/>
      <c r="HGL167" s="89"/>
      <c r="HGM167" s="425"/>
      <c r="HGN167" s="423"/>
      <c r="HGO167" s="426"/>
      <c r="HGP167" s="426"/>
      <c r="HGQ167" s="427"/>
      <c r="HGR167" s="427"/>
      <c r="HGS167" s="423"/>
      <c r="HGT167" s="428"/>
      <c r="HGU167" s="79"/>
      <c r="HGV167" s="424"/>
      <c r="HGW167" s="89"/>
      <c r="HGX167" s="425"/>
      <c r="HGY167" s="423"/>
      <c r="HGZ167" s="426"/>
      <c r="HHA167" s="426"/>
      <c r="HHB167" s="427"/>
      <c r="HHC167" s="427"/>
      <c r="HHD167" s="423"/>
      <c r="HHE167" s="428"/>
      <c r="HHF167" s="79"/>
      <c r="HHG167" s="424"/>
      <c r="HHH167" s="89"/>
      <c r="HHI167" s="425"/>
      <c r="HHJ167" s="423"/>
      <c r="HHK167" s="426"/>
      <c r="HHL167" s="426"/>
      <c r="HHM167" s="427"/>
      <c r="HHN167" s="427"/>
      <c r="HHO167" s="423"/>
      <c r="HHP167" s="428"/>
      <c r="HHQ167" s="79"/>
      <c r="HHR167" s="424"/>
      <c r="HHS167" s="89"/>
      <c r="HHT167" s="425"/>
      <c r="HHU167" s="423"/>
      <c r="HHV167" s="426"/>
      <c r="HHW167" s="426"/>
      <c r="HHX167" s="427"/>
      <c r="HHY167" s="427"/>
      <c r="HHZ167" s="423"/>
      <c r="HIA167" s="428"/>
      <c r="HIB167" s="79"/>
      <c r="HIC167" s="424"/>
      <c r="HID167" s="89"/>
      <c r="HIE167" s="425"/>
      <c r="HIF167" s="423"/>
      <c r="HIG167" s="426"/>
      <c r="HIH167" s="426"/>
      <c r="HII167" s="427"/>
      <c r="HIJ167" s="427"/>
      <c r="HIK167" s="423"/>
      <c r="HIL167" s="428"/>
      <c r="HIM167" s="79"/>
      <c r="HIN167" s="424"/>
      <c r="HIO167" s="89"/>
      <c r="HIP167" s="425"/>
      <c r="HIQ167" s="423"/>
      <c r="HIR167" s="426"/>
      <c r="HIS167" s="426"/>
      <c r="HIT167" s="427"/>
      <c r="HIU167" s="427"/>
      <c r="HIV167" s="423"/>
      <c r="HIW167" s="428"/>
      <c r="HIX167" s="79"/>
      <c r="HIY167" s="424"/>
      <c r="HIZ167" s="89"/>
      <c r="HJA167" s="425"/>
      <c r="HJB167" s="423"/>
      <c r="HJC167" s="426"/>
      <c r="HJD167" s="426"/>
      <c r="HJE167" s="427"/>
      <c r="HJF167" s="427"/>
      <c r="HJG167" s="423"/>
      <c r="HJH167" s="428"/>
      <c r="HJI167" s="79"/>
      <c r="HJJ167" s="424"/>
      <c r="HJK167" s="89"/>
      <c r="HJL167" s="425"/>
      <c r="HJM167" s="423"/>
      <c r="HJN167" s="426"/>
      <c r="HJO167" s="426"/>
      <c r="HJP167" s="427"/>
      <c r="HJQ167" s="427"/>
      <c r="HJR167" s="423"/>
      <c r="HJS167" s="428"/>
      <c r="HJT167" s="79"/>
      <c r="HJU167" s="424"/>
      <c r="HJV167" s="89"/>
      <c r="HJW167" s="425"/>
      <c r="HJX167" s="423"/>
      <c r="HJY167" s="426"/>
      <c r="HJZ167" s="426"/>
      <c r="HKA167" s="427"/>
      <c r="HKB167" s="427"/>
      <c r="HKC167" s="423"/>
      <c r="HKD167" s="428"/>
      <c r="HKE167" s="79"/>
      <c r="HKF167" s="424"/>
      <c r="HKG167" s="89"/>
      <c r="HKH167" s="425"/>
      <c r="HKI167" s="423"/>
      <c r="HKJ167" s="426"/>
      <c r="HKK167" s="426"/>
      <c r="HKL167" s="427"/>
      <c r="HKM167" s="427"/>
      <c r="HKN167" s="423"/>
      <c r="HKO167" s="428"/>
      <c r="HKP167" s="79"/>
      <c r="HKQ167" s="424"/>
      <c r="HKR167" s="89"/>
      <c r="HKS167" s="425"/>
      <c r="HKT167" s="423"/>
      <c r="HKU167" s="426"/>
      <c r="HKV167" s="426"/>
      <c r="HKW167" s="427"/>
      <c r="HKX167" s="427"/>
      <c r="HKY167" s="423"/>
      <c r="HKZ167" s="428"/>
      <c r="HLA167" s="79"/>
      <c r="HLB167" s="424"/>
      <c r="HLC167" s="89"/>
      <c r="HLD167" s="425"/>
      <c r="HLE167" s="423"/>
      <c r="HLF167" s="426"/>
      <c r="HLG167" s="426"/>
      <c r="HLH167" s="427"/>
      <c r="HLI167" s="427"/>
      <c r="HLJ167" s="423"/>
      <c r="HLK167" s="428"/>
      <c r="HLL167" s="79"/>
      <c r="HLM167" s="424"/>
      <c r="HLN167" s="89"/>
      <c r="HLO167" s="425"/>
      <c r="HLP167" s="423"/>
      <c r="HLQ167" s="426"/>
      <c r="HLR167" s="426"/>
      <c r="HLS167" s="427"/>
      <c r="HLT167" s="427"/>
      <c r="HLU167" s="423"/>
      <c r="HLV167" s="428"/>
      <c r="HLW167" s="79"/>
      <c r="HLX167" s="424"/>
      <c r="HLY167" s="89"/>
      <c r="HLZ167" s="425"/>
      <c r="HMA167" s="423"/>
      <c r="HMB167" s="426"/>
      <c r="HMC167" s="426"/>
      <c r="HMD167" s="427"/>
      <c r="HME167" s="427"/>
      <c r="HMF167" s="423"/>
      <c r="HMG167" s="428"/>
      <c r="HMH167" s="79"/>
      <c r="HMI167" s="424"/>
      <c r="HMJ167" s="89"/>
      <c r="HMK167" s="425"/>
      <c r="HML167" s="423"/>
      <c r="HMM167" s="426"/>
      <c r="HMN167" s="426"/>
      <c r="HMO167" s="427"/>
      <c r="HMP167" s="427"/>
      <c r="HMQ167" s="423"/>
      <c r="HMR167" s="428"/>
      <c r="HMS167" s="79"/>
      <c r="HMT167" s="424"/>
      <c r="HMU167" s="89"/>
      <c r="HMV167" s="425"/>
      <c r="HMW167" s="423"/>
      <c r="HMX167" s="426"/>
      <c r="HMY167" s="426"/>
      <c r="HMZ167" s="427"/>
      <c r="HNA167" s="427"/>
      <c r="HNB167" s="423"/>
      <c r="HNC167" s="428"/>
      <c r="HND167" s="79"/>
      <c r="HNE167" s="424"/>
      <c r="HNF167" s="89"/>
      <c r="HNG167" s="425"/>
      <c r="HNH167" s="423"/>
      <c r="HNI167" s="426"/>
      <c r="HNJ167" s="426"/>
      <c r="HNK167" s="427"/>
      <c r="HNL167" s="427"/>
      <c r="HNM167" s="423"/>
      <c r="HNN167" s="428"/>
      <c r="HNO167" s="79"/>
      <c r="HNP167" s="424"/>
      <c r="HNQ167" s="89"/>
      <c r="HNR167" s="425"/>
      <c r="HNS167" s="423"/>
      <c r="HNT167" s="426"/>
      <c r="HNU167" s="426"/>
      <c r="HNV167" s="427"/>
      <c r="HNW167" s="427"/>
      <c r="HNX167" s="423"/>
      <c r="HNY167" s="428"/>
      <c r="HNZ167" s="79"/>
      <c r="HOA167" s="424"/>
      <c r="HOB167" s="89"/>
      <c r="HOC167" s="425"/>
      <c r="HOD167" s="423"/>
      <c r="HOE167" s="426"/>
      <c r="HOF167" s="426"/>
      <c r="HOG167" s="427"/>
      <c r="HOH167" s="427"/>
      <c r="HOI167" s="423"/>
      <c r="HOJ167" s="428"/>
      <c r="HOK167" s="79"/>
      <c r="HOL167" s="424"/>
      <c r="HOM167" s="89"/>
      <c r="HON167" s="425"/>
      <c r="HOO167" s="423"/>
      <c r="HOP167" s="426"/>
      <c r="HOQ167" s="426"/>
      <c r="HOR167" s="427"/>
      <c r="HOS167" s="427"/>
      <c r="HOT167" s="423"/>
      <c r="HOU167" s="428"/>
      <c r="HOV167" s="79"/>
      <c r="HOW167" s="424"/>
      <c r="HOX167" s="89"/>
      <c r="HOY167" s="425"/>
      <c r="HOZ167" s="423"/>
      <c r="HPA167" s="426"/>
      <c r="HPB167" s="426"/>
      <c r="HPC167" s="427"/>
      <c r="HPD167" s="427"/>
      <c r="HPE167" s="423"/>
      <c r="HPF167" s="428"/>
      <c r="HPG167" s="79"/>
      <c r="HPH167" s="424"/>
      <c r="HPI167" s="89"/>
      <c r="HPJ167" s="425"/>
      <c r="HPK167" s="423"/>
      <c r="HPL167" s="426"/>
      <c r="HPM167" s="426"/>
      <c r="HPN167" s="427"/>
      <c r="HPO167" s="427"/>
      <c r="HPP167" s="423"/>
      <c r="HPQ167" s="428"/>
      <c r="HPR167" s="79"/>
      <c r="HPS167" s="424"/>
      <c r="HPT167" s="89"/>
      <c r="HPU167" s="425"/>
      <c r="HPV167" s="423"/>
      <c r="HPW167" s="426"/>
      <c r="HPX167" s="426"/>
      <c r="HPY167" s="427"/>
      <c r="HPZ167" s="427"/>
      <c r="HQA167" s="423"/>
      <c r="HQB167" s="428"/>
      <c r="HQC167" s="79"/>
      <c r="HQD167" s="424"/>
      <c r="HQE167" s="89"/>
      <c r="HQF167" s="425"/>
      <c r="HQG167" s="423"/>
      <c r="HQH167" s="426"/>
      <c r="HQI167" s="426"/>
      <c r="HQJ167" s="427"/>
      <c r="HQK167" s="427"/>
      <c r="HQL167" s="423"/>
      <c r="HQM167" s="428"/>
      <c r="HQN167" s="79"/>
      <c r="HQO167" s="424"/>
      <c r="HQP167" s="89"/>
      <c r="HQQ167" s="425"/>
      <c r="HQR167" s="423"/>
      <c r="HQS167" s="426"/>
      <c r="HQT167" s="426"/>
      <c r="HQU167" s="427"/>
      <c r="HQV167" s="427"/>
      <c r="HQW167" s="423"/>
      <c r="HQX167" s="428"/>
      <c r="HQY167" s="79"/>
      <c r="HQZ167" s="424"/>
      <c r="HRA167" s="89"/>
      <c r="HRB167" s="425"/>
      <c r="HRC167" s="423"/>
      <c r="HRD167" s="426"/>
      <c r="HRE167" s="426"/>
      <c r="HRF167" s="427"/>
      <c r="HRG167" s="427"/>
      <c r="HRH167" s="423"/>
      <c r="HRI167" s="428"/>
      <c r="HRJ167" s="79"/>
      <c r="HRK167" s="424"/>
      <c r="HRL167" s="89"/>
      <c r="HRM167" s="425"/>
      <c r="HRN167" s="423"/>
      <c r="HRO167" s="426"/>
      <c r="HRP167" s="426"/>
      <c r="HRQ167" s="427"/>
      <c r="HRR167" s="427"/>
      <c r="HRS167" s="423"/>
      <c r="HRT167" s="428"/>
      <c r="HRU167" s="79"/>
      <c r="HRV167" s="424"/>
      <c r="HRW167" s="89"/>
      <c r="HRX167" s="425"/>
      <c r="HRY167" s="423"/>
      <c r="HRZ167" s="426"/>
      <c r="HSA167" s="426"/>
      <c r="HSB167" s="427"/>
      <c r="HSC167" s="427"/>
      <c r="HSD167" s="423"/>
      <c r="HSE167" s="428"/>
      <c r="HSF167" s="79"/>
      <c r="HSG167" s="424"/>
      <c r="HSH167" s="89"/>
      <c r="HSI167" s="425"/>
      <c r="HSJ167" s="423"/>
      <c r="HSK167" s="426"/>
      <c r="HSL167" s="426"/>
      <c r="HSM167" s="427"/>
      <c r="HSN167" s="427"/>
      <c r="HSO167" s="423"/>
      <c r="HSP167" s="428"/>
      <c r="HSQ167" s="79"/>
      <c r="HSR167" s="424"/>
      <c r="HSS167" s="89"/>
      <c r="HST167" s="425"/>
      <c r="HSU167" s="423"/>
      <c r="HSV167" s="426"/>
      <c r="HSW167" s="426"/>
      <c r="HSX167" s="427"/>
      <c r="HSY167" s="427"/>
      <c r="HSZ167" s="423"/>
      <c r="HTA167" s="428"/>
      <c r="HTB167" s="79"/>
      <c r="HTC167" s="424"/>
      <c r="HTD167" s="89"/>
      <c r="HTE167" s="425"/>
      <c r="HTF167" s="423"/>
      <c r="HTG167" s="426"/>
      <c r="HTH167" s="426"/>
      <c r="HTI167" s="427"/>
      <c r="HTJ167" s="427"/>
      <c r="HTK167" s="423"/>
      <c r="HTL167" s="428"/>
      <c r="HTM167" s="79"/>
      <c r="HTN167" s="424"/>
      <c r="HTO167" s="89"/>
      <c r="HTP167" s="425"/>
      <c r="HTQ167" s="423"/>
      <c r="HTR167" s="426"/>
      <c r="HTS167" s="426"/>
      <c r="HTT167" s="427"/>
      <c r="HTU167" s="427"/>
      <c r="HTV167" s="423"/>
      <c r="HTW167" s="428"/>
      <c r="HTX167" s="79"/>
      <c r="HTY167" s="424"/>
      <c r="HTZ167" s="89"/>
      <c r="HUA167" s="425"/>
      <c r="HUB167" s="423"/>
      <c r="HUC167" s="426"/>
      <c r="HUD167" s="426"/>
      <c r="HUE167" s="427"/>
      <c r="HUF167" s="427"/>
      <c r="HUG167" s="423"/>
      <c r="HUH167" s="428"/>
      <c r="HUI167" s="79"/>
      <c r="HUJ167" s="424"/>
      <c r="HUK167" s="89"/>
      <c r="HUL167" s="425"/>
      <c r="HUM167" s="423"/>
      <c r="HUN167" s="426"/>
      <c r="HUO167" s="426"/>
      <c r="HUP167" s="427"/>
      <c r="HUQ167" s="427"/>
      <c r="HUR167" s="423"/>
      <c r="HUS167" s="428"/>
      <c r="HUT167" s="79"/>
      <c r="HUU167" s="424"/>
      <c r="HUV167" s="89"/>
      <c r="HUW167" s="425"/>
      <c r="HUX167" s="423"/>
      <c r="HUY167" s="426"/>
      <c r="HUZ167" s="426"/>
      <c r="HVA167" s="427"/>
      <c r="HVB167" s="427"/>
      <c r="HVC167" s="423"/>
      <c r="HVD167" s="428"/>
      <c r="HVE167" s="79"/>
      <c r="HVF167" s="424"/>
      <c r="HVG167" s="89"/>
      <c r="HVH167" s="425"/>
      <c r="HVI167" s="423"/>
      <c r="HVJ167" s="426"/>
      <c r="HVK167" s="426"/>
      <c r="HVL167" s="427"/>
      <c r="HVM167" s="427"/>
      <c r="HVN167" s="423"/>
      <c r="HVO167" s="428"/>
      <c r="HVP167" s="79"/>
      <c r="HVQ167" s="424"/>
      <c r="HVR167" s="89"/>
      <c r="HVS167" s="425"/>
      <c r="HVT167" s="423"/>
      <c r="HVU167" s="426"/>
      <c r="HVV167" s="426"/>
      <c r="HVW167" s="427"/>
      <c r="HVX167" s="427"/>
      <c r="HVY167" s="423"/>
      <c r="HVZ167" s="428"/>
      <c r="HWA167" s="79"/>
      <c r="HWB167" s="424"/>
      <c r="HWC167" s="89"/>
      <c r="HWD167" s="425"/>
      <c r="HWE167" s="423"/>
      <c r="HWF167" s="426"/>
      <c r="HWG167" s="426"/>
      <c r="HWH167" s="427"/>
      <c r="HWI167" s="427"/>
      <c r="HWJ167" s="423"/>
      <c r="HWK167" s="428"/>
      <c r="HWL167" s="79"/>
      <c r="HWM167" s="424"/>
      <c r="HWN167" s="89"/>
      <c r="HWO167" s="425"/>
      <c r="HWP167" s="423"/>
      <c r="HWQ167" s="426"/>
      <c r="HWR167" s="426"/>
      <c r="HWS167" s="427"/>
      <c r="HWT167" s="427"/>
      <c r="HWU167" s="423"/>
      <c r="HWV167" s="428"/>
      <c r="HWW167" s="79"/>
      <c r="HWX167" s="424"/>
      <c r="HWY167" s="89"/>
      <c r="HWZ167" s="425"/>
      <c r="HXA167" s="423"/>
      <c r="HXB167" s="426"/>
      <c r="HXC167" s="426"/>
      <c r="HXD167" s="427"/>
      <c r="HXE167" s="427"/>
      <c r="HXF167" s="423"/>
      <c r="HXG167" s="428"/>
      <c r="HXH167" s="79"/>
      <c r="HXI167" s="424"/>
      <c r="HXJ167" s="89"/>
      <c r="HXK167" s="425"/>
      <c r="HXL167" s="423"/>
      <c r="HXM167" s="426"/>
      <c r="HXN167" s="426"/>
      <c r="HXO167" s="427"/>
      <c r="HXP167" s="427"/>
      <c r="HXQ167" s="423"/>
      <c r="HXR167" s="428"/>
      <c r="HXS167" s="79"/>
      <c r="HXT167" s="424"/>
      <c r="HXU167" s="89"/>
      <c r="HXV167" s="425"/>
      <c r="HXW167" s="423"/>
      <c r="HXX167" s="426"/>
      <c r="HXY167" s="426"/>
      <c r="HXZ167" s="427"/>
      <c r="HYA167" s="427"/>
      <c r="HYB167" s="423"/>
      <c r="HYC167" s="428"/>
      <c r="HYD167" s="79"/>
      <c r="HYE167" s="424"/>
      <c r="HYF167" s="89"/>
      <c r="HYG167" s="425"/>
      <c r="HYH167" s="423"/>
      <c r="HYI167" s="426"/>
      <c r="HYJ167" s="426"/>
      <c r="HYK167" s="427"/>
      <c r="HYL167" s="427"/>
      <c r="HYM167" s="423"/>
      <c r="HYN167" s="428"/>
      <c r="HYO167" s="79"/>
      <c r="HYP167" s="424"/>
      <c r="HYQ167" s="89"/>
      <c r="HYR167" s="425"/>
      <c r="HYS167" s="423"/>
      <c r="HYT167" s="426"/>
      <c r="HYU167" s="426"/>
      <c r="HYV167" s="427"/>
      <c r="HYW167" s="427"/>
      <c r="HYX167" s="423"/>
      <c r="HYY167" s="428"/>
      <c r="HYZ167" s="79"/>
      <c r="HZA167" s="424"/>
      <c r="HZB167" s="89"/>
      <c r="HZC167" s="425"/>
      <c r="HZD167" s="423"/>
      <c r="HZE167" s="426"/>
      <c r="HZF167" s="426"/>
      <c r="HZG167" s="427"/>
      <c r="HZH167" s="427"/>
      <c r="HZI167" s="423"/>
      <c r="HZJ167" s="428"/>
      <c r="HZK167" s="79"/>
      <c r="HZL167" s="424"/>
      <c r="HZM167" s="89"/>
      <c r="HZN167" s="425"/>
      <c r="HZO167" s="423"/>
      <c r="HZP167" s="426"/>
      <c r="HZQ167" s="426"/>
      <c r="HZR167" s="427"/>
      <c r="HZS167" s="427"/>
      <c r="HZT167" s="423"/>
      <c r="HZU167" s="428"/>
      <c r="HZV167" s="79"/>
      <c r="HZW167" s="424"/>
      <c r="HZX167" s="89"/>
      <c r="HZY167" s="425"/>
      <c r="HZZ167" s="423"/>
      <c r="IAA167" s="426"/>
      <c r="IAB167" s="426"/>
      <c r="IAC167" s="427"/>
      <c r="IAD167" s="427"/>
      <c r="IAE167" s="423"/>
      <c r="IAF167" s="428"/>
      <c r="IAG167" s="79"/>
      <c r="IAH167" s="424"/>
      <c r="IAI167" s="89"/>
      <c r="IAJ167" s="425"/>
      <c r="IAK167" s="423"/>
      <c r="IAL167" s="426"/>
      <c r="IAM167" s="426"/>
      <c r="IAN167" s="427"/>
      <c r="IAO167" s="427"/>
      <c r="IAP167" s="423"/>
      <c r="IAQ167" s="428"/>
      <c r="IAR167" s="79"/>
      <c r="IAS167" s="424"/>
      <c r="IAT167" s="89"/>
      <c r="IAU167" s="425"/>
      <c r="IAV167" s="423"/>
      <c r="IAW167" s="426"/>
      <c r="IAX167" s="426"/>
      <c r="IAY167" s="427"/>
      <c r="IAZ167" s="427"/>
      <c r="IBA167" s="423"/>
      <c r="IBB167" s="428"/>
      <c r="IBC167" s="79"/>
      <c r="IBD167" s="424"/>
      <c r="IBE167" s="89"/>
      <c r="IBF167" s="425"/>
      <c r="IBG167" s="423"/>
      <c r="IBH167" s="426"/>
      <c r="IBI167" s="426"/>
      <c r="IBJ167" s="427"/>
      <c r="IBK167" s="427"/>
      <c r="IBL167" s="423"/>
      <c r="IBM167" s="428"/>
      <c r="IBN167" s="79"/>
      <c r="IBO167" s="424"/>
      <c r="IBP167" s="89"/>
      <c r="IBQ167" s="425"/>
      <c r="IBR167" s="423"/>
      <c r="IBS167" s="426"/>
      <c r="IBT167" s="426"/>
      <c r="IBU167" s="427"/>
      <c r="IBV167" s="427"/>
      <c r="IBW167" s="423"/>
      <c r="IBX167" s="428"/>
      <c r="IBY167" s="79"/>
      <c r="IBZ167" s="424"/>
      <c r="ICA167" s="89"/>
      <c r="ICB167" s="425"/>
      <c r="ICC167" s="423"/>
      <c r="ICD167" s="426"/>
      <c r="ICE167" s="426"/>
      <c r="ICF167" s="427"/>
      <c r="ICG167" s="427"/>
      <c r="ICH167" s="423"/>
      <c r="ICI167" s="428"/>
      <c r="ICJ167" s="79"/>
      <c r="ICK167" s="424"/>
      <c r="ICL167" s="89"/>
      <c r="ICM167" s="425"/>
      <c r="ICN167" s="423"/>
      <c r="ICO167" s="426"/>
      <c r="ICP167" s="426"/>
      <c r="ICQ167" s="427"/>
      <c r="ICR167" s="427"/>
      <c r="ICS167" s="423"/>
      <c r="ICT167" s="428"/>
      <c r="ICU167" s="79"/>
      <c r="ICV167" s="424"/>
      <c r="ICW167" s="89"/>
      <c r="ICX167" s="425"/>
      <c r="ICY167" s="423"/>
      <c r="ICZ167" s="426"/>
      <c r="IDA167" s="426"/>
      <c r="IDB167" s="427"/>
      <c r="IDC167" s="427"/>
      <c r="IDD167" s="423"/>
      <c r="IDE167" s="428"/>
      <c r="IDF167" s="79"/>
      <c r="IDG167" s="424"/>
      <c r="IDH167" s="89"/>
      <c r="IDI167" s="425"/>
      <c r="IDJ167" s="423"/>
      <c r="IDK167" s="426"/>
      <c r="IDL167" s="426"/>
      <c r="IDM167" s="427"/>
      <c r="IDN167" s="427"/>
      <c r="IDO167" s="423"/>
      <c r="IDP167" s="428"/>
      <c r="IDQ167" s="79"/>
      <c r="IDR167" s="424"/>
      <c r="IDS167" s="89"/>
      <c r="IDT167" s="425"/>
      <c r="IDU167" s="423"/>
      <c r="IDV167" s="426"/>
      <c r="IDW167" s="426"/>
      <c r="IDX167" s="427"/>
      <c r="IDY167" s="427"/>
      <c r="IDZ167" s="423"/>
      <c r="IEA167" s="428"/>
      <c r="IEB167" s="79"/>
      <c r="IEC167" s="424"/>
      <c r="IED167" s="89"/>
      <c r="IEE167" s="425"/>
      <c r="IEF167" s="423"/>
      <c r="IEG167" s="426"/>
      <c r="IEH167" s="426"/>
      <c r="IEI167" s="427"/>
      <c r="IEJ167" s="427"/>
      <c r="IEK167" s="423"/>
      <c r="IEL167" s="428"/>
      <c r="IEM167" s="79"/>
      <c r="IEN167" s="424"/>
      <c r="IEO167" s="89"/>
      <c r="IEP167" s="425"/>
      <c r="IEQ167" s="423"/>
      <c r="IER167" s="426"/>
      <c r="IES167" s="426"/>
      <c r="IET167" s="427"/>
      <c r="IEU167" s="427"/>
      <c r="IEV167" s="423"/>
      <c r="IEW167" s="428"/>
      <c r="IEX167" s="79"/>
      <c r="IEY167" s="424"/>
      <c r="IEZ167" s="89"/>
      <c r="IFA167" s="425"/>
      <c r="IFB167" s="423"/>
      <c r="IFC167" s="426"/>
      <c r="IFD167" s="426"/>
      <c r="IFE167" s="427"/>
      <c r="IFF167" s="427"/>
      <c r="IFG167" s="423"/>
      <c r="IFH167" s="428"/>
      <c r="IFI167" s="79"/>
      <c r="IFJ167" s="424"/>
      <c r="IFK167" s="89"/>
      <c r="IFL167" s="425"/>
      <c r="IFM167" s="423"/>
      <c r="IFN167" s="426"/>
      <c r="IFO167" s="426"/>
      <c r="IFP167" s="427"/>
      <c r="IFQ167" s="427"/>
      <c r="IFR167" s="423"/>
      <c r="IFS167" s="428"/>
      <c r="IFT167" s="79"/>
      <c r="IFU167" s="424"/>
      <c r="IFV167" s="89"/>
      <c r="IFW167" s="425"/>
      <c r="IFX167" s="423"/>
      <c r="IFY167" s="426"/>
      <c r="IFZ167" s="426"/>
      <c r="IGA167" s="427"/>
      <c r="IGB167" s="427"/>
      <c r="IGC167" s="423"/>
      <c r="IGD167" s="428"/>
      <c r="IGE167" s="79"/>
      <c r="IGF167" s="424"/>
      <c r="IGG167" s="89"/>
      <c r="IGH167" s="425"/>
      <c r="IGI167" s="423"/>
      <c r="IGJ167" s="426"/>
      <c r="IGK167" s="426"/>
      <c r="IGL167" s="427"/>
      <c r="IGM167" s="427"/>
      <c r="IGN167" s="423"/>
      <c r="IGO167" s="428"/>
      <c r="IGP167" s="79"/>
      <c r="IGQ167" s="424"/>
      <c r="IGR167" s="89"/>
      <c r="IGS167" s="425"/>
      <c r="IGT167" s="423"/>
      <c r="IGU167" s="426"/>
      <c r="IGV167" s="426"/>
      <c r="IGW167" s="427"/>
      <c r="IGX167" s="427"/>
      <c r="IGY167" s="423"/>
      <c r="IGZ167" s="428"/>
      <c r="IHA167" s="79"/>
      <c r="IHB167" s="424"/>
      <c r="IHC167" s="89"/>
      <c r="IHD167" s="425"/>
      <c r="IHE167" s="423"/>
      <c r="IHF167" s="426"/>
      <c r="IHG167" s="426"/>
      <c r="IHH167" s="427"/>
      <c r="IHI167" s="427"/>
      <c r="IHJ167" s="423"/>
      <c r="IHK167" s="428"/>
      <c r="IHL167" s="79"/>
      <c r="IHM167" s="424"/>
      <c r="IHN167" s="89"/>
      <c r="IHO167" s="425"/>
      <c r="IHP167" s="423"/>
      <c r="IHQ167" s="426"/>
      <c r="IHR167" s="426"/>
      <c r="IHS167" s="427"/>
      <c r="IHT167" s="427"/>
      <c r="IHU167" s="423"/>
      <c r="IHV167" s="428"/>
      <c r="IHW167" s="79"/>
      <c r="IHX167" s="424"/>
      <c r="IHY167" s="89"/>
      <c r="IHZ167" s="425"/>
      <c r="IIA167" s="423"/>
      <c r="IIB167" s="426"/>
      <c r="IIC167" s="426"/>
      <c r="IID167" s="427"/>
      <c r="IIE167" s="427"/>
      <c r="IIF167" s="423"/>
      <c r="IIG167" s="428"/>
      <c r="IIH167" s="79"/>
      <c r="III167" s="424"/>
      <c r="IIJ167" s="89"/>
      <c r="IIK167" s="425"/>
      <c r="IIL167" s="423"/>
      <c r="IIM167" s="426"/>
      <c r="IIN167" s="426"/>
      <c r="IIO167" s="427"/>
      <c r="IIP167" s="427"/>
      <c r="IIQ167" s="423"/>
      <c r="IIR167" s="428"/>
      <c r="IIS167" s="79"/>
      <c r="IIT167" s="424"/>
      <c r="IIU167" s="89"/>
      <c r="IIV167" s="425"/>
      <c r="IIW167" s="423"/>
      <c r="IIX167" s="426"/>
      <c r="IIY167" s="426"/>
      <c r="IIZ167" s="427"/>
      <c r="IJA167" s="427"/>
      <c r="IJB167" s="423"/>
      <c r="IJC167" s="428"/>
      <c r="IJD167" s="79"/>
      <c r="IJE167" s="424"/>
      <c r="IJF167" s="89"/>
      <c r="IJG167" s="425"/>
      <c r="IJH167" s="423"/>
      <c r="IJI167" s="426"/>
      <c r="IJJ167" s="426"/>
      <c r="IJK167" s="427"/>
      <c r="IJL167" s="427"/>
      <c r="IJM167" s="423"/>
      <c r="IJN167" s="428"/>
      <c r="IJO167" s="79"/>
      <c r="IJP167" s="424"/>
      <c r="IJQ167" s="89"/>
      <c r="IJR167" s="425"/>
      <c r="IJS167" s="423"/>
      <c r="IJT167" s="426"/>
      <c r="IJU167" s="426"/>
      <c r="IJV167" s="427"/>
      <c r="IJW167" s="427"/>
      <c r="IJX167" s="423"/>
      <c r="IJY167" s="428"/>
      <c r="IJZ167" s="79"/>
      <c r="IKA167" s="424"/>
      <c r="IKB167" s="89"/>
      <c r="IKC167" s="425"/>
      <c r="IKD167" s="423"/>
      <c r="IKE167" s="426"/>
      <c r="IKF167" s="426"/>
      <c r="IKG167" s="427"/>
      <c r="IKH167" s="427"/>
      <c r="IKI167" s="423"/>
      <c r="IKJ167" s="428"/>
      <c r="IKK167" s="79"/>
      <c r="IKL167" s="424"/>
      <c r="IKM167" s="89"/>
      <c r="IKN167" s="425"/>
      <c r="IKO167" s="423"/>
      <c r="IKP167" s="426"/>
      <c r="IKQ167" s="426"/>
      <c r="IKR167" s="427"/>
      <c r="IKS167" s="427"/>
      <c r="IKT167" s="423"/>
      <c r="IKU167" s="428"/>
      <c r="IKV167" s="79"/>
      <c r="IKW167" s="424"/>
      <c r="IKX167" s="89"/>
      <c r="IKY167" s="425"/>
      <c r="IKZ167" s="423"/>
      <c r="ILA167" s="426"/>
      <c r="ILB167" s="426"/>
      <c r="ILC167" s="427"/>
      <c r="ILD167" s="427"/>
      <c r="ILE167" s="423"/>
      <c r="ILF167" s="428"/>
      <c r="ILG167" s="79"/>
      <c r="ILH167" s="424"/>
      <c r="ILI167" s="89"/>
      <c r="ILJ167" s="425"/>
      <c r="ILK167" s="423"/>
      <c r="ILL167" s="426"/>
      <c r="ILM167" s="426"/>
      <c r="ILN167" s="427"/>
      <c r="ILO167" s="427"/>
      <c r="ILP167" s="423"/>
      <c r="ILQ167" s="428"/>
      <c r="ILR167" s="79"/>
      <c r="ILS167" s="424"/>
      <c r="ILT167" s="89"/>
      <c r="ILU167" s="425"/>
      <c r="ILV167" s="423"/>
      <c r="ILW167" s="426"/>
      <c r="ILX167" s="426"/>
      <c r="ILY167" s="427"/>
      <c r="ILZ167" s="427"/>
      <c r="IMA167" s="423"/>
      <c r="IMB167" s="428"/>
      <c r="IMC167" s="79"/>
      <c r="IMD167" s="424"/>
      <c r="IME167" s="89"/>
      <c r="IMF167" s="425"/>
      <c r="IMG167" s="423"/>
      <c r="IMH167" s="426"/>
      <c r="IMI167" s="426"/>
      <c r="IMJ167" s="427"/>
      <c r="IMK167" s="427"/>
      <c r="IML167" s="423"/>
      <c r="IMM167" s="428"/>
      <c r="IMN167" s="79"/>
      <c r="IMO167" s="424"/>
      <c r="IMP167" s="89"/>
      <c r="IMQ167" s="425"/>
      <c r="IMR167" s="423"/>
      <c r="IMS167" s="426"/>
      <c r="IMT167" s="426"/>
      <c r="IMU167" s="427"/>
      <c r="IMV167" s="427"/>
      <c r="IMW167" s="423"/>
      <c r="IMX167" s="428"/>
      <c r="IMY167" s="79"/>
      <c r="IMZ167" s="424"/>
      <c r="INA167" s="89"/>
      <c r="INB167" s="425"/>
      <c r="INC167" s="423"/>
      <c r="IND167" s="426"/>
      <c r="INE167" s="426"/>
      <c r="INF167" s="427"/>
      <c r="ING167" s="427"/>
      <c r="INH167" s="423"/>
      <c r="INI167" s="428"/>
      <c r="INJ167" s="79"/>
      <c r="INK167" s="424"/>
      <c r="INL167" s="89"/>
      <c r="INM167" s="425"/>
      <c r="INN167" s="423"/>
      <c r="INO167" s="426"/>
      <c r="INP167" s="426"/>
      <c r="INQ167" s="427"/>
      <c r="INR167" s="427"/>
      <c r="INS167" s="423"/>
      <c r="INT167" s="428"/>
      <c r="INU167" s="79"/>
      <c r="INV167" s="424"/>
      <c r="INW167" s="89"/>
      <c r="INX167" s="425"/>
      <c r="INY167" s="423"/>
      <c r="INZ167" s="426"/>
      <c r="IOA167" s="426"/>
      <c r="IOB167" s="427"/>
      <c r="IOC167" s="427"/>
      <c r="IOD167" s="423"/>
      <c r="IOE167" s="428"/>
      <c r="IOF167" s="79"/>
      <c r="IOG167" s="424"/>
      <c r="IOH167" s="89"/>
      <c r="IOI167" s="425"/>
      <c r="IOJ167" s="423"/>
      <c r="IOK167" s="426"/>
      <c r="IOL167" s="426"/>
      <c r="IOM167" s="427"/>
      <c r="ION167" s="427"/>
      <c r="IOO167" s="423"/>
      <c r="IOP167" s="428"/>
      <c r="IOQ167" s="79"/>
      <c r="IOR167" s="424"/>
      <c r="IOS167" s="89"/>
      <c r="IOT167" s="425"/>
      <c r="IOU167" s="423"/>
      <c r="IOV167" s="426"/>
      <c r="IOW167" s="426"/>
      <c r="IOX167" s="427"/>
      <c r="IOY167" s="427"/>
      <c r="IOZ167" s="423"/>
      <c r="IPA167" s="428"/>
      <c r="IPB167" s="79"/>
      <c r="IPC167" s="424"/>
      <c r="IPD167" s="89"/>
      <c r="IPE167" s="425"/>
      <c r="IPF167" s="423"/>
      <c r="IPG167" s="426"/>
      <c r="IPH167" s="426"/>
      <c r="IPI167" s="427"/>
      <c r="IPJ167" s="427"/>
      <c r="IPK167" s="423"/>
      <c r="IPL167" s="428"/>
      <c r="IPM167" s="79"/>
      <c r="IPN167" s="424"/>
      <c r="IPO167" s="89"/>
      <c r="IPP167" s="425"/>
      <c r="IPQ167" s="423"/>
      <c r="IPR167" s="426"/>
      <c r="IPS167" s="426"/>
      <c r="IPT167" s="427"/>
      <c r="IPU167" s="427"/>
      <c r="IPV167" s="423"/>
      <c r="IPW167" s="428"/>
      <c r="IPX167" s="79"/>
      <c r="IPY167" s="424"/>
      <c r="IPZ167" s="89"/>
      <c r="IQA167" s="425"/>
      <c r="IQB167" s="423"/>
      <c r="IQC167" s="426"/>
      <c r="IQD167" s="426"/>
      <c r="IQE167" s="427"/>
      <c r="IQF167" s="427"/>
      <c r="IQG167" s="423"/>
      <c r="IQH167" s="428"/>
      <c r="IQI167" s="79"/>
      <c r="IQJ167" s="424"/>
      <c r="IQK167" s="89"/>
      <c r="IQL167" s="425"/>
      <c r="IQM167" s="423"/>
      <c r="IQN167" s="426"/>
      <c r="IQO167" s="426"/>
      <c r="IQP167" s="427"/>
      <c r="IQQ167" s="427"/>
      <c r="IQR167" s="423"/>
      <c r="IQS167" s="428"/>
      <c r="IQT167" s="79"/>
      <c r="IQU167" s="424"/>
      <c r="IQV167" s="89"/>
      <c r="IQW167" s="425"/>
      <c r="IQX167" s="423"/>
      <c r="IQY167" s="426"/>
      <c r="IQZ167" s="426"/>
      <c r="IRA167" s="427"/>
      <c r="IRB167" s="427"/>
      <c r="IRC167" s="423"/>
      <c r="IRD167" s="428"/>
      <c r="IRE167" s="79"/>
      <c r="IRF167" s="424"/>
      <c r="IRG167" s="89"/>
      <c r="IRH167" s="425"/>
      <c r="IRI167" s="423"/>
      <c r="IRJ167" s="426"/>
      <c r="IRK167" s="426"/>
      <c r="IRL167" s="427"/>
      <c r="IRM167" s="427"/>
      <c r="IRN167" s="423"/>
      <c r="IRO167" s="428"/>
      <c r="IRP167" s="79"/>
      <c r="IRQ167" s="424"/>
      <c r="IRR167" s="89"/>
      <c r="IRS167" s="425"/>
      <c r="IRT167" s="423"/>
      <c r="IRU167" s="426"/>
      <c r="IRV167" s="426"/>
      <c r="IRW167" s="427"/>
      <c r="IRX167" s="427"/>
      <c r="IRY167" s="423"/>
      <c r="IRZ167" s="428"/>
      <c r="ISA167" s="79"/>
      <c r="ISB167" s="424"/>
      <c r="ISC167" s="89"/>
      <c r="ISD167" s="425"/>
      <c r="ISE167" s="423"/>
      <c r="ISF167" s="426"/>
      <c r="ISG167" s="426"/>
      <c r="ISH167" s="427"/>
      <c r="ISI167" s="427"/>
      <c r="ISJ167" s="423"/>
      <c r="ISK167" s="428"/>
      <c r="ISL167" s="79"/>
      <c r="ISM167" s="424"/>
      <c r="ISN167" s="89"/>
      <c r="ISO167" s="425"/>
      <c r="ISP167" s="423"/>
      <c r="ISQ167" s="426"/>
      <c r="ISR167" s="426"/>
      <c r="ISS167" s="427"/>
      <c r="IST167" s="427"/>
      <c r="ISU167" s="423"/>
      <c r="ISV167" s="428"/>
      <c r="ISW167" s="79"/>
      <c r="ISX167" s="424"/>
      <c r="ISY167" s="89"/>
      <c r="ISZ167" s="425"/>
      <c r="ITA167" s="423"/>
      <c r="ITB167" s="426"/>
      <c r="ITC167" s="426"/>
      <c r="ITD167" s="427"/>
      <c r="ITE167" s="427"/>
      <c r="ITF167" s="423"/>
      <c r="ITG167" s="428"/>
      <c r="ITH167" s="79"/>
      <c r="ITI167" s="424"/>
      <c r="ITJ167" s="89"/>
      <c r="ITK167" s="425"/>
      <c r="ITL167" s="423"/>
      <c r="ITM167" s="426"/>
      <c r="ITN167" s="426"/>
      <c r="ITO167" s="427"/>
      <c r="ITP167" s="427"/>
      <c r="ITQ167" s="423"/>
      <c r="ITR167" s="428"/>
      <c r="ITS167" s="79"/>
      <c r="ITT167" s="424"/>
      <c r="ITU167" s="89"/>
      <c r="ITV167" s="425"/>
      <c r="ITW167" s="423"/>
      <c r="ITX167" s="426"/>
      <c r="ITY167" s="426"/>
      <c r="ITZ167" s="427"/>
      <c r="IUA167" s="427"/>
      <c r="IUB167" s="423"/>
      <c r="IUC167" s="428"/>
      <c r="IUD167" s="79"/>
      <c r="IUE167" s="424"/>
      <c r="IUF167" s="89"/>
      <c r="IUG167" s="425"/>
      <c r="IUH167" s="423"/>
      <c r="IUI167" s="426"/>
      <c r="IUJ167" s="426"/>
      <c r="IUK167" s="427"/>
      <c r="IUL167" s="427"/>
      <c r="IUM167" s="423"/>
      <c r="IUN167" s="428"/>
      <c r="IUO167" s="79"/>
      <c r="IUP167" s="424"/>
      <c r="IUQ167" s="89"/>
      <c r="IUR167" s="425"/>
      <c r="IUS167" s="423"/>
      <c r="IUT167" s="426"/>
      <c r="IUU167" s="426"/>
      <c r="IUV167" s="427"/>
      <c r="IUW167" s="427"/>
      <c r="IUX167" s="423"/>
      <c r="IUY167" s="428"/>
      <c r="IUZ167" s="79"/>
      <c r="IVA167" s="424"/>
      <c r="IVB167" s="89"/>
      <c r="IVC167" s="425"/>
      <c r="IVD167" s="423"/>
      <c r="IVE167" s="426"/>
      <c r="IVF167" s="426"/>
      <c r="IVG167" s="427"/>
      <c r="IVH167" s="427"/>
      <c r="IVI167" s="423"/>
      <c r="IVJ167" s="428"/>
      <c r="IVK167" s="79"/>
      <c r="IVL167" s="424"/>
      <c r="IVM167" s="89"/>
      <c r="IVN167" s="425"/>
      <c r="IVO167" s="423"/>
      <c r="IVP167" s="426"/>
      <c r="IVQ167" s="426"/>
      <c r="IVR167" s="427"/>
      <c r="IVS167" s="427"/>
      <c r="IVT167" s="423"/>
      <c r="IVU167" s="428"/>
      <c r="IVV167" s="79"/>
      <c r="IVW167" s="424"/>
      <c r="IVX167" s="89"/>
      <c r="IVY167" s="425"/>
      <c r="IVZ167" s="423"/>
      <c r="IWA167" s="426"/>
      <c r="IWB167" s="426"/>
      <c r="IWC167" s="427"/>
      <c r="IWD167" s="427"/>
      <c r="IWE167" s="423"/>
      <c r="IWF167" s="428"/>
      <c r="IWG167" s="79"/>
      <c r="IWH167" s="424"/>
      <c r="IWI167" s="89"/>
      <c r="IWJ167" s="425"/>
      <c r="IWK167" s="423"/>
      <c r="IWL167" s="426"/>
      <c r="IWM167" s="426"/>
      <c r="IWN167" s="427"/>
      <c r="IWO167" s="427"/>
      <c r="IWP167" s="423"/>
      <c r="IWQ167" s="428"/>
      <c r="IWR167" s="79"/>
      <c r="IWS167" s="424"/>
      <c r="IWT167" s="89"/>
      <c r="IWU167" s="425"/>
      <c r="IWV167" s="423"/>
      <c r="IWW167" s="426"/>
      <c r="IWX167" s="426"/>
      <c r="IWY167" s="427"/>
      <c r="IWZ167" s="427"/>
      <c r="IXA167" s="423"/>
      <c r="IXB167" s="428"/>
      <c r="IXC167" s="79"/>
      <c r="IXD167" s="424"/>
      <c r="IXE167" s="89"/>
      <c r="IXF167" s="425"/>
      <c r="IXG167" s="423"/>
      <c r="IXH167" s="426"/>
      <c r="IXI167" s="426"/>
      <c r="IXJ167" s="427"/>
      <c r="IXK167" s="427"/>
      <c r="IXL167" s="423"/>
      <c r="IXM167" s="428"/>
      <c r="IXN167" s="79"/>
      <c r="IXO167" s="424"/>
      <c r="IXP167" s="89"/>
      <c r="IXQ167" s="425"/>
      <c r="IXR167" s="423"/>
      <c r="IXS167" s="426"/>
      <c r="IXT167" s="426"/>
      <c r="IXU167" s="427"/>
      <c r="IXV167" s="427"/>
      <c r="IXW167" s="423"/>
      <c r="IXX167" s="428"/>
      <c r="IXY167" s="79"/>
      <c r="IXZ167" s="424"/>
      <c r="IYA167" s="89"/>
      <c r="IYB167" s="425"/>
      <c r="IYC167" s="423"/>
      <c r="IYD167" s="426"/>
      <c r="IYE167" s="426"/>
      <c r="IYF167" s="427"/>
      <c r="IYG167" s="427"/>
      <c r="IYH167" s="423"/>
      <c r="IYI167" s="428"/>
      <c r="IYJ167" s="79"/>
      <c r="IYK167" s="424"/>
      <c r="IYL167" s="89"/>
      <c r="IYM167" s="425"/>
      <c r="IYN167" s="423"/>
      <c r="IYO167" s="426"/>
      <c r="IYP167" s="426"/>
      <c r="IYQ167" s="427"/>
      <c r="IYR167" s="427"/>
      <c r="IYS167" s="423"/>
      <c r="IYT167" s="428"/>
      <c r="IYU167" s="79"/>
      <c r="IYV167" s="424"/>
      <c r="IYW167" s="89"/>
      <c r="IYX167" s="425"/>
      <c r="IYY167" s="423"/>
      <c r="IYZ167" s="426"/>
      <c r="IZA167" s="426"/>
      <c r="IZB167" s="427"/>
      <c r="IZC167" s="427"/>
      <c r="IZD167" s="423"/>
      <c r="IZE167" s="428"/>
      <c r="IZF167" s="79"/>
      <c r="IZG167" s="424"/>
      <c r="IZH167" s="89"/>
      <c r="IZI167" s="425"/>
      <c r="IZJ167" s="423"/>
      <c r="IZK167" s="426"/>
      <c r="IZL167" s="426"/>
      <c r="IZM167" s="427"/>
      <c r="IZN167" s="427"/>
      <c r="IZO167" s="423"/>
      <c r="IZP167" s="428"/>
      <c r="IZQ167" s="79"/>
      <c r="IZR167" s="424"/>
      <c r="IZS167" s="89"/>
      <c r="IZT167" s="425"/>
      <c r="IZU167" s="423"/>
      <c r="IZV167" s="426"/>
      <c r="IZW167" s="426"/>
      <c r="IZX167" s="427"/>
      <c r="IZY167" s="427"/>
      <c r="IZZ167" s="423"/>
      <c r="JAA167" s="428"/>
      <c r="JAB167" s="79"/>
      <c r="JAC167" s="424"/>
      <c r="JAD167" s="89"/>
      <c r="JAE167" s="425"/>
      <c r="JAF167" s="423"/>
      <c r="JAG167" s="426"/>
      <c r="JAH167" s="426"/>
      <c r="JAI167" s="427"/>
      <c r="JAJ167" s="427"/>
      <c r="JAK167" s="423"/>
      <c r="JAL167" s="428"/>
      <c r="JAM167" s="79"/>
      <c r="JAN167" s="424"/>
      <c r="JAO167" s="89"/>
      <c r="JAP167" s="425"/>
      <c r="JAQ167" s="423"/>
      <c r="JAR167" s="426"/>
      <c r="JAS167" s="426"/>
      <c r="JAT167" s="427"/>
      <c r="JAU167" s="427"/>
      <c r="JAV167" s="423"/>
      <c r="JAW167" s="428"/>
      <c r="JAX167" s="79"/>
      <c r="JAY167" s="424"/>
      <c r="JAZ167" s="89"/>
      <c r="JBA167" s="425"/>
      <c r="JBB167" s="423"/>
      <c r="JBC167" s="426"/>
      <c r="JBD167" s="426"/>
      <c r="JBE167" s="427"/>
      <c r="JBF167" s="427"/>
      <c r="JBG167" s="423"/>
      <c r="JBH167" s="428"/>
      <c r="JBI167" s="79"/>
      <c r="JBJ167" s="424"/>
      <c r="JBK167" s="89"/>
      <c r="JBL167" s="425"/>
      <c r="JBM167" s="423"/>
      <c r="JBN167" s="426"/>
      <c r="JBO167" s="426"/>
      <c r="JBP167" s="427"/>
      <c r="JBQ167" s="427"/>
      <c r="JBR167" s="423"/>
      <c r="JBS167" s="428"/>
      <c r="JBT167" s="79"/>
      <c r="JBU167" s="424"/>
      <c r="JBV167" s="89"/>
      <c r="JBW167" s="425"/>
      <c r="JBX167" s="423"/>
      <c r="JBY167" s="426"/>
      <c r="JBZ167" s="426"/>
      <c r="JCA167" s="427"/>
      <c r="JCB167" s="427"/>
      <c r="JCC167" s="423"/>
      <c r="JCD167" s="428"/>
      <c r="JCE167" s="79"/>
      <c r="JCF167" s="424"/>
      <c r="JCG167" s="89"/>
      <c r="JCH167" s="425"/>
      <c r="JCI167" s="423"/>
      <c r="JCJ167" s="426"/>
      <c r="JCK167" s="426"/>
      <c r="JCL167" s="427"/>
      <c r="JCM167" s="427"/>
      <c r="JCN167" s="423"/>
      <c r="JCO167" s="428"/>
      <c r="JCP167" s="79"/>
      <c r="JCQ167" s="424"/>
      <c r="JCR167" s="89"/>
      <c r="JCS167" s="425"/>
      <c r="JCT167" s="423"/>
      <c r="JCU167" s="426"/>
      <c r="JCV167" s="426"/>
      <c r="JCW167" s="427"/>
      <c r="JCX167" s="427"/>
      <c r="JCY167" s="423"/>
      <c r="JCZ167" s="428"/>
      <c r="JDA167" s="79"/>
      <c r="JDB167" s="424"/>
      <c r="JDC167" s="89"/>
      <c r="JDD167" s="425"/>
      <c r="JDE167" s="423"/>
      <c r="JDF167" s="426"/>
      <c r="JDG167" s="426"/>
      <c r="JDH167" s="427"/>
      <c r="JDI167" s="427"/>
      <c r="JDJ167" s="423"/>
      <c r="JDK167" s="428"/>
      <c r="JDL167" s="79"/>
      <c r="JDM167" s="424"/>
      <c r="JDN167" s="89"/>
      <c r="JDO167" s="425"/>
      <c r="JDP167" s="423"/>
      <c r="JDQ167" s="426"/>
      <c r="JDR167" s="426"/>
      <c r="JDS167" s="427"/>
      <c r="JDT167" s="427"/>
      <c r="JDU167" s="423"/>
      <c r="JDV167" s="428"/>
      <c r="JDW167" s="79"/>
      <c r="JDX167" s="424"/>
      <c r="JDY167" s="89"/>
      <c r="JDZ167" s="425"/>
      <c r="JEA167" s="423"/>
      <c r="JEB167" s="426"/>
      <c r="JEC167" s="426"/>
      <c r="JED167" s="427"/>
      <c r="JEE167" s="427"/>
      <c r="JEF167" s="423"/>
      <c r="JEG167" s="428"/>
      <c r="JEH167" s="79"/>
      <c r="JEI167" s="424"/>
      <c r="JEJ167" s="89"/>
      <c r="JEK167" s="425"/>
      <c r="JEL167" s="423"/>
      <c r="JEM167" s="426"/>
      <c r="JEN167" s="426"/>
      <c r="JEO167" s="427"/>
      <c r="JEP167" s="427"/>
      <c r="JEQ167" s="423"/>
      <c r="JER167" s="428"/>
      <c r="JES167" s="79"/>
      <c r="JET167" s="424"/>
      <c r="JEU167" s="89"/>
      <c r="JEV167" s="425"/>
      <c r="JEW167" s="423"/>
      <c r="JEX167" s="426"/>
      <c r="JEY167" s="426"/>
      <c r="JEZ167" s="427"/>
      <c r="JFA167" s="427"/>
      <c r="JFB167" s="423"/>
      <c r="JFC167" s="428"/>
      <c r="JFD167" s="79"/>
      <c r="JFE167" s="424"/>
      <c r="JFF167" s="89"/>
      <c r="JFG167" s="425"/>
      <c r="JFH167" s="423"/>
      <c r="JFI167" s="426"/>
      <c r="JFJ167" s="426"/>
      <c r="JFK167" s="427"/>
      <c r="JFL167" s="427"/>
      <c r="JFM167" s="423"/>
      <c r="JFN167" s="428"/>
      <c r="JFO167" s="79"/>
      <c r="JFP167" s="424"/>
      <c r="JFQ167" s="89"/>
      <c r="JFR167" s="425"/>
      <c r="JFS167" s="423"/>
      <c r="JFT167" s="426"/>
      <c r="JFU167" s="426"/>
      <c r="JFV167" s="427"/>
      <c r="JFW167" s="427"/>
      <c r="JFX167" s="423"/>
      <c r="JFY167" s="428"/>
      <c r="JFZ167" s="79"/>
      <c r="JGA167" s="424"/>
      <c r="JGB167" s="89"/>
      <c r="JGC167" s="425"/>
      <c r="JGD167" s="423"/>
      <c r="JGE167" s="426"/>
      <c r="JGF167" s="426"/>
      <c r="JGG167" s="427"/>
      <c r="JGH167" s="427"/>
      <c r="JGI167" s="423"/>
      <c r="JGJ167" s="428"/>
      <c r="JGK167" s="79"/>
      <c r="JGL167" s="424"/>
      <c r="JGM167" s="89"/>
      <c r="JGN167" s="425"/>
      <c r="JGO167" s="423"/>
      <c r="JGP167" s="426"/>
      <c r="JGQ167" s="426"/>
      <c r="JGR167" s="427"/>
      <c r="JGS167" s="427"/>
      <c r="JGT167" s="423"/>
      <c r="JGU167" s="428"/>
      <c r="JGV167" s="79"/>
      <c r="JGW167" s="424"/>
      <c r="JGX167" s="89"/>
      <c r="JGY167" s="425"/>
      <c r="JGZ167" s="423"/>
      <c r="JHA167" s="426"/>
      <c r="JHB167" s="426"/>
      <c r="JHC167" s="427"/>
      <c r="JHD167" s="427"/>
      <c r="JHE167" s="423"/>
      <c r="JHF167" s="428"/>
      <c r="JHG167" s="79"/>
      <c r="JHH167" s="424"/>
      <c r="JHI167" s="89"/>
      <c r="JHJ167" s="425"/>
      <c r="JHK167" s="423"/>
      <c r="JHL167" s="426"/>
      <c r="JHM167" s="426"/>
      <c r="JHN167" s="427"/>
      <c r="JHO167" s="427"/>
      <c r="JHP167" s="423"/>
      <c r="JHQ167" s="428"/>
      <c r="JHR167" s="79"/>
      <c r="JHS167" s="424"/>
      <c r="JHT167" s="89"/>
      <c r="JHU167" s="425"/>
      <c r="JHV167" s="423"/>
      <c r="JHW167" s="426"/>
      <c r="JHX167" s="426"/>
      <c r="JHY167" s="427"/>
      <c r="JHZ167" s="427"/>
      <c r="JIA167" s="423"/>
      <c r="JIB167" s="428"/>
      <c r="JIC167" s="79"/>
      <c r="JID167" s="424"/>
      <c r="JIE167" s="89"/>
      <c r="JIF167" s="425"/>
      <c r="JIG167" s="423"/>
      <c r="JIH167" s="426"/>
      <c r="JII167" s="426"/>
      <c r="JIJ167" s="427"/>
      <c r="JIK167" s="427"/>
      <c r="JIL167" s="423"/>
      <c r="JIM167" s="428"/>
      <c r="JIN167" s="79"/>
      <c r="JIO167" s="424"/>
      <c r="JIP167" s="89"/>
      <c r="JIQ167" s="425"/>
      <c r="JIR167" s="423"/>
      <c r="JIS167" s="426"/>
      <c r="JIT167" s="426"/>
      <c r="JIU167" s="427"/>
      <c r="JIV167" s="427"/>
      <c r="JIW167" s="423"/>
      <c r="JIX167" s="428"/>
      <c r="JIY167" s="79"/>
      <c r="JIZ167" s="424"/>
      <c r="JJA167" s="89"/>
      <c r="JJB167" s="425"/>
      <c r="JJC167" s="423"/>
      <c r="JJD167" s="426"/>
      <c r="JJE167" s="426"/>
      <c r="JJF167" s="427"/>
      <c r="JJG167" s="427"/>
      <c r="JJH167" s="423"/>
      <c r="JJI167" s="428"/>
      <c r="JJJ167" s="79"/>
      <c r="JJK167" s="424"/>
      <c r="JJL167" s="89"/>
      <c r="JJM167" s="425"/>
      <c r="JJN167" s="423"/>
      <c r="JJO167" s="426"/>
      <c r="JJP167" s="426"/>
      <c r="JJQ167" s="427"/>
      <c r="JJR167" s="427"/>
      <c r="JJS167" s="423"/>
      <c r="JJT167" s="428"/>
      <c r="JJU167" s="79"/>
      <c r="JJV167" s="424"/>
      <c r="JJW167" s="89"/>
      <c r="JJX167" s="425"/>
      <c r="JJY167" s="423"/>
      <c r="JJZ167" s="426"/>
      <c r="JKA167" s="426"/>
      <c r="JKB167" s="427"/>
      <c r="JKC167" s="427"/>
      <c r="JKD167" s="423"/>
      <c r="JKE167" s="428"/>
      <c r="JKF167" s="79"/>
      <c r="JKG167" s="424"/>
      <c r="JKH167" s="89"/>
      <c r="JKI167" s="425"/>
      <c r="JKJ167" s="423"/>
      <c r="JKK167" s="426"/>
      <c r="JKL167" s="426"/>
      <c r="JKM167" s="427"/>
      <c r="JKN167" s="427"/>
      <c r="JKO167" s="423"/>
      <c r="JKP167" s="428"/>
      <c r="JKQ167" s="79"/>
      <c r="JKR167" s="424"/>
      <c r="JKS167" s="89"/>
      <c r="JKT167" s="425"/>
      <c r="JKU167" s="423"/>
      <c r="JKV167" s="426"/>
      <c r="JKW167" s="426"/>
      <c r="JKX167" s="427"/>
      <c r="JKY167" s="427"/>
      <c r="JKZ167" s="423"/>
      <c r="JLA167" s="428"/>
      <c r="JLB167" s="79"/>
      <c r="JLC167" s="424"/>
      <c r="JLD167" s="89"/>
      <c r="JLE167" s="425"/>
      <c r="JLF167" s="423"/>
      <c r="JLG167" s="426"/>
      <c r="JLH167" s="426"/>
      <c r="JLI167" s="427"/>
      <c r="JLJ167" s="427"/>
      <c r="JLK167" s="423"/>
      <c r="JLL167" s="428"/>
      <c r="JLM167" s="79"/>
      <c r="JLN167" s="424"/>
      <c r="JLO167" s="89"/>
      <c r="JLP167" s="425"/>
      <c r="JLQ167" s="423"/>
      <c r="JLR167" s="426"/>
      <c r="JLS167" s="426"/>
      <c r="JLT167" s="427"/>
      <c r="JLU167" s="427"/>
      <c r="JLV167" s="423"/>
      <c r="JLW167" s="428"/>
      <c r="JLX167" s="79"/>
      <c r="JLY167" s="424"/>
      <c r="JLZ167" s="89"/>
      <c r="JMA167" s="425"/>
      <c r="JMB167" s="423"/>
      <c r="JMC167" s="426"/>
      <c r="JMD167" s="426"/>
      <c r="JME167" s="427"/>
      <c r="JMF167" s="427"/>
      <c r="JMG167" s="423"/>
      <c r="JMH167" s="428"/>
      <c r="JMI167" s="79"/>
      <c r="JMJ167" s="424"/>
      <c r="JMK167" s="89"/>
      <c r="JML167" s="425"/>
      <c r="JMM167" s="423"/>
      <c r="JMN167" s="426"/>
      <c r="JMO167" s="426"/>
      <c r="JMP167" s="427"/>
      <c r="JMQ167" s="427"/>
      <c r="JMR167" s="423"/>
      <c r="JMS167" s="428"/>
      <c r="JMT167" s="79"/>
      <c r="JMU167" s="424"/>
      <c r="JMV167" s="89"/>
      <c r="JMW167" s="425"/>
      <c r="JMX167" s="423"/>
      <c r="JMY167" s="426"/>
      <c r="JMZ167" s="426"/>
      <c r="JNA167" s="427"/>
      <c r="JNB167" s="427"/>
      <c r="JNC167" s="423"/>
      <c r="JND167" s="428"/>
      <c r="JNE167" s="79"/>
      <c r="JNF167" s="424"/>
      <c r="JNG167" s="89"/>
      <c r="JNH167" s="425"/>
      <c r="JNI167" s="423"/>
      <c r="JNJ167" s="426"/>
      <c r="JNK167" s="426"/>
      <c r="JNL167" s="427"/>
      <c r="JNM167" s="427"/>
      <c r="JNN167" s="423"/>
      <c r="JNO167" s="428"/>
      <c r="JNP167" s="79"/>
      <c r="JNQ167" s="424"/>
      <c r="JNR167" s="89"/>
      <c r="JNS167" s="425"/>
      <c r="JNT167" s="423"/>
      <c r="JNU167" s="426"/>
      <c r="JNV167" s="426"/>
      <c r="JNW167" s="427"/>
      <c r="JNX167" s="427"/>
      <c r="JNY167" s="423"/>
      <c r="JNZ167" s="428"/>
      <c r="JOA167" s="79"/>
      <c r="JOB167" s="424"/>
      <c r="JOC167" s="89"/>
      <c r="JOD167" s="425"/>
      <c r="JOE167" s="423"/>
      <c r="JOF167" s="426"/>
      <c r="JOG167" s="426"/>
      <c r="JOH167" s="427"/>
      <c r="JOI167" s="427"/>
      <c r="JOJ167" s="423"/>
      <c r="JOK167" s="428"/>
      <c r="JOL167" s="79"/>
      <c r="JOM167" s="424"/>
      <c r="JON167" s="89"/>
      <c r="JOO167" s="425"/>
      <c r="JOP167" s="423"/>
      <c r="JOQ167" s="426"/>
      <c r="JOR167" s="426"/>
      <c r="JOS167" s="427"/>
      <c r="JOT167" s="427"/>
      <c r="JOU167" s="423"/>
      <c r="JOV167" s="428"/>
      <c r="JOW167" s="79"/>
      <c r="JOX167" s="424"/>
      <c r="JOY167" s="89"/>
      <c r="JOZ167" s="425"/>
      <c r="JPA167" s="423"/>
      <c r="JPB167" s="426"/>
      <c r="JPC167" s="426"/>
      <c r="JPD167" s="427"/>
      <c r="JPE167" s="427"/>
      <c r="JPF167" s="423"/>
      <c r="JPG167" s="428"/>
      <c r="JPH167" s="79"/>
      <c r="JPI167" s="424"/>
      <c r="JPJ167" s="89"/>
      <c r="JPK167" s="425"/>
      <c r="JPL167" s="423"/>
      <c r="JPM167" s="426"/>
      <c r="JPN167" s="426"/>
      <c r="JPO167" s="427"/>
      <c r="JPP167" s="427"/>
      <c r="JPQ167" s="423"/>
      <c r="JPR167" s="428"/>
      <c r="JPS167" s="79"/>
      <c r="JPT167" s="424"/>
      <c r="JPU167" s="89"/>
      <c r="JPV167" s="425"/>
      <c r="JPW167" s="423"/>
      <c r="JPX167" s="426"/>
      <c r="JPY167" s="426"/>
      <c r="JPZ167" s="427"/>
      <c r="JQA167" s="427"/>
      <c r="JQB167" s="423"/>
      <c r="JQC167" s="428"/>
      <c r="JQD167" s="79"/>
      <c r="JQE167" s="424"/>
      <c r="JQF167" s="89"/>
      <c r="JQG167" s="425"/>
      <c r="JQH167" s="423"/>
      <c r="JQI167" s="426"/>
      <c r="JQJ167" s="426"/>
      <c r="JQK167" s="427"/>
      <c r="JQL167" s="427"/>
      <c r="JQM167" s="423"/>
      <c r="JQN167" s="428"/>
      <c r="JQO167" s="79"/>
      <c r="JQP167" s="424"/>
      <c r="JQQ167" s="89"/>
      <c r="JQR167" s="425"/>
      <c r="JQS167" s="423"/>
      <c r="JQT167" s="426"/>
      <c r="JQU167" s="426"/>
      <c r="JQV167" s="427"/>
      <c r="JQW167" s="427"/>
      <c r="JQX167" s="423"/>
      <c r="JQY167" s="428"/>
      <c r="JQZ167" s="79"/>
      <c r="JRA167" s="424"/>
      <c r="JRB167" s="89"/>
      <c r="JRC167" s="425"/>
      <c r="JRD167" s="423"/>
      <c r="JRE167" s="426"/>
      <c r="JRF167" s="426"/>
      <c r="JRG167" s="427"/>
      <c r="JRH167" s="427"/>
      <c r="JRI167" s="423"/>
      <c r="JRJ167" s="428"/>
      <c r="JRK167" s="79"/>
      <c r="JRL167" s="424"/>
      <c r="JRM167" s="89"/>
      <c r="JRN167" s="425"/>
      <c r="JRO167" s="423"/>
      <c r="JRP167" s="426"/>
      <c r="JRQ167" s="426"/>
      <c r="JRR167" s="427"/>
      <c r="JRS167" s="427"/>
      <c r="JRT167" s="423"/>
      <c r="JRU167" s="428"/>
      <c r="JRV167" s="79"/>
      <c r="JRW167" s="424"/>
      <c r="JRX167" s="89"/>
      <c r="JRY167" s="425"/>
      <c r="JRZ167" s="423"/>
      <c r="JSA167" s="426"/>
      <c r="JSB167" s="426"/>
      <c r="JSC167" s="427"/>
      <c r="JSD167" s="427"/>
      <c r="JSE167" s="423"/>
      <c r="JSF167" s="428"/>
      <c r="JSG167" s="79"/>
      <c r="JSH167" s="424"/>
      <c r="JSI167" s="89"/>
      <c r="JSJ167" s="425"/>
      <c r="JSK167" s="423"/>
      <c r="JSL167" s="426"/>
      <c r="JSM167" s="426"/>
      <c r="JSN167" s="427"/>
      <c r="JSO167" s="427"/>
      <c r="JSP167" s="423"/>
      <c r="JSQ167" s="428"/>
      <c r="JSR167" s="79"/>
      <c r="JSS167" s="424"/>
      <c r="JST167" s="89"/>
      <c r="JSU167" s="425"/>
      <c r="JSV167" s="423"/>
      <c r="JSW167" s="426"/>
      <c r="JSX167" s="426"/>
      <c r="JSY167" s="427"/>
      <c r="JSZ167" s="427"/>
      <c r="JTA167" s="423"/>
      <c r="JTB167" s="428"/>
      <c r="JTC167" s="79"/>
      <c r="JTD167" s="424"/>
      <c r="JTE167" s="89"/>
      <c r="JTF167" s="425"/>
      <c r="JTG167" s="423"/>
      <c r="JTH167" s="426"/>
      <c r="JTI167" s="426"/>
      <c r="JTJ167" s="427"/>
      <c r="JTK167" s="427"/>
      <c r="JTL167" s="423"/>
      <c r="JTM167" s="428"/>
      <c r="JTN167" s="79"/>
      <c r="JTO167" s="424"/>
      <c r="JTP167" s="89"/>
      <c r="JTQ167" s="425"/>
      <c r="JTR167" s="423"/>
      <c r="JTS167" s="426"/>
      <c r="JTT167" s="426"/>
      <c r="JTU167" s="427"/>
      <c r="JTV167" s="427"/>
      <c r="JTW167" s="423"/>
      <c r="JTX167" s="428"/>
      <c r="JTY167" s="79"/>
      <c r="JTZ167" s="424"/>
      <c r="JUA167" s="89"/>
      <c r="JUB167" s="425"/>
      <c r="JUC167" s="423"/>
      <c r="JUD167" s="426"/>
      <c r="JUE167" s="426"/>
      <c r="JUF167" s="427"/>
      <c r="JUG167" s="427"/>
      <c r="JUH167" s="423"/>
      <c r="JUI167" s="428"/>
      <c r="JUJ167" s="79"/>
      <c r="JUK167" s="424"/>
      <c r="JUL167" s="89"/>
      <c r="JUM167" s="425"/>
      <c r="JUN167" s="423"/>
      <c r="JUO167" s="426"/>
      <c r="JUP167" s="426"/>
      <c r="JUQ167" s="427"/>
      <c r="JUR167" s="427"/>
      <c r="JUS167" s="423"/>
      <c r="JUT167" s="428"/>
      <c r="JUU167" s="79"/>
      <c r="JUV167" s="424"/>
      <c r="JUW167" s="89"/>
      <c r="JUX167" s="425"/>
      <c r="JUY167" s="423"/>
      <c r="JUZ167" s="426"/>
      <c r="JVA167" s="426"/>
      <c r="JVB167" s="427"/>
      <c r="JVC167" s="427"/>
      <c r="JVD167" s="423"/>
      <c r="JVE167" s="428"/>
      <c r="JVF167" s="79"/>
      <c r="JVG167" s="424"/>
      <c r="JVH167" s="89"/>
      <c r="JVI167" s="425"/>
      <c r="JVJ167" s="423"/>
      <c r="JVK167" s="426"/>
      <c r="JVL167" s="426"/>
      <c r="JVM167" s="427"/>
      <c r="JVN167" s="427"/>
      <c r="JVO167" s="423"/>
      <c r="JVP167" s="428"/>
      <c r="JVQ167" s="79"/>
      <c r="JVR167" s="424"/>
      <c r="JVS167" s="89"/>
      <c r="JVT167" s="425"/>
      <c r="JVU167" s="423"/>
      <c r="JVV167" s="426"/>
      <c r="JVW167" s="426"/>
      <c r="JVX167" s="427"/>
      <c r="JVY167" s="427"/>
      <c r="JVZ167" s="423"/>
      <c r="JWA167" s="428"/>
      <c r="JWB167" s="79"/>
      <c r="JWC167" s="424"/>
      <c r="JWD167" s="89"/>
      <c r="JWE167" s="425"/>
      <c r="JWF167" s="423"/>
      <c r="JWG167" s="426"/>
      <c r="JWH167" s="426"/>
      <c r="JWI167" s="427"/>
      <c r="JWJ167" s="427"/>
      <c r="JWK167" s="423"/>
      <c r="JWL167" s="428"/>
      <c r="JWM167" s="79"/>
      <c r="JWN167" s="424"/>
      <c r="JWO167" s="89"/>
      <c r="JWP167" s="425"/>
      <c r="JWQ167" s="423"/>
      <c r="JWR167" s="426"/>
      <c r="JWS167" s="426"/>
      <c r="JWT167" s="427"/>
      <c r="JWU167" s="427"/>
      <c r="JWV167" s="423"/>
      <c r="JWW167" s="428"/>
      <c r="JWX167" s="79"/>
      <c r="JWY167" s="424"/>
      <c r="JWZ167" s="89"/>
      <c r="JXA167" s="425"/>
      <c r="JXB167" s="423"/>
      <c r="JXC167" s="426"/>
      <c r="JXD167" s="426"/>
      <c r="JXE167" s="427"/>
      <c r="JXF167" s="427"/>
      <c r="JXG167" s="423"/>
      <c r="JXH167" s="428"/>
      <c r="JXI167" s="79"/>
      <c r="JXJ167" s="424"/>
      <c r="JXK167" s="89"/>
      <c r="JXL167" s="425"/>
      <c r="JXM167" s="423"/>
      <c r="JXN167" s="426"/>
      <c r="JXO167" s="426"/>
      <c r="JXP167" s="427"/>
      <c r="JXQ167" s="427"/>
      <c r="JXR167" s="423"/>
      <c r="JXS167" s="428"/>
      <c r="JXT167" s="79"/>
      <c r="JXU167" s="424"/>
      <c r="JXV167" s="89"/>
      <c r="JXW167" s="425"/>
      <c r="JXX167" s="423"/>
      <c r="JXY167" s="426"/>
      <c r="JXZ167" s="426"/>
      <c r="JYA167" s="427"/>
      <c r="JYB167" s="427"/>
      <c r="JYC167" s="423"/>
      <c r="JYD167" s="428"/>
      <c r="JYE167" s="79"/>
      <c r="JYF167" s="424"/>
      <c r="JYG167" s="89"/>
      <c r="JYH167" s="425"/>
      <c r="JYI167" s="423"/>
      <c r="JYJ167" s="426"/>
      <c r="JYK167" s="426"/>
      <c r="JYL167" s="427"/>
      <c r="JYM167" s="427"/>
      <c r="JYN167" s="423"/>
      <c r="JYO167" s="428"/>
      <c r="JYP167" s="79"/>
      <c r="JYQ167" s="424"/>
      <c r="JYR167" s="89"/>
      <c r="JYS167" s="425"/>
      <c r="JYT167" s="423"/>
      <c r="JYU167" s="426"/>
      <c r="JYV167" s="426"/>
      <c r="JYW167" s="427"/>
      <c r="JYX167" s="427"/>
      <c r="JYY167" s="423"/>
      <c r="JYZ167" s="428"/>
      <c r="JZA167" s="79"/>
      <c r="JZB167" s="424"/>
      <c r="JZC167" s="89"/>
      <c r="JZD167" s="425"/>
      <c r="JZE167" s="423"/>
      <c r="JZF167" s="426"/>
      <c r="JZG167" s="426"/>
      <c r="JZH167" s="427"/>
      <c r="JZI167" s="427"/>
      <c r="JZJ167" s="423"/>
      <c r="JZK167" s="428"/>
      <c r="JZL167" s="79"/>
      <c r="JZM167" s="424"/>
      <c r="JZN167" s="89"/>
      <c r="JZO167" s="425"/>
      <c r="JZP167" s="423"/>
      <c r="JZQ167" s="426"/>
      <c r="JZR167" s="426"/>
      <c r="JZS167" s="427"/>
      <c r="JZT167" s="427"/>
      <c r="JZU167" s="423"/>
      <c r="JZV167" s="428"/>
      <c r="JZW167" s="79"/>
      <c r="JZX167" s="424"/>
      <c r="JZY167" s="89"/>
      <c r="JZZ167" s="425"/>
      <c r="KAA167" s="423"/>
      <c r="KAB167" s="426"/>
      <c r="KAC167" s="426"/>
      <c r="KAD167" s="427"/>
      <c r="KAE167" s="427"/>
      <c r="KAF167" s="423"/>
      <c r="KAG167" s="428"/>
      <c r="KAH167" s="79"/>
      <c r="KAI167" s="424"/>
      <c r="KAJ167" s="89"/>
      <c r="KAK167" s="425"/>
      <c r="KAL167" s="423"/>
      <c r="KAM167" s="426"/>
      <c r="KAN167" s="426"/>
      <c r="KAO167" s="427"/>
      <c r="KAP167" s="427"/>
      <c r="KAQ167" s="423"/>
      <c r="KAR167" s="428"/>
      <c r="KAS167" s="79"/>
      <c r="KAT167" s="424"/>
      <c r="KAU167" s="89"/>
      <c r="KAV167" s="425"/>
      <c r="KAW167" s="423"/>
      <c r="KAX167" s="426"/>
      <c r="KAY167" s="426"/>
      <c r="KAZ167" s="427"/>
      <c r="KBA167" s="427"/>
      <c r="KBB167" s="423"/>
      <c r="KBC167" s="428"/>
      <c r="KBD167" s="79"/>
      <c r="KBE167" s="424"/>
      <c r="KBF167" s="89"/>
      <c r="KBG167" s="425"/>
      <c r="KBH167" s="423"/>
      <c r="KBI167" s="426"/>
      <c r="KBJ167" s="426"/>
      <c r="KBK167" s="427"/>
      <c r="KBL167" s="427"/>
      <c r="KBM167" s="423"/>
      <c r="KBN167" s="428"/>
      <c r="KBO167" s="79"/>
      <c r="KBP167" s="424"/>
      <c r="KBQ167" s="89"/>
      <c r="KBR167" s="425"/>
      <c r="KBS167" s="423"/>
      <c r="KBT167" s="426"/>
      <c r="KBU167" s="426"/>
      <c r="KBV167" s="427"/>
      <c r="KBW167" s="427"/>
      <c r="KBX167" s="423"/>
      <c r="KBY167" s="428"/>
      <c r="KBZ167" s="79"/>
      <c r="KCA167" s="424"/>
      <c r="KCB167" s="89"/>
      <c r="KCC167" s="425"/>
      <c r="KCD167" s="423"/>
      <c r="KCE167" s="426"/>
      <c r="KCF167" s="426"/>
      <c r="KCG167" s="427"/>
      <c r="KCH167" s="427"/>
      <c r="KCI167" s="423"/>
      <c r="KCJ167" s="428"/>
      <c r="KCK167" s="79"/>
      <c r="KCL167" s="424"/>
      <c r="KCM167" s="89"/>
      <c r="KCN167" s="425"/>
      <c r="KCO167" s="423"/>
      <c r="KCP167" s="426"/>
      <c r="KCQ167" s="426"/>
      <c r="KCR167" s="427"/>
      <c r="KCS167" s="427"/>
      <c r="KCT167" s="423"/>
      <c r="KCU167" s="428"/>
      <c r="KCV167" s="79"/>
      <c r="KCW167" s="424"/>
      <c r="KCX167" s="89"/>
      <c r="KCY167" s="425"/>
      <c r="KCZ167" s="423"/>
      <c r="KDA167" s="426"/>
      <c r="KDB167" s="426"/>
      <c r="KDC167" s="427"/>
      <c r="KDD167" s="427"/>
      <c r="KDE167" s="423"/>
      <c r="KDF167" s="428"/>
      <c r="KDG167" s="79"/>
      <c r="KDH167" s="424"/>
      <c r="KDI167" s="89"/>
      <c r="KDJ167" s="425"/>
      <c r="KDK167" s="423"/>
      <c r="KDL167" s="426"/>
      <c r="KDM167" s="426"/>
      <c r="KDN167" s="427"/>
      <c r="KDO167" s="427"/>
      <c r="KDP167" s="423"/>
      <c r="KDQ167" s="428"/>
      <c r="KDR167" s="79"/>
      <c r="KDS167" s="424"/>
      <c r="KDT167" s="89"/>
      <c r="KDU167" s="425"/>
      <c r="KDV167" s="423"/>
      <c r="KDW167" s="426"/>
      <c r="KDX167" s="426"/>
      <c r="KDY167" s="427"/>
      <c r="KDZ167" s="427"/>
      <c r="KEA167" s="423"/>
      <c r="KEB167" s="428"/>
      <c r="KEC167" s="79"/>
      <c r="KED167" s="424"/>
      <c r="KEE167" s="89"/>
      <c r="KEF167" s="425"/>
      <c r="KEG167" s="423"/>
      <c r="KEH167" s="426"/>
      <c r="KEI167" s="426"/>
      <c r="KEJ167" s="427"/>
      <c r="KEK167" s="427"/>
      <c r="KEL167" s="423"/>
      <c r="KEM167" s="428"/>
      <c r="KEN167" s="79"/>
      <c r="KEO167" s="424"/>
      <c r="KEP167" s="89"/>
      <c r="KEQ167" s="425"/>
      <c r="KER167" s="423"/>
      <c r="KES167" s="426"/>
      <c r="KET167" s="426"/>
      <c r="KEU167" s="427"/>
      <c r="KEV167" s="427"/>
      <c r="KEW167" s="423"/>
      <c r="KEX167" s="428"/>
      <c r="KEY167" s="79"/>
      <c r="KEZ167" s="424"/>
      <c r="KFA167" s="89"/>
      <c r="KFB167" s="425"/>
      <c r="KFC167" s="423"/>
      <c r="KFD167" s="426"/>
      <c r="KFE167" s="426"/>
      <c r="KFF167" s="427"/>
      <c r="KFG167" s="427"/>
      <c r="KFH167" s="423"/>
      <c r="KFI167" s="428"/>
      <c r="KFJ167" s="79"/>
      <c r="KFK167" s="424"/>
      <c r="KFL167" s="89"/>
      <c r="KFM167" s="425"/>
      <c r="KFN167" s="423"/>
      <c r="KFO167" s="426"/>
      <c r="KFP167" s="426"/>
      <c r="KFQ167" s="427"/>
      <c r="KFR167" s="427"/>
      <c r="KFS167" s="423"/>
      <c r="KFT167" s="428"/>
      <c r="KFU167" s="79"/>
      <c r="KFV167" s="424"/>
      <c r="KFW167" s="89"/>
      <c r="KFX167" s="425"/>
      <c r="KFY167" s="423"/>
      <c r="KFZ167" s="426"/>
      <c r="KGA167" s="426"/>
      <c r="KGB167" s="427"/>
      <c r="KGC167" s="427"/>
      <c r="KGD167" s="423"/>
      <c r="KGE167" s="428"/>
      <c r="KGF167" s="79"/>
      <c r="KGG167" s="424"/>
      <c r="KGH167" s="89"/>
      <c r="KGI167" s="425"/>
      <c r="KGJ167" s="423"/>
      <c r="KGK167" s="426"/>
      <c r="KGL167" s="426"/>
      <c r="KGM167" s="427"/>
      <c r="KGN167" s="427"/>
      <c r="KGO167" s="423"/>
      <c r="KGP167" s="428"/>
      <c r="KGQ167" s="79"/>
      <c r="KGR167" s="424"/>
      <c r="KGS167" s="89"/>
      <c r="KGT167" s="425"/>
      <c r="KGU167" s="423"/>
      <c r="KGV167" s="426"/>
      <c r="KGW167" s="426"/>
      <c r="KGX167" s="427"/>
      <c r="KGY167" s="427"/>
      <c r="KGZ167" s="423"/>
      <c r="KHA167" s="428"/>
      <c r="KHB167" s="79"/>
      <c r="KHC167" s="424"/>
      <c r="KHD167" s="89"/>
      <c r="KHE167" s="425"/>
      <c r="KHF167" s="423"/>
      <c r="KHG167" s="426"/>
      <c r="KHH167" s="426"/>
      <c r="KHI167" s="427"/>
      <c r="KHJ167" s="427"/>
      <c r="KHK167" s="423"/>
      <c r="KHL167" s="428"/>
      <c r="KHM167" s="79"/>
      <c r="KHN167" s="424"/>
      <c r="KHO167" s="89"/>
      <c r="KHP167" s="425"/>
      <c r="KHQ167" s="423"/>
      <c r="KHR167" s="426"/>
      <c r="KHS167" s="426"/>
      <c r="KHT167" s="427"/>
      <c r="KHU167" s="427"/>
      <c r="KHV167" s="423"/>
      <c r="KHW167" s="428"/>
      <c r="KHX167" s="79"/>
      <c r="KHY167" s="424"/>
      <c r="KHZ167" s="89"/>
      <c r="KIA167" s="425"/>
      <c r="KIB167" s="423"/>
      <c r="KIC167" s="426"/>
      <c r="KID167" s="426"/>
      <c r="KIE167" s="427"/>
      <c r="KIF167" s="427"/>
      <c r="KIG167" s="423"/>
      <c r="KIH167" s="428"/>
      <c r="KII167" s="79"/>
      <c r="KIJ167" s="424"/>
      <c r="KIK167" s="89"/>
      <c r="KIL167" s="425"/>
      <c r="KIM167" s="423"/>
      <c r="KIN167" s="426"/>
      <c r="KIO167" s="426"/>
      <c r="KIP167" s="427"/>
      <c r="KIQ167" s="427"/>
      <c r="KIR167" s="423"/>
      <c r="KIS167" s="428"/>
      <c r="KIT167" s="79"/>
      <c r="KIU167" s="424"/>
      <c r="KIV167" s="89"/>
      <c r="KIW167" s="425"/>
      <c r="KIX167" s="423"/>
      <c r="KIY167" s="426"/>
      <c r="KIZ167" s="426"/>
      <c r="KJA167" s="427"/>
      <c r="KJB167" s="427"/>
      <c r="KJC167" s="423"/>
      <c r="KJD167" s="428"/>
      <c r="KJE167" s="79"/>
      <c r="KJF167" s="424"/>
      <c r="KJG167" s="89"/>
      <c r="KJH167" s="425"/>
      <c r="KJI167" s="423"/>
      <c r="KJJ167" s="426"/>
      <c r="KJK167" s="426"/>
      <c r="KJL167" s="427"/>
      <c r="KJM167" s="427"/>
      <c r="KJN167" s="423"/>
      <c r="KJO167" s="428"/>
      <c r="KJP167" s="79"/>
      <c r="KJQ167" s="424"/>
      <c r="KJR167" s="89"/>
      <c r="KJS167" s="425"/>
      <c r="KJT167" s="423"/>
      <c r="KJU167" s="426"/>
      <c r="KJV167" s="426"/>
      <c r="KJW167" s="427"/>
      <c r="KJX167" s="427"/>
      <c r="KJY167" s="423"/>
      <c r="KJZ167" s="428"/>
      <c r="KKA167" s="79"/>
      <c r="KKB167" s="424"/>
      <c r="KKC167" s="89"/>
      <c r="KKD167" s="425"/>
      <c r="KKE167" s="423"/>
      <c r="KKF167" s="426"/>
      <c r="KKG167" s="426"/>
      <c r="KKH167" s="427"/>
      <c r="KKI167" s="427"/>
      <c r="KKJ167" s="423"/>
      <c r="KKK167" s="428"/>
      <c r="KKL167" s="79"/>
      <c r="KKM167" s="424"/>
      <c r="KKN167" s="89"/>
      <c r="KKO167" s="425"/>
      <c r="KKP167" s="423"/>
      <c r="KKQ167" s="426"/>
      <c r="KKR167" s="426"/>
      <c r="KKS167" s="427"/>
      <c r="KKT167" s="427"/>
      <c r="KKU167" s="423"/>
      <c r="KKV167" s="428"/>
      <c r="KKW167" s="79"/>
      <c r="KKX167" s="424"/>
      <c r="KKY167" s="89"/>
      <c r="KKZ167" s="425"/>
      <c r="KLA167" s="423"/>
      <c r="KLB167" s="426"/>
      <c r="KLC167" s="426"/>
      <c r="KLD167" s="427"/>
      <c r="KLE167" s="427"/>
      <c r="KLF167" s="423"/>
      <c r="KLG167" s="428"/>
      <c r="KLH167" s="79"/>
      <c r="KLI167" s="424"/>
      <c r="KLJ167" s="89"/>
      <c r="KLK167" s="425"/>
      <c r="KLL167" s="423"/>
      <c r="KLM167" s="426"/>
      <c r="KLN167" s="426"/>
      <c r="KLO167" s="427"/>
      <c r="KLP167" s="427"/>
      <c r="KLQ167" s="423"/>
      <c r="KLR167" s="428"/>
      <c r="KLS167" s="79"/>
      <c r="KLT167" s="424"/>
      <c r="KLU167" s="89"/>
      <c r="KLV167" s="425"/>
      <c r="KLW167" s="423"/>
      <c r="KLX167" s="426"/>
      <c r="KLY167" s="426"/>
      <c r="KLZ167" s="427"/>
      <c r="KMA167" s="427"/>
      <c r="KMB167" s="423"/>
      <c r="KMC167" s="428"/>
      <c r="KMD167" s="79"/>
      <c r="KME167" s="424"/>
      <c r="KMF167" s="89"/>
      <c r="KMG167" s="425"/>
      <c r="KMH167" s="423"/>
      <c r="KMI167" s="426"/>
      <c r="KMJ167" s="426"/>
      <c r="KMK167" s="427"/>
      <c r="KML167" s="427"/>
      <c r="KMM167" s="423"/>
      <c r="KMN167" s="428"/>
      <c r="KMO167" s="79"/>
      <c r="KMP167" s="424"/>
      <c r="KMQ167" s="89"/>
      <c r="KMR167" s="425"/>
      <c r="KMS167" s="423"/>
      <c r="KMT167" s="426"/>
      <c r="KMU167" s="426"/>
      <c r="KMV167" s="427"/>
      <c r="KMW167" s="427"/>
      <c r="KMX167" s="423"/>
      <c r="KMY167" s="428"/>
      <c r="KMZ167" s="79"/>
      <c r="KNA167" s="424"/>
      <c r="KNB167" s="89"/>
      <c r="KNC167" s="425"/>
      <c r="KND167" s="423"/>
      <c r="KNE167" s="426"/>
      <c r="KNF167" s="426"/>
      <c r="KNG167" s="427"/>
      <c r="KNH167" s="427"/>
      <c r="KNI167" s="423"/>
      <c r="KNJ167" s="428"/>
      <c r="KNK167" s="79"/>
      <c r="KNL167" s="424"/>
      <c r="KNM167" s="89"/>
      <c r="KNN167" s="425"/>
      <c r="KNO167" s="423"/>
      <c r="KNP167" s="426"/>
      <c r="KNQ167" s="426"/>
      <c r="KNR167" s="427"/>
      <c r="KNS167" s="427"/>
      <c r="KNT167" s="423"/>
      <c r="KNU167" s="428"/>
      <c r="KNV167" s="79"/>
      <c r="KNW167" s="424"/>
      <c r="KNX167" s="89"/>
      <c r="KNY167" s="425"/>
      <c r="KNZ167" s="423"/>
      <c r="KOA167" s="426"/>
      <c r="KOB167" s="426"/>
      <c r="KOC167" s="427"/>
      <c r="KOD167" s="427"/>
      <c r="KOE167" s="423"/>
      <c r="KOF167" s="428"/>
      <c r="KOG167" s="79"/>
      <c r="KOH167" s="424"/>
      <c r="KOI167" s="89"/>
      <c r="KOJ167" s="425"/>
      <c r="KOK167" s="423"/>
      <c r="KOL167" s="426"/>
      <c r="KOM167" s="426"/>
      <c r="KON167" s="427"/>
      <c r="KOO167" s="427"/>
      <c r="KOP167" s="423"/>
      <c r="KOQ167" s="428"/>
      <c r="KOR167" s="79"/>
      <c r="KOS167" s="424"/>
      <c r="KOT167" s="89"/>
      <c r="KOU167" s="425"/>
      <c r="KOV167" s="423"/>
      <c r="KOW167" s="426"/>
      <c r="KOX167" s="426"/>
      <c r="KOY167" s="427"/>
      <c r="KOZ167" s="427"/>
      <c r="KPA167" s="423"/>
      <c r="KPB167" s="428"/>
      <c r="KPC167" s="79"/>
      <c r="KPD167" s="424"/>
      <c r="KPE167" s="89"/>
      <c r="KPF167" s="425"/>
      <c r="KPG167" s="423"/>
      <c r="KPH167" s="426"/>
      <c r="KPI167" s="426"/>
      <c r="KPJ167" s="427"/>
      <c r="KPK167" s="427"/>
      <c r="KPL167" s="423"/>
      <c r="KPM167" s="428"/>
      <c r="KPN167" s="79"/>
      <c r="KPO167" s="424"/>
      <c r="KPP167" s="89"/>
      <c r="KPQ167" s="425"/>
      <c r="KPR167" s="423"/>
      <c r="KPS167" s="426"/>
      <c r="KPT167" s="426"/>
      <c r="KPU167" s="427"/>
      <c r="KPV167" s="427"/>
      <c r="KPW167" s="423"/>
      <c r="KPX167" s="428"/>
      <c r="KPY167" s="79"/>
      <c r="KPZ167" s="424"/>
      <c r="KQA167" s="89"/>
      <c r="KQB167" s="425"/>
      <c r="KQC167" s="423"/>
      <c r="KQD167" s="426"/>
      <c r="KQE167" s="426"/>
      <c r="KQF167" s="427"/>
      <c r="KQG167" s="427"/>
      <c r="KQH167" s="423"/>
      <c r="KQI167" s="428"/>
      <c r="KQJ167" s="79"/>
      <c r="KQK167" s="424"/>
      <c r="KQL167" s="89"/>
      <c r="KQM167" s="425"/>
      <c r="KQN167" s="423"/>
      <c r="KQO167" s="426"/>
      <c r="KQP167" s="426"/>
      <c r="KQQ167" s="427"/>
      <c r="KQR167" s="427"/>
      <c r="KQS167" s="423"/>
      <c r="KQT167" s="428"/>
      <c r="KQU167" s="79"/>
      <c r="KQV167" s="424"/>
      <c r="KQW167" s="89"/>
      <c r="KQX167" s="425"/>
      <c r="KQY167" s="423"/>
      <c r="KQZ167" s="426"/>
      <c r="KRA167" s="426"/>
      <c r="KRB167" s="427"/>
      <c r="KRC167" s="427"/>
      <c r="KRD167" s="423"/>
      <c r="KRE167" s="428"/>
      <c r="KRF167" s="79"/>
      <c r="KRG167" s="424"/>
      <c r="KRH167" s="89"/>
      <c r="KRI167" s="425"/>
      <c r="KRJ167" s="423"/>
      <c r="KRK167" s="426"/>
      <c r="KRL167" s="426"/>
      <c r="KRM167" s="427"/>
      <c r="KRN167" s="427"/>
      <c r="KRO167" s="423"/>
      <c r="KRP167" s="428"/>
      <c r="KRQ167" s="79"/>
      <c r="KRR167" s="424"/>
      <c r="KRS167" s="89"/>
      <c r="KRT167" s="425"/>
      <c r="KRU167" s="423"/>
      <c r="KRV167" s="426"/>
      <c r="KRW167" s="426"/>
      <c r="KRX167" s="427"/>
      <c r="KRY167" s="427"/>
      <c r="KRZ167" s="423"/>
      <c r="KSA167" s="428"/>
      <c r="KSB167" s="79"/>
      <c r="KSC167" s="424"/>
      <c r="KSD167" s="89"/>
      <c r="KSE167" s="425"/>
      <c r="KSF167" s="423"/>
      <c r="KSG167" s="426"/>
      <c r="KSH167" s="426"/>
      <c r="KSI167" s="427"/>
      <c r="KSJ167" s="427"/>
      <c r="KSK167" s="423"/>
      <c r="KSL167" s="428"/>
      <c r="KSM167" s="79"/>
      <c r="KSN167" s="424"/>
      <c r="KSO167" s="89"/>
      <c r="KSP167" s="425"/>
      <c r="KSQ167" s="423"/>
      <c r="KSR167" s="426"/>
      <c r="KSS167" s="426"/>
      <c r="KST167" s="427"/>
      <c r="KSU167" s="427"/>
      <c r="KSV167" s="423"/>
      <c r="KSW167" s="428"/>
      <c r="KSX167" s="79"/>
      <c r="KSY167" s="424"/>
      <c r="KSZ167" s="89"/>
      <c r="KTA167" s="425"/>
      <c r="KTB167" s="423"/>
      <c r="KTC167" s="426"/>
      <c r="KTD167" s="426"/>
      <c r="KTE167" s="427"/>
      <c r="KTF167" s="427"/>
      <c r="KTG167" s="423"/>
      <c r="KTH167" s="428"/>
      <c r="KTI167" s="79"/>
      <c r="KTJ167" s="424"/>
      <c r="KTK167" s="89"/>
      <c r="KTL167" s="425"/>
      <c r="KTM167" s="423"/>
      <c r="KTN167" s="426"/>
      <c r="KTO167" s="426"/>
      <c r="KTP167" s="427"/>
      <c r="KTQ167" s="427"/>
      <c r="KTR167" s="423"/>
      <c r="KTS167" s="428"/>
      <c r="KTT167" s="79"/>
      <c r="KTU167" s="424"/>
      <c r="KTV167" s="89"/>
      <c r="KTW167" s="425"/>
      <c r="KTX167" s="423"/>
      <c r="KTY167" s="426"/>
      <c r="KTZ167" s="426"/>
      <c r="KUA167" s="427"/>
      <c r="KUB167" s="427"/>
      <c r="KUC167" s="423"/>
      <c r="KUD167" s="428"/>
      <c r="KUE167" s="79"/>
      <c r="KUF167" s="424"/>
      <c r="KUG167" s="89"/>
      <c r="KUH167" s="425"/>
      <c r="KUI167" s="423"/>
      <c r="KUJ167" s="426"/>
      <c r="KUK167" s="426"/>
      <c r="KUL167" s="427"/>
      <c r="KUM167" s="427"/>
      <c r="KUN167" s="423"/>
      <c r="KUO167" s="428"/>
      <c r="KUP167" s="79"/>
      <c r="KUQ167" s="424"/>
      <c r="KUR167" s="89"/>
      <c r="KUS167" s="425"/>
      <c r="KUT167" s="423"/>
      <c r="KUU167" s="426"/>
      <c r="KUV167" s="426"/>
      <c r="KUW167" s="427"/>
      <c r="KUX167" s="427"/>
      <c r="KUY167" s="423"/>
      <c r="KUZ167" s="428"/>
      <c r="KVA167" s="79"/>
      <c r="KVB167" s="424"/>
      <c r="KVC167" s="89"/>
      <c r="KVD167" s="425"/>
      <c r="KVE167" s="423"/>
      <c r="KVF167" s="426"/>
      <c r="KVG167" s="426"/>
      <c r="KVH167" s="427"/>
      <c r="KVI167" s="427"/>
      <c r="KVJ167" s="423"/>
      <c r="KVK167" s="428"/>
      <c r="KVL167" s="79"/>
      <c r="KVM167" s="424"/>
      <c r="KVN167" s="89"/>
      <c r="KVO167" s="425"/>
      <c r="KVP167" s="423"/>
      <c r="KVQ167" s="426"/>
      <c r="KVR167" s="426"/>
      <c r="KVS167" s="427"/>
      <c r="KVT167" s="427"/>
      <c r="KVU167" s="423"/>
      <c r="KVV167" s="428"/>
      <c r="KVW167" s="79"/>
      <c r="KVX167" s="424"/>
      <c r="KVY167" s="89"/>
      <c r="KVZ167" s="425"/>
      <c r="KWA167" s="423"/>
      <c r="KWB167" s="426"/>
      <c r="KWC167" s="426"/>
      <c r="KWD167" s="427"/>
      <c r="KWE167" s="427"/>
      <c r="KWF167" s="423"/>
      <c r="KWG167" s="428"/>
      <c r="KWH167" s="79"/>
      <c r="KWI167" s="424"/>
      <c r="KWJ167" s="89"/>
      <c r="KWK167" s="425"/>
      <c r="KWL167" s="423"/>
      <c r="KWM167" s="426"/>
      <c r="KWN167" s="426"/>
      <c r="KWO167" s="427"/>
      <c r="KWP167" s="427"/>
      <c r="KWQ167" s="423"/>
      <c r="KWR167" s="428"/>
      <c r="KWS167" s="79"/>
      <c r="KWT167" s="424"/>
      <c r="KWU167" s="89"/>
      <c r="KWV167" s="425"/>
      <c r="KWW167" s="423"/>
      <c r="KWX167" s="426"/>
      <c r="KWY167" s="426"/>
      <c r="KWZ167" s="427"/>
      <c r="KXA167" s="427"/>
      <c r="KXB167" s="423"/>
      <c r="KXC167" s="428"/>
      <c r="KXD167" s="79"/>
      <c r="KXE167" s="424"/>
      <c r="KXF167" s="89"/>
      <c r="KXG167" s="425"/>
      <c r="KXH167" s="423"/>
      <c r="KXI167" s="426"/>
      <c r="KXJ167" s="426"/>
      <c r="KXK167" s="427"/>
      <c r="KXL167" s="427"/>
      <c r="KXM167" s="423"/>
      <c r="KXN167" s="428"/>
      <c r="KXO167" s="79"/>
      <c r="KXP167" s="424"/>
      <c r="KXQ167" s="89"/>
      <c r="KXR167" s="425"/>
      <c r="KXS167" s="423"/>
      <c r="KXT167" s="426"/>
      <c r="KXU167" s="426"/>
      <c r="KXV167" s="427"/>
      <c r="KXW167" s="427"/>
      <c r="KXX167" s="423"/>
      <c r="KXY167" s="428"/>
      <c r="KXZ167" s="79"/>
      <c r="KYA167" s="424"/>
      <c r="KYB167" s="89"/>
      <c r="KYC167" s="425"/>
      <c r="KYD167" s="423"/>
      <c r="KYE167" s="426"/>
      <c r="KYF167" s="426"/>
      <c r="KYG167" s="427"/>
      <c r="KYH167" s="427"/>
      <c r="KYI167" s="423"/>
      <c r="KYJ167" s="428"/>
      <c r="KYK167" s="79"/>
      <c r="KYL167" s="424"/>
      <c r="KYM167" s="89"/>
      <c r="KYN167" s="425"/>
      <c r="KYO167" s="423"/>
      <c r="KYP167" s="426"/>
      <c r="KYQ167" s="426"/>
      <c r="KYR167" s="427"/>
      <c r="KYS167" s="427"/>
      <c r="KYT167" s="423"/>
      <c r="KYU167" s="428"/>
      <c r="KYV167" s="79"/>
      <c r="KYW167" s="424"/>
      <c r="KYX167" s="89"/>
      <c r="KYY167" s="425"/>
      <c r="KYZ167" s="423"/>
      <c r="KZA167" s="426"/>
      <c r="KZB167" s="426"/>
      <c r="KZC167" s="427"/>
      <c r="KZD167" s="427"/>
      <c r="KZE167" s="423"/>
      <c r="KZF167" s="428"/>
      <c r="KZG167" s="79"/>
      <c r="KZH167" s="424"/>
      <c r="KZI167" s="89"/>
      <c r="KZJ167" s="425"/>
      <c r="KZK167" s="423"/>
      <c r="KZL167" s="426"/>
      <c r="KZM167" s="426"/>
      <c r="KZN167" s="427"/>
      <c r="KZO167" s="427"/>
      <c r="KZP167" s="423"/>
      <c r="KZQ167" s="428"/>
      <c r="KZR167" s="79"/>
      <c r="KZS167" s="424"/>
      <c r="KZT167" s="89"/>
      <c r="KZU167" s="425"/>
      <c r="KZV167" s="423"/>
      <c r="KZW167" s="426"/>
      <c r="KZX167" s="426"/>
      <c r="KZY167" s="427"/>
      <c r="KZZ167" s="427"/>
      <c r="LAA167" s="423"/>
      <c r="LAB167" s="428"/>
      <c r="LAC167" s="79"/>
      <c r="LAD167" s="424"/>
      <c r="LAE167" s="89"/>
      <c r="LAF167" s="425"/>
      <c r="LAG167" s="423"/>
      <c r="LAH167" s="426"/>
      <c r="LAI167" s="426"/>
      <c r="LAJ167" s="427"/>
      <c r="LAK167" s="427"/>
      <c r="LAL167" s="423"/>
      <c r="LAM167" s="428"/>
      <c r="LAN167" s="79"/>
      <c r="LAO167" s="424"/>
      <c r="LAP167" s="89"/>
      <c r="LAQ167" s="425"/>
      <c r="LAR167" s="423"/>
      <c r="LAS167" s="426"/>
      <c r="LAT167" s="426"/>
      <c r="LAU167" s="427"/>
      <c r="LAV167" s="427"/>
      <c r="LAW167" s="423"/>
      <c r="LAX167" s="428"/>
      <c r="LAY167" s="79"/>
      <c r="LAZ167" s="424"/>
      <c r="LBA167" s="89"/>
      <c r="LBB167" s="425"/>
      <c r="LBC167" s="423"/>
      <c r="LBD167" s="426"/>
      <c r="LBE167" s="426"/>
      <c r="LBF167" s="427"/>
      <c r="LBG167" s="427"/>
      <c r="LBH167" s="423"/>
      <c r="LBI167" s="428"/>
      <c r="LBJ167" s="79"/>
      <c r="LBK167" s="424"/>
      <c r="LBL167" s="89"/>
      <c r="LBM167" s="425"/>
      <c r="LBN167" s="423"/>
      <c r="LBO167" s="426"/>
      <c r="LBP167" s="426"/>
      <c r="LBQ167" s="427"/>
      <c r="LBR167" s="427"/>
      <c r="LBS167" s="423"/>
      <c r="LBT167" s="428"/>
      <c r="LBU167" s="79"/>
      <c r="LBV167" s="424"/>
      <c r="LBW167" s="89"/>
      <c r="LBX167" s="425"/>
      <c r="LBY167" s="423"/>
      <c r="LBZ167" s="426"/>
      <c r="LCA167" s="426"/>
      <c r="LCB167" s="427"/>
      <c r="LCC167" s="427"/>
      <c r="LCD167" s="423"/>
      <c r="LCE167" s="428"/>
      <c r="LCF167" s="79"/>
      <c r="LCG167" s="424"/>
      <c r="LCH167" s="89"/>
      <c r="LCI167" s="425"/>
      <c r="LCJ167" s="423"/>
      <c r="LCK167" s="426"/>
      <c r="LCL167" s="426"/>
      <c r="LCM167" s="427"/>
      <c r="LCN167" s="427"/>
      <c r="LCO167" s="423"/>
      <c r="LCP167" s="428"/>
      <c r="LCQ167" s="79"/>
      <c r="LCR167" s="424"/>
      <c r="LCS167" s="89"/>
      <c r="LCT167" s="425"/>
      <c r="LCU167" s="423"/>
      <c r="LCV167" s="426"/>
      <c r="LCW167" s="426"/>
      <c r="LCX167" s="427"/>
      <c r="LCY167" s="427"/>
      <c r="LCZ167" s="423"/>
      <c r="LDA167" s="428"/>
      <c r="LDB167" s="79"/>
      <c r="LDC167" s="424"/>
      <c r="LDD167" s="89"/>
      <c r="LDE167" s="425"/>
      <c r="LDF167" s="423"/>
      <c r="LDG167" s="426"/>
      <c r="LDH167" s="426"/>
      <c r="LDI167" s="427"/>
      <c r="LDJ167" s="427"/>
      <c r="LDK167" s="423"/>
      <c r="LDL167" s="428"/>
      <c r="LDM167" s="79"/>
      <c r="LDN167" s="424"/>
      <c r="LDO167" s="89"/>
      <c r="LDP167" s="425"/>
      <c r="LDQ167" s="423"/>
      <c r="LDR167" s="426"/>
      <c r="LDS167" s="426"/>
      <c r="LDT167" s="427"/>
      <c r="LDU167" s="427"/>
      <c r="LDV167" s="423"/>
      <c r="LDW167" s="428"/>
      <c r="LDX167" s="79"/>
      <c r="LDY167" s="424"/>
      <c r="LDZ167" s="89"/>
      <c r="LEA167" s="425"/>
      <c r="LEB167" s="423"/>
      <c r="LEC167" s="426"/>
      <c r="LED167" s="426"/>
      <c r="LEE167" s="427"/>
      <c r="LEF167" s="427"/>
      <c r="LEG167" s="423"/>
      <c r="LEH167" s="428"/>
      <c r="LEI167" s="79"/>
      <c r="LEJ167" s="424"/>
      <c r="LEK167" s="89"/>
      <c r="LEL167" s="425"/>
      <c r="LEM167" s="423"/>
      <c r="LEN167" s="426"/>
      <c r="LEO167" s="426"/>
      <c r="LEP167" s="427"/>
      <c r="LEQ167" s="427"/>
      <c r="LER167" s="423"/>
      <c r="LES167" s="428"/>
      <c r="LET167" s="79"/>
      <c r="LEU167" s="424"/>
      <c r="LEV167" s="89"/>
      <c r="LEW167" s="425"/>
      <c r="LEX167" s="423"/>
      <c r="LEY167" s="426"/>
      <c r="LEZ167" s="426"/>
      <c r="LFA167" s="427"/>
      <c r="LFB167" s="427"/>
      <c r="LFC167" s="423"/>
      <c r="LFD167" s="428"/>
      <c r="LFE167" s="79"/>
      <c r="LFF167" s="424"/>
      <c r="LFG167" s="89"/>
      <c r="LFH167" s="425"/>
      <c r="LFI167" s="423"/>
      <c r="LFJ167" s="426"/>
      <c r="LFK167" s="426"/>
      <c r="LFL167" s="427"/>
      <c r="LFM167" s="427"/>
      <c r="LFN167" s="423"/>
      <c r="LFO167" s="428"/>
      <c r="LFP167" s="79"/>
      <c r="LFQ167" s="424"/>
      <c r="LFR167" s="89"/>
      <c r="LFS167" s="425"/>
      <c r="LFT167" s="423"/>
      <c r="LFU167" s="426"/>
      <c r="LFV167" s="426"/>
      <c r="LFW167" s="427"/>
      <c r="LFX167" s="427"/>
      <c r="LFY167" s="423"/>
      <c r="LFZ167" s="428"/>
      <c r="LGA167" s="79"/>
      <c r="LGB167" s="424"/>
      <c r="LGC167" s="89"/>
      <c r="LGD167" s="425"/>
      <c r="LGE167" s="423"/>
      <c r="LGF167" s="426"/>
      <c r="LGG167" s="426"/>
      <c r="LGH167" s="427"/>
      <c r="LGI167" s="427"/>
      <c r="LGJ167" s="423"/>
      <c r="LGK167" s="428"/>
      <c r="LGL167" s="79"/>
      <c r="LGM167" s="424"/>
      <c r="LGN167" s="89"/>
      <c r="LGO167" s="425"/>
      <c r="LGP167" s="423"/>
      <c r="LGQ167" s="426"/>
      <c r="LGR167" s="426"/>
      <c r="LGS167" s="427"/>
      <c r="LGT167" s="427"/>
      <c r="LGU167" s="423"/>
      <c r="LGV167" s="428"/>
      <c r="LGW167" s="79"/>
      <c r="LGX167" s="424"/>
      <c r="LGY167" s="89"/>
      <c r="LGZ167" s="425"/>
      <c r="LHA167" s="423"/>
      <c r="LHB167" s="426"/>
      <c r="LHC167" s="426"/>
      <c r="LHD167" s="427"/>
      <c r="LHE167" s="427"/>
      <c r="LHF167" s="423"/>
      <c r="LHG167" s="428"/>
      <c r="LHH167" s="79"/>
      <c r="LHI167" s="424"/>
      <c r="LHJ167" s="89"/>
      <c r="LHK167" s="425"/>
      <c r="LHL167" s="423"/>
      <c r="LHM167" s="426"/>
      <c r="LHN167" s="426"/>
      <c r="LHO167" s="427"/>
      <c r="LHP167" s="427"/>
      <c r="LHQ167" s="423"/>
      <c r="LHR167" s="428"/>
      <c r="LHS167" s="79"/>
      <c r="LHT167" s="424"/>
      <c r="LHU167" s="89"/>
      <c r="LHV167" s="425"/>
      <c r="LHW167" s="423"/>
      <c r="LHX167" s="426"/>
      <c r="LHY167" s="426"/>
      <c r="LHZ167" s="427"/>
      <c r="LIA167" s="427"/>
      <c r="LIB167" s="423"/>
      <c r="LIC167" s="428"/>
      <c r="LID167" s="79"/>
      <c r="LIE167" s="424"/>
      <c r="LIF167" s="89"/>
      <c r="LIG167" s="425"/>
      <c r="LIH167" s="423"/>
      <c r="LII167" s="426"/>
      <c r="LIJ167" s="426"/>
      <c r="LIK167" s="427"/>
      <c r="LIL167" s="427"/>
      <c r="LIM167" s="423"/>
      <c r="LIN167" s="428"/>
      <c r="LIO167" s="79"/>
      <c r="LIP167" s="424"/>
      <c r="LIQ167" s="89"/>
      <c r="LIR167" s="425"/>
      <c r="LIS167" s="423"/>
      <c r="LIT167" s="426"/>
      <c r="LIU167" s="426"/>
      <c r="LIV167" s="427"/>
      <c r="LIW167" s="427"/>
      <c r="LIX167" s="423"/>
      <c r="LIY167" s="428"/>
      <c r="LIZ167" s="79"/>
      <c r="LJA167" s="424"/>
      <c r="LJB167" s="89"/>
      <c r="LJC167" s="425"/>
      <c r="LJD167" s="423"/>
      <c r="LJE167" s="426"/>
      <c r="LJF167" s="426"/>
      <c r="LJG167" s="427"/>
      <c r="LJH167" s="427"/>
      <c r="LJI167" s="423"/>
      <c r="LJJ167" s="428"/>
      <c r="LJK167" s="79"/>
      <c r="LJL167" s="424"/>
      <c r="LJM167" s="89"/>
      <c r="LJN167" s="425"/>
      <c r="LJO167" s="423"/>
      <c r="LJP167" s="426"/>
      <c r="LJQ167" s="426"/>
      <c r="LJR167" s="427"/>
      <c r="LJS167" s="427"/>
      <c r="LJT167" s="423"/>
      <c r="LJU167" s="428"/>
      <c r="LJV167" s="79"/>
      <c r="LJW167" s="424"/>
      <c r="LJX167" s="89"/>
      <c r="LJY167" s="425"/>
      <c r="LJZ167" s="423"/>
      <c r="LKA167" s="426"/>
      <c r="LKB167" s="426"/>
      <c r="LKC167" s="427"/>
      <c r="LKD167" s="427"/>
      <c r="LKE167" s="423"/>
      <c r="LKF167" s="428"/>
      <c r="LKG167" s="79"/>
      <c r="LKH167" s="424"/>
      <c r="LKI167" s="89"/>
      <c r="LKJ167" s="425"/>
      <c r="LKK167" s="423"/>
      <c r="LKL167" s="426"/>
      <c r="LKM167" s="426"/>
      <c r="LKN167" s="427"/>
      <c r="LKO167" s="427"/>
      <c r="LKP167" s="423"/>
      <c r="LKQ167" s="428"/>
      <c r="LKR167" s="79"/>
      <c r="LKS167" s="424"/>
      <c r="LKT167" s="89"/>
      <c r="LKU167" s="425"/>
      <c r="LKV167" s="423"/>
      <c r="LKW167" s="426"/>
      <c r="LKX167" s="426"/>
      <c r="LKY167" s="427"/>
      <c r="LKZ167" s="427"/>
      <c r="LLA167" s="423"/>
      <c r="LLB167" s="428"/>
      <c r="LLC167" s="79"/>
      <c r="LLD167" s="424"/>
      <c r="LLE167" s="89"/>
      <c r="LLF167" s="425"/>
      <c r="LLG167" s="423"/>
      <c r="LLH167" s="426"/>
      <c r="LLI167" s="426"/>
      <c r="LLJ167" s="427"/>
      <c r="LLK167" s="427"/>
      <c r="LLL167" s="423"/>
      <c r="LLM167" s="428"/>
      <c r="LLN167" s="79"/>
      <c r="LLO167" s="424"/>
      <c r="LLP167" s="89"/>
      <c r="LLQ167" s="425"/>
      <c r="LLR167" s="423"/>
      <c r="LLS167" s="426"/>
      <c r="LLT167" s="426"/>
      <c r="LLU167" s="427"/>
      <c r="LLV167" s="427"/>
      <c r="LLW167" s="423"/>
      <c r="LLX167" s="428"/>
      <c r="LLY167" s="79"/>
      <c r="LLZ167" s="424"/>
      <c r="LMA167" s="89"/>
      <c r="LMB167" s="425"/>
      <c r="LMC167" s="423"/>
      <c r="LMD167" s="426"/>
      <c r="LME167" s="426"/>
      <c r="LMF167" s="427"/>
      <c r="LMG167" s="427"/>
      <c r="LMH167" s="423"/>
      <c r="LMI167" s="428"/>
      <c r="LMJ167" s="79"/>
      <c r="LMK167" s="424"/>
      <c r="LML167" s="89"/>
      <c r="LMM167" s="425"/>
      <c r="LMN167" s="423"/>
      <c r="LMO167" s="426"/>
      <c r="LMP167" s="426"/>
      <c r="LMQ167" s="427"/>
      <c r="LMR167" s="427"/>
      <c r="LMS167" s="423"/>
      <c r="LMT167" s="428"/>
      <c r="LMU167" s="79"/>
      <c r="LMV167" s="424"/>
      <c r="LMW167" s="89"/>
      <c r="LMX167" s="425"/>
      <c r="LMY167" s="423"/>
      <c r="LMZ167" s="426"/>
      <c r="LNA167" s="426"/>
      <c r="LNB167" s="427"/>
      <c r="LNC167" s="427"/>
      <c r="LND167" s="423"/>
      <c r="LNE167" s="428"/>
      <c r="LNF167" s="79"/>
      <c r="LNG167" s="424"/>
      <c r="LNH167" s="89"/>
      <c r="LNI167" s="425"/>
      <c r="LNJ167" s="423"/>
      <c r="LNK167" s="426"/>
      <c r="LNL167" s="426"/>
      <c r="LNM167" s="427"/>
      <c r="LNN167" s="427"/>
      <c r="LNO167" s="423"/>
      <c r="LNP167" s="428"/>
      <c r="LNQ167" s="79"/>
      <c r="LNR167" s="424"/>
      <c r="LNS167" s="89"/>
      <c r="LNT167" s="425"/>
      <c r="LNU167" s="423"/>
      <c r="LNV167" s="426"/>
      <c r="LNW167" s="426"/>
      <c r="LNX167" s="427"/>
      <c r="LNY167" s="427"/>
      <c r="LNZ167" s="423"/>
      <c r="LOA167" s="428"/>
      <c r="LOB167" s="79"/>
      <c r="LOC167" s="424"/>
      <c r="LOD167" s="89"/>
      <c r="LOE167" s="425"/>
      <c r="LOF167" s="423"/>
      <c r="LOG167" s="426"/>
      <c r="LOH167" s="426"/>
      <c r="LOI167" s="427"/>
      <c r="LOJ167" s="427"/>
      <c r="LOK167" s="423"/>
      <c r="LOL167" s="428"/>
      <c r="LOM167" s="79"/>
      <c r="LON167" s="424"/>
      <c r="LOO167" s="89"/>
      <c r="LOP167" s="425"/>
      <c r="LOQ167" s="423"/>
      <c r="LOR167" s="426"/>
      <c r="LOS167" s="426"/>
      <c r="LOT167" s="427"/>
      <c r="LOU167" s="427"/>
      <c r="LOV167" s="423"/>
      <c r="LOW167" s="428"/>
      <c r="LOX167" s="79"/>
      <c r="LOY167" s="424"/>
      <c r="LOZ167" s="89"/>
      <c r="LPA167" s="425"/>
      <c r="LPB167" s="423"/>
      <c r="LPC167" s="426"/>
      <c r="LPD167" s="426"/>
      <c r="LPE167" s="427"/>
      <c r="LPF167" s="427"/>
      <c r="LPG167" s="423"/>
      <c r="LPH167" s="428"/>
      <c r="LPI167" s="79"/>
      <c r="LPJ167" s="424"/>
      <c r="LPK167" s="89"/>
      <c r="LPL167" s="425"/>
      <c r="LPM167" s="423"/>
      <c r="LPN167" s="426"/>
      <c r="LPO167" s="426"/>
      <c r="LPP167" s="427"/>
      <c r="LPQ167" s="427"/>
      <c r="LPR167" s="423"/>
      <c r="LPS167" s="428"/>
      <c r="LPT167" s="79"/>
      <c r="LPU167" s="424"/>
      <c r="LPV167" s="89"/>
      <c r="LPW167" s="425"/>
      <c r="LPX167" s="423"/>
      <c r="LPY167" s="426"/>
      <c r="LPZ167" s="426"/>
      <c r="LQA167" s="427"/>
      <c r="LQB167" s="427"/>
      <c r="LQC167" s="423"/>
      <c r="LQD167" s="428"/>
      <c r="LQE167" s="79"/>
      <c r="LQF167" s="424"/>
      <c r="LQG167" s="89"/>
      <c r="LQH167" s="425"/>
      <c r="LQI167" s="423"/>
      <c r="LQJ167" s="426"/>
      <c r="LQK167" s="426"/>
      <c r="LQL167" s="427"/>
      <c r="LQM167" s="427"/>
      <c r="LQN167" s="423"/>
      <c r="LQO167" s="428"/>
      <c r="LQP167" s="79"/>
      <c r="LQQ167" s="424"/>
      <c r="LQR167" s="89"/>
      <c r="LQS167" s="425"/>
      <c r="LQT167" s="423"/>
      <c r="LQU167" s="426"/>
      <c r="LQV167" s="426"/>
      <c r="LQW167" s="427"/>
      <c r="LQX167" s="427"/>
      <c r="LQY167" s="423"/>
      <c r="LQZ167" s="428"/>
      <c r="LRA167" s="79"/>
      <c r="LRB167" s="424"/>
      <c r="LRC167" s="89"/>
      <c r="LRD167" s="425"/>
      <c r="LRE167" s="423"/>
      <c r="LRF167" s="426"/>
      <c r="LRG167" s="426"/>
      <c r="LRH167" s="427"/>
      <c r="LRI167" s="427"/>
      <c r="LRJ167" s="423"/>
      <c r="LRK167" s="428"/>
      <c r="LRL167" s="79"/>
      <c r="LRM167" s="424"/>
      <c r="LRN167" s="89"/>
      <c r="LRO167" s="425"/>
      <c r="LRP167" s="423"/>
      <c r="LRQ167" s="426"/>
      <c r="LRR167" s="426"/>
      <c r="LRS167" s="427"/>
      <c r="LRT167" s="427"/>
      <c r="LRU167" s="423"/>
      <c r="LRV167" s="428"/>
      <c r="LRW167" s="79"/>
      <c r="LRX167" s="424"/>
      <c r="LRY167" s="89"/>
      <c r="LRZ167" s="425"/>
      <c r="LSA167" s="423"/>
      <c r="LSB167" s="426"/>
      <c r="LSC167" s="426"/>
      <c r="LSD167" s="427"/>
      <c r="LSE167" s="427"/>
      <c r="LSF167" s="423"/>
      <c r="LSG167" s="428"/>
      <c r="LSH167" s="79"/>
      <c r="LSI167" s="424"/>
      <c r="LSJ167" s="89"/>
      <c r="LSK167" s="425"/>
      <c r="LSL167" s="423"/>
      <c r="LSM167" s="426"/>
      <c r="LSN167" s="426"/>
      <c r="LSO167" s="427"/>
      <c r="LSP167" s="427"/>
      <c r="LSQ167" s="423"/>
      <c r="LSR167" s="428"/>
      <c r="LSS167" s="79"/>
      <c r="LST167" s="424"/>
      <c r="LSU167" s="89"/>
      <c r="LSV167" s="425"/>
      <c r="LSW167" s="423"/>
      <c r="LSX167" s="426"/>
      <c r="LSY167" s="426"/>
      <c r="LSZ167" s="427"/>
      <c r="LTA167" s="427"/>
      <c r="LTB167" s="423"/>
      <c r="LTC167" s="428"/>
      <c r="LTD167" s="79"/>
      <c r="LTE167" s="424"/>
      <c r="LTF167" s="89"/>
      <c r="LTG167" s="425"/>
      <c r="LTH167" s="423"/>
      <c r="LTI167" s="426"/>
      <c r="LTJ167" s="426"/>
      <c r="LTK167" s="427"/>
      <c r="LTL167" s="427"/>
      <c r="LTM167" s="423"/>
      <c r="LTN167" s="428"/>
      <c r="LTO167" s="79"/>
      <c r="LTP167" s="424"/>
      <c r="LTQ167" s="89"/>
      <c r="LTR167" s="425"/>
      <c r="LTS167" s="423"/>
      <c r="LTT167" s="426"/>
      <c r="LTU167" s="426"/>
      <c r="LTV167" s="427"/>
      <c r="LTW167" s="427"/>
      <c r="LTX167" s="423"/>
      <c r="LTY167" s="428"/>
      <c r="LTZ167" s="79"/>
      <c r="LUA167" s="424"/>
      <c r="LUB167" s="89"/>
      <c r="LUC167" s="425"/>
      <c r="LUD167" s="423"/>
      <c r="LUE167" s="426"/>
      <c r="LUF167" s="426"/>
      <c r="LUG167" s="427"/>
      <c r="LUH167" s="427"/>
      <c r="LUI167" s="423"/>
      <c r="LUJ167" s="428"/>
      <c r="LUK167" s="79"/>
      <c r="LUL167" s="424"/>
      <c r="LUM167" s="89"/>
      <c r="LUN167" s="425"/>
      <c r="LUO167" s="423"/>
      <c r="LUP167" s="426"/>
      <c r="LUQ167" s="426"/>
      <c r="LUR167" s="427"/>
      <c r="LUS167" s="427"/>
      <c r="LUT167" s="423"/>
      <c r="LUU167" s="428"/>
      <c r="LUV167" s="79"/>
      <c r="LUW167" s="424"/>
      <c r="LUX167" s="89"/>
      <c r="LUY167" s="425"/>
      <c r="LUZ167" s="423"/>
      <c r="LVA167" s="426"/>
      <c r="LVB167" s="426"/>
      <c r="LVC167" s="427"/>
      <c r="LVD167" s="427"/>
      <c r="LVE167" s="423"/>
      <c r="LVF167" s="428"/>
      <c r="LVG167" s="79"/>
      <c r="LVH167" s="424"/>
      <c r="LVI167" s="89"/>
      <c r="LVJ167" s="425"/>
      <c r="LVK167" s="423"/>
      <c r="LVL167" s="426"/>
      <c r="LVM167" s="426"/>
      <c r="LVN167" s="427"/>
      <c r="LVO167" s="427"/>
      <c r="LVP167" s="423"/>
      <c r="LVQ167" s="428"/>
      <c r="LVR167" s="79"/>
      <c r="LVS167" s="424"/>
      <c r="LVT167" s="89"/>
      <c r="LVU167" s="425"/>
      <c r="LVV167" s="423"/>
      <c r="LVW167" s="426"/>
      <c r="LVX167" s="426"/>
      <c r="LVY167" s="427"/>
      <c r="LVZ167" s="427"/>
      <c r="LWA167" s="423"/>
      <c r="LWB167" s="428"/>
      <c r="LWC167" s="79"/>
      <c r="LWD167" s="424"/>
      <c r="LWE167" s="89"/>
      <c r="LWF167" s="425"/>
      <c r="LWG167" s="423"/>
      <c r="LWH167" s="426"/>
      <c r="LWI167" s="426"/>
      <c r="LWJ167" s="427"/>
      <c r="LWK167" s="427"/>
      <c r="LWL167" s="423"/>
      <c r="LWM167" s="428"/>
      <c r="LWN167" s="79"/>
      <c r="LWO167" s="424"/>
      <c r="LWP167" s="89"/>
      <c r="LWQ167" s="425"/>
      <c r="LWR167" s="423"/>
      <c r="LWS167" s="426"/>
      <c r="LWT167" s="426"/>
      <c r="LWU167" s="427"/>
      <c r="LWV167" s="427"/>
      <c r="LWW167" s="423"/>
      <c r="LWX167" s="428"/>
      <c r="LWY167" s="79"/>
      <c r="LWZ167" s="424"/>
      <c r="LXA167" s="89"/>
      <c r="LXB167" s="425"/>
      <c r="LXC167" s="423"/>
      <c r="LXD167" s="426"/>
      <c r="LXE167" s="426"/>
      <c r="LXF167" s="427"/>
      <c r="LXG167" s="427"/>
      <c r="LXH167" s="423"/>
      <c r="LXI167" s="428"/>
      <c r="LXJ167" s="79"/>
      <c r="LXK167" s="424"/>
      <c r="LXL167" s="89"/>
      <c r="LXM167" s="425"/>
      <c r="LXN167" s="423"/>
      <c r="LXO167" s="426"/>
      <c r="LXP167" s="426"/>
      <c r="LXQ167" s="427"/>
      <c r="LXR167" s="427"/>
      <c r="LXS167" s="423"/>
      <c r="LXT167" s="428"/>
      <c r="LXU167" s="79"/>
      <c r="LXV167" s="424"/>
      <c r="LXW167" s="89"/>
      <c r="LXX167" s="425"/>
      <c r="LXY167" s="423"/>
      <c r="LXZ167" s="426"/>
      <c r="LYA167" s="426"/>
      <c r="LYB167" s="427"/>
      <c r="LYC167" s="427"/>
      <c r="LYD167" s="423"/>
      <c r="LYE167" s="428"/>
      <c r="LYF167" s="79"/>
      <c r="LYG167" s="424"/>
      <c r="LYH167" s="89"/>
      <c r="LYI167" s="425"/>
      <c r="LYJ167" s="423"/>
      <c r="LYK167" s="426"/>
      <c r="LYL167" s="426"/>
      <c r="LYM167" s="427"/>
      <c r="LYN167" s="427"/>
      <c r="LYO167" s="423"/>
      <c r="LYP167" s="428"/>
      <c r="LYQ167" s="79"/>
      <c r="LYR167" s="424"/>
      <c r="LYS167" s="89"/>
      <c r="LYT167" s="425"/>
      <c r="LYU167" s="423"/>
      <c r="LYV167" s="426"/>
      <c r="LYW167" s="426"/>
      <c r="LYX167" s="427"/>
      <c r="LYY167" s="427"/>
      <c r="LYZ167" s="423"/>
      <c r="LZA167" s="428"/>
      <c r="LZB167" s="79"/>
      <c r="LZC167" s="424"/>
      <c r="LZD167" s="89"/>
      <c r="LZE167" s="425"/>
      <c r="LZF167" s="423"/>
      <c r="LZG167" s="426"/>
      <c r="LZH167" s="426"/>
      <c r="LZI167" s="427"/>
      <c r="LZJ167" s="427"/>
      <c r="LZK167" s="423"/>
      <c r="LZL167" s="428"/>
      <c r="LZM167" s="79"/>
      <c r="LZN167" s="424"/>
      <c r="LZO167" s="89"/>
      <c r="LZP167" s="425"/>
      <c r="LZQ167" s="423"/>
      <c r="LZR167" s="426"/>
      <c r="LZS167" s="426"/>
      <c r="LZT167" s="427"/>
      <c r="LZU167" s="427"/>
      <c r="LZV167" s="423"/>
      <c r="LZW167" s="428"/>
      <c r="LZX167" s="79"/>
      <c r="LZY167" s="424"/>
      <c r="LZZ167" s="89"/>
      <c r="MAA167" s="425"/>
      <c r="MAB167" s="423"/>
      <c r="MAC167" s="426"/>
      <c r="MAD167" s="426"/>
      <c r="MAE167" s="427"/>
      <c r="MAF167" s="427"/>
      <c r="MAG167" s="423"/>
      <c r="MAH167" s="428"/>
      <c r="MAI167" s="79"/>
      <c r="MAJ167" s="424"/>
      <c r="MAK167" s="89"/>
      <c r="MAL167" s="425"/>
      <c r="MAM167" s="423"/>
      <c r="MAN167" s="426"/>
      <c r="MAO167" s="426"/>
      <c r="MAP167" s="427"/>
      <c r="MAQ167" s="427"/>
      <c r="MAR167" s="423"/>
      <c r="MAS167" s="428"/>
      <c r="MAT167" s="79"/>
      <c r="MAU167" s="424"/>
      <c r="MAV167" s="89"/>
      <c r="MAW167" s="425"/>
      <c r="MAX167" s="423"/>
      <c r="MAY167" s="426"/>
      <c r="MAZ167" s="426"/>
      <c r="MBA167" s="427"/>
      <c r="MBB167" s="427"/>
      <c r="MBC167" s="423"/>
      <c r="MBD167" s="428"/>
      <c r="MBE167" s="79"/>
      <c r="MBF167" s="424"/>
      <c r="MBG167" s="89"/>
      <c r="MBH167" s="425"/>
      <c r="MBI167" s="423"/>
      <c r="MBJ167" s="426"/>
      <c r="MBK167" s="426"/>
      <c r="MBL167" s="427"/>
      <c r="MBM167" s="427"/>
      <c r="MBN167" s="423"/>
      <c r="MBO167" s="428"/>
      <c r="MBP167" s="79"/>
      <c r="MBQ167" s="424"/>
      <c r="MBR167" s="89"/>
      <c r="MBS167" s="425"/>
      <c r="MBT167" s="423"/>
      <c r="MBU167" s="426"/>
      <c r="MBV167" s="426"/>
      <c r="MBW167" s="427"/>
      <c r="MBX167" s="427"/>
      <c r="MBY167" s="423"/>
      <c r="MBZ167" s="428"/>
      <c r="MCA167" s="79"/>
      <c r="MCB167" s="424"/>
      <c r="MCC167" s="89"/>
      <c r="MCD167" s="425"/>
      <c r="MCE167" s="423"/>
      <c r="MCF167" s="426"/>
      <c r="MCG167" s="426"/>
      <c r="MCH167" s="427"/>
      <c r="MCI167" s="427"/>
      <c r="MCJ167" s="423"/>
      <c r="MCK167" s="428"/>
      <c r="MCL167" s="79"/>
      <c r="MCM167" s="424"/>
      <c r="MCN167" s="89"/>
      <c r="MCO167" s="425"/>
      <c r="MCP167" s="423"/>
      <c r="MCQ167" s="426"/>
      <c r="MCR167" s="426"/>
      <c r="MCS167" s="427"/>
      <c r="MCT167" s="427"/>
      <c r="MCU167" s="423"/>
      <c r="MCV167" s="428"/>
      <c r="MCW167" s="79"/>
      <c r="MCX167" s="424"/>
      <c r="MCY167" s="89"/>
      <c r="MCZ167" s="425"/>
      <c r="MDA167" s="423"/>
      <c r="MDB167" s="426"/>
      <c r="MDC167" s="426"/>
      <c r="MDD167" s="427"/>
      <c r="MDE167" s="427"/>
      <c r="MDF167" s="423"/>
      <c r="MDG167" s="428"/>
      <c r="MDH167" s="79"/>
      <c r="MDI167" s="424"/>
      <c r="MDJ167" s="89"/>
      <c r="MDK167" s="425"/>
      <c r="MDL167" s="423"/>
      <c r="MDM167" s="426"/>
      <c r="MDN167" s="426"/>
      <c r="MDO167" s="427"/>
      <c r="MDP167" s="427"/>
      <c r="MDQ167" s="423"/>
      <c r="MDR167" s="428"/>
      <c r="MDS167" s="79"/>
      <c r="MDT167" s="424"/>
      <c r="MDU167" s="89"/>
      <c r="MDV167" s="425"/>
      <c r="MDW167" s="423"/>
      <c r="MDX167" s="426"/>
      <c r="MDY167" s="426"/>
      <c r="MDZ167" s="427"/>
      <c r="MEA167" s="427"/>
      <c r="MEB167" s="423"/>
      <c r="MEC167" s="428"/>
      <c r="MED167" s="79"/>
      <c r="MEE167" s="424"/>
      <c r="MEF167" s="89"/>
      <c r="MEG167" s="425"/>
      <c r="MEH167" s="423"/>
      <c r="MEI167" s="426"/>
      <c r="MEJ167" s="426"/>
      <c r="MEK167" s="427"/>
      <c r="MEL167" s="427"/>
      <c r="MEM167" s="423"/>
      <c r="MEN167" s="428"/>
      <c r="MEO167" s="79"/>
      <c r="MEP167" s="424"/>
      <c r="MEQ167" s="89"/>
      <c r="MER167" s="425"/>
      <c r="MES167" s="423"/>
      <c r="MET167" s="426"/>
      <c r="MEU167" s="426"/>
      <c r="MEV167" s="427"/>
      <c r="MEW167" s="427"/>
      <c r="MEX167" s="423"/>
      <c r="MEY167" s="428"/>
      <c r="MEZ167" s="79"/>
      <c r="MFA167" s="424"/>
      <c r="MFB167" s="89"/>
      <c r="MFC167" s="425"/>
      <c r="MFD167" s="423"/>
      <c r="MFE167" s="426"/>
      <c r="MFF167" s="426"/>
      <c r="MFG167" s="427"/>
      <c r="MFH167" s="427"/>
      <c r="MFI167" s="423"/>
      <c r="MFJ167" s="428"/>
      <c r="MFK167" s="79"/>
      <c r="MFL167" s="424"/>
      <c r="MFM167" s="89"/>
      <c r="MFN167" s="425"/>
      <c r="MFO167" s="423"/>
      <c r="MFP167" s="426"/>
      <c r="MFQ167" s="426"/>
      <c r="MFR167" s="427"/>
      <c r="MFS167" s="427"/>
      <c r="MFT167" s="423"/>
      <c r="MFU167" s="428"/>
      <c r="MFV167" s="79"/>
      <c r="MFW167" s="424"/>
      <c r="MFX167" s="89"/>
      <c r="MFY167" s="425"/>
      <c r="MFZ167" s="423"/>
      <c r="MGA167" s="426"/>
      <c r="MGB167" s="426"/>
      <c r="MGC167" s="427"/>
      <c r="MGD167" s="427"/>
      <c r="MGE167" s="423"/>
      <c r="MGF167" s="428"/>
      <c r="MGG167" s="79"/>
      <c r="MGH167" s="424"/>
      <c r="MGI167" s="89"/>
      <c r="MGJ167" s="425"/>
      <c r="MGK167" s="423"/>
      <c r="MGL167" s="426"/>
      <c r="MGM167" s="426"/>
      <c r="MGN167" s="427"/>
      <c r="MGO167" s="427"/>
      <c r="MGP167" s="423"/>
      <c r="MGQ167" s="428"/>
      <c r="MGR167" s="79"/>
      <c r="MGS167" s="424"/>
      <c r="MGT167" s="89"/>
      <c r="MGU167" s="425"/>
      <c r="MGV167" s="423"/>
      <c r="MGW167" s="426"/>
      <c r="MGX167" s="426"/>
      <c r="MGY167" s="427"/>
      <c r="MGZ167" s="427"/>
      <c r="MHA167" s="423"/>
      <c r="MHB167" s="428"/>
      <c r="MHC167" s="79"/>
      <c r="MHD167" s="424"/>
      <c r="MHE167" s="89"/>
      <c r="MHF167" s="425"/>
      <c r="MHG167" s="423"/>
      <c r="MHH167" s="426"/>
      <c r="MHI167" s="426"/>
      <c r="MHJ167" s="427"/>
      <c r="MHK167" s="427"/>
      <c r="MHL167" s="423"/>
      <c r="MHM167" s="428"/>
      <c r="MHN167" s="79"/>
      <c r="MHO167" s="424"/>
      <c r="MHP167" s="89"/>
      <c r="MHQ167" s="425"/>
      <c r="MHR167" s="423"/>
      <c r="MHS167" s="426"/>
      <c r="MHT167" s="426"/>
      <c r="MHU167" s="427"/>
      <c r="MHV167" s="427"/>
      <c r="MHW167" s="423"/>
      <c r="MHX167" s="428"/>
      <c r="MHY167" s="79"/>
      <c r="MHZ167" s="424"/>
      <c r="MIA167" s="89"/>
      <c r="MIB167" s="425"/>
      <c r="MIC167" s="423"/>
      <c r="MID167" s="426"/>
      <c r="MIE167" s="426"/>
      <c r="MIF167" s="427"/>
      <c r="MIG167" s="427"/>
      <c r="MIH167" s="423"/>
      <c r="MII167" s="428"/>
      <c r="MIJ167" s="79"/>
      <c r="MIK167" s="424"/>
      <c r="MIL167" s="89"/>
      <c r="MIM167" s="425"/>
      <c r="MIN167" s="423"/>
      <c r="MIO167" s="426"/>
      <c r="MIP167" s="426"/>
      <c r="MIQ167" s="427"/>
      <c r="MIR167" s="427"/>
      <c r="MIS167" s="423"/>
      <c r="MIT167" s="428"/>
      <c r="MIU167" s="79"/>
      <c r="MIV167" s="424"/>
      <c r="MIW167" s="89"/>
      <c r="MIX167" s="425"/>
      <c r="MIY167" s="423"/>
      <c r="MIZ167" s="426"/>
      <c r="MJA167" s="426"/>
      <c r="MJB167" s="427"/>
      <c r="MJC167" s="427"/>
      <c r="MJD167" s="423"/>
      <c r="MJE167" s="428"/>
      <c r="MJF167" s="79"/>
      <c r="MJG167" s="424"/>
      <c r="MJH167" s="89"/>
      <c r="MJI167" s="425"/>
      <c r="MJJ167" s="423"/>
      <c r="MJK167" s="426"/>
      <c r="MJL167" s="426"/>
      <c r="MJM167" s="427"/>
      <c r="MJN167" s="427"/>
      <c r="MJO167" s="423"/>
      <c r="MJP167" s="428"/>
      <c r="MJQ167" s="79"/>
      <c r="MJR167" s="424"/>
      <c r="MJS167" s="89"/>
      <c r="MJT167" s="425"/>
      <c r="MJU167" s="423"/>
      <c r="MJV167" s="426"/>
      <c r="MJW167" s="426"/>
      <c r="MJX167" s="427"/>
      <c r="MJY167" s="427"/>
      <c r="MJZ167" s="423"/>
      <c r="MKA167" s="428"/>
      <c r="MKB167" s="79"/>
      <c r="MKC167" s="424"/>
      <c r="MKD167" s="89"/>
      <c r="MKE167" s="425"/>
      <c r="MKF167" s="423"/>
      <c r="MKG167" s="426"/>
      <c r="MKH167" s="426"/>
      <c r="MKI167" s="427"/>
      <c r="MKJ167" s="427"/>
      <c r="MKK167" s="423"/>
      <c r="MKL167" s="428"/>
      <c r="MKM167" s="79"/>
      <c r="MKN167" s="424"/>
      <c r="MKO167" s="89"/>
      <c r="MKP167" s="425"/>
      <c r="MKQ167" s="423"/>
      <c r="MKR167" s="426"/>
      <c r="MKS167" s="426"/>
      <c r="MKT167" s="427"/>
      <c r="MKU167" s="427"/>
      <c r="MKV167" s="423"/>
      <c r="MKW167" s="428"/>
      <c r="MKX167" s="79"/>
      <c r="MKY167" s="424"/>
      <c r="MKZ167" s="89"/>
      <c r="MLA167" s="425"/>
      <c r="MLB167" s="423"/>
      <c r="MLC167" s="426"/>
      <c r="MLD167" s="426"/>
      <c r="MLE167" s="427"/>
      <c r="MLF167" s="427"/>
      <c r="MLG167" s="423"/>
      <c r="MLH167" s="428"/>
      <c r="MLI167" s="79"/>
      <c r="MLJ167" s="424"/>
      <c r="MLK167" s="89"/>
      <c r="MLL167" s="425"/>
      <c r="MLM167" s="423"/>
      <c r="MLN167" s="426"/>
      <c r="MLO167" s="426"/>
      <c r="MLP167" s="427"/>
      <c r="MLQ167" s="427"/>
      <c r="MLR167" s="423"/>
      <c r="MLS167" s="428"/>
      <c r="MLT167" s="79"/>
      <c r="MLU167" s="424"/>
      <c r="MLV167" s="89"/>
      <c r="MLW167" s="425"/>
      <c r="MLX167" s="423"/>
      <c r="MLY167" s="426"/>
      <c r="MLZ167" s="426"/>
      <c r="MMA167" s="427"/>
      <c r="MMB167" s="427"/>
      <c r="MMC167" s="423"/>
      <c r="MMD167" s="428"/>
      <c r="MME167" s="79"/>
      <c r="MMF167" s="424"/>
      <c r="MMG167" s="89"/>
      <c r="MMH167" s="425"/>
      <c r="MMI167" s="423"/>
      <c r="MMJ167" s="426"/>
      <c r="MMK167" s="426"/>
      <c r="MML167" s="427"/>
      <c r="MMM167" s="427"/>
      <c r="MMN167" s="423"/>
      <c r="MMO167" s="428"/>
      <c r="MMP167" s="79"/>
      <c r="MMQ167" s="424"/>
      <c r="MMR167" s="89"/>
      <c r="MMS167" s="425"/>
      <c r="MMT167" s="423"/>
      <c r="MMU167" s="426"/>
      <c r="MMV167" s="426"/>
      <c r="MMW167" s="427"/>
      <c r="MMX167" s="427"/>
      <c r="MMY167" s="423"/>
      <c r="MMZ167" s="428"/>
      <c r="MNA167" s="79"/>
      <c r="MNB167" s="424"/>
      <c r="MNC167" s="89"/>
      <c r="MND167" s="425"/>
      <c r="MNE167" s="423"/>
      <c r="MNF167" s="426"/>
      <c r="MNG167" s="426"/>
      <c r="MNH167" s="427"/>
      <c r="MNI167" s="427"/>
      <c r="MNJ167" s="423"/>
      <c r="MNK167" s="428"/>
      <c r="MNL167" s="79"/>
      <c r="MNM167" s="424"/>
      <c r="MNN167" s="89"/>
      <c r="MNO167" s="425"/>
      <c r="MNP167" s="423"/>
      <c r="MNQ167" s="426"/>
      <c r="MNR167" s="426"/>
      <c r="MNS167" s="427"/>
      <c r="MNT167" s="427"/>
      <c r="MNU167" s="423"/>
      <c r="MNV167" s="428"/>
      <c r="MNW167" s="79"/>
      <c r="MNX167" s="424"/>
      <c r="MNY167" s="89"/>
      <c r="MNZ167" s="425"/>
      <c r="MOA167" s="423"/>
      <c r="MOB167" s="426"/>
      <c r="MOC167" s="426"/>
      <c r="MOD167" s="427"/>
      <c r="MOE167" s="427"/>
      <c r="MOF167" s="423"/>
      <c r="MOG167" s="428"/>
      <c r="MOH167" s="79"/>
      <c r="MOI167" s="424"/>
      <c r="MOJ167" s="89"/>
      <c r="MOK167" s="425"/>
      <c r="MOL167" s="423"/>
      <c r="MOM167" s="426"/>
      <c r="MON167" s="426"/>
      <c r="MOO167" s="427"/>
      <c r="MOP167" s="427"/>
      <c r="MOQ167" s="423"/>
      <c r="MOR167" s="428"/>
      <c r="MOS167" s="79"/>
      <c r="MOT167" s="424"/>
      <c r="MOU167" s="89"/>
      <c r="MOV167" s="425"/>
      <c r="MOW167" s="423"/>
      <c r="MOX167" s="426"/>
      <c r="MOY167" s="426"/>
      <c r="MOZ167" s="427"/>
      <c r="MPA167" s="427"/>
      <c r="MPB167" s="423"/>
      <c r="MPC167" s="428"/>
      <c r="MPD167" s="79"/>
      <c r="MPE167" s="424"/>
      <c r="MPF167" s="89"/>
      <c r="MPG167" s="425"/>
      <c r="MPH167" s="423"/>
      <c r="MPI167" s="426"/>
      <c r="MPJ167" s="426"/>
      <c r="MPK167" s="427"/>
      <c r="MPL167" s="427"/>
      <c r="MPM167" s="423"/>
      <c r="MPN167" s="428"/>
      <c r="MPO167" s="79"/>
      <c r="MPP167" s="424"/>
      <c r="MPQ167" s="89"/>
      <c r="MPR167" s="425"/>
      <c r="MPS167" s="423"/>
      <c r="MPT167" s="426"/>
      <c r="MPU167" s="426"/>
      <c r="MPV167" s="427"/>
      <c r="MPW167" s="427"/>
      <c r="MPX167" s="423"/>
      <c r="MPY167" s="428"/>
      <c r="MPZ167" s="79"/>
      <c r="MQA167" s="424"/>
      <c r="MQB167" s="89"/>
      <c r="MQC167" s="425"/>
      <c r="MQD167" s="423"/>
      <c r="MQE167" s="426"/>
      <c r="MQF167" s="426"/>
      <c r="MQG167" s="427"/>
      <c r="MQH167" s="427"/>
      <c r="MQI167" s="423"/>
      <c r="MQJ167" s="428"/>
      <c r="MQK167" s="79"/>
      <c r="MQL167" s="424"/>
      <c r="MQM167" s="89"/>
      <c r="MQN167" s="425"/>
      <c r="MQO167" s="423"/>
      <c r="MQP167" s="426"/>
      <c r="MQQ167" s="426"/>
      <c r="MQR167" s="427"/>
      <c r="MQS167" s="427"/>
      <c r="MQT167" s="423"/>
      <c r="MQU167" s="428"/>
      <c r="MQV167" s="79"/>
      <c r="MQW167" s="424"/>
      <c r="MQX167" s="89"/>
      <c r="MQY167" s="425"/>
      <c r="MQZ167" s="423"/>
      <c r="MRA167" s="426"/>
      <c r="MRB167" s="426"/>
      <c r="MRC167" s="427"/>
      <c r="MRD167" s="427"/>
      <c r="MRE167" s="423"/>
      <c r="MRF167" s="428"/>
      <c r="MRG167" s="79"/>
      <c r="MRH167" s="424"/>
      <c r="MRI167" s="89"/>
      <c r="MRJ167" s="425"/>
      <c r="MRK167" s="423"/>
      <c r="MRL167" s="426"/>
      <c r="MRM167" s="426"/>
      <c r="MRN167" s="427"/>
      <c r="MRO167" s="427"/>
      <c r="MRP167" s="423"/>
      <c r="MRQ167" s="428"/>
      <c r="MRR167" s="79"/>
      <c r="MRS167" s="424"/>
      <c r="MRT167" s="89"/>
      <c r="MRU167" s="425"/>
      <c r="MRV167" s="423"/>
      <c r="MRW167" s="426"/>
      <c r="MRX167" s="426"/>
      <c r="MRY167" s="427"/>
      <c r="MRZ167" s="427"/>
      <c r="MSA167" s="423"/>
      <c r="MSB167" s="428"/>
      <c r="MSC167" s="79"/>
      <c r="MSD167" s="424"/>
      <c r="MSE167" s="89"/>
      <c r="MSF167" s="425"/>
      <c r="MSG167" s="423"/>
      <c r="MSH167" s="426"/>
      <c r="MSI167" s="426"/>
      <c r="MSJ167" s="427"/>
      <c r="MSK167" s="427"/>
      <c r="MSL167" s="423"/>
      <c r="MSM167" s="428"/>
      <c r="MSN167" s="79"/>
      <c r="MSO167" s="424"/>
      <c r="MSP167" s="89"/>
      <c r="MSQ167" s="425"/>
      <c r="MSR167" s="423"/>
      <c r="MSS167" s="426"/>
      <c r="MST167" s="426"/>
      <c r="MSU167" s="427"/>
      <c r="MSV167" s="427"/>
      <c r="MSW167" s="423"/>
      <c r="MSX167" s="428"/>
      <c r="MSY167" s="79"/>
      <c r="MSZ167" s="424"/>
      <c r="MTA167" s="89"/>
      <c r="MTB167" s="425"/>
      <c r="MTC167" s="423"/>
      <c r="MTD167" s="426"/>
      <c r="MTE167" s="426"/>
      <c r="MTF167" s="427"/>
      <c r="MTG167" s="427"/>
      <c r="MTH167" s="423"/>
      <c r="MTI167" s="428"/>
      <c r="MTJ167" s="79"/>
      <c r="MTK167" s="424"/>
      <c r="MTL167" s="89"/>
      <c r="MTM167" s="425"/>
      <c r="MTN167" s="423"/>
      <c r="MTO167" s="426"/>
      <c r="MTP167" s="426"/>
      <c r="MTQ167" s="427"/>
      <c r="MTR167" s="427"/>
      <c r="MTS167" s="423"/>
      <c r="MTT167" s="428"/>
      <c r="MTU167" s="79"/>
      <c r="MTV167" s="424"/>
      <c r="MTW167" s="89"/>
      <c r="MTX167" s="425"/>
      <c r="MTY167" s="423"/>
      <c r="MTZ167" s="426"/>
      <c r="MUA167" s="426"/>
      <c r="MUB167" s="427"/>
      <c r="MUC167" s="427"/>
      <c r="MUD167" s="423"/>
      <c r="MUE167" s="428"/>
      <c r="MUF167" s="79"/>
      <c r="MUG167" s="424"/>
      <c r="MUH167" s="89"/>
      <c r="MUI167" s="425"/>
      <c r="MUJ167" s="423"/>
      <c r="MUK167" s="426"/>
      <c r="MUL167" s="426"/>
      <c r="MUM167" s="427"/>
      <c r="MUN167" s="427"/>
      <c r="MUO167" s="423"/>
      <c r="MUP167" s="428"/>
      <c r="MUQ167" s="79"/>
      <c r="MUR167" s="424"/>
      <c r="MUS167" s="89"/>
      <c r="MUT167" s="425"/>
      <c r="MUU167" s="423"/>
      <c r="MUV167" s="426"/>
      <c r="MUW167" s="426"/>
      <c r="MUX167" s="427"/>
      <c r="MUY167" s="427"/>
      <c r="MUZ167" s="423"/>
      <c r="MVA167" s="428"/>
      <c r="MVB167" s="79"/>
      <c r="MVC167" s="424"/>
      <c r="MVD167" s="89"/>
      <c r="MVE167" s="425"/>
      <c r="MVF167" s="423"/>
      <c r="MVG167" s="426"/>
      <c r="MVH167" s="426"/>
      <c r="MVI167" s="427"/>
      <c r="MVJ167" s="427"/>
      <c r="MVK167" s="423"/>
      <c r="MVL167" s="428"/>
      <c r="MVM167" s="79"/>
      <c r="MVN167" s="424"/>
      <c r="MVO167" s="89"/>
      <c r="MVP167" s="425"/>
      <c r="MVQ167" s="423"/>
      <c r="MVR167" s="426"/>
      <c r="MVS167" s="426"/>
      <c r="MVT167" s="427"/>
      <c r="MVU167" s="427"/>
      <c r="MVV167" s="423"/>
      <c r="MVW167" s="428"/>
      <c r="MVX167" s="79"/>
      <c r="MVY167" s="424"/>
      <c r="MVZ167" s="89"/>
      <c r="MWA167" s="425"/>
      <c r="MWB167" s="423"/>
      <c r="MWC167" s="426"/>
      <c r="MWD167" s="426"/>
      <c r="MWE167" s="427"/>
      <c r="MWF167" s="427"/>
      <c r="MWG167" s="423"/>
      <c r="MWH167" s="428"/>
      <c r="MWI167" s="79"/>
      <c r="MWJ167" s="424"/>
      <c r="MWK167" s="89"/>
      <c r="MWL167" s="425"/>
      <c r="MWM167" s="423"/>
      <c r="MWN167" s="426"/>
      <c r="MWO167" s="426"/>
      <c r="MWP167" s="427"/>
      <c r="MWQ167" s="427"/>
      <c r="MWR167" s="423"/>
      <c r="MWS167" s="428"/>
      <c r="MWT167" s="79"/>
      <c r="MWU167" s="424"/>
      <c r="MWV167" s="89"/>
      <c r="MWW167" s="425"/>
      <c r="MWX167" s="423"/>
      <c r="MWY167" s="426"/>
      <c r="MWZ167" s="426"/>
      <c r="MXA167" s="427"/>
      <c r="MXB167" s="427"/>
      <c r="MXC167" s="423"/>
      <c r="MXD167" s="428"/>
      <c r="MXE167" s="79"/>
      <c r="MXF167" s="424"/>
      <c r="MXG167" s="89"/>
      <c r="MXH167" s="425"/>
      <c r="MXI167" s="423"/>
      <c r="MXJ167" s="426"/>
      <c r="MXK167" s="426"/>
      <c r="MXL167" s="427"/>
      <c r="MXM167" s="427"/>
      <c r="MXN167" s="423"/>
      <c r="MXO167" s="428"/>
      <c r="MXP167" s="79"/>
      <c r="MXQ167" s="424"/>
      <c r="MXR167" s="89"/>
      <c r="MXS167" s="425"/>
      <c r="MXT167" s="423"/>
      <c r="MXU167" s="426"/>
      <c r="MXV167" s="426"/>
      <c r="MXW167" s="427"/>
      <c r="MXX167" s="427"/>
      <c r="MXY167" s="423"/>
      <c r="MXZ167" s="428"/>
      <c r="MYA167" s="79"/>
      <c r="MYB167" s="424"/>
      <c r="MYC167" s="89"/>
      <c r="MYD167" s="425"/>
      <c r="MYE167" s="423"/>
      <c r="MYF167" s="426"/>
      <c r="MYG167" s="426"/>
      <c r="MYH167" s="427"/>
      <c r="MYI167" s="427"/>
      <c r="MYJ167" s="423"/>
      <c r="MYK167" s="428"/>
      <c r="MYL167" s="79"/>
      <c r="MYM167" s="424"/>
      <c r="MYN167" s="89"/>
      <c r="MYO167" s="425"/>
      <c r="MYP167" s="423"/>
      <c r="MYQ167" s="426"/>
      <c r="MYR167" s="426"/>
      <c r="MYS167" s="427"/>
      <c r="MYT167" s="427"/>
      <c r="MYU167" s="423"/>
      <c r="MYV167" s="428"/>
      <c r="MYW167" s="79"/>
      <c r="MYX167" s="424"/>
      <c r="MYY167" s="89"/>
      <c r="MYZ167" s="425"/>
      <c r="MZA167" s="423"/>
      <c r="MZB167" s="426"/>
      <c r="MZC167" s="426"/>
      <c r="MZD167" s="427"/>
      <c r="MZE167" s="427"/>
      <c r="MZF167" s="423"/>
      <c r="MZG167" s="428"/>
      <c r="MZH167" s="79"/>
      <c r="MZI167" s="424"/>
      <c r="MZJ167" s="89"/>
      <c r="MZK167" s="425"/>
      <c r="MZL167" s="423"/>
      <c r="MZM167" s="426"/>
      <c r="MZN167" s="426"/>
      <c r="MZO167" s="427"/>
      <c r="MZP167" s="427"/>
      <c r="MZQ167" s="423"/>
      <c r="MZR167" s="428"/>
      <c r="MZS167" s="79"/>
      <c r="MZT167" s="424"/>
      <c r="MZU167" s="89"/>
      <c r="MZV167" s="425"/>
      <c r="MZW167" s="423"/>
      <c r="MZX167" s="426"/>
      <c r="MZY167" s="426"/>
      <c r="MZZ167" s="427"/>
      <c r="NAA167" s="427"/>
      <c r="NAB167" s="423"/>
      <c r="NAC167" s="428"/>
      <c r="NAD167" s="79"/>
      <c r="NAE167" s="424"/>
      <c r="NAF167" s="89"/>
      <c r="NAG167" s="425"/>
      <c r="NAH167" s="423"/>
      <c r="NAI167" s="426"/>
      <c r="NAJ167" s="426"/>
      <c r="NAK167" s="427"/>
      <c r="NAL167" s="427"/>
      <c r="NAM167" s="423"/>
      <c r="NAN167" s="428"/>
      <c r="NAO167" s="79"/>
      <c r="NAP167" s="424"/>
      <c r="NAQ167" s="89"/>
      <c r="NAR167" s="425"/>
      <c r="NAS167" s="423"/>
      <c r="NAT167" s="426"/>
      <c r="NAU167" s="426"/>
      <c r="NAV167" s="427"/>
      <c r="NAW167" s="427"/>
      <c r="NAX167" s="423"/>
      <c r="NAY167" s="428"/>
      <c r="NAZ167" s="79"/>
      <c r="NBA167" s="424"/>
      <c r="NBB167" s="89"/>
      <c r="NBC167" s="425"/>
      <c r="NBD167" s="423"/>
      <c r="NBE167" s="426"/>
      <c r="NBF167" s="426"/>
      <c r="NBG167" s="427"/>
      <c r="NBH167" s="427"/>
      <c r="NBI167" s="423"/>
      <c r="NBJ167" s="428"/>
      <c r="NBK167" s="79"/>
      <c r="NBL167" s="424"/>
      <c r="NBM167" s="89"/>
      <c r="NBN167" s="425"/>
      <c r="NBO167" s="423"/>
      <c r="NBP167" s="426"/>
      <c r="NBQ167" s="426"/>
      <c r="NBR167" s="427"/>
      <c r="NBS167" s="427"/>
      <c r="NBT167" s="423"/>
      <c r="NBU167" s="428"/>
      <c r="NBV167" s="79"/>
      <c r="NBW167" s="424"/>
      <c r="NBX167" s="89"/>
      <c r="NBY167" s="425"/>
      <c r="NBZ167" s="423"/>
      <c r="NCA167" s="426"/>
      <c r="NCB167" s="426"/>
      <c r="NCC167" s="427"/>
      <c r="NCD167" s="427"/>
      <c r="NCE167" s="423"/>
      <c r="NCF167" s="428"/>
      <c r="NCG167" s="79"/>
      <c r="NCH167" s="424"/>
      <c r="NCI167" s="89"/>
      <c r="NCJ167" s="425"/>
      <c r="NCK167" s="423"/>
      <c r="NCL167" s="426"/>
      <c r="NCM167" s="426"/>
      <c r="NCN167" s="427"/>
      <c r="NCO167" s="427"/>
      <c r="NCP167" s="423"/>
      <c r="NCQ167" s="428"/>
      <c r="NCR167" s="79"/>
      <c r="NCS167" s="424"/>
      <c r="NCT167" s="89"/>
      <c r="NCU167" s="425"/>
      <c r="NCV167" s="423"/>
      <c r="NCW167" s="426"/>
      <c r="NCX167" s="426"/>
      <c r="NCY167" s="427"/>
      <c r="NCZ167" s="427"/>
      <c r="NDA167" s="423"/>
      <c r="NDB167" s="428"/>
      <c r="NDC167" s="79"/>
      <c r="NDD167" s="424"/>
      <c r="NDE167" s="89"/>
      <c r="NDF167" s="425"/>
      <c r="NDG167" s="423"/>
      <c r="NDH167" s="426"/>
      <c r="NDI167" s="426"/>
      <c r="NDJ167" s="427"/>
      <c r="NDK167" s="427"/>
      <c r="NDL167" s="423"/>
      <c r="NDM167" s="428"/>
      <c r="NDN167" s="79"/>
      <c r="NDO167" s="424"/>
      <c r="NDP167" s="89"/>
      <c r="NDQ167" s="425"/>
      <c r="NDR167" s="423"/>
      <c r="NDS167" s="426"/>
      <c r="NDT167" s="426"/>
      <c r="NDU167" s="427"/>
      <c r="NDV167" s="427"/>
      <c r="NDW167" s="423"/>
      <c r="NDX167" s="428"/>
      <c r="NDY167" s="79"/>
      <c r="NDZ167" s="424"/>
      <c r="NEA167" s="89"/>
      <c r="NEB167" s="425"/>
      <c r="NEC167" s="423"/>
      <c r="NED167" s="426"/>
      <c r="NEE167" s="426"/>
      <c r="NEF167" s="427"/>
      <c r="NEG167" s="427"/>
      <c r="NEH167" s="423"/>
      <c r="NEI167" s="428"/>
      <c r="NEJ167" s="79"/>
      <c r="NEK167" s="424"/>
      <c r="NEL167" s="89"/>
      <c r="NEM167" s="425"/>
      <c r="NEN167" s="423"/>
      <c r="NEO167" s="426"/>
      <c r="NEP167" s="426"/>
      <c r="NEQ167" s="427"/>
      <c r="NER167" s="427"/>
      <c r="NES167" s="423"/>
      <c r="NET167" s="428"/>
      <c r="NEU167" s="79"/>
      <c r="NEV167" s="424"/>
      <c r="NEW167" s="89"/>
      <c r="NEX167" s="425"/>
      <c r="NEY167" s="423"/>
      <c r="NEZ167" s="426"/>
      <c r="NFA167" s="426"/>
      <c r="NFB167" s="427"/>
      <c r="NFC167" s="427"/>
      <c r="NFD167" s="423"/>
      <c r="NFE167" s="428"/>
      <c r="NFF167" s="79"/>
      <c r="NFG167" s="424"/>
      <c r="NFH167" s="89"/>
      <c r="NFI167" s="425"/>
      <c r="NFJ167" s="423"/>
      <c r="NFK167" s="426"/>
      <c r="NFL167" s="426"/>
      <c r="NFM167" s="427"/>
      <c r="NFN167" s="427"/>
      <c r="NFO167" s="423"/>
      <c r="NFP167" s="428"/>
      <c r="NFQ167" s="79"/>
      <c r="NFR167" s="424"/>
      <c r="NFS167" s="89"/>
      <c r="NFT167" s="425"/>
      <c r="NFU167" s="423"/>
      <c r="NFV167" s="426"/>
      <c r="NFW167" s="426"/>
      <c r="NFX167" s="427"/>
      <c r="NFY167" s="427"/>
      <c r="NFZ167" s="423"/>
      <c r="NGA167" s="428"/>
      <c r="NGB167" s="79"/>
      <c r="NGC167" s="424"/>
      <c r="NGD167" s="89"/>
      <c r="NGE167" s="425"/>
      <c r="NGF167" s="423"/>
      <c r="NGG167" s="426"/>
      <c r="NGH167" s="426"/>
      <c r="NGI167" s="427"/>
      <c r="NGJ167" s="427"/>
      <c r="NGK167" s="423"/>
      <c r="NGL167" s="428"/>
      <c r="NGM167" s="79"/>
      <c r="NGN167" s="424"/>
      <c r="NGO167" s="89"/>
      <c r="NGP167" s="425"/>
      <c r="NGQ167" s="423"/>
      <c r="NGR167" s="426"/>
      <c r="NGS167" s="426"/>
      <c r="NGT167" s="427"/>
      <c r="NGU167" s="427"/>
      <c r="NGV167" s="423"/>
      <c r="NGW167" s="428"/>
      <c r="NGX167" s="79"/>
      <c r="NGY167" s="424"/>
      <c r="NGZ167" s="89"/>
      <c r="NHA167" s="425"/>
      <c r="NHB167" s="423"/>
      <c r="NHC167" s="426"/>
      <c r="NHD167" s="426"/>
      <c r="NHE167" s="427"/>
      <c r="NHF167" s="427"/>
      <c r="NHG167" s="423"/>
      <c r="NHH167" s="428"/>
      <c r="NHI167" s="79"/>
      <c r="NHJ167" s="424"/>
      <c r="NHK167" s="89"/>
      <c r="NHL167" s="425"/>
      <c r="NHM167" s="423"/>
      <c r="NHN167" s="426"/>
      <c r="NHO167" s="426"/>
      <c r="NHP167" s="427"/>
      <c r="NHQ167" s="427"/>
      <c r="NHR167" s="423"/>
      <c r="NHS167" s="428"/>
      <c r="NHT167" s="79"/>
      <c r="NHU167" s="424"/>
      <c r="NHV167" s="89"/>
      <c r="NHW167" s="425"/>
      <c r="NHX167" s="423"/>
      <c r="NHY167" s="426"/>
      <c r="NHZ167" s="426"/>
      <c r="NIA167" s="427"/>
      <c r="NIB167" s="427"/>
      <c r="NIC167" s="423"/>
      <c r="NID167" s="428"/>
      <c r="NIE167" s="79"/>
      <c r="NIF167" s="424"/>
      <c r="NIG167" s="89"/>
      <c r="NIH167" s="425"/>
      <c r="NII167" s="423"/>
      <c r="NIJ167" s="426"/>
      <c r="NIK167" s="426"/>
      <c r="NIL167" s="427"/>
      <c r="NIM167" s="427"/>
      <c r="NIN167" s="423"/>
      <c r="NIO167" s="428"/>
      <c r="NIP167" s="79"/>
      <c r="NIQ167" s="424"/>
      <c r="NIR167" s="89"/>
      <c r="NIS167" s="425"/>
      <c r="NIT167" s="423"/>
      <c r="NIU167" s="426"/>
      <c r="NIV167" s="426"/>
      <c r="NIW167" s="427"/>
      <c r="NIX167" s="427"/>
      <c r="NIY167" s="423"/>
      <c r="NIZ167" s="428"/>
      <c r="NJA167" s="79"/>
      <c r="NJB167" s="424"/>
      <c r="NJC167" s="89"/>
      <c r="NJD167" s="425"/>
      <c r="NJE167" s="423"/>
      <c r="NJF167" s="426"/>
      <c r="NJG167" s="426"/>
      <c r="NJH167" s="427"/>
      <c r="NJI167" s="427"/>
      <c r="NJJ167" s="423"/>
      <c r="NJK167" s="428"/>
      <c r="NJL167" s="79"/>
      <c r="NJM167" s="424"/>
      <c r="NJN167" s="89"/>
      <c r="NJO167" s="425"/>
      <c r="NJP167" s="423"/>
      <c r="NJQ167" s="426"/>
      <c r="NJR167" s="426"/>
      <c r="NJS167" s="427"/>
      <c r="NJT167" s="427"/>
      <c r="NJU167" s="423"/>
      <c r="NJV167" s="428"/>
      <c r="NJW167" s="79"/>
      <c r="NJX167" s="424"/>
      <c r="NJY167" s="89"/>
      <c r="NJZ167" s="425"/>
      <c r="NKA167" s="423"/>
      <c r="NKB167" s="426"/>
      <c r="NKC167" s="426"/>
      <c r="NKD167" s="427"/>
      <c r="NKE167" s="427"/>
      <c r="NKF167" s="423"/>
      <c r="NKG167" s="428"/>
      <c r="NKH167" s="79"/>
      <c r="NKI167" s="424"/>
      <c r="NKJ167" s="89"/>
      <c r="NKK167" s="425"/>
      <c r="NKL167" s="423"/>
      <c r="NKM167" s="426"/>
      <c r="NKN167" s="426"/>
      <c r="NKO167" s="427"/>
      <c r="NKP167" s="427"/>
      <c r="NKQ167" s="423"/>
      <c r="NKR167" s="428"/>
      <c r="NKS167" s="79"/>
      <c r="NKT167" s="424"/>
      <c r="NKU167" s="89"/>
      <c r="NKV167" s="425"/>
      <c r="NKW167" s="423"/>
      <c r="NKX167" s="426"/>
      <c r="NKY167" s="426"/>
      <c r="NKZ167" s="427"/>
      <c r="NLA167" s="427"/>
      <c r="NLB167" s="423"/>
      <c r="NLC167" s="428"/>
      <c r="NLD167" s="79"/>
      <c r="NLE167" s="424"/>
      <c r="NLF167" s="89"/>
      <c r="NLG167" s="425"/>
      <c r="NLH167" s="423"/>
      <c r="NLI167" s="426"/>
      <c r="NLJ167" s="426"/>
      <c r="NLK167" s="427"/>
      <c r="NLL167" s="427"/>
      <c r="NLM167" s="423"/>
      <c r="NLN167" s="428"/>
      <c r="NLO167" s="79"/>
      <c r="NLP167" s="424"/>
      <c r="NLQ167" s="89"/>
      <c r="NLR167" s="425"/>
      <c r="NLS167" s="423"/>
      <c r="NLT167" s="426"/>
      <c r="NLU167" s="426"/>
      <c r="NLV167" s="427"/>
      <c r="NLW167" s="427"/>
      <c r="NLX167" s="423"/>
      <c r="NLY167" s="428"/>
      <c r="NLZ167" s="79"/>
      <c r="NMA167" s="424"/>
      <c r="NMB167" s="89"/>
      <c r="NMC167" s="425"/>
      <c r="NMD167" s="423"/>
      <c r="NME167" s="426"/>
      <c r="NMF167" s="426"/>
      <c r="NMG167" s="427"/>
      <c r="NMH167" s="427"/>
      <c r="NMI167" s="423"/>
      <c r="NMJ167" s="428"/>
      <c r="NMK167" s="79"/>
      <c r="NML167" s="424"/>
      <c r="NMM167" s="89"/>
      <c r="NMN167" s="425"/>
      <c r="NMO167" s="423"/>
      <c r="NMP167" s="426"/>
      <c r="NMQ167" s="426"/>
      <c r="NMR167" s="427"/>
      <c r="NMS167" s="427"/>
      <c r="NMT167" s="423"/>
      <c r="NMU167" s="428"/>
      <c r="NMV167" s="79"/>
      <c r="NMW167" s="424"/>
      <c r="NMX167" s="89"/>
      <c r="NMY167" s="425"/>
      <c r="NMZ167" s="423"/>
      <c r="NNA167" s="426"/>
      <c r="NNB167" s="426"/>
      <c r="NNC167" s="427"/>
      <c r="NND167" s="427"/>
      <c r="NNE167" s="423"/>
      <c r="NNF167" s="428"/>
      <c r="NNG167" s="79"/>
      <c r="NNH167" s="424"/>
      <c r="NNI167" s="89"/>
      <c r="NNJ167" s="425"/>
      <c r="NNK167" s="423"/>
      <c r="NNL167" s="426"/>
      <c r="NNM167" s="426"/>
      <c r="NNN167" s="427"/>
      <c r="NNO167" s="427"/>
      <c r="NNP167" s="423"/>
      <c r="NNQ167" s="428"/>
      <c r="NNR167" s="79"/>
      <c r="NNS167" s="424"/>
      <c r="NNT167" s="89"/>
      <c r="NNU167" s="425"/>
      <c r="NNV167" s="423"/>
      <c r="NNW167" s="426"/>
      <c r="NNX167" s="426"/>
      <c r="NNY167" s="427"/>
      <c r="NNZ167" s="427"/>
      <c r="NOA167" s="423"/>
      <c r="NOB167" s="428"/>
      <c r="NOC167" s="79"/>
      <c r="NOD167" s="424"/>
      <c r="NOE167" s="89"/>
      <c r="NOF167" s="425"/>
      <c r="NOG167" s="423"/>
      <c r="NOH167" s="426"/>
      <c r="NOI167" s="426"/>
      <c r="NOJ167" s="427"/>
      <c r="NOK167" s="427"/>
      <c r="NOL167" s="423"/>
      <c r="NOM167" s="428"/>
      <c r="NON167" s="79"/>
      <c r="NOO167" s="424"/>
      <c r="NOP167" s="89"/>
      <c r="NOQ167" s="425"/>
      <c r="NOR167" s="423"/>
      <c r="NOS167" s="426"/>
      <c r="NOT167" s="426"/>
      <c r="NOU167" s="427"/>
      <c r="NOV167" s="427"/>
      <c r="NOW167" s="423"/>
      <c r="NOX167" s="428"/>
      <c r="NOY167" s="79"/>
      <c r="NOZ167" s="424"/>
      <c r="NPA167" s="89"/>
      <c r="NPB167" s="425"/>
      <c r="NPC167" s="423"/>
      <c r="NPD167" s="426"/>
      <c r="NPE167" s="426"/>
      <c r="NPF167" s="427"/>
      <c r="NPG167" s="427"/>
      <c r="NPH167" s="423"/>
      <c r="NPI167" s="428"/>
      <c r="NPJ167" s="79"/>
      <c r="NPK167" s="424"/>
      <c r="NPL167" s="89"/>
      <c r="NPM167" s="425"/>
      <c r="NPN167" s="423"/>
      <c r="NPO167" s="426"/>
      <c r="NPP167" s="426"/>
      <c r="NPQ167" s="427"/>
      <c r="NPR167" s="427"/>
      <c r="NPS167" s="423"/>
      <c r="NPT167" s="428"/>
      <c r="NPU167" s="79"/>
      <c r="NPV167" s="424"/>
      <c r="NPW167" s="89"/>
      <c r="NPX167" s="425"/>
      <c r="NPY167" s="423"/>
      <c r="NPZ167" s="426"/>
      <c r="NQA167" s="426"/>
      <c r="NQB167" s="427"/>
      <c r="NQC167" s="427"/>
      <c r="NQD167" s="423"/>
      <c r="NQE167" s="428"/>
      <c r="NQF167" s="79"/>
      <c r="NQG167" s="424"/>
      <c r="NQH167" s="89"/>
      <c r="NQI167" s="425"/>
      <c r="NQJ167" s="423"/>
      <c r="NQK167" s="426"/>
      <c r="NQL167" s="426"/>
      <c r="NQM167" s="427"/>
      <c r="NQN167" s="427"/>
      <c r="NQO167" s="423"/>
      <c r="NQP167" s="428"/>
      <c r="NQQ167" s="79"/>
      <c r="NQR167" s="424"/>
      <c r="NQS167" s="89"/>
      <c r="NQT167" s="425"/>
      <c r="NQU167" s="423"/>
      <c r="NQV167" s="426"/>
      <c r="NQW167" s="426"/>
      <c r="NQX167" s="427"/>
      <c r="NQY167" s="427"/>
      <c r="NQZ167" s="423"/>
      <c r="NRA167" s="428"/>
      <c r="NRB167" s="79"/>
      <c r="NRC167" s="424"/>
      <c r="NRD167" s="89"/>
      <c r="NRE167" s="425"/>
      <c r="NRF167" s="423"/>
      <c r="NRG167" s="426"/>
      <c r="NRH167" s="426"/>
      <c r="NRI167" s="427"/>
      <c r="NRJ167" s="427"/>
      <c r="NRK167" s="423"/>
      <c r="NRL167" s="428"/>
      <c r="NRM167" s="79"/>
      <c r="NRN167" s="424"/>
      <c r="NRO167" s="89"/>
      <c r="NRP167" s="425"/>
      <c r="NRQ167" s="423"/>
      <c r="NRR167" s="426"/>
      <c r="NRS167" s="426"/>
      <c r="NRT167" s="427"/>
      <c r="NRU167" s="427"/>
      <c r="NRV167" s="423"/>
      <c r="NRW167" s="428"/>
      <c r="NRX167" s="79"/>
      <c r="NRY167" s="424"/>
      <c r="NRZ167" s="89"/>
      <c r="NSA167" s="425"/>
      <c r="NSB167" s="423"/>
      <c r="NSC167" s="426"/>
      <c r="NSD167" s="426"/>
      <c r="NSE167" s="427"/>
      <c r="NSF167" s="427"/>
      <c r="NSG167" s="423"/>
      <c r="NSH167" s="428"/>
      <c r="NSI167" s="79"/>
      <c r="NSJ167" s="424"/>
      <c r="NSK167" s="89"/>
      <c r="NSL167" s="425"/>
      <c r="NSM167" s="423"/>
      <c r="NSN167" s="426"/>
      <c r="NSO167" s="426"/>
      <c r="NSP167" s="427"/>
      <c r="NSQ167" s="427"/>
      <c r="NSR167" s="423"/>
      <c r="NSS167" s="428"/>
      <c r="NST167" s="79"/>
      <c r="NSU167" s="424"/>
      <c r="NSV167" s="89"/>
      <c r="NSW167" s="425"/>
      <c r="NSX167" s="423"/>
      <c r="NSY167" s="426"/>
      <c r="NSZ167" s="426"/>
      <c r="NTA167" s="427"/>
      <c r="NTB167" s="427"/>
      <c r="NTC167" s="423"/>
      <c r="NTD167" s="428"/>
      <c r="NTE167" s="79"/>
      <c r="NTF167" s="424"/>
      <c r="NTG167" s="89"/>
      <c r="NTH167" s="425"/>
      <c r="NTI167" s="423"/>
      <c r="NTJ167" s="426"/>
      <c r="NTK167" s="426"/>
      <c r="NTL167" s="427"/>
      <c r="NTM167" s="427"/>
      <c r="NTN167" s="423"/>
      <c r="NTO167" s="428"/>
      <c r="NTP167" s="79"/>
      <c r="NTQ167" s="424"/>
      <c r="NTR167" s="89"/>
      <c r="NTS167" s="425"/>
      <c r="NTT167" s="423"/>
      <c r="NTU167" s="426"/>
      <c r="NTV167" s="426"/>
      <c r="NTW167" s="427"/>
      <c r="NTX167" s="427"/>
      <c r="NTY167" s="423"/>
      <c r="NTZ167" s="428"/>
      <c r="NUA167" s="79"/>
      <c r="NUB167" s="424"/>
      <c r="NUC167" s="89"/>
      <c r="NUD167" s="425"/>
      <c r="NUE167" s="423"/>
      <c r="NUF167" s="426"/>
      <c r="NUG167" s="426"/>
      <c r="NUH167" s="427"/>
      <c r="NUI167" s="427"/>
      <c r="NUJ167" s="423"/>
      <c r="NUK167" s="428"/>
      <c r="NUL167" s="79"/>
      <c r="NUM167" s="424"/>
      <c r="NUN167" s="89"/>
      <c r="NUO167" s="425"/>
      <c r="NUP167" s="423"/>
      <c r="NUQ167" s="426"/>
      <c r="NUR167" s="426"/>
      <c r="NUS167" s="427"/>
      <c r="NUT167" s="427"/>
      <c r="NUU167" s="423"/>
      <c r="NUV167" s="428"/>
      <c r="NUW167" s="79"/>
      <c r="NUX167" s="424"/>
      <c r="NUY167" s="89"/>
      <c r="NUZ167" s="425"/>
      <c r="NVA167" s="423"/>
      <c r="NVB167" s="426"/>
      <c r="NVC167" s="426"/>
      <c r="NVD167" s="427"/>
      <c r="NVE167" s="427"/>
      <c r="NVF167" s="423"/>
      <c r="NVG167" s="428"/>
      <c r="NVH167" s="79"/>
      <c r="NVI167" s="424"/>
      <c r="NVJ167" s="89"/>
      <c r="NVK167" s="425"/>
      <c r="NVL167" s="423"/>
      <c r="NVM167" s="426"/>
      <c r="NVN167" s="426"/>
      <c r="NVO167" s="427"/>
      <c r="NVP167" s="427"/>
      <c r="NVQ167" s="423"/>
      <c r="NVR167" s="428"/>
      <c r="NVS167" s="79"/>
      <c r="NVT167" s="424"/>
      <c r="NVU167" s="89"/>
      <c r="NVV167" s="425"/>
      <c r="NVW167" s="423"/>
      <c r="NVX167" s="426"/>
      <c r="NVY167" s="426"/>
      <c r="NVZ167" s="427"/>
      <c r="NWA167" s="427"/>
      <c r="NWB167" s="423"/>
      <c r="NWC167" s="428"/>
      <c r="NWD167" s="79"/>
      <c r="NWE167" s="424"/>
      <c r="NWF167" s="89"/>
      <c r="NWG167" s="425"/>
      <c r="NWH167" s="423"/>
      <c r="NWI167" s="426"/>
      <c r="NWJ167" s="426"/>
      <c r="NWK167" s="427"/>
      <c r="NWL167" s="427"/>
      <c r="NWM167" s="423"/>
      <c r="NWN167" s="428"/>
      <c r="NWO167" s="79"/>
      <c r="NWP167" s="424"/>
      <c r="NWQ167" s="89"/>
      <c r="NWR167" s="425"/>
      <c r="NWS167" s="423"/>
      <c r="NWT167" s="426"/>
      <c r="NWU167" s="426"/>
      <c r="NWV167" s="427"/>
      <c r="NWW167" s="427"/>
      <c r="NWX167" s="423"/>
      <c r="NWY167" s="428"/>
      <c r="NWZ167" s="79"/>
      <c r="NXA167" s="424"/>
      <c r="NXB167" s="89"/>
      <c r="NXC167" s="425"/>
      <c r="NXD167" s="423"/>
      <c r="NXE167" s="426"/>
      <c r="NXF167" s="426"/>
      <c r="NXG167" s="427"/>
      <c r="NXH167" s="427"/>
      <c r="NXI167" s="423"/>
      <c r="NXJ167" s="428"/>
      <c r="NXK167" s="79"/>
      <c r="NXL167" s="424"/>
      <c r="NXM167" s="89"/>
      <c r="NXN167" s="425"/>
      <c r="NXO167" s="423"/>
      <c r="NXP167" s="426"/>
      <c r="NXQ167" s="426"/>
      <c r="NXR167" s="427"/>
      <c r="NXS167" s="427"/>
      <c r="NXT167" s="423"/>
      <c r="NXU167" s="428"/>
      <c r="NXV167" s="79"/>
      <c r="NXW167" s="424"/>
      <c r="NXX167" s="89"/>
      <c r="NXY167" s="425"/>
      <c r="NXZ167" s="423"/>
      <c r="NYA167" s="426"/>
      <c r="NYB167" s="426"/>
      <c r="NYC167" s="427"/>
      <c r="NYD167" s="427"/>
      <c r="NYE167" s="423"/>
      <c r="NYF167" s="428"/>
      <c r="NYG167" s="79"/>
      <c r="NYH167" s="424"/>
      <c r="NYI167" s="89"/>
      <c r="NYJ167" s="425"/>
      <c r="NYK167" s="423"/>
      <c r="NYL167" s="426"/>
      <c r="NYM167" s="426"/>
      <c r="NYN167" s="427"/>
      <c r="NYO167" s="427"/>
      <c r="NYP167" s="423"/>
      <c r="NYQ167" s="428"/>
      <c r="NYR167" s="79"/>
      <c r="NYS167" s="424"/>
      <c r="NYT167" s="89"/>
      <c r="NYU167" s="425"/>
      <c r="NYV167" s="423"/>
      <c r="NYW167" s="426"/>
      <c r="NYX167" s="426"/>
      <c r="NYY167" s="427"/>
      <c r="NYZ167" s="427"/>
      <c r="NZA167" s="423"/>
      <c r="NZB167" s="428"/>
      <c r="NZC167" s="79"/>
      <c r="NZD167" s="424"/>
      <c r="NZE167" s="89"/>
      <c r="NZF167" s="425"/>
      <c r="NZG167" s="423"/>
      <c r="NZH167" s="426"/>
      <c r="NZI167" s="426"/>
      <c r="NZJ167" s="427"/>
      <c r="NZK167" s="427"/>
      <c r="NZL167" s="423"/>
      <c r="NZM167" s="428"/>
      <c r="NZN167" s="79"/>
      <c r="NZO167" s="424"/>
      <c r="NZP167" s="89"/>
      <c r="NZQ167" s="425"/>
      <c r="NZR167" s="423"/>
      <c r="NZS167" s="426"/>
      <c r="NZT167" s="426"/>
      <c r="NZU167" s="427"/>
      <c r="NZV167" s="427"/>
      <c r="NZW167" s="423"/>
      <c r="NZX167" s="428"/>
      <c r="NZY167" s="79"/>
      <c r="NZZ167" s="424"/>
      <c r="OAA167" s="89"/>
      <c r="OAB167" s="425"/>
      <c r="OAC167" s="423"/>
      <c r="OAD167" s="426"/>
      <c r="OAE167" s="426"/>
      <c r="OAF167" s="427"/>
      <c r="OAG167" s="427"/>
      <c r="OAH167" s="423"/>
      <c r="OAI167" s="428"/>
      <c r="OAJ167" s="79"/>
      <c r="OAK167" s="424"/>
      <c r="OAL167" s="89"/>
      <c r="OAM167" s="425"/>
      <c r="OAN167" s="423"/>
      <c r="OAO167" s="426"/>
      <c r="OAP167" s="426"/>
      <c r="OAQ167" s="427"/>
      <c r="OAR167" s="427"/>
      <c r="OAS167" s="423"/>
      <c r="OAT167" s="428"/>
      <c r="OAU167" s="79"/>
      <c r="OAV167" s="424"/>
      <c r="OAW167" s="89"/>
      <c r="OAX167" s="425"/>
      <c r="OAY167" s="423"/>
      <c r="OAZ167" s="426"/>
      <c r="OBA167" s="426"/>
      <c r="OBB167" s="427"/>
      <c r="OBC167" s="427"/>
      <c r="OBD167" s="423"/>
      <c r="OBE167" s="428"/>
      <c r="OBF167" s="79"/>
      <c r="OBG167" s="424"/>
      <c r="OBH167" s="89"/>
      <c r="OBI167" s="425"/>
      <c r="OBJ167" s="423"/>
      <c r="OBK167" s="426"/>
      <c r="OBL167" s="426"/>
      <c r="OBM167" s="427"/>
      <c r="OBN167" s="427"/>
      <c r="OBO167" s="423"/>
      <c r="OBP167" s="428"/>
      <c r="OBQ167" s="79"/>
      <c r="OBR167" s="424"/>
      <c r="OBS167" s="89"/>
      <c r="OBT167" s="425"/>
      <c r="OBU167" s="423"/>
      <c r="OBV167" s="426"/>
      <c r="OBW167" s="426"/>
      <c r="OBX167" s="427"/>
      <c r="OBY167" s="427"/>
      <c r="OBZ167" s="423"/>
      <c r="OCA167" s="428"/>
      <c r="OCB167" s="79"/>
      <c r="OCC167" s="424"/>
      <c r="OCD167" s="89"/>
      <c r="OCE167" s="425"/>
      <c r="OCF167" s="423"/>
      <c r="OCG167" s="426"/>
      <c r="OCH167" s="426"/>
      <c r="OCI167" s="427"/>
      <c r="OCJ167" s="427"/>
      <c r="OCK167" s="423"/>
      <c r="OCL167" s="428"/>
      <c r="OCM167" s="79"/>
      <c r="OCN167" s="424"/>
      <c r="OCO167" s="89"/>
      <c r="OCP167" s="425"/>
      <c r="OCQ167" s="423"/>
      <c r="OCR167" s="426"/>
      <c r="OCS167" s="426"/>
      <c r="OCT167" s="427"/>
      <c r="OCU167" s="427"/>
      <c r="OCV167" s="423"/>
      <c r="OCW167" s="428"/>
      <c r="OCX167" s="79"/>
      <c r="OCY167" s="424"/>
      <c r="OCZ167" s="89"/>
      <c r="ODA167" s="425"/>
      <c r="ODB167" s="423"/>
      <c r="ODC167" s="426"/>
      <c r="ODD167" s="426"/>
      <c r="ODE167" s="427"/>
      <c r="ODF167" s="427"/>
      <c r="ODG167" s="423"/>
      <c r="ODH167" s="428"/>
      <c r="ODI167" s="79"/>
      <c r="ODJ167" s="424"/>
      <c r="ODK167" s="89"/>
      <c r="ODL167" s="425"/>
      <c r="ODM167" s="423"/>
      <c r="ODN167" s="426"/>
      <c r="ODO167" s="426"/>
      <c r="ODP167" s="427"/>
      <c r="ODQ167" s="427"/>
      <c r="ODR167" s="423"/>
      <c r="ODS167" s="428"/>
      <c r="ODT167" s="79"/>
      <c r="ODU167" s="424"/>
      <c r="ODV167" s="89"/>
      <c r="ODW167" s="425"/>
      <c r="ODX167" s="423"/>
      <c r="ODY167" s="426"/>
      <c r="ODZ167" s="426"/>
      <c r="OEA167" s="427"/>
      <c r="OEB167" s="427"/>
      <c r="OEC167" s="423"/>
      <c r="OED167" s="428"/>
      <c r="OEE167" s="79"/>
      <c r="OEF167" s="424"/>
      <c r="OEG167" s="89"/>
      <c r="OEH167" s="425"/>
      <c r="OEI167" s="423"/>
      <c r="OEJ167" s="426"/>
      <c r="OEK167" s="426"/>
      <c r="OEL167" s="427"/>
      <c r="OEM167" s="427"/>
      <c r="OEN167" s="423"/>
      <c r="OEO167" s="428"/>
      <c r="OEP167" s="79"/>
      <c r="OEQ167" s="424"/>
      <c r="OER167" s="89"/>
      <c r="OES167" s="425"/>
      <c r="OET167" s="423"/>
      <c r="OEU167" s="426"/>
      <c r="OEV167" s="426"/>
      <c r="OEW167" s="427"/>
      <c r="OEX167" s="427"/>
      <c r="OEY167" s="423"/>
      <c r="OEZ167" s="428"/>
      <c r="OFA167" s="79"/>
      <c r="OFB167" s="424"/>
      <c r="OFC167" s="89"/>
      <c r="OFD167" s="425"/>
      <c r="OFE167" s="423"/>
      <c r="OFF167" s="426"/>
      <c r="OFG167" s="426"/>
      <c r="OFH167" s="427"/>
      <c r="OFI167" s="427"/>
      <c r="OFJ167" s="423"/>
      <c r="OFK167" s="428"/>
      <c r="OFL167" s="79"/>
      <c r="OFM167" s="424"/>
      <c r="OFN167" s="89"/>
      <c r="OFO167" s="425"/>
      <c r="OFP167" s="423"/>
      <c r="OFQ167" s="426"/>
      <c r="OFR167" s="426"/>
      <c r="OFS167" s="427"/>
      <c r="OFT167" s="427"/>
      <c r="OFU167" s="423"/>
      <c r="OFV167" s="428"/>
      <c r="OFW167" s="79"/>
      <c r="OFX167" s="424"/>
      <c r="OFY167" s="89"/>
      <c r="OFZ167" s="425"/>
      <c r="OGA167" s="423"/>
      <c r="OGB167" s="426"/>
      <c r="OGC167" s="426"/>
      <c r="OGD167" s="427"/>
      <c r="OGE167" s="427"/>
      <c r="OGF167" s="423"/>
      <c r="OGG167" s="428"/>
      <c r="OGH167" s="79"/>
      <c r="OGI167" s="424"/>
      <c r="OGJ167" s="89"/>
      <c r="OGK167" s="425"/>
      <c r="OGL167" s="423"/>
      <c r="OGM167" s="426"/>
      <c r="OGN167" s="426"/>
      <c r="OGO167" s="427"/>
      <c r="OGP167" s="427"/>
      <c r="OGQ167" s="423"/>
      <c r="OGR167" s="428"/>
      <c r="OGS167" s="79"/>
      <c r="OGT167" s="424"/>
      <c r="OGU167" s="89"/>
      <c r="OGV167" s="425"/>
      <c r="OGW167" s="423"/>
      <c r="OGX167" s="426"/>
      <c r="OGY167" s="426"/>
      <c r="OGZ167" s="427"/>
      <c r="OHA167" s="427"/>
      <c r="OHB167" s="423"/>
      <c r="OHC167" s="428"/>
      <c r="OHD167" s="79"/>
      <c r="OHE167" s="424"/>
      <c r="OHF167" s="89"/>
      <c r="OHG167" s="425"/>
      <c r="OHH167" s="423"/>
      <c r="OHI167" s="426"/>
      <c r="OHJ167" s="426"/>
      <c r="OHK167" s="427"/>
      <c r="OHL167" s="427"/>
      <c r="OHM167" s="423"/>
      <c r="OHN167" s="428"/>
      <c r="OHO167" s="79"/>
      <c r="OHP167" s="424"/>
      <c r="OHQ167" s="89"/>
      <c r="OHR167" s="425"/>
      <c r="OHS167" s="423"/>
      <c r="OHT167" s="426"/>
      <c r="OHU167" s="426"/>
      <c r="OHV167" s="427"/>
      <c r="OHW167" s="427"/>
      <c r="OHX167" s="423"/>
      <c r="OHY167" s="428"/>
      <c r="OHZ167" s="79"/>
      <c r="OIA167" s="424"/>
      <c r="OIB167" s="89"/>
      <c r="OIC167" s="425"/>
      <c r="OID167" s="423"/>
      <c r="OIE167" s="426"/>
      <c r="OIF167" s="426"/>
      <c r="OIG167" s="427"/>
      <c r="OIH167" s="427"/>
      <c r="OII167" s="423"/>
      <c r="OIJ167" s="428"/>
      <c r="OIK167" s="79"/>
      <c r="OIL167" s="424"/>
      <c r="OIM167" s="89"/>
      <c r="OIN167" s="425"/>
      <c r="OIO167" s="423"/>
      <c r="OIP167" s="426"/>
      <c r="OIQ167" s="426"/>
      <c r="OIR167" s="427"/>
      <c r="OIS167" s="427"/>
      <c r="OIT167" s="423"/>
      <c r="OIU167" s="428"/>
      <c r="OIV167" s="79"/>
      <c r="OIW167" s="424"/>
      <c r="OIX167" s="89"/>
      <c r="OIY167" s="425"/>
      <c r="OIZ167" s="423"/>
      <c r="OJA167" s="426"/>
      <c r="OJB167" s="426"/>
      <c r="OJC167" s="427"/>
      <c r="OJD167" s="427"/>
      <c r="OJE167" s="423"/>
      <c r="OJF167" s="428"/>
      <c r="OJG167" s="79"/>
      <c r="OJH167" s="424"/>
      <c r="OJI167" s="89"/>
      <c r="OJJ167" s="425"/>
      <c r="OJK167" s="423"/>
      <c r="OJL167" s="426"/>
      <c r="OJM167" s="426"/>
      <c r="OJN167" s="427"/>
      <c r="OJO167" s="427"/>
      <c r="OJP167" s="423"/>
      <c r="OJQ167" s="428"/>
      <c r="OJR167" s="79"/>
      <c r="OJS167" s="424"/>
      <c r="OJT167" s="89"/>
      <c r="OJU167" s="425"/>
      <c r="OJV167" s="423"/>
      <c r="OJW167" s="426"/>
      <c r="OJX167" s="426"/>
      <c r="OJY167" s="427"/>
      <c r="OJZ167" s="427"/>
      <c r="OKA167" s="423"/>
      <c r="OKB167" s="428"/>
      <c r="OKC167" s="79"/>
      <c r="OKD167" s="424"/>
      <c r="OKE167" s="89"/>
      <c r="OKF167" s="425"/>
      <c r="OKG167" s="423"/>
      <c r="OKH167" s="426"/>
      <c r="OKI167" s="426"/>
      <c r="OKJ167" s="427"/>
      <c r="OKK167" s="427"/>
      <c r="OKL167" s="423"/>
      <c r="OKM167" s="428"/>
      <c r="OKN167" s="79"/>
      <c r="OKO167" s="424"/>
      <c r="OKP167" s="89"/>
      <c r="OKQ167" s="425"/>
      <c r="OKR167" s="423"/>
      <c r="OKS167" s="426"/>
      <c r="OKT167" s="426"/>
      <c r="OKU167" s="427"/>
      <c r="OKV167" s="427"/>
      <c r="OKW167" s="423"/>
      <c r="OKX167" s="428"/>
      <c r="OKY167" s="79"/>
      <c r="OKZ167" s="424"/>
      <c r="OLA167" s="89"/>
      <c r="OLB167" s="425"/>
      <c r="OLC167" s="423"/>
      <c r="OLD167" s="426"/>
      <c r="OLE167" s="426"/>
      <c r="OLF167" s="427"/>
      <c r="OLG167" s="427"/>
      <c r="OLH167" s="423"/>
      <c r="OLI167" s="428"/>
      <c r="OLJ167" s="79"/>
      <c r="OLK167" s="424"/>
      <c r="OLL167" s="89"/>
      <c r="OLM167" s="425"/>
      <c r="OLN167" s="423"/>
      <c r="OLO167" s="426"/>
      <c r="OLP167" s="426"/>
      <c r="OLQ167" s="427"/>
      <c r="OLR167" s="427"/>
      <c r="OLS167" s="423"/>
      <c r="OLT167" s="428"/>
      <c r="OLU167" s="79"/>
      <c r="OLV167" s="424"/>
      <c r="OLW167" s="89"/>
      <c r="OLX167" s="425"/>
      <c r="OLY167" s="423"/>
      <c r="OLZ167" s="426"/>
      <c r="OMA167" s="426"/>
      <c r="OMB167" s="427"/>
      <c r="OMC167" s="427"/>
      <c r="OMD167" s="423"/>
      <c r="OME167" s="428"/>
      <c r="OMF167" s="79"/>
      <c r="OMG167" s="424"/>
      <c r="OMH167" s="89"/>
      <c r="OMI167" s="425"/>
      <c r="OMJ167" s="423"/>
      <c r="OMK167" s="426"/>
      <c r="OML167" s="426"/>
      <c r="OMM167" s="427"/>
      <c r="OMN167" s="427"/>
      <c r="OMO167" s="423"/>
      <c r="OMP167" s="428"/>
      <c r="OMQ167" s="79"/>
      <c r="OMR167" s="424"/>
      <c r="OMS167" s="89"/>
      <c r="OMT167" s="425"/>
      <c r="OMU167" s="423"/>
      <c r="OMV167" s="426"/>
      <c r="OMW167" s="426"/>
      <c r="OMX167" s="427"/>
      <c r="OMY167" s="427"/>
      <c r="OMZ167" s="423"/>
      <c r="ONA167" s="428"/>
      <c r="ONB167" s="79"/>
      <c r="ONC167" s="424"/>
      <c r="OND167" s="89"/>
      <c r="ONE167" s="425"/>
      <c r="ONF167" s="423"/>
      <c r="ONG167" s="426"/>
      <c r="ONH167" s="426"/>
      <c r="ONI167" s="427"/>
      <c r="ONJ167" s="427"/>
      <c r="ONK167" s="423"/>
      <c r="ONL167" s="428"/>
      <c r="ONM167" s="79"/>
      <c r="ONN167" s="424"/>
      <c r="ONO167" s="89"/>
      <c r="ONP167" s="425"/>
      <c r="ONQ167" s="423"/>
      <c r="ONR167" s="426"/>
      <c r="ONS167" s="426"/>
      <c r="ONT167" s="427"/>
      <c r="ONU167" s="427"/>
      <c r="ONV167" s="423"/>
      <c r="ONW167" s="428"/>
      <c r="ONX167" s="79"/>
      <c r="ONY167" s="424"/>
      <c r="ONZ167" s="89"/>
      <c r="OOA167" s="425"/>
      <c r="OOB167" s="423"/>
      <c r="OOC167" s="426"/>
      <c r="OOD167" s="426"/>
      <c r="OOE167" s="427"/>
      <c r="OOF167" s="427"/>
      <c r="OOG167" s="423"/>
      <c r="OOH167" s="428"/>
      <c r="OOI167" s="79"/>
      <c r="OOJ167" s="424"/>
      <c r="OOK167" s="89"/>
      <c r="OOL167" s="425"/>
      <c r="OOM167" s="423"/>
      <c r="OON167" s="426"/>
      <c r="OOO167" s="426"/>
      <c r="OOP167" s="427"/>
      <c r="OOQ167" s="427"/>
      <c r="OOR167" s="423"/>
      <c r="OOS167" s="428"/>
      <c r="OOT167" s="79"/>
      <c r="OOU167" s="424"/>
      <c r="OOV167" s="89"/>
      <c r="OOW167" s="425"/>
      <c r="OOX167" s="423"/>
      <c r="OOY167" s="426"/>
      <c r="OOZ167" s="426"/>
      <c r="OPA167" s="427"/>
      <c r="OPB167" s="427"/>
      <c r="OPC167" s="423"/>
      <c r="OPD167" s="428"/>
      <c r="OPE167" s="79"/>
      <c r="OPF167" s="424"/>
      <c r="OPG167" s="89"/>
      <c r="OPH167" s="425"/>
      <c r="OPI167" s="423"/>
      <c r="OPJ167" s="426"/>
      <c r="OPK167" s="426"/>
      <c r="OPL167" s="427"/>
      <c r="OPM167" s="427"/>
      <c r="OPN167" s="423"/>
      <c r="OPO167" s="428"/>
      <c r="OPP167" s="79"/>
      <c r="OPQ167" s="424"/>
      <c r="OPR167" s="89"/>
      <c r="OPS167" s="425"/>
      <c r="OPT167" s="423"/>
      <c r="OPU167" s="426"/>
      <c r="OPV167" s="426"/>
      <c r="OPW167" s="427"/>
      <c r="OPX167" s="427"/>
      <c r="OPY167" s="423"/>
      <c r="OPZ167" s="428"/>
      <c r="OQA167" s="79"/>
      <c r="OQB167" s="424"/>
      <c r="OQC167" s="89"/>
      <c r="OQD167" s="425"/>
      <c r="OQE167" s="423"/>
      <c r="OQF167" s="426"/>
      <c r="OQG167" s="426"/>
      <c r="OQH167" s="427"/>
      <c r="OQI167" s="427"/>
      <c r="OQJ167" s="423"/>
      <c r="OQK167" s="428"/>
      <c r="OQL167" s="79"/>
      <c r="OQM167" s="424"/>
      <c r="OQN167" s="89"/>
      <c r="OQO167" s="425"/>
      <c r="OQP167" s="423"/>
      <c r="OQQ167" s="426"/>
      <c r="OQR167" s="426"/>
      <c r="OQS167" s="427"/>
      <c r="OQT167" s="427"/>
      <c r="OQU167" s="423"/>
      <c r="OQV167" s="428"/>
      <c r="OQW167" s="79"/>
      <c r="OQX167" s="424"/>
      <c r="OQY167" s="89"/>
      <c r="OQZ167" s="425"/>
      <c r="ORA167" s="423"/>
      <c r="ORB167" s="426"/>
      <c r="ORC167" s="426"/>
      <c r="ORD167" s="427"/>
      <c r="ORE167" s="427"/>
      <c r="ORF167" s="423"/>
      <c r="ORG167" s="428"/>
      <c r="ORH167" s="79"/>
      <c r="ORI167" s="424"/>
      <c r="ORJ167" s="89"/>
      <c r="ORK167" s="425"/>
      <c r="ORL167" s="423"/>
      <c r="ORM167" s="426"/>
      <c r="ORN167" s="426"/>
      <c r="ORO167" s="427"/>
      <c r="ORP167" s="427"/>
      <c r="ORQ167" s="423"/>
      <c r="ORR167" s="428"/>
      <c r="ORS167" s="79"/>
      <c r="ORT167" s="424"/>
      <c r="ORU167" s="89"/>
      <c r="ORV167" s="425"/>
      <c r="ORW167" s="423"/>
      <c r="ORX167" s="426"/>
      <c r="ORY167" s="426"/>
      <c r="ORZ167" s="427"/>
      <c r="OSA167" s="427"/>
      <c r="OSB167" s="423"/>
      <c r="OSC167" s="428"/>
      <c r="OSD167" s="79"/>
      <c r="OSE167" s="424"/>
      <c r="OSF167" s="89"/>
      <c r="OSG167" s="425"/>
      <c r="OSH167" s="423"/>
      <c r="OSI167" s="426"/>
      <c r="OSJ167" s="426"/>
      <c r="OSK167" s="427"/>
      <c r="OSL167" s="427"/>
      <c r="OSM167" s="423"/>
      <c r="OSN167" s="428"/>
      <c r="OSO167" s="79"/>
      <c r="OSP167" s="424"/>
      <c r="OSQ167" s="89"/>
      <c r="OSR167" s="425"/>
      <c r="OSS167" s="423"/>
      <c r="OST167" s="426"/>
      <c r="OSU167" s="426"/>
      <c r="OSV167" s="427"/>
      <c r="OSW167" s="427"/>
      <c r="OSX167" s="423"/>
      <c r="OSY167" s="428"/>
      <c r="OSZ167" s="79"/>
      <c r="OTA167" s="424"/>
      <c r="OTB167" s="89"/>
      <c r="OTC167" s="425"/>
      <c r="OTD167" s="423"/>
      <c r="OTE167" s="426"/>
      <c r="OTF167" s="426"/>
      <c r="OTG167" s="427"/>
      <c r="OTH167" s="427"/>
      <c r="OTI167" s="423"/>
      <c r="OTJ167" s="428"/>
      <c r="OTK167" s="79"/>
      <c r="OTL167" s="424"/>
      <c r="OTM167" s="89"/>
      <c r="OTN167" s="425"/>
      <c r="OTO167" s="423"/>
      <c r="OTP167" s="426"/>
      <c r="OTQ167" s="426"/>
      <c r="OTR167" s="427"/>
      <c r="OTS167" s="427"/>
      <c r="OTT167" s="423"/>
      <c r="OTU167" s="428"/>
      <c r="OTV167" s="79"/>
      <c r="OTW167" s="424"/>
      <c r="OTX167" s="89"/>
      <c r="OTY167" s="425"/>
      <c r="OTZ167" s="423"/>
      <c r="OUA167" s="426"/>
      <c r="OUB167" s="426"/>
      <c r="OUC167" s="427"/>
      <c r="OUD167" s="427"/>
      <c r="OUE167" s="423"/>
      <c r="OUF167" s="428"/>
      <c r="OUG167" s="79"/>
      <c r="OUH167" s="424"/>
      <c r="OUI167" s="89"/>
      <c r="OUJ167" s="425"/>
      <c r="OUK167" s="423"/>
      <c r="OUL167" s="426"/>
      <c r="OUM167" s="426"/>
      <c r="OUN167" s="427"/>
      <c r="OUO167" s="427"/>
      <c r="OUP167" s="423"/>
      <c r="OUQ167" s="428"/>
      <c r="OUR167" s="79"/>
      <c r="OUS167" s="424"/>
      <c r="OUT167" s="89"/>
      <c r="OUU167" s="425"/>
      <c r="OUV167" s="423"/>
      <c r="OUW167" s="426"/>
      <c r="OUX167" s="426"/>
      <c r="OUY167" s="427"/>
      <c r="OUZ167" s="427"/>
      <c r="OVA167" s="423"/>
      <c r="OVB167" s="428"/>
      <c r="OVC167" s="79"/>
      <c r="OVD167" s="424"/>
      <c r="OVE167" s="89"/>
      <c r="OVF167" s="425"/>
      <c r="OVG167" s="423"/>
      <c r="OVH167" s="426"/>
      <c r="OVI167" s="426"/>
      <c r="OVJ167" s="427"/>
      <c r="OVK167" s="427"/>
      <c r="OVL167" s="423"/>
      <c r="OVM167" s="428"/>
      <c r="OVN167" s="79"/>
      <c r="OVO167" s="424"/>
      <c r="OVP167" s="89"/>
      <c r="OVQ167" s="425"/>
      <c r="OVR167" s="423"/>
      <c r="OVS167" s="426"/>
      <c r="OVT167" s="426"/>
      <c r="OVU167" s="427"/>
      <c r="OVV167" s="427"/>
      <c r="OVW167" s="423"/>
      <c r="OVX167" s="428"/>
      <c r="OVY167" s="79"/>
      <c r="OVZ167" s="424"/>
      <c r="OWA167" s="89"/>
      <c r="OWB167" s="425"/>
      <c r="OWC167" s="423"/>
      <c r="OWD167" s="426"/>
      <c r="OWE167" s="426"/>
      <c r="OWF167" s="427"/>
      <c r="OWG167" s="427"/>
      <c r="OWH167" s="423"/>
      <c r="OWI167" s="428"/>
      <c r="OWJ167" s="79"/>
      <c r="OWK167" s="424"/>
      <c r="OWL167" s="89"/>
      <c r="OWM167" s="425"/>
      <c r="OWN167" s="423"/>
      <c r="OWO167" s="426"/>
      <c r="OWP167" s="426"/>
      <c r="OWQ167" s="427"/>
      <c r="OWR167" s="427"/>
      <c r="OWS167" s="423"/>
      <c r="OWT167" s="428"/>
      <c r="OWU167" s="79"/>
      <c r="OWV167" s="424"/>
      <c r="OWW167" s="89"/>
      <c r="OWX167" s="425"/>
      <c r="OWY167" s="423"/>
      <c r="OWZ167" s="426"/>
      <c r="OXA167" s="426"/>
      <c r="OXB167" s="427"/>
      <c r="OXC167" s="427"/>
      <c r="OXD167" s="423"/>
      <c r="OXE167" s="428"/>
      <c r="OXF167" s="79"/>
      <c r="OXG167" s="424"/>
      <c r="OXH167" s="89"/>
      <c r="OXI167" s="425"/>
      <c r="OXJ167" s="423"/>
      <c r="OXK167" s="426"/>
      <c r="OXL167" s="426"/>
      <c r="OXM167" s="427"/>
      <c r="OXN167" s="427"/>
      <c r="OXO167" s="423"/>
      <c r="OXP167" s="428"/>
      <c r="OXQ167" s="79"/>
      <c r="OXR167" s="424"/>
      <c r="OXS167" s="89"/>
      <c r="OXT167" s="425"/>
      <c r="OXU167" s="423"/>
      <c r="OXV167" s="426"/>
      <c r="OXW167" s="426"/>
      <c r="OXX167" s="427"/>
      <c r="OXY167" s="427"/>
      <c r="OXZ167" s="423"/>
      <c r="OYA167" s="428"/>
      <c r="OYB167" s="79"/>
      <c r="OYC167" s="424"/>
      <c r="OYD167" s="89"/>
      <c r="OYE167" s="425"/>
      <c r="OYF167" s="423"/>
      <c r="OYG167" s="426"/>
      <c r="OYH167" s="426"/>
      <c r="OYI167" s="427"/>
      <c r="OYJ167" s="427"/>
      <c r="OYK167" s="423"/>
      <c r="OYL167" s="428"/>
      <c r="OYM167" s="79"/>
      <c r="OYN167" s="424"/>
      <c r="OYO167" s="89"/>
      <c r="OYP167" s="425"/>
      <c r="OYQ167" s="423"/>
      <c r="OYR167" s="426"/>
      <c r="OYS167" s="426"/>
      <c r="OYT167" s="427"/>
      <c r="OYU167" s="427"/>
      <c r="OYV167" s="423"/>
      <c r="OYW167" s="428"/>
      <c r="OYX167" s="79"/>
      <c r="OYY167" s="424"/>
      <c r="OYZ167" s="89"/>
      <c r="OZA167" s="425"/>
      <c r="OZB167" s="423"/>
      <c r="OZC167" s="426"/>
      <c r="OZD167" s="426"/>
      <c r="OZE167" s="427"/>
      <c r="OZF167" s="427"/>
      <c r="OZG167" s="423"/>
      <c r="OZH167" s="428"/>
      <c r="OZI167" s="79"/>
      <c r="OZJ167" s="424"/>
      <c r="OZK167" s="89"/>
      <c r="OZL167" s="425"/>
      <c r="OZM167" s="423"/>
      <c r="OZN167" s="426"/>
      <c r="OZO167" s="426"/>
      <c r="OZP167" s="427"/>
      <c r="OZQ167" s="427"/>
      <c r="OZR167" s="423"/>
      <c r="OZS167" s="428"/>
      <c r="OZT167" s="79"/>
      <c r="OZU167" s="424"/>
      <c r="OZV167" s="89"/>
      <c r="OZW167" s="425"/>
      <c r="OZX167" s="423"/>
      <c r="OZY167" s="426"/>
      <c r="OZZ167" s="426"/>
      <c r="PAA167" s="427"/>
      <c r="PAB167" s="427"/>
      <c r="PAC167" s="423"/>
      <c r="PAD167" s="428"/>
      <c r="PAE167" s="79"/>
      <c r="PAF167" s="424"/>
      <c r="PAG167" s="89"/>
      <c r="PAH167" s="425"/>
      <c r="PAI167" s="423"/>
      <c r="PAJ167" s="426"/>
      <c r="PAK167" s="426"/>
      <c r="PAL167" s="427"/>
      <c r="PAM167" s="427"/>
      <c r="PAN167" s="423"/>
      <c r="PAO167" s="428"/>
      <c r="PAP167" s="79"/>
      <c r="PAQ167" s="424"/>
      <c r="PAR167" s="89"/>
      <c r="PAS167" s="425"/>
      <c r="PAT167" s="423"/>
      <c r="PAU167" s="426"/>
      <c r="PAV167" s="426"/>
      <c r="PAW167" s="427"/>
      <c r="PAX167" s="427"/>
      <c r="PAY167" s="423"/>
      <c r="PAZ167" s="428"/>
      <c r="PBA167" s="79"/>
      <c r="PBB167" s="424"/>
      <c r="PBC167" s="89"/>
      <c r="PBD167" s="425"/>
      <c r="PBE167" s="423"/>
      <c r="PBF167" s="426"/>
      <c r="PBG167" s="426"/>
      <c r="PBH167" s="427"/>
      <c r="PBI167" s="427"/>
      <c r="PBJ167" s="423"/>
      <c r="PBK167" s="428"/>
      <c r="PBL167" s="79"/>
      <c r="PBM167" s="424"/>
      <c r="PBN167" s="89"/>
      <c r="PBO167" s="425"/>
      <c r="PBP167" s="423"/>
      <c r="PBQ167" s="426"/>
      <c r="PBR167" s="426"/>
      <c r="PBS167" s="427"/>
      <c r="PBT167" s="427"/>
      <c r="PBU167" s="423"/>
      <c r="PBV167" s="428"/>
      <c r="PBW167" s="79"/>
      <c r="PBX167" s="424"/>
      <c r="PBY167" s="89"/>
      <c r="PBZ167" s="425"/>
      <c r="PCA167" s="423"/>
      <c r="PCB167" s="426"/>
      <c r="PCC167" s="426"/>
      <c r="PCD167" s="427"/>
      <c r="PCE167" s="427"/>
      <c r="PCF167" s="423"/>
      <c r="PCG167" s="428"/>
      <c r="PCH167" s="79"/>
      <c r="PCI167" s="424"/>
      <c r="PCJ167" s="89"/>
      <c r="PCK167" s="425"/>
      <c r="PCL167" s="423"/>
      <c r="PCM167" s="426"/>
      <c r="PCN167" s="426"/>
      <c r="PCO167" s="427"/>
      <c r="PCP167" s="427"/>
      <c r="PCQ167" s="423"/>
      <c r="PCR167" s="428"/>
      <c r="PCS167" s="79"/>
      <c r="PCT167" s="424"/>
      <c r="PCU167" s="89"/>
      <c r="PCV167" s="425"/>
      <c r="PCW167" s="423"/>
      <c r="PCX167" s="426"/>
      <c r="PCY167" s="426"/>
      <c r="PCZ167" s="427"/>
      <c r="PDA167" s="427"/>
      <c r="PDB167" s="423"/>
      <c r="PDC167" s="428"/>
      <c r="PDD167" s="79"/>
      <c r="PDE167" s="424"/>
      <c r="PDF167" s="89"/>
      <c r="PDG167" s="425"/>
      <c r="PDH167" s="423"/>
      <c r="PDI167" s="426"/>
      <c r="PDJ167" s="426"/>
      <c r="PDK167" s="427"/>
      <c r="PDL167" s="427"/>
      <c r="PDM167" s="423"/>
      <c r="PDN167" s="428"/>
      <c r="PDO167" s="79"/>
      <c r="PDP167" s="424"/>
      <c r="PDQ167" s="89"/>
      <c r="PDR167" s="425"/>
      <c r="PDS167" s="423"/>
      <c r="PDT167" s="426"/>
      <c r="PDU167" s="426"/>
      <c r="PDV167" s="427"/>
      <c r="PDW167" s="427"/>
      <c r="PDX167" s="423"/>
      <c r="PDY167" s="428"/>
      <c r="PDZ167" s="79"/>
      <c r="PEA167" s="424"/>
      <c r="PEB167" s="89"/>
      <c r="PEC167" s="425"/>
      <c r="PED167" s="423"/>
      <c r="PEE167" s="426"/>
      <c r="PEF167" s="426"/>
      <c r="PEG167" s="427"/>
      <c r="PEH167" s="427"/>
      <c r="PEI167" s="423"/>
      <c r="PEJ167" s="428"/>
      <c r="PEK167" s="79"/>
      <c r="PEL167" s="424"/>
      <c r="PEM167" s="89"/>
      <c r="PEN167" s="425"/>
      <c r="PEO167" s="423"/>
      <c r="PEP167" s="426"/>
      <c r="PEQ167" s="426"/>
      <c r="PER167" s="427"/>
      <c r="PES167" s="427"/>
      <c r="PET167" s="423"/>
      <c r="PEU167" s="428"/>
      <c r="PEV167" s="79"/>
      <c r="PEW167" s="424"/>
      <c r="PEX167" s="89"/>
      <c r="PEY167" s="425"/>
      <c r="PEZ167" s="423"/>
      <c r="PFA167" s="426"/>
      <c r="PFB167" s="426"/>
      <c r="PFC167" s="427"/>
      <c r="PFD167" s="427"/>
      <c r="PFE167" s="423"/>
      <c r="PFF167" s="428"/>
      <c r="PFG167" s="79"/>
      <c r="PFH167" s="424"/>
      <c r="PFI167" s="89"/>
      <c r="PFJ167" s="425"/>
      <c r="PFK167" s="423"/>
      <c r="PFL167" s="426"/>
      <c r="PFM167" s="426"/>
      <c r="PFN167" s="427"/>
      <c r="PFO167" s="427"/>
      <c r="PFP167" s="423"/>
      <c r="PFQ167" s="428"/>
      <c r="PFR167" s="79"/>
      <c r="PFS167" s="424"/>
      <c r="PFT167" s="89"/>
      <c r="PFU167" s="425"/>
      <c r="PFV167" s="423"/>
      <c r="PFW167" s="426"/>
      <c r="PFX167" s="426"/>
      <c r="PFY167" s="427"/>
      <c r="PFZ167" s="427"/>
      <c r="PGA167" s="423"/>
      <c r="PGB167" s="428"/>
      <c r="PGC167" s="79"/>
      <c r="PGD167" s="424"/>
      <c r="PGE167" s="89"/>
      <c r="PGF167" s="425"/>
      <c r="PGG167" s="423"/>
      <c r="PGH167" s="426"/>
      <c r="PGI167" s="426"/>
      <c r="PGJ167" s="427"/>
      <c r="PGK167" s="427"/>
      <c r="PGL167" s="423"/>
      <c r="PGM167" s="428"/>
      <c r="PGN167" s="79"/>
      <c r="PGO167" s="424"/>
      <c r="PGP167" s="89"/>
      <c r="PGQ167" s="425"/>
      <c r="PGR167" s="423"/>
      <c r="PGS167" s="426"/>
      <c r="PGT167" s="426"/>
      <c r="PGU167" s="427"/>
      <c r="PGV167" s="427"/>
      <c r="PGW167" s="423"/>
      <c r="PGX167" s="428"/>
      <c r="PGY167" s="79"/>
      <c r="PGZ167" s="424"/>
      <c r="PHA167" s="89"/>
      <c r="PHB167" s="425"/>
      <c r="PHC167" s="423"/>
      <c r="PHD167" s="426"/>
      <c r="PHE167" s="426"/>
      <c r="PHF167" s="427"/>
      <c r="PHG167" s="427"/>
      <c r="PHH167" s="423"/>
      <c r="PHI167" s="428"/>
      <c r="PHJ167" s="79"/>
      <c r="PHK167" s="424"/>
      <c r="PHL167" s="89"/>
      <c r="PHM167" s="425"/>
      <c r="PHN167" s="423"/>
      <c r="PHO167" s="426"/>
      <c r="PHP167" s="426"/>
      <c r="PHQ167" s="427"/>
      <c r="PHR167" s="427"/>
      <c r="PHS167" s="423"/>
      <c r="PHT167" s="428"/>
      <c r="PHU167" s="79"/>
      <c r="PHV167" s="424"/>
      <c r="PHW167" s="89"/>
      <c r="PHX167" s="425"/>
      <c r="PHY167" s="423"/>
      <c r="PHZ167" s="426"/>
      <c r="PIA167" s="426"/>
      <c r="PIB167" s="427"/>
      <c r="PIC167" s="427"/>
      <c r="PID167" s="423"/>
      <c r="PIE167" s="428"/>
      <c r="PIF167" s="79"/>
      <c r="PIG167" s="424"/>
      <c r="PIH167" s="89"/>
      <c r="PII167" s="425"/>
      <c r="PIJ167" s="423"/>
      <c r="PIK167" s="426"/>
      <c r="PIL167" s="426"/>
      <c r="PIM167" s="427"/>
      <c r="PIN167" s="427"/>
      <c r="PIO167" s="423"/>
      <c r="PIP167" s="428"/>
      <c r="PIQ167" s="79"/>
      <c r="PIR167" s="424"/>
      <c r="PIS167" s="89"/>
      <c r="PIT167" s="425"/>
      <c r="PIU167" s="423"/>
      <c r="PIV167" s="426"/>
      <c r="PIW167" s="426"/>
      <c r="PIX167" s="427"/>
      <c r="PIY167" s="427"/>
      <c r="PIZ167" s="423"/>
      <c r="PJA167" s="428"/>
      <c r="PJB167" s="79"/>
      <c r="PJC167" s="424"/>
      <c r="PJD167" s="89"/>
      <c r="PJE167" s="425"/>
      <c r="PJF167" s="423"/>
      <c r="PJG167" s="426"/>
      <c r="PJH167" s="426"/>
      <c r="PJI167" s="427"/>
      <c r="PJJ167" s="427"/>
      <c r="PJK167" s="423"/>
      <c r="PJL167" s="428"/>
      <c r="PJM167" s="79"/>
      <c r="PJN167" s="424"/>
      <c r="PJO167" s="89"/>
      <c r="PJP167" s="425"/>
      <c r="PJQ167" s="423"/>
      <c r="PJR167" s="426"/>
      <c r="PJS167" s="426"/>
      <c r="PJT167" s="427"/>
      <c r="PJU167" s="427"/>
      <c r="PJV167" s="423"/>
      <c r="PJW167" s="428"/>
      <c r="PJX167" s="79"/>
      <c r="PJY167" s="424"/>
      <c r="PJZ167" s="89"/>
      <c r="PKA167" s="425"/>
      <c r="PKB167" s="423"/>
      <c r="PKC167" s="426"/>
      <c r="PKD167" s="426"/>
      <c r="PKE167" s="427"/>
      <c r="PKF167" s="427"/>
      <c r="PKG167" s="423"/>
      <c r="PKH167" s="428"/>
      <c r="PKI167" s="79"/>
      <c r="PKJ167" s="424"/>
      <c r="PKK167" s="89"/>
      <c r="PKL167" s="425"/>
      <c r="PKM167" s="423"/>
      <c r="PKN167" s="426"/>
      <c r="PKO167" s="426"/>
      <c r="PKP167" s="427"/>
      <c r="PKQ167" s="427"/>
      <c r="PKR167" s="423"/>
      <c r="PKS167" s="428"/>
      <c r="PKT167" s="79"/>
      <c r="PKU167" s="424"/>
      <c r="PKV167" s="89"/>
      <c r="PKW167" s="425"/>
      <c r="PKX167" s="423"/>
      <c r="PKY167" s="426"/>
      <c r="PKZ167" s="426"/>
      <c r="PLA167" s="427"/>
      <c r="PLB167" s="427"/>
      <c r="PLC167" s="423"/>
      <c r="PLD167" s="428"/>
      <c r="PLE167" s="79"/>
      <c r="PLF167" s="424"/>
      <c r="PLG167" s="89"/>
      <c r="PLH167" s="425"/>
      <c r="PLI167" s="423"/>
      <c r="PLJ167" s="426"/>
      <c r="PLK167" s="426"/>
      <c r="PLL167" s="427"/>
      <c r="PLM167" s="427"/>
      <c r="PLN167" s="423"/>
      <c r="PLO167" s="428"/>
      <c r="PLP167" s="79"/>
      <c r="PLQ167" s="424"/>
      <c r="PLR167" s="89"/>
      <c r="PLS167" s="425"/>
      <c r="PLT167" s="423"/>
      <c r="PLU167" s="426"/>
      <c r="PLV167" s="426"/>
      <c r="PLW167" s="427"/>
      <c r="PLX167" s="427"/>
      <c r="PLY167" s="423"/>
      <c r="PLZ167" s="428"/>
      <c r="PMA167" s="79"/>
      <c r="PMB167" s="424"/>
      <c r="PMC167" s="89"/>
      <c r="PMD167" s="425"/>
      <c r="PME167" s="423"/>
      <c r="PMF167" s="426"/>
      <c r="PMG167" s="426"/>
      <c r="PMH167" s="427"/>
      <c r="PMI167" s="427"/>
      <c r="PMJ167" s="423"/>
      <c r="PMK167" s="428"/>
      <c r="PML167" s="79"/>
      <c r="PMM167" s="424"/>
      <c r="PMN167" s="89"/>
      <c r="PMO167" s="425"/>
      <c r="PMP167" s="423"/>
      <c r="PMQ167" s="426"/>
      <c r="PMR167" s="426"/>
      <c r="PMS167" s="427"/>
      <c r="PMT167" s="427"/>
      <c r="PMU167" s="423"/>
      <c r="PMV167" s="428"/>
      <c r="PMW167" s="79"/>
      <c r="PMX167" s="424"/>
      <c r="PMY167" s="89"/>
      <c r="PMZ167" s="425"/>
      <c r="PNA167" s="423"/>
      <c r="PNB167" s="426"/>
      <c r="PNC167" s="426"/>
      <c r="PND167" s="427"/>
      <c r="PNE167" s="427"/>
      <c r="PNF167" s="423"/>
      <c r="PNG167" s="428"/>
      <c r="PNH167" s="79"/>
      <c r="PNI167" s="424"/>
      <c r="PNJ167" s="89"/>
      <c r="PNK167" s="425"/>
      <c r="PNL167" s="423"/>
      <c r="PNM167" s="426"/>
      <c r="PNN167" s="426"/>
      <c r="PNO167" s="427"/>
      <c r="PNP167" s="427"/>
      <c r="PNQ167" s="423"/>
      <c r="PNR167" s="428"/>
      <c r="PNS167" s="79"/>
      <c r="PNT167" s="424"/>
      <c r="PNU167" s="89"/>
      <c r="PNV167" s="425"/>
      <c r="PNW167" s="423"/>
      <c r="PNX167" s="426"/>
      <c r="PNY167" s="426"/>
      <c r="PNZ167" s="427"/>
      <c r="POA167" s="427"/>
      <c r="POB167" s="423"/>
      <c r="POC167" s="428"/>
      <c r="POD167" s="79"/>
      <c r="POE167" s="424"/>
      <c r="POF167" s="89"/>
      <c r="POG167" s="425"/>
      <c r="POH167" s="423"/>
      <c r="POI167" s="426"/>
      <c r="POJ167" s="426"/>
      <c r="POK167" s="427"/>
      <c r="POL167" s="427"/>
      <c r="POM167" s="423"/>
      <c r="PON167" s="428"/>
      <c r="POO167" s="79"/>
      <c r="POP167" s="424"/>
      <c r="POQ167" s="89"/>
      <c r="POR167" s="425"/>
      <c r="POS167" s="423"/>
      <c r="POT167" s="426"/>
      <c r="POU167" s="426"/>
      <c r="POV167" s="427"/>
      <c r="POW167" s="427"/>
      <c r="POX167" s="423"/>
      <c r="POY167" s="428"/>
      <c r="POZ167" s="79"/>
      <c r="PPA167" s="424"/>
      <c r="PPB167" s="89"/>
      <c r="PPC167" s="425"/>
      <c r="PPD167" s="423"/>
      <c r="PPE167" s="426"/>
      <c r="PPF167" s="426"/>
      <c r="PPG167" s="427"/>
      <c r="PPH167" s="427"/>
      <c r="PPI167" s="423"/>
      <c r="PPJ167" s="428"/>
      <c r="PPK167" s="79"/>
      <c r="PPL167" s="424"/>
      <c r="PPM167" s="89"/>
      <c r="PPN167" s="425"/>
      <c r="PPO167" s="423"/>
      <c r="PPP167" s="426"/>
      <c r="PPQ167" s="426"/>
      <c r="PPR167" s="427"/>
      <c r="PPS167" s="427"/>
      <c r="PPT167" s="423"/>
      <c r="PPU167" s="428"/>
      <c r="PPV167" s="79"/>
      <c r="PPW167" s="424"/>
      <c r="PPX167" s="89"/>
      <c r="PPY167" s="425"/>
      <c r="PPZ167" s="423"/>
      <c r="PQA167" s="426"/>
      <c r="PQB167" s="426"/>
      <c r="PQC167" s="427"/>
      <c r="PQD167" s="427"/>
      <c r="PQE167" s="423"/>
      <c r="PQF167" s="428"/>
      <c r="PQG167" s="79"/>
      <c r="PQH167" s="424"/>
      <c r="PQI167" s="89"/>
      <c r="PQJ167" s="425"/>
      <c r="PQK167" s="423"/>
      <c r="PQL167" s="426"/>
      <c r="PQM167" s="426"/>
      <c r="PQN167" s="427"/>
      <c r="PQO167" s="427"/>
      <c r="PQP167" s="423"/>
      <c r="PQQ167" s="428"/>
      <c r="PQR167" s="79"/>
      <c r="PQS167" s="424"/>
      <c r="PQT167" s="89"/>
      <c r="PQU167" s="425"/>
      <c r="PQV167" s="423"/>
      <c r="PQW167" s="426"/>
      <c r="PQX167" s="426"/>
      <c r="PQY167" s="427"/>
      <c r="PQZ167" s="427"/>
      <c r="PRA167" s="423"/>
      <c r="PRB167" s="428"/>
      <c r="PRC167" s="79"/>
      <c r="PRD167" s="424"/>
      <c r="PRE167" s="89"/>
      <c r="PRF167" s="425"/>
      <c r="PRG167" s="423"/>
      <c r="PRH167" s="426"/>
      <c r="PRI167" s="426"/>
      <c r="PRJ167" s="427"/>
      <c r="PRK167" s="427"/>
      <c r="PRL167" s="423"/>
      <c r="PRM167" s="428"/>
      <c r="PRN167" s="79"/>
      <c r="PRO167" s="424"/>
      <c r="PRP167" s="89"/>
      <c r="PRQ167" s="425"/>
      <c r="PRR167" s="423"/>
      <c r="PRS167" s="426"/>
      <c r="PRT167" s="426"/>
      <c r="PRU167" s="427"/>
      <c r="PRV167" s="427"/>
      <c r="PRW167" s="423"/>
      <c r="PRX167" s="428"/>
      <c r="PRY167" s="79"/>
      <c r="PRZ167" s="424"/>
      <c r="PSA167" s="89"/>
      <c r="PSB167" s="425"/>
      <c r="PSC167" s="423"/>
      <c r="PSD167" s="426"/>
      <c r="PSE167" s="426"/>
      <c r="PSF167" s="427"/>
      <c r="PSG167" s="427"/>
      <c r="PSH167" s="423"/>
      <c r="PSI167" s="428"/>
      <c r="PSJ167" s="79"/>
      <c r="PSK167" s="424"/>
      <c r="PSL167" s="89"/>
      <c r="PSM167" s="425"/>
      <c r="PSN167" s="423"/>
      <c r="PSO167" s="426"/>
      <c r="PSP167" s="426"/>
      <c r="PSQ167" s="427"/>
      <c r="PSR167" s="427"/>
      <c r="PSS167" s="423"/>
      <c r="PST167" s="428"/>
      <c r="PSU167" s="79"/>
      <c r="PSV167" s="424"/>
      <c r="PSW167" s="89"/>
      <c r="PSX167" s="425"/>
      <c r="PSY167" s="423"/>
      <c r="PSZ167" s="426"/>
      <c r="PTA167" s="426"/>
      <c r="PTB167" s="427"/>
      <c r="PTC167" s="427"/>
      <c r="PTD167" s="423"/>
      <c r="PTE167" s="428"/>
      <c r="PTF167" s="79"/>
      <c r="PTG167" s="424"/>
      <c r="PTH167" s="89"/>
      <c r="PTI167" s="425"/>
      <c r="PTJ167" s="423"/>
      <c r="PTK167" s="426"/>
      <c r="PTL167" s="426"/>
      <c r="PTM167" s="427"/>
      <c r="PTN167" s="427"/>
      <c r="PTO167" s="423"/>
      <c r="PTP167" s="428"/>
      <c r="PTQ167" s="79"/>
      <c r="PTR167" s="424"/>
      <c r="PTS167" s="89"/>
      <c r="PTT167" s="425"/>
      <c r="PTU167" s="423"/>
      <c r="PTV167" s="426"/>
      <c r="PTW167" s="426"/>
      <c r="PTX167" s="427"/>
      <c r="PTY167" s="427"/>
      <c r="PTZ167" s="423"/>
      <c r="PUA167" s="428"/>
      <c r="PUB167" s="79"/>
      <c r="PUC167" s="424"/>
      <c r="PUD167" s="89"/>
      <c r="PUE167" s="425"/>
      <c r="PUF167" s="423"/>
      <c r="PUG167" s="426"/>
      <c r="PUH167" s="426"/>
      <c r="PUI167" s="427"/>
      <c r="PUJ167" s="427"/>
      <c r="PUK167" s="423"/>
      <c r="PUL167" s="428"/>
      <c r="PUM167" s="79"/>
      <c r="PUN167" s="424"/>
      <c r="PUO167" s="89"/>
      <c r="PUP167" s="425"/>
      <c r="PUQ167" s="423"/>
      <c r="PUR167" s="426"/>
      <c r="PUS167" s="426"/>
      <c r="PUT167" s="427"/>
      <c r="PUU167" s="427"/>
      <c r="PUV167" s="423"/>
      <c r="PUW167" s="428"/>
      <c r="PUX167" s="79"/>
      <c r="PUY167" s="424"/>
      <c r="PUZ167" s="89"/>
      <c r="PVA167" s="425"/>
      <c r="PVB167" s="423"/>
      <c r="PVC167" s="426"/>
      <c r="PVD167" s="426"/>
      <c r="PVE167" s="427"/>
      <c r="PVF167" s="427"/>
      <c r="PVG167" s="423"/>
      <c r="PVH167" s="428"/>
      <c r="PVI167" s="79"/>
      <c r="PVJ167" s="424"/>
      <c r="PVK167" s="89"/>
      <c r="PVL167" s="425"/>
      <c r="PVM167" s="423"/>
      <c r="PVN167" s="426"/>
      <c r="PVO167" s="426"/>
      <c r="PVP167" s="427"/>
      <c r="PVQ167" s="427"/>
      <c r="PVR167" s="423"/>
      <c r="PVS167" s="428"/>
      <c r="PVT167" s="79"/>
      <c r="PVU167" s="424"/>
      <c r="PVV167" s="89"/>
      <c r="PVW167" s="425"/>
      <c r="PVX167" s="423"/>
      <c r="PVY167" s="426"/>
      <c r="PVZ167" s="426"/>
      <c r="PWA167" s="427"/>
      <c r="PWB167" s="427"/>
      <c r="PWC167" s="423"/>
      <c r="PWD167" s="428"/>
      <c r="PWE167" s="79"/>
      <c r="PWF167" s="424"/>
      <c r="PWG167" s="89"/>
      <c r="PWH167" s="425"/>
      <c r="PWI167" s="423"/>
      <c r="PWJ167" s="426"/>
      <c r="PWK167" s="426"/>
      <c r="PWL167" s="427"/>
      <c r="PWM167" s="427"/>
      <c r="PWN167" s="423"/>
      <c r="PWO167" s="428"/>
      <c r="PWP167" s="79"/>
      <c r="PWQ167" s="424"/>
      <c r="PWR167" s="89"/>
      <c r="PWS167" s="425"/>
      <c r="PWT167" s="423"/>
      <c r="PWU167" s="426"/>
      <c r="PWV167" s="426"/>
      <c r="PWW167" s="427"/>
      <c r="PWX167" s="427"/>
      <c r="PWY167" s="423"/>
      <c r="PWZ167" s="428"/>
      <c r="PXA167" s="79"/>
      <c r="PXB167" s="424"/>
      <c r="PXC167" s="89"/>
      <c r="PXD167" s="425"/>
      <c r="PXE167" s="423"/>
      <c r="PXF167" s="426"/>
      <c r="PXG167" s="426"/>
      <c r="PXH167" s="427"/>
      <c r="PXI167" s="427"/>
      <c r="PXJ167" s="423"/>
      <c r="PXK167" s="428"/>
      <c r="PXL167" s="79"/>
      <c r="PXM167" s="424"/>
      <c r="PXN167" s="89"/>
      <c r="PXO167" s="425"/>
      <c r="PXP167" s="423"/>
      <c r="PXQ167" s="426"/>
      <c r="PXR167" s="426"/>
      <c r="PXS167" s="427"/>
      <c r="PXT167" s="427"/>
      <c r="PXU167" s="423"/>
      <c r="PXV167" s="428"/>
      <c r="PXW167" s="79"/>
      <c r="PXX167" s="424"/>
      <c r="PXY167" s="89"/>
      <c r="PXZ167" s="425"/>
      <c r="PYA167" s="423"/>
      <c r="PYB167" s="426"/>
      <c r="PYC167" s="426"/>
      <c r="PYD167" s="427"/>
      <c r="PYE167" s="427"/>
      <c r="PYF167" s="423"/>
      <c r="PYG167" s="428"/>
      <c r="PYH167" s="79"/>
      <c r="PYI167" s="424"/>
      <c r="PYJ167" s="89"/>
      <c r="PYK167" s="425"/>
      <c r="PYL167" s="423"/>
      <c r="PYM167" s="426"/>
      <c r="PYN167" s="426"/>
      <c r="PYO167" s="427"/>
      <c r="PYP167" s="427"/>
      <c r="PYQ167" s="423"/>
      <c r="PYR167" s="428"/>
      <c r="PYS167" s="79"/>
      <c r="PYT167" s="424"/>
      <c r="PYU167" s="89"/>
      <c r="PYV167" s="425"/>
      <c r="PYW167" s="423"/>
      <c r="PYX167" s="426"/>
      <c r="PYY167" s="426"/>
      <c r="PYZ167" s="427"/>
      <c r="PZA167" s="427"/>
      <c r="PZB167" s="423"/>
      <c r="PZC167" s="428"/>
      <c r="PZD167" s="79"/>
      <c r="PZE167" s="424"/>
      <c r="PZF167" s="89"/>
      <c r="PZG167" s="425"/>
      <c r="PZH167" s="423"/>
      <c r="PZI167" s="426"/>
      <c r="PZJ167" s="426"/>
      <c r="PZK167" s="427"/>
      <c r="PZL167" s="427"/>
      <c r="PZM167" s="423"/>
      <c r="PZN167" s="428"/>
      <c r="PZO167" s="79"/>
      <c r="PZP167" s="424"/>
      <c r="PZQ167" s="89"/>
      <c r="PZR167" s="425"/>
      <c r="PZS167" s="423"/>
      <c r="PZT167" s="426"/>
      <c r="PZU167" s="426"/>
      <c r="PZV167" s="427"/>
      <c r="PZW167" s="427"/>
      <c r="PZX167" s="423"/>
      <c r="PZY167" s="428"/>
      <c r="PZZ167" s="79"/>
      <c r="QAA167" s="424"/>
      <c r="QAB167" s="89"/>
      <c r="QAC167" s="425"/>
      <c r="QAD167" s="423"/>
      <c r="QAE167" s="426"/>
      <c r="QAF167" s="426"/>
      <c r="QAG167" s="427"/>
      <c r="QAH167" s="427"/>
      <c r="QAI167" s="423"/>
      <c r="QAJ167" s="428"/>
      <c r="QAK167" s="79"/>
      <c r="QAL167" s="424"/>
      <c r="QAM167" s="89"/>
      <c r="QAN167" s="425"/>
      <c r="QAO167" s="423"/>
      <c r="QAP167" s="426"/>
      <c r="QAQ167" s="426"/>
      <c r="QAR167" s="427"/>
      <c r="QAS167" s="427"/>
      <c r="QAT167" s="423"/>
      <c r="QAU167" s="428"/>
      <c r="QAV167" s="79"/>
      <c r="QAW167" s="424"/>
      <c r="QAX167" s="89"/>
      <c r="QAY167" s="425"/>
      <c r="QAZ167" s="423"/>
      <c r="QBA167" s="426"/>
      <c r="QBB167" s="426"/>
      <c r="QBC167" s="427"/>
      <c r="QBD167" s="427"/>
      <c r="QBE167" s="423"/>
      <c r="QBF167" s="428"/>
      <c r="QBG167" s="79"/>
      <c r="QBH167" s="424"/>
      <c r="QBI167" s="89"/>
      <c r="QBJ167" s="425"/>
      <c r="QBK167" s="423"/>
      <c r="QBL167" s="426"/>
      <c r="QBM167" s="426"/>
      <c r="QBN167" s="427"/>
      <c r="QBO167" s="427"/>
      <c r="QBP167" s="423"/>
      <c r="QBQ167" s="428"/>
      <c r="QBR167" s="79"/>
      <c r="QBS167" s="424"/>
      <c r="QBT167" s="89"/>
      <c r="QBU167" s="425"/>
      <c r="QBV167" s="423"/>
      <c r="QBW167" s="426"/>
      <c r="QBX167" s="426"/>
      <c r="QBY167" s="427"/>
      <c r="QBZ167" s="427"/>
      <c r="QCA167" s="423"/>
      <c r="QCB167" s="428"/>
      <c r="QCC167" s="79"/>
      <c r="QCD167" s="424"/>
      <c r="QCE167" s="89"/>
      <c r="QCF167" s="425"/>
      <c r="QCG167" s="423"/>
      <c r="QCH167" s="426"/>
      <c r="QCI167" s="426"/>
      <c r="QCJ167" s="427"/>
      <c r="QCK167" s="427"/>
      <c r="QCL167" s="423"/>
      <c r="QCM167" s="428"/>
      <c r="QCN167" s="79"/>
      <c r="QCO167" s="424"/>
      <c r="QCP167" s="89"/>
      <c r="QCQ167" s="425"/>
      <c r="QCR167" s="423"/>
      <c r="QCS167" s="426"/>
      <c r="QCT167" s="426"/>
      <c r="QCU167" s="427"/>
      <c r="QCV167" s="427"/>
      <c r="QCW167" s="423"/>
      <c r="QCX167" s="428"/>
      <c r="QCY167" s="79"/>
      <c r="QCZ167" s="424"/>
      <c r="QDA167" s="89"/>
      <c r="QDB167" s="425"/>
      <c r="QDC167" s="423"/>
      <c r="QDD167" s="426"/>
      <c r="QDE167" s="426"/>
      <c r="QDF167" s="427"/>
      <c r="QDG167" s="427"/>
      <c r="QDH167" s="423"/>
      <c r="QDI167" s="428"/>
      <c r="QDJ167" s="79"/>
      <c r="QDK167" s="424"/>
      <c r="QDL167" s="89"/>
      <c r="QDM167" s="425"/>
      <c r="QDN167" s="423"/>
      <c r="QDO167" s="426"/>
      <c r="QDP167" s="426"/>
      <c r="QDQ167" s="427"/>
      <c r="QDR167" s="427"/>
      <c r="QDS167" s="423"/>
      <c r="QDT167" s="428"/>
      <c r="QDU167" s="79"/>
      <c r="QDV167" s="424"/>
      <c r="QDW167" s="89"/>
      <c r="QDX167" s="425"/>
      <c r="QDY167" s="423"/>
      <c r="QDZ167" s="426"/>
      <c r="QEA167" s="426"/>
      <c r="QEB167" s="427"/>
      <c r="QEC167" s="427"/>
      <c r="QED167" s="423"/>
      <c r="QEE167" s="428"/>
      <c r="QEF167" s="79"/>
      <c r="QEG167" s="424"/>
      <c r="QEH167" s="89"/>
      <c r="QEI167" s="425"/>
      <c r="QEJ167" s="423"/>
      <c r="QEK167" s="426"/>
      <c r="QEL167" s="426"/>
      <c r="QEM167" s="427"/>
      <c r="QEN167" s="427"/>
      <c r="QEO167" s="423"/>
      <c r="QEP167" s="428"/>
      <c r="QEQ167" s="79"/>
      <c r="QER167" s="424"/>
      <c r="QES167" s="89"/>
      <c r="QET167" s="425"/>
      <c r="QEU167" s="423"/>
      <c r="QEV167" s="426"/>
      <c r="QEW167" s="426"/>
      <c r="QEX167" s="427"/>
      <c r="QEY167" s="427"/>
      <c r="QEZ167" s="423"/>
      <c r="QFA167" s="428"/>
      <c r="QFB167" s="79"/>
      <c r="QFC167" s="424"/>
      <c r="QFD167" s="89"/>
      <c r="QFE167" s="425"/>
      <c r="QFF167" s="423"/>
      <c r="QFG167" s="426"/>
      <c r="QFH167" s="426"/>
      <c r="QFI167" s="427"/>
      <c r="QFJ167" s="427"/>
      <c r="QFK167" s="423"/>
      <c r="QFL167" s="428"/>
      <c r="QFM167" s="79"/>
      <c r="QFN167" s="424"/>
      <c r="QFO167" s="89"/>
      <c r="QFP167" s="425"/>
      <c r="QFQ167" s="423"/>
      <c r="QFR167" s="426"/>
      <c r="QFS167" s="426"/>
      <c r="QFT167" s="427"/>
      <c r="QFU167" s="427"/>
      <c r="QFV167" s="423"/>
      <c r="QFW167" s="428"/>
      <c r="QFX167" s="79"/>
      <c r="QFY167" s="424"/>
      <c r="QFZ167" s="89"/>
      <c r="QGA167" s="425"/>
      <c r="QGB167" s="423"/>
      <c r="QGC167" s="426"/>
      <c r="QGD167" s="426"/>
      <c r="QGE167" s="427"/>
      <c r="QGF167" s="427"/>
      <c r="QGG167" s="423"/>
      <c r="QGH167" s="428"/>
      <c r="QGI167" s="79"/>
      <c r="QGJ167" s="424"/>
      <c r="QGK167" s="89"/>
      <c r="QGL167" s="425"/>
      <c r="QGM167" s="423"/>
      <c r="QGN167" s="426"/>
      <c r="QGO167" s="426"/>
      <c r="QGP167" s="427"/>
      <c r="QGQ167" s="427"/>
      <c r="QGR167" s="423"/>
      <c r="QGS167" s="428"/>
      <c r="QGT167" s="79"/>
      <c r="QGU167" s="424"/>
      <c r="QGV167" s="89"/>
      <c r="QGW167" s="425"/>
      <c r="QGX167" s="423"/>
      <c r="QGY167" s="426"/>
      <c r="QGZ167" s="426"/>
      <c r="QHA167" s="427"/>
      <c r="QHB167" s="427"/>
      <c r="QHC167" s="423"/>
      <c r="QHD167" s="428"/>
      <c r="QHE167" s="79"/>
      <c r="QHF167" s="424"/>
      <c r="QHG167" s="89"/>
      <c r="QHH167" s="425"/>
      <c r="QHI167" s="423"/>
      <c r="QHJ167" s="426"/>
      <c r="QHK167" s="426"/>
      <c r="QHL167" s="427"/>
      <c r="QHM167" s="427"/>
      <c r="QHN167" s="423"/>
      <c r="QHO167" s="428"/>
      <c r="QHP167" s="79"/>
      <c r="QHQ167" s="424"/>
      <c r="QHR167" s="89"/>
      <c r="QHS167" s="425"/>
      <c r="QHT167" s="423"/>
      <c r="QHU167" s="426"/>
      <c r="QHV167" s="426"/>
      <c r="QHW167" s="427"/>
      <c r="QHX167" s="427"/>
      <c r="QHY167" s="423"/>
      <c r="QHZ167" s="428"/>
      <c r="QIA167" s="79"/>
      <c r="QIB167" s="424"/>
      <c r="QIC167" s="89"/>
      <c r="QID167" s="425"/>
      <c r="QIE167" s="423"/>
      <c r="QIF167" s="426"/>
      <c r="QIG167" s="426"/>
      <c r="QIH167" s="427"/>
      <c r="QII167" s="427"/>
      <c r="QIJ167" s="423"/>
      <c r="QIK167" s="428"/>
      <c r="QIL167" s="79"/>
      <c r="QIM167" s="424"/>
      <c r="QIN167" s="89"/>
      <c r="QIO167" s="425"/>
      <c r="QIP167" s="423"/>
      <c r="QIQ167" s="426"/>
      <c r="QIR167" s="426"/>
      <c r="QIS167" s="427"/>
      <c r="QIT167" s="427"/>
      <c r="QIU167" s="423"/>
      <c r="QIV167" s="428"/>
      <c r="QIW167" s="79"/>
      <c r="QIX167" s="424"/>
      <c r="QIY167" s="89"/>
      <c r="QIZ167" s="425"/>
      <c r="QJA167" s="423"/>
      <c r="QJB167" s="426"/>
      <c r="QJC167" s="426"/>
      <c r="QJD167" s="427"/>
      <c r="QJE167" s="427"/>
      <c r="QJF167" s="423"/>
      <c r="QJG167" s="428"/>
      <c r="QJH167" s="79"/>
      <c r="QJI167" s="424"/>
      <c r="QJJ167" s="89"/>
      <c r="QJK167" s="425"/>
      <c r="QJL167" s="423"/>
      <c r="QJM167" s="426"/>
      <c r="QJN167" s="426"/>
      <c r="QJO167" s="427"/>
      <c r="QJP167" s="427"/>
      <c r="QJQ167" s="423"/>
      <c r="QJR167" s="428"/>
      <c r="QJS167" s="79"/>
      <c r="QJT167" s="424"/>
      <c r="QJU167" s="89"/>
      <c r="QJV167" s="425"/>
      <c r="QJW167" s="423"/>
      <c r="QJX167" s="426"/>
      <c r="QJY167" s="426"/>
      <c r="QJZ167" s="427"/>
      <c r="QKA167" s="427"/>
      <c r="QKB167" s="423"/>
      <c r="QKC167" s="428"/>
      <c r="QKD167" s="79"/>
      <c r="QKE167" s="424"/>
      <c r="QKF167" s="89"/>
      <c r="QKG167" s="425"/>
      <c r="QKH167" s="423"/>
      <c r="QKI167" s="426"/>
      <c r="QKJ167" s="426"/>
      <c r="QKK167" s="427"/>
      <c r="QKL167" s="427"/>
      <c r="QKM167" s="423"/>
      <c r="QKN167" s="428"/>
      <c r="QKO167" s="79"/>
      <c r="QKP167" s="424"/>
      <c r="QKQ167" s="89"/>
      <c r="QKR167" s="425"/>
      <c r="QKS167" s="423"/>
      <c r="QKT167" s="426"/>
      <c r="QKU167" s="426"/>
      <c r="QKV167" s="427"/>
      <c r="QKW167" s="427"/>
      <c r="QKX167" s="423"/>
      <c r="QKY167" s="428"/>
      <c r="QKZ167" s="79"/>
      <c r="QLA167" s="424"/>
      <c r="QLB167" s="89"/>
      <c r="QLC167" s="425"/>
      <c r="QLD167" s="423"/>
      <c r="QLE167" s="426"/>
      <c r="QLF167" s="426"/>
      <c r="QLG167" s="427"/>
      <c r="QLH167" s="427"/>
      <c r="QLI167" s="423"/>
      <c r="QLJ167" s="428"/>
      <c r="QLK167" s="79"/>
      <c r="QLL167" s="424"/>
      <c r="QLM167" s="89"/>
      <c r="QLN167" s="425"/>
      <c r="QLO167" s="423"/>
      <c r="QLP167" s="426"/>
      <c r="QLQ167" s="426"/>
      <c r="QLR167" s="427"/>
      <c r="QLS167" s="427"/>
      <c r="QLT167" s="423"/>
      <c r="QLU167" s="428"/>
      <c r="QLV167" s="79"/>
      <c r="QLW167" s="424"/>
      <c r="QLX167" s="89"/>
      <c r="QLY167" s="425"/>
      <c r="QLZ167" s="423"/>
      <c r="QMA167" s="426"/>
      <c r="QMB167" s="426"/>
      <c r="QMC167" s="427"/>
      <c r="QMD167" s="427"/>
      <c r="QME167" s="423"/>
      <c r="QMF167" s="428"/>
      <c r="QMG167" s="79"/>
      <c r="QMH167" s="424"/>
      <c r="QMI167" s="89"/>
      <c r="QMJ167" s="425"/>
      <c r="QMK167" s="423"/>
      <c r="QML167" s="426"/>
      <c r="QMM167" s="426"/>
      <c r="QMN167" s="427"/>
      <c r="QMO167" s="427"/>
      <c r="QMP167" s="423"/>
      <c r="QMQ167" s="428"/>
      <c r="QMR167" s="79"/>
      <c r="QMS167" s="424"/>
      <c r="QMT167" s="89"/>
      <c r="QMU167" s="425"/>
      <c r="QMV167" s="423"/>
      <c r="QMW167" s="426"/>
      <c r="QMX167" s="426"/>
      <c r="QMY167" s="427"/>
      <c r="QMZ167" s="427"/>
      <c r="QNA167" s="423"/>
      <c r="QNB167" s="428"/>
      <c r="QNC167" s="79"/>
      <c r="QND167" s="424"/>
      <c r="QNE167" s="89"/>
      <c r="QNF167" s="425"/>
      <c r="QNG167" s="423"/>
      <c r="QNH167" s="426"/>
      <c r="QNI167" s="426"/>
      <c r="QNJ167" s="427"/>
      <c r="QNK167" s="427"/>
      <c r="QNL167" s="423"/>
      <c r="QNM167" s="428"/>
      <c r="QNN167" s="79"/>
      <c r="QNO167" s="424"/>
      <c r="QNP167" s="89"/>
      <c r="QNQ167" s="425"/>
      <c r="QNR167" s="423"/>
      <c r="QNS167" s="426"/>
      <c r="QNT167" s="426"/>
      <c r="QNU167" s="427"/>
      <c r="QNV167" s="427"/>
      <c r="QNW167" s="423"/>
      <c r="QNX167" s="428"/>
      <c r="QNY167" s="79"/>
      <c r="QNZ167" s="424"/>
      <c r="QOA167" s="89"/>
      <c r="QOB167" s="425"/>
      <c r="QOC167" s="423"/>
      <c r="QOD167" s="426"/>
      <c r="QOE167" s="426"/>
      <c r="QOF167" s="427"/>
      <c r="QOG167" s="427"/>
      <c r="QOH167" s="423"/>
      <c r="QOI167" s="428"/>
      <c r="QOJ167" s="79"/>
      <c r="QOK167" s="424"/>
      <c r="QOL167" s="89"/>
      <c r="QOM167" s="425"/>
      <c r="QON167" s="423"/>
      <c r="QOO167" s="426"/>
      <c r="QOP167" s="426"/>
      <c r="QOQ167" s="427"/>
      <c r="QOR167" s="427"/>
      <c r="QOS167" s="423"/>
      <c r="QOT167" s="428"/>
      <c r="QOU167" s="79"/>
      <c r="QOV167" s="424"/>
      <c r="QOW167" s="89"/>
      <c r="QOX167" s="425"/>
      <c r="QOY167" s="423"/>
      <c r="QOZ167" s="426"/>
      <c r="QPA167" s="426"/>
      <c r="QPB167" s="427"/>
      <c r="QPC167" s="427"/>
      <c r="QPD167" s="423"/>
      <c r="QPE167" s="428"/>
      <c r="QPF167" s="79"/>
      <c r="QPG167" s="424"/>
      <c r="QPH167" s="89"/>
      <c r="QPI167" s="425"/>
      <c r="QPJ167" s="423"/>
      <c r="QPK167" s="426"/>
      <c r="QPL167" s="426"/>
      <c r="QPM167" s="427"/>
      <c r="QPN167" s="427"/>
      <c r="QPO167" s="423"/>
      <c r="QPP167" s="428"/>
      <c r="QPQ167" s="79"/>
      <c r="QPR167" s="424"/>
      <c r="QPS167" s="89"/>
      <c r="QPT167" s="425"/>
      <c r="QPU167" s="423"/>
      <c r="QPV167" s="426"/>
      <c r="QPW167" s="426"/>
      <c r="QPX167" s="427"/>
      <c r="QPY167" s="427"/>
      <c r="QPZ167" s="423"/>
      <c r="QQA167" s="428"/>
      <c r="QQB167" s="79"/>
      <c r="QQC167" s="424"/>
      <c r="QQD167" s="89"/>
      <c r="QQE167" s="425"/>
      <c r="QQF167" s="423"/>
      <c r="QQG167" s="426"/>
      <c r="QQH167" s="426"/>
      <c r="QQI167" s="427"/>
      <c r="QQJ167" s="427"/>
      <c r="QQK167" s="423"/>
      <c r="QQL167" s="428"/>
      <c r="QQM167" s="79"/>
      <c r="QQN167" s="424"/>
      <c r="QQO167" s="89"/>
      <c r="QQP167" s="425"/>
      <c r="QQQ167" s="423"/>
      <c r="QQR167" s="426"/>
      <c r="QQS167" s="426"/>
      <c r="QQT167" s="427"/>
      <c r="QQU167" s="427"/>
      <c r="QQV167" s="423"/>
      <c r="QQW167" s="428"/>
      <c r="QQX167" s="79"/>
      <c r="QQY167" s="424"/>
      <c r="QQZ167" s="89"/>
      <c r="QRA167" s="425"/>
      <c r="QRB167" s="423"/>
      <c r="QRC167" s="426"/>
      <c r="QRD167" s="426"/>
      <c r="QRE167" s="427"/>
      <c r="QRF167" s="427"/>
      <c r="QRG167" s="423"/>
      <c r="QRH167" s="428"/>
      <c r="QRI167" s="79"/>
      <c r="QRJ167" s="424"/>
      <c r="QRK167" s="89"/>
      <c r="QRL167" s="425"/>
      <c r="QRM167" s="423"/>
      <c r="QRN167" s="426"/>
      <c r="QRO167" s="426"/>
      <c r="QRP167" s="427"/>
      <c r="QRQ167" s="427"/>
      <c r="QRR167" s="423"/>
      <c r="QRS167" s="428"/>
      <c r="QRT167" s="79"/>
      <c r="QRU167" s="424"/>
      <c r="QRV167" s="89"/>
      <c r="QRW167" s="425"/>
      <c r="QRX167" s="423"/>
      <c r="QRY167" s="426"/>
      <c r="QRZ167" s="426"/>
      <c r="QSA167" s="427"/>
      <c r="QSB167" s="427"/>
      <c r="QSC167" s="423"/>
      <c r="QSD167" s="428"/>
      <c r="QSE167" s="79"/>
      <c r="QSF167" s="424"/>
      <c r="QSG167" s="89"/>
      <c r="QSH167" s="425"/>
      <c r="QSI167" s="423"/>
      <c r="QSJ167" s="426"/>
      <c r="QSK167" s="426"/>
      <c r="QSL167" s="427"/>
      <c r="QSM167" s="427"/>
      <c r="QSN167" s="423"/>
      <c r="QSO167" s="428"/>
      <c r="QSP167" s="79"/>
      <c r="QSQ167" s="424"/>
      <c r="QSR167" s="89"/>
      <c r="QSS167" s="425"/>
      <c r="QST167" s="423"/>
      <c r="QSU167" s="426"/>
      <c r="QSV167" s="426"/>
      <c r="QSW167" s="427"/>
      <c r="QSX167" s="427"/>
      <c r="QSY167" s="423"/>
      <c r="QSZ167" s="428"/>
      <c r="QTA167" s="79"/>
      <c r="QTB167" s="424"/>
      <c r="QTC167" s="89"/>
      <c r="QTD167" s="425"/>
      <c r="QTE167" s="423"/>
      <c r="QTF167" s="426"/>
      <c r="QTG167" s="426"/>
      <c r="QTH167" s="427"/>
      <c r="QTI167" s="427"/>
      <c r="QTJ167" s="423"/>
      <c r="QTK167" s="428"/>
      <c r="QTL167" s="79"/>
      <c r="QTM167" s="424"/>
      <c r="QTN167" s="89"/>
      <c r="QTO167" s="425"/>
      <c r="QTP167" s="423"/>
      <c r="QTQ167" s="426"/>
      <c r="QTR167" s="426"/>
      <c r="QTS167" s="427"/>
      <c r="QTT167" s="427"/>
      <c r="QTU167" s="423"/>
      <c r="QTV167" s="428"/>
      <c r="QTW167" s="79"/>
      <c r="QTX167" s="424"/>
      <c r="QTY167" s="89"/>
      <c r="QTZ167" s="425"/>
      <c r="QUA167" s="423"/>
      <c r="QUB167" s="426"/>
      <c r="QUC167" s="426"/>
      <c r="QUD167" s="427"/>
      <c r="QUE167" s="427"/>
      <c r="QUF167" s="423"/>
      <c r="QUG167" s="428"/>
      <c r="QUH167" s="79"/>
      <c r="QUI167" s="424"/>
      <c r="QUJ167" s="89"/>
      <c r="QUK167" s="425"/>
      <c r="QUL167" s="423"/>
      <c r="QUM167" s="426"/>
      <c r="QUN167" s="426"/>
      <c r="QUO167" s="427"/>
      <c r="QUP167" s="427"/>
      <c r="QUQ167" s="423"/>
      <c r="QUR167" s="428"/>
      <c r="QUS167" s="79"/>
      <c r="QUT167" s="424"/>
      <c r="QUU167" s="89"/>
      <c r="QUV167" s="425"/>
      <c r="QUW167" s="423"/>
      <c r="QUX167" s="426"/>
      <c r="QUY167" s="426"/>
      <c r="QUZ167" s="427"/>
      <c r="QVA167" s="427"/>
      <c r="QVB167" s="423"/>
      <c r="QVC167" s="428"/>
      <c r="QVD167" s="79"/>
      <c r="QVE167" s="424"/>
      <c r="QVF167" s="89"/>
      <c r="QVG167" s="425"/>
      <c r="QVH167" s="423"/>
      <c r="QVI167" s="426"/>
      <c r="QVJ167" s="426"/>
      <c r="QVK167" s="427"/>
      <c r="QVL167" s="427"/>
      <c r="QVM167" s="423"/>
      <c r="QVN167" s="428"/>
      <c r="QVO167" s="79"/>
      <c r="QVP167" s="424"/>
      <c r="QVQ167" s="89"/>
      <c r="QVR167" s="425"/>
      <c r="QVS167" s="423"/>
      <c r="QVT167" s="426"/>
      <c r="QVU167" s="426"/>
      <c r="QVV167" s="427"/>
      <c r="QVW167" s="427"/>
      <c r="QVX167" s="423"/>
      <c r="QVY167" s="428"/>
      <c r="QVZ167" s="79"/>
      <c r="QWA167" s="424"/>
      <c r="QWB167" s="89"/>
      <c r="QWC167" s="425"/>
      <c r="QWD167" s="423"/>
      <c r="QWE167" s="426"/>
      <c r="QWF167" s="426"/>
      <c r="QWG167" s="427"/>
      <c r="QWH167" s="427"/>
      <c r="QWI167" s="423"/>
      <c r="QWJ167" s="428"/>
      <c r="QWK167" s="79"/>
      <c r="QWL167" s="424"/>
      <c r="QWM167" s="89"/>
      <c r="QWN167" s="425"/>
      <c r="QWO167" s="423"/>
      <c r="QWP167" s="426"/>
      <c r="QWQ167" s="426"/>
      <c r="QWR167" s="427"/>
      <c r="QWS167" s="427"/>
      <c r="QWT167" s="423"/>
      <c r="QWU167" s="428"/>
      <c r="QWV167" s="79"/>
      <c r="QWW167" s="424"/>
      <c r="QWX167" s="89"/>
      <c r="QWY167" s="425"/>
      <c r="QWZ167" s="423"/>
      <c r="QXA167" s="426"/>
      <c r="QXB167" s="426"/>
      <c r="QXC167" s="427"/>
      <c r="QXD167" s="427"/>
      <c r="QXE167" s="423"/>
      <c r="QXF167" s="428"/>
      <c r="QXG167" s="79"/>
      <c r="QXH167" s="424"/>
      <c r="QXI167" s="89"/>
      <c r="QXJ167" s="425"/>
      <c r="QXK167" s="423"/>
      <c r="QXL167" s="426"/>
      <c r="QXM167" s="426"/>
      <c r="QXN167" s="427"/>
      <c r="QXO167" s="427"/>
      <c r="QXP167" s="423"/>
      <c r="QXQ167" s="428"/>
      <c r="QXR167" s="79"/>
      <c r="QXS167" s="424"/>
      <c r="QXT167" s="89"/>
      <c r="QXU167" s="425"/>
      <c r="QXV167" s="423"/>
      <c r="QXW167" s="426"/>
      <c r="QXX167" s="426"/>
      <c r="QXY167" s="427"/>
      <c r="QXZ167" s="427"/>
      <c r="QYA167" s="423"/>
      <c r="QYB167" s="428"/>
      <c r="QYC167" s="79"/>
      <c r="QYD167" s="424"/>
      <c r="QYE167" s="89"/>
      <c r="QYF167" s="425"/>
      <c r="QYG167" s="423"/>
      <c r="QYH167" s="426"/>
      <c r="QYI167" s="426"/>
      <c r="QYJ167" s="427"/>
      <c r="QYK167" s="427"/>
      <c r="QYL167" s="423"/>
      <c r="QYM167" s="428"/>
      <c r="QYN167" s="79"/>
      <c r="QYO167" s="424"/>
      <c r="QYP167" s="89"/>
      <c r="QYQ167" s="425"/>
      <c r="QYR167" s="423"/>
      <c r="QYS167" s="426"/>
      <c r="QYT167" s="426"/>
      <c r="QYU167" s="427"/>
      <c r="QYV167" s="427"/>
      <c r="QYW167" s="423"/>
      <c r="QYX167" s="428"/>
      <c r="QYY167" s="79"/>
      <c r="QYZ167" s="424"/>
      <c r="QZA167" s="89"/>
      <c r="QZB167" s="425"/>
      <c r="QZC167" s="423"/>
      <c r="QZD167" s="426"/>
      <c r="QZE167" s="426"/>
      <c r="QZF167" s="427"/>
      <c r="QZG167" s="427"/>
      <c r="QZH167" s="423"/>
      <c r="QZI167" s="428"/>
      <c r="QZJ167" s="79"/>
      <c r="QZK167" s="424"/>
      <c r="QZL167" s="89"/>
      <c r="QZM167" s="425"/>
      <c r="QZN167" s="423"/>
      <c r="QZO167" s="426"/>
      <c r="QZP167" s="426"/>
      <c r="QZQ167" s="427"/>
      <c r="QZR167" s="427"/>
      <c r="QZS167" s="423"/>
      <c r="QZT167" s="428"/>
      <c r="QZU167" s="79"/>
      <c r="QZV167" s="424"/>
      <c r="QZW167" s="89"/>
      <c r="QZX167" s="425"/>
      <c r="QZY167" s="423"/>
      <c r="QZZ167" s="426"/>
      <c r="RAA167" s="426"/>
      <c r="RAB167" s="427"/>
      <c r="RAC167" s="427"/>
      <c r="RAD167" s="423"/>
      <c r="RAE167" s="428"/>
      <c r="RAF167" s="79"/>
      <c r="RAG167" s="424"/>
      <c r="RAH167" s="89"/>
      <c r="RAI167" s="425"/>
      <c r="RAJ167" s="423"/>
      <c r="RAK167" s="426"/>
      <c r="RAL167" s="426"/>
      <c r="RAM167" s="427"/>
      <c r="RAN167" s="427"/>
      <c r="RAO167" s="423"/>
      <c r="RAP167" s="428"/>
      <c r="RAQ167" s="79"/>
      <c r="RAR167" s="424"/>
      <c r="RAS167" s="89"/>
      <c r="RAT167" s="425"/>
      <c r="RAU167" s="423"/>
      <c r="RAV167" s="426"/>
      <c r="RAW167" s="426"/>
      <c r="RAX167" s="427"/>
      <c r="RAY167" s="427"/>
      <c r="RAZ167" s="423"/>
      <c r="RBA167" s="428"/>
      <c r="RBB167" s="79"/>
      <c r="RBC167" s="424"/>
      <c r="RBD167" s="89"/>
      <c r="RBE167" s="425"/>
      <c r="RBF167" s="423"/>
      <c r="RBG167" s="426"/>
      <c r="RBH167" s="426"/>
      <c r="RBI167" s="427"/>
      <c r="RBJ167" s="427"/>
      <c r="RBK167" s="423"/>
      <c r="RBL167" s="428"/>
      <c r="RBM167" s="79"/>
      <c r="RBN167" s="424"/>
      <c r="RBO167" s="89"/>
      <c r="RBP167" s="425"/>
      <c r="RBQ167" s="423"/>
      <c r="RBR167" s="426"/>
      <c r="RBS167" s="426"/>
      <c r="RBT167" s="427"/>
      <c r="RBU167" s="427"/>
      <c r="RBV167" s="423"/>
      <c r="RBW167" s="428"/>
      <c r="RBX167" s="79"/>
      <c r="RBY167" s="424"/>
      <c r="RBZ167" s="89"/>
      <c r="RCA167" s="425"/>
      <c r="RCB167" s="423"/>
      <c r="RCC167" s="426"/>
      <c r="RCD167" s="426"/>
      <c r="RCE167" s="427"/>
      <c r="RCF167" s="427"/>
      <c r="RCG167" s="423"/>
      <c r="RCH167" s="428"/>
      <c r="RCI167" s="79"/>
      <c r="RCJ167" s="424"/>
      <c r="RCK167" s="89"/>
      <c r="RCL167" s="425"/>
      <c r="RCM167" s="423"/>
      <c r="RCN167" s="426"/>
      <c r="RCO167" s="426"/>
      <c r="RCP167" s="427"/>
      <c r="RCQ167" s="427"/>
      <c r="RCR167" s="423"/>
      <c r="RCS167" s="428"/>
      <c r="RCT167" s="79"/>
      <c r="RCU167" s="424"/>
      <c r="RCV167" s="89"/>
      <c r="RCW167" s="425"/>
      <c r="RCX167" s="423"/>
      <c r="RCY167" s="426"/>
      <c r="RCZ167" s="426"/>
      <c r="RDA167" s="427"/>
      <c r="RDB167" s="427"/>
      <c r="RDC167" s="423"/>
      <c r="RDD167" s="428"/>
      <c r="RDE167" s="79"/>
      <c r="RDF167" s="424"/>
      <c r="RDG167" s="89"/>
      <c r="RDH167" s="425"/>
      <c r="RDI167" s="423"/>
      <c r="RDJ167" s="426"/>
      <c r="RDK167" s="426"/>
      <c r="RDL167" s="427"/>
      <c r="RDM167" s="427"/>
      <c r="RDN167" s="423"/>
      <c r="RDO167" s="428"/>
      <c r="RDP167" s="79"/>
      <c r="RDQ167" s="424"/>
      <c r="RDR167" s="89"/>
      <c r="RDS167" s="425"/>
      <c r="RDT167" s="423"/>
      <c r="RDU167" s="426"/>
      <c r="RDV167" s="426"/>
      <c r="RDW167" s="427"/>
      <c r="RDX167" s="427"/>
      <c r="RDY167" s="423"/>
      <c r="RDZ167" s="428"/>
      <c r="REA167" s="79"/>
      <c r="REB167" s="424"/>
      <c r="REC167" s="89"/>
      <c r="RED167" s="425"/>
      <c r="REE167" s="423"/>
      <c r="REF167" s="426"/>
      <c r="REG167" s="426"/>
      <c r="REH167" s="427"/>
      <c r="REI167" s="427"/>
      <c r="REJ167" s="423"/>
      <c r="REK167" s="428"/>
      <c r="REL167" s="79"/>
      <c r="REM167" s="424"/>
      <c r="REN167" s="89"/>
      <c r="REO167" s="425"/>
      <c r="REP167" s="423"/>
      <c r="REQ167" s="426"/>
      <c r="RER167" s="426"/>
      <c r="RES167" s="427"/>
      <c r="RET167" s="427"/>
      <c r="REU167" s="423"/>
      <c r="REV167" s="428"/>
      <c r="REW167" s="79"/>
      <c r="REX167" s="424"/>
      <c r="REY167" s="89"/>
      <c r="REZ167" s="425"/>
      <c r="RFA167" s="423"/>
      <c r="RFB167" s="426"/>
      <c r="RFC167" s="426"/>
      <c r="RFD167" s="427"/>
      <c r="RFE167" s="427"/>
      <c r="RFF167" s="423"/>
      <c r="RFG167" s="428"/>
      <c r="RFH167" s="79"/>
      <c r="RFI167" s="424"/>
      <c r="RFJ167" s="89"/>
      <c r="RFK167" s="425"/>
      <c r="RFL167" s="423"/>
      <c r="RFM167" s="426"/>
      <c r="RFN167" s="426"/>
      <c r="RFO167" s="427"/>
      <c r="RFP167" s="427"/>
      <c r="RFQ167" s="423"/>
      <c r="RFR167" s="428"/>
      <c r="RFS167" s="79"/>
      <c r="RFT167" s="424"/>
      <c r="RFU167" s="89"/>
      <c r="RFV167" s="425"/>
      <c r="RFW167" s="423"/>
      <c r="RFX167" s="426"/>
      <c r="RFY167" s="426"/>
      <c r="RFZ167" s="427"/>
      <c r="RGA167" s="427"/>
      <c r="RGB167" s="423"/>
      <c r="RGC167" s="428"/>
      <c r="RGD167" s="79"/>
      <c r="RGE167" s="424"/>
      <c r="RGF167" s="89"/>
      <c r="RGG167" s="425"/>
      <c r="RGH167" s="423"/>
      <c r="RGI167" s="426"/>
      <c r="RGJ167" s="426"/>
      <c r="RGK167" s="427"/>
      <c r="RGL167" s="427"/>
      <c r="RGM167" s="423"/>
      <c r="RGN167" s="428"/>
      <c r="RGO167" s="79"/>
      <c r="RGP167" s="424"/>
      <c r="RGQ167" s="89"/>
      <c r="RGR167" s="425"/>
      <c r="RGS167" s="423"/>
      <c r="RGT167" s="426"/>
      <c r="RGU167" s="426"/>
      <c r="RGV167" s="427"/>
      <c r="RGW167" s="427"/>
      <c r="RGX167" s="423"/>
      <c r="RGY167" s="428"/>
      <c r="RGZ167" s="79"/>
      <c r="RHA167" s="424"/>
      <c r="RHB167" s="89"/>
      <c r="RHC167" s="425"/>
      <c r="RHD167" s="423"/>
      <c r="RHE167" s="426"/>
      <c r="RHF167" s="426"/>
      <c r="RHG167" s="427"/>
      <c r="RHH167" s="427"/>
      <c r="RHI167" s="423"/>
      <c r="RHJ167" s="428"/>
      <c r="RHK167" s="79"/>
      <c r="RHL167" s="424"/>
      <c r="RHM167" s="89"/>
      <c r="RHN167" s="425"/>
      <c r="RHO167" s="423"/>
      <c r="RHP167" s="426"/>
      <c r="RHQ167" s="426"/>
      <c r="RHR167" s="427"/>
      <c r="RHS167" s="427"/>
      <c r="RHT167" s="423"/>
      <c r="RHU167" s="428"/>
      <c r="RHV167" s="79"/>
      <c r="RHW167" s="424"/>
      <c r="RHX167" s="89"/>
      <c r="RHY167" s="425"/>
      <c r="RHZ167" s="423"/>
      <c r="RIA167" s="426"/>
      <c r="RIB167" s="426"/>
      <c r="RIC167" s="427"/>
      <c r="RID167" s="427"/>
      <c r="RIE167" s="423"/>
      <c r="RIF167" s="428"/>
      <c r="RIG167" s="79"/>
      <c r="RIH167" s="424"/>
      <c r="RII167" s="89"/>
      <c r="RIJ167" s="425"/>
      <c r="RIK167" s="423"/>
      <c r="RIL167" s="426"/>
      <c r="RIM167" s="426"/>
      <c r="RIN167" s="427"/>
      <c r="RIO167" s="427"/>
      <c r="RIP167" s="423"/>
      <c r="RIQ167" s="428"/>
      <c r="RIR167" s="79"/>
      <c r="RIS167" s="424"/>
      <c r="RIT167" s="89"/>
      <c r="RIU167" s="425"/>
      <c r="RIV167" s="423"/>
      <c r="RIW167" s="426"/>
      <c r="RIX167" s="426"/>
      <c r="RIY167" s="427"/>
      <c r="RIZ167" s="427"/>
      <c r="RJA167" s="423"/>
      <c r="RJB167" s="428"/>
      <c r="RJC167" s="79"/>
      <c r="RJD167" s="424"/>
      <c r="RJE167" s="89"/>
      <c r="RJF167" s="425"/>
      <c r="RJG167" s="423"/>
      <c r="RJH167" s="426"/>
      <c r="RJI167" s="426"/>
      <c r="RJJ167" s="427"/>
      <c r="RJK167" s="427"/>
      <c r="RJL167" s="423"/>
      <c r="RJM167" s="428"/>
      <c r="RJN167" s="79"/>
      <c r="RJO167" s="424"/>
      <c r="RJP167" s="89"/>
      <c r="RJQ167" s="425"/>
      <c r="RJR167" s="423"/>
      <c r="RJS167" s="426"/>
      <c r="RJT167" s="426"/>
      <c r="RJU167" s="427"/>
      <c r="RJV167" s="427"/>
      <c r="RJW167" s="423"/>
      <c r="RJX167" s="428"/>
      <c r="RJY167" s="79"/>
      <c r="RJZ167" s="424"/>
      <c r="RKA167" s="89"/>
      <c r="RKB167" s="425"/>
      <c r="RKC167" s="423"/>
      <c r="RKD167" s="426"/>
      <c r="RKE167" s="426"/>
      <c r="RKF167" s="427"/>
      <c r="RKG167" s="427"/>
      <c r="RKH167" s="423"/>
      <c r="RKI167" s="428"/>
      <c r="RKJ167" s="79"/>
      <c r="RKK167" s="424"/>
      <c r="RKL167" s="89"/>
      <c r="RKM167" s="425"/>
      <c r="RKN167" s="423"/>
      <c r="RKO167" s="426"/>
      <c r="RKP167" s="426"/>
      <c r="RKQ167" s="427"/>
      <c r="RKR167" s="427"/>
      <c r="RKS167" s="423"/>
      <c r="RKT167" s="428"/>
      <c r="RKU167" s="79"/>
      <c r="RKV167" s="424"/>
      <c r="RKW167" s="89"/>
      <c r="RKX167" s="425"/>
      <c r="RKY167" s="423"/>
      <c r="RKZ167" s="426"/>
      <c r="RLA167" s="426"/>
      <c r="RLB167" s="427"/>
      <c r="RLC167" s="427"/>
      <c r="RLD167" s="423"/>
      <c r="RLE167" s="428"/>
      <c r="RLF167" s="79"/>
      <c r="RLG167" s="424"/>
      <c r="RLH167" s="89"/>
      <c r="RLI167" s="425"/>
      <c r="RLJ167" s="423"/>
      <c r="RLK167" s="426"/>
      <c r="RLL167" s="426"/>
      <c r="RLM167" s="427"/>
      <c r="RLN167" s="427"/>
      <c r="RLO167" s="423"/>
      <c r="RLP167" s="428"/>
      <c r="RLQ167" s="79"/>
      <c r="RLR167" s="424"/>
      <c r="RLS167" s="89"/>
      <c r="RLT167" s="425"/>
      <c r="RLU167" s="423"/>
      <c r="RLV167" s="426"/>
      <c r="RLW167" s="426"/>
      <c r="RLX167" s="427"/>
      <c r="RLY167" s="427"/>
      <c r="RLZ167" s="423"/>
      <c r="RMA167" s="428"/>
      <c r="RMB167" s="79"/>
      <c r="RMC167" s="424"/>
      <c r="RMD167" s="89"/>
      <c r="RME167" s="425"/>
      <c r="RMF167" s="423"/>
      <c r="RMG167" s="426"/>
      <c r="RMH167" s="426"/>
      <c r="RMI167" s="427"/>
      <c r="RMJ167" s="427"/>
      <c r="RMK167" s="423"/>
      <c r="RML167" s="428"/>
      <c r="RMM167" s="79"/>
      <c r="RMN167" s="424"/>
      <c r="RMO167" s="89"/>
      <c r="RMP167" s="425"/>
      <c r="RMQ167" s="423"/>
      <c r="RMR167" s="426"/>
      <c r="RMS167" s="426"/>
      <c r="RMT167" s="427"/>
      <c r="RMU167" s="427"/>
      <c r="RMV167" s="423"/>
      <c r="RMW167" s="428"/>
      <c r="RMX167" s="79"/>
      <c r="RMY167" s="424"/>
      <c r="RMZ167" s="89"/>
      <c r="RNA167" s="425"/>
      <c r="RNB167" s="423"/>
      <c r="RNC167" s="426"/>
      <c r="RND167" s="426"/>
      <c r="RNE167" s="427"/>
      <c r="RNF167" s="427"/>
      <c r="RNG167" s="423"/>
      <c r="RNH167" s="428"/>
      <c r="RNI167" s="79"/>
      <c r="RNJ167" s="424"/>
      <c r="RNK167" s="89"/>
      <c r="RNL167" s="425"/>
      <c r="RNM167" s="423"/>
      <c r="RNN167" s="426"/>
      <c r="RNO167" s="426"/>
      <c r="RNP167" s="427"/>
      <c r="RNQ167" s="427"/>
      <c r="RNR167" s="423"/>
      <c r="RNS167" s="428"/>
      <c r="RNT167" s="79"/>
      <c r="RNU167" s="424"/>
      <c r="RNV167" s="89"/>
      <c r="RNW167" s="425"/>
      <c r="RNX167" s="423"/>
      <c r="RNY167" s="426"/>
      <c r="RNZ167" s="426"/>
      <c r="ROA167" s="427"/>
      <c r="ROB167" s="427"/>
      <c r="ROC167" s="423"/>
      <c r="ROD167" s="428"/>
      <c r="ROE167" s="79"/>
      <c r="ROF167" s="424"/>
      <c r="ROG167" s="89"/>
      <c r="ROH167" s="425"/>
      <c r="ROI167" s="423"/>
      <c r="ROJ167" s="426"/>
      <c r="ROK167" s="426"/>
      <c r="ROL167" s="427"/>
      <c r="ROM167" s="427"/>
      <c r="RON167" s="423"/>
      <c r="ROO167" s="428"/>
      <c r="ROP167" s="79"/>
      <c r="ROQ167" s="424"/>
      <c r="ROR167" s="89"/>
      <c r="ROS167" s="425"/>
      <c r="ROT167" s="423"/>
      <c r="ROU167" s="426"/>
      <c r="ROV167" s="426"/>
      <c r="ROW167" s="427"/>
      <c r="ROX167" s="427"/>
      <c r="ROY167" s="423"/>
      <c r="ROZ167" s="428"/>
      <c r="RPA167" s="79"/>
      <c r="RPB167" s="424"/>
      <c r="RPC167" s="89"/>
      <c r="RPD167" s="425"/>
      <c r="RPE167" s="423"/>
      <c r="RPF167" s="426"/>
      <c r="RPG167" s="426"/>
      <c r="RPH167" s="427"/>
      <c r="RPI167" s="427"/>
      <c r="RPJ167" s="423"/>
      <c r="RPK167" s="428"/>
      <c r="RPL167" s="79"/>
      <c r="RPM167" s="424"/>
      <c r="RPN167" s="89"/>
      <c r="RPO167" s="425"/>
      <c r="RPP167" s="423"/>
      <c r="RPQ167" s="426"/>
      <c r="RPR167" s="426"/>
      <c r="RPS167" s="427"/>
      <c r="RPT167" s="427"/>
      <c r="RPU167" s="423"/>
      <c r="RPV167" s="428"/>
      <c r="RPW167" s="79"/>
      <c r="RPX167" s="424"/>
      <c r="RPY167" s="89"/>
      <c r="RPZ167" s="425"/>
      <c r="RQA167" s="423"/>
      <c r="RQB167" s="426"/>
      <c r="RQC167" s="426"/>
      <c r="RQD167" s="427"/>
      <c r="RQE167" s="427"/>
      <c r="RQF167" s="423"/>
      <c r="RQG167" s="428"/>
      <c r="RQH167" s="79"/>
      <c r="RQI167" s="424"/>
      <c r="RQJ167" s="89"/>
      <c r="RQK167" s="425"/>
      <c r="RQL167" s="423"/>
      <c r="RQM167" s="426"/>
      <c r="RQN167" s="426"/>
      <c r="RQO167" s="427"/>
      <c r="RQP167" s="427"/>
      <c r="RQQ167" s="423"/>
      <c r="RQR167" s="428"/>
      <c r="RQS167" s="79"/>
      <c r="RQT167" s="424"/>
      <c r="RQU167" s="89"/>
      <c r="RQV167" s="425"/>
      <c r="RQW167" s="423"/>
      <c r="RQX167" s="426"/>
      <c r="RQY167" s="426"/>
      <c r="RQZ167" s="427"/>
      <c r="RRA167" s="427"/>
      <c r="RRB167" s="423"/>
      <c r="RRC167" s="428"/>
      <c r="RRD167" s="79"/>
      <c r="RRE167" s="424"/>
      <c r="RRF167" s="89"/>
      <c r="RRG167" s="425"/>
      <c r="RRH167" s="423"/>
      <c r="RRI167" s="426"/>
      <c r="RRJ167" s="426"/>
      <c r="RRK167" s="427"/>
      <c r="RRL167" s="427"/>
      <c r="RRM167" s="423"/>
      <c r="RRN167" s="428"/>
      <c r="RRO167" s="79"/>
      <c r="RRP167" s="424"/>
      <c r="RRQ167" s="89"/>
      <c r="RRR167" s="425"/>
      <c r="RRS167" s="423"/>
      <c r="RRT167" s="426"/>
      <c r="RRU167" s="426"/>
      <c r="RRV167" s="427"/>
      <c r="RRW167" s="427"/>
      <c r="RRX167" s="423"/>
      <c r="RRY167" s="428"/>
      <c r="RRZ167" s="79"/>
      <c r="RSA167" s="424"/>
      <c r="RSB167" s="89"/>
      <c r="RSC167" s="425"/>
      <c r="RSD167" s="423"/>
      <c r="RSE167" s="426"/>
      <c r="RSF167" s="426"/>
      <c r="RSG167" s="427"/>
      <c r="RSH167" s="427"/>
      <c r="RSI167" s="423"/>
      <c r="RSJ167" s="428"/>
      <c r="RSK167" s="79"/>
      <c r="RSL167" s="424"/>
      <c r="RSM167" s="89"/>
      <c r="RSN167" s="425"/>
      <c r="RSO167" s="423"/>
      <c r="RSP167" s="426"/>
      <c r="RSQ167" s="426"/>
      <c r="RSR167" s="427"/>
      <c r="RSS167" s="427"/>
      <c r="RST167" s="423"/>
      <c r="RSU167" s="428"/>
      <c r="RSV167" s="79"/>
      <c r="RSW167" s="424"/>
      <c r="RSX167" s="89"/>
      <c r="RSY167" s="425"/>
      <c r="RSZ167" s="423"/>
      <c r="RTA167" s="426"/>
      <c r="RTB167" s="426"/>
      <c r="RTC167" s="427"/>
      <c r="RTD167" s="427"/>
      <c r="RTE167" s="423"/>
      <c r="RTF167" s="428"/>
      <c r="RTG167" s="79"/>
      <c r="RTH167" s="424"/>
      <c r="RTI167" s="89"/>
      <c r="RTJ167" s="425"/>
      <c r="RTK167" s="423"/>
      <c r="RTL167" s="426"/>
      <c r="RTM167" s="426"/>
      <c r="RTN167" s="427"/>
      <c r="RTO167" s="427"/>
      <c r="RTP167" s="423"/>
      <c r="RTQ167" s="428"/>
      <c r="RTR167" s="79"/>
      <c r="RTS167" s="424"/>
      <c r="RTT167" s="89"/>
      <c r="RTU167" s="425"/>
      <c r="RTV167" s="423"/>
      <c r="RTW167" s="426"/>
      <c r="RTX167" s="426"/>
      <c r="RTY167" s="427"/>
      <c r="RTZ167" s="427"/>
      <c r="RUA167" s="423"/>
      <c r="RUB167" s="428"/>
      <c r="RUC167" s="79"/>
      <c r="RUD167" s="424"/>
      <c r="RUE167" s="89"/>
      <c r="RUF167" s="425"/>
      <c r="RUG167" s="423"/>
      <c r="RUH167" s="426"/>
      <c r="RUI167" s="426"/>
      <c r="RUJ167" s="427"/>
      <c r="RUK167" s="427"/>
      <c r="RUL167" s="423"/>
      <c r="RUM167" s="428"/>
      <c r="RUN167" s="79"/>
      <c r="RUO167" s="424"/>
      <c r="RUP167" s="89"/>
      <c r="RUQ167" s="425"/>
      <c r="RUR167" s="423"/>
      <c r="RUS167" s="426"/>
      <c r="RUT167" s="426"/>
      <c r="RUU167" s="427"/>
      <c r="RUV167" s="427"/>
      <c r="RUW167" s="423"/>
      <c r="RUX167" s="428"/>
      <c r="RUY167" s="79"/>
      <c r="RUZ167" s="424"/>
      <c r="RVA167" s="89"/>
      <c r="RVB167" s="425"/>
      <c r="RVC167" s="423"/>
      <c r="RVD167" s="426"/>
      <c r="RVE167" s="426"/>
      <c r="RVF167" s="427"/>
      <c r="RVG167" s="427"/>
      <c r="RVH167" s="423"/>
      <c r="RVI167" s="428"/>
      <c r="RVJ167" s="79"/>
      <c r="RVK167" s="424"/>
      <c r="RVL167" s="89"/>
      <c r="RVM167" s="425"/>
      <c r="RVN167" s="423"/>
      <c r="RVO167" s="426"/>
      <c r="RVP167" s="426"/>
      <c r="RVQ167" s="427"/>
      <c r="RVR167" s="427"/>
      <c r="RVS167" s="423"/>
      <c r="RVT167" s="428"/>
      <c r="RVU167" s="79"/>
      <c r="RVV167" s="424"/>
      <c r="RVW167" s="89"/>
      <c r="RVX167" s="425"/>
      <c r="RVY167" s="423"/>
      <c r="RVZ167" s="426"/>
      <c r="RWA167" s="426"/>
      <c r="RWB167" s="427"/>
      <c r="RWC167" s="427"/>
      <c r="RWD167" s="423"/>
      <c r="RWE167" s="428"/>
      <c r="RWF167" s="79"/>
      <c r="RWG167" s="424"/>
      <c r="RWH167" s="89"/>
      <c r="RWI167" s="425"/>
      <c r="RWJ167" s="423"/>
      <c r="RWK167" s="426"/>
      <c r="RWL167" s="426"/>
      <c r="RWM167" s="427"/>
      <c r="RWN167" s="427"/>
      <c r="RWO167" s="423"/>
      <c r="RWP167" s="428"/>
      <c r="RWQ167" s="79"/>
      <c r="RWR167" s="424"/>
      <c r="RWS167" s="89"/>
      <c r="RWT167" s="425"/>
      <c r="RWU167" s="423"/>
      <c r="RWV167" s="426"/>
      <c r="RWW167" s="426"/>
      <c r="RWX167" s="427"/>
      <c r="RWY167" s="427"/>
      <c r="RWZ167" s="423"/>
      <c r="RXA167" s="428"/>
      <c r="RXB167" s="79"/>
      <c r="RXC167" s="424"/>
      <c r="RXD167" s="89"/>
      <c r="RXE167" s="425"/>
      <c r="RXF167" s="423"/>
      <c r="RXG167" s="426"/>
      <c r="RXH167" s="426"/>
      <c r="RXI167" s="427"/>
      <c r="RXJ167" s="427"/>
      <c r="RXK167" s="423"/>
      <c r="RXL167" s="428"/>
      <c r="RXM167" s="79"/>
      <c r="RXN167" s="424"/>
      <c r="RXO167" s="89"/>
      <c r="RXP167" s="425"/>
      <c r="RXQ167" s="423"/>
      <c r="RXR167" s="426"/>
      <c r="RXS167" s="426"/>
      <c r="RXT167" s="427"/>
      <c r="RXU167" s="427"/>
      <c r="RXV167" s="423"/>
      <c r="RXW167" s="428"/>
      <c r="RXX167" s="79"/>
      <c r="RXY167" s="424"/>
      <c r="RXZ167" s="89"/>
      <c r="RYA167" s="425"/>
      <c r="RYB167" s="423"/>
      <c r="RYC167" s="426"/>
      <c r="RYD167" s="426"/>
      <c r="RYE167" s="427"/>
      <c r="RYF167" s="427"/>
      <c r="RYG167" s="423"/>
      <c r="RYH167" s="428"/>
      <c r="RYI167" s="79"/>
      <c r="RYJ167" s="424"/>
      <c r="RYK167" s="89"/>
      <c r="RYL167" s="425"/>
      <c r="RYM167" s="423"/>
      <c r="RYN167" s="426"/>
      <c r="RYO167" s="426"/>
      <c r="RYP167" s="427"/>
      <c r="RYQ167" s="427"/>
      <c r="RYR167" s="423"/>
      <c r="RYS167" s="428"/>
      <c r="RYT167" s="79"/>
      <c r="RYU167" s="424"/>
      <c r="RYV167" s="89"/>
      <c r="RYW167" s="425"/>
      <c r="RYX167" s="423"/>
      <c r="RYY167" s="426"/>
      <c r="RYZ167" s="426"/>
      <c r="RZA167" s="427"/>
      <c r="RZB167" s="427"/>
      <c r="RZC167" s="423"/>
      <c r="RZD167" s="428"/>
      <c r="RZE167" s="79"/>
      <c r="RZF167" s="424"/>
      <c r="RZG167" s="89"/>
      <c r="RZH167" s="425"/>
      <c r="RZI167" s="423"/>
      <c r="RZJ167" s="426"/>
      <c r="RZK167" s="426"/>
      <c r="RZL167" s="427"/>
      <c r="RZM167" s="427"/>
      <c r="RZN167" s="423"/>
      <c r="RZO167" s="428"/>
      <c r="RZP167" s="79"/>
      <c r="RZQ167" s="424"/>
      <c r="RZR167" s="89"/>
      <c r="RZS167" s="425"/>
      <c r="RZT167" s="423"/>
      <c r="RZU167" s="426"/>
      <c r="RZV167" s="426"/>
      <c r="RZW167" s="427"/>
      <c r="RZX167" s="427"/>
      <c r="RZY167" s="423"/>
      <c r="RZZ167" s="428"/>
      <c r="SAA167" s="79"/>
      <c r="SAB167" s="424"/>
      <c r="SAC167" s="89"/>
      <c r="SAD167" s="425"/>
      <c r="SAE167" s="423"/>
      <c r="SAF167" s="426"/>
      <c r="SAG167" s="426"/>
      <c r="SAH167" s="427"/>
      <c r="SAI167" s="427"/>
      <c r="SAJ167" s="423"/>
      <c r="SAK167" s="428"/>
      <c r="SAL167" s="79"/>
      <c r="SAM167" s="424"/>
      <c r="SAN167" s="89"/>
      <c r="SAO167" s="425"/>
      <c r="SAP167" s="423"/>
      <c r="SAQ167" s="426"/>
      <c r="SAR167" s="426"/>
      <c r="SAS167" s="427"/>
      <c r="SAT167" s="427"/>
      <c r="SAU167" s="423"/>
      <c r="SAV167" s="428"/>
      <c r="SAW167" s="79"/>
      <c r="SAX167" s="424"/>
      <c r="SAY167" s="89"/>
      <c r="SAZ167" s="425"/>
      <c r="SBA167" s="423"/>
      <c r="SBB167" s="426"/>
      <c r="SBC167" s="426"/>
      <c r="SBD167" s="427"/>
      <c r="SBE167" s="427"/>
      <c r="SBF167" s="423"/>
      <c r="SBG167" s="428"/>
      <c r="SBH167" s="79"/>
      <c r="SBI167" s="424"/>
      <c r="SBJ167" s="89"/>
      <c r="SBK167" s="425"/>
      <c r="SBL167" s="423"/>
      <c r="SBM167" s="426"/>
      <c r="SBN167" s="426"/>
      <c r="SBO167" s="427"/>
      <c r="SBP167" s="427"/>
      <c r="SBQ167" s="423"/>
      <c r="SBR167" s="428"/>
      <c r="SBS167" s="79"/>
      <c r="SBT167" s="424"/>
      <c r="SBU167" s="89"/>
      <c r="SBV167" s="425"/>
      <c r="SBW167" s="423"/>
      <c r="SBX167" s="426"/>
      <c r="SBY167" s="426"/>
      <c r="SBZ167" s="427"/>
      <c r="SCA167" s="427"/>
      <c r="SCB167" s="423"/>
      <c r="SCC167" s="428"/>
      <c r="SCD167" s="79"/>
      <c r="SCE167" s="424"/>
      <c r="SCF167" s="89"/>
      <c r="SCG167" s="425"/>
      <c r="SCH167" s="423"/>
      <c r="SCI167" s="426"/>
      <c r="SCJ167" s="426"/>
      <c r="SCK167" s="427"/>
      <c r="SCL167" s="427"/>
      <c r="SCM167" s="423"/>
      <c r="SCN167" s="428"/>
      <c r="SCO167" s="79"/>
      <c r="SCP167" s="424"/>
      <c r="SCQ167" s="89"/>
      <c r="SCR167" s="425"/>
      <c r="SCS167" s="423"/>
      <c r="SCT167" s="426"/>
      <c r="SCU167" s="426"/>
      <c r="SCV167" s="427"/>
      <c r="SCW167" s="427"/>
      <c r="SCX167" s="423"/>
      <c r="SCY167" s="428"/>
      <c r="SCZ167" s="79"/>
      <c r="SDA167" s="424"/>
      <c r="SDB167" s="89"/>
      <c r="SDC167" s="425"/>
      <c r="SDD167" s="423"/>
      <c r="SDE167" s="426"/>
      <c r="SDF167" s="426"/>
      <c r="SDG167" s="427"/>
      <c r="SDH167" s="427"/>
      <c r="SDI167" s="423"/>
      <c r="SDJ167" s="428"/>
      <c r="SDK167" s="79"/>
      <c r="SDL167" s="424"/>
      <c r="SDM167" s="89"/>
      <c r="SDN167" s="425"/>
      <c r="SDO167" s="423"/>
      <c r="SDP167" s="426"/>
      <c r="SDQ167" s="426"/>
      <c r="SDR167" s="427"/>
      <c r="SDS167" s="427"/>
      <c r="SDT167" s="423"/>
      <c r="SDU167" s="428"/>
      <c r="SDV167" s="79"/>
      <c r="SDW167" s="424"/>
      <c r="SDX167" s="89"/>
      <c r="SDY167" s="425"/>
      <c r="SDZ167" s="423"/>
      <c r="SEA167" s="426"/>
      <c r="SEB167" s="426"/>
      <c r="SEC167" s="427"/>
      <c r="SED167" s="427"/>
      <c r="SEE167" s="423"/>
      <c r="SEF167" s="428"/>
      <c r="SEG167" s="79"/>
      <c r="SEH167" s="424"/>
      <c r="SEI167" s="89"/>
      <c r="SEJ167" s="425"/>
      <c r="SEK167" s="423"/>
      <c r="SEL167" s="426"/>
      <c r="SEM167" s="426"/>
      <c r="SEN167" s="427"/>
      <c r="SEO167" s="427"/>
      <c r="SEP167" s="423"/>
      <c r="SEQ167" s="428"/>
      <c r="SER167" s="79"/>
      <c r="SES167" s="424"/>
      <c r="SET167" s="89"/>
      <c r="SEU167" s="425"/>
      <c r="SEV167" s="423"/>
      <c r="SEW167" s="426"/>
      <c r="SEX167" s="426"/>
      <c r="SEY167" s="427"/>
      <c r="SEZ167" s="427"/>
      <c r="SFA167" s="423"/>
      <c r="SFB167" s="428"/>
      <c r="SFC167" s="79"/>
      <c r="SFD167" s="424"/>
      <c r="SFE167" s="89"/>
      <c r="SFF167" s="425"/>
      <c r="SFG167" s="423"/>
      <c r="SFH167" s="426"/>
      <c r="SFI167" s="426"/>
      <c r="SFJ167" s="427"/>
      <c r="SFK167" s="427"/>
      <c r="SFL167" s="423"/>
      <c r="SFM167" s="428"/>
      <c r="SFN167" s="79"/>
      <c r="SFO167" s="424"/>
      <c r="SFP167" s="89"/>
      <c r="SFQ167" s="425"/>
      <c r="SFR167" s="423"/>
      <c r="SFS167" s="426"/>
      <c r="SFT167" s="426"/>
      <c r="SFU167" s="427"/>
      <c r="SFV167" s="427"/>
      <c r="SFW167" s="423"/>
      <c r="SFX167" s="428"/>
      <c r="SFY167" s="79"/>
      <c r="SFZ167" s="424"/>
      <c r="SGA167" s="89"/>
      <c r="SGB167" s="425"/>
      <c r="SGC167" s="423"/>
      <c r="SGD167" s="426"/>
      <c r="SGE167" s="426"/>
      <c r="SGF167" s="427"/>
      <c r="SGG167" s="427"/>
      <c r="SGH167" s="423"/>
      <c r="SGI167" s="428"/>
      <c r="SGJ167" s="79"/>
      <c r="SGK167" s="424"/>
      <c r="SGL167" s="89"/>
      <c r="SGM167" s="425"/>
      <c r="SGN167" s="423"/>
      <c r="SGO167" s="426"/>
      <c r="SGP167" s="426"/>
      <c r="SGQ167" s="427"/>
      <c r="SGR167" s="427"/>
      <c r="SGS167" s="423"/>
      <c r="SGT167" s="428"/>
      <c r="SGU167" s="79"/>
      <c r="SGV167" s="424"/>
      <c r="SGW167" s="89"/>
      <c r="SGX167" s="425"/>
      <c r="SGY167" s="423"/>
      <c r="SGZ167" s="426"/>
      <c r="SHA167" s="426"/>
      <c r="SHB167" s="427"/>
      <c r="SHC167" s="427"/>
      <c r="SHD167" s="423"/>
      <c r="SHE167" s="428"/>
      <c r="SHF167" s="79"/>
      <c r="SHG167" s="424"/>
      <c r="SHH167" s="89"/>
      <c r="SHI167" s="425"/>
      <c r="SHJ167" s="423"/>
      <c r="SHK167" s="426"/>
      <c r="SHL167" s="426"/>
      <c r="SHM167" s="427"/>
      <c r="SHN167" s="427"/>
      <c r="SHO167" s="423"/>
      <c r="SHP167" s="428"/>
      <c r="SHQ167" s="79"/>
      <c r="SHR167" s="424"/>
      <c r="SHS167" s="89"/>
      <c r="SHT167" s="425"/>
      <c r="SHU167" s="423"/>
      <c r="SHV167" s="426"/>
      <c r="SHW167" s="426"/>
      <c r="SHX167" s="427"/>
      <c r="SHY167" s="427"/>
      <c r="SHZ167" s="423"/>
      <c r="SIA167" s="428"/>
      <c r="SIB167" s="79"/>
      <c r="SIC167" s="424"/>
      <c r="SID167" s="89"/>
      <c r="SIE167" s="425"/>
      <c r="SIF167" s="423"/>
      <c r="SIG167" s="426"/>
      <c r="SIH167" s="426"/>
      <c r="SII167" s="427"/>
      <c r="SIJ167" s="427"/>
      <c r="SIK167" s="423"/>
      <c r="SIL167" s="428"/>
      <c r="SIM167" s="79"/>
      <c r="SIN167" s="424"/>
      <c r="SIO167" s="89"/>
      <c r="SIP167" s="425"/>
      <c r="SIQ167" s="423"/>
      <c r="SIR167" s="426"/>
      <c r="SIS167" s="426"/>
      <c r="SIT167" s="427"/>
      <c r="SIU167" s="427"/>
      <c r="SIV167" s="423"/>
      <c r="SIW167" s="428"/>
      <c r="SIX167" s="79"/>
      <c r="SIY167" s="424"/>
      <c r="SIZ167" s="89"/>
      <c r="SJA167" s="425"/>
      <c r="SJB167" s="423"/>
      <c r="SJC167" s="426"/>
      <c r="SJD167" s="426"/>
      <c r="SJE167" s="427"/>
      <c r="SJF167" s="427"/>
      <c r="SJG167" s="423"/>
      <c r="SJH167" s="428"/>
      <c r="SJI167" s="79"/>
      <c r="SJJ167" s="424"/>
      <c r="SJK167" s="89"/>
      <c r="SJL167" s="425"/>
      <c r="SJM167" s="423"/>
      <c r="SJN167" s="426"/>
      <c r="SJO167" s="426"/>
      <c r="SJP167" s="427"/>
      <c r="SJQ167" s="427"/>
      <c r="SJR167" s="423"/>
      <c r="SJS167" s="428"/>
      <c r="SJT167" s="79"/>
      <c r="SJU167" s="424"/>
      <c r="SJV167" s="89"/>
      <c r="SJW167" s="425"/>
      <c r="SJX167" s="423"/>
      <c r="SJY167" s="426"/>
      <c r="SJZ167" s="426"/>
      <c r="SKA167" s="427"/>
      <c r="SKB167" s="427"/>
      <c r="SKC167" s="423"/>
      <c r="SKD167" s="428"/>
      <c r="SKE167" s="79"/>
      <c r="SKF167" s="424"/>
      <c r="SKG167" s="89"/>
      <c r="SKH167" s="425"/>
      <c r="SKI167" s="423"/>
      <c r="SKJ167" s="426"/>
      <c r="SKK167" s="426"/>
      <c r="SKL167" s="427"/>
      <c r="SKM167" s="427"/>
      <c r="SKN167" s="423"/>
      <c r="SKO167" s="428"/>
      <c r="SKP167" s="79"/>
      <c r="SKQ167" s="424"/>
      <c r="SKR167" s="89"/>
      <c r="SKS167" s="425"/>
      <c r="SKT167" s="423"/>
      <c r="SKU167" s="426"/>
      <c r="SKV167" s="426"/>
      <c r="SKW167" s="427"/>
      <c r="SKX167" s="427"/>
      <c r="SKY167" s="423"/>
      <c r="SKZ167" s="428"/>
      <c r="SLA167" s="79"/>
      <c r="SLB167" s="424"/>
      <c r="SLC167" s="89"/>
      <c r="SLD167" s="425"/>
      <c r="SLE167" s="423"/>
      <c r="SLF167" s="426"/>
      <c r="SLG167" s="426"/>
      <c r="SLH167" s="427"/>
      <c r="SLI167" s="427"/>
      <c r="SLJ167" s="423"/>
      <c r="SLK167" s="428"/>
      <c r="SLL167" s="79"/>
      <c r="SLM167" s="424"/>
      <c r="SLN167" s="89"/>
      <c r="SLO167" s="425"/>
      <c r="SLP167" s="423"/>
      <c r="SLQ167" s="426"/>
      <c r="SLR167" s="426"/>
      <c r="SLS167" s="427"/>
      <c r="SLT167" s="427"/>
      <c r="SLU167" s="423"/>
      <c r="SLV167" s="428"/>
      <c r="SLW167" s="79"/>
      <c r="SLX167" s="424"/>
      <c r="SLY167" s="89"/>
      <c r="SLZ167" s="425"/>
      <c r="SMA167" s="423"/>
      <c r="SMB167" s="426"/>
      <c r="SMC167" s="426"/>
      <c r="SMD167" s="427"/>
      <c r="SME167" s="427"/>
      <c r="SMF167" s="423"/>
      <c r="SMG167" s="428"/>
      <c r="SMH167" s="79"/>
      <c r="SMI167" s="424"/>
      <c r="SMJ167" s="89"/>
      <c r="SMK167" s="425"/>
      <c r="SML167" s="423"/>
      <c r="SMM167" s="426"/>
      <c r="SMN167" s="426"/>
      <c r="SMO167" s="427"/>
      <c r="SMP167" s="427"/>
      <c r="SMQ167" s="423"/>
      <c r="SMR167" s="428"/>
      <c r="SMS167" s="79"/>
      <c r="SMT167" s="424"/>
      <c r="SMU167" s="89"/>
      <c r="SMV167" s="425"/>
      <c r="SMW167" s="423"/>
      <c r="SMX167" s="426"/>
      <c r="SMY167" s="426"/>
      <c r="SMZ167" s="427"/>
      <c r="SNA167" s="427"/>
      <c r="SNB167" s="423"/>
      <c r="SNC167" s="428"/>
      <c r="SND167" s="79"/>
      <c r="SNE167" s="424"/>
      <c r="SNF167" s="89"/>
      <c r="SNG167" s="425"/>
      <c r="SNH167" s="423"/>
      <c r="SNI167" s="426"/>
      <c r="SNJ167" s="426"/>
      <c r="SNK167" s="427"/>
      <c r="SNL167" s="427"/>
      <c r="SNM167" s="423"/>
      <c r="SNN167" s="428"/>
      <c r="SNO167" s="79"/>
      <c r="SNP167" s="424"/>
      <c r="SNQ167" s="89"/>
      <c r="SNR167" s="425"/>
      <c r="SNS167" s="423"/>
      <c r="SNT167" s="426"/>
      <c r="SNU167" s="426"/>
      <c r="SNV167" s="427"/>
      <c r="SNW167" s="427"/>
      <c r="SNX167" s="423"/>
      <c r="SNY167" s="428"/>
      <c r="SNZ167" s="79"/>
      <c r="SOA167" s="424"/>
      <c r="SOB167" s="89"/>
      <c r="SOC167" s="425"/>
      <c r="SOD167" s="423"/>
      <c r="SOE167" s="426"/>
      <c r="SOF167" s="426"/>
      <c r="SOG167" s="427"/>
      <c r="SOH167" s="427"/>
      <c r="SOI167" s="423"/>
      <c r="SOJ167" s="428"/>
      <c r="SOK167" s="79"/>
      <c r="SOL167" s="424"/>
      <c r="SOM167" s="89"/>
      <c r="SON167" s="425"/>
      <c r="SOO167" s="423"/>
      <c r="SOP167" s="426"/>
      <c r="SOQ167" s="426"/>
      <c r="SOR167" s="427"/>
      <c r="SOS167" s="427"/>
      <c r="SOT167" s="423"/>
      <c r="SOU167" s="428"/>
      <c r="SOV167" s="79"/>
      <c r="SOW167" s="424"/>
      <c r="SOX167" s="89"/>
      <c r="SOY167" s="425"/>
      <c r="SOZ167" s="423"/>
      <c r="SPA167" s="426"/>
      <c r="SPB167" s="426"/>
      <c r="SPC167" s="427"/>
      <c r="SPD167" s="427"/>
      <c r="SPE167" s="423"/>
      <c r="SPF167" s="428"/>
      <c r="SPG167" s="79"/>
      <c r="SPH167" s="424"/>
      <c r="SPI167" s="89"/>
      <c r="SPJ167" s="425"/>
      <c r="SPK167" s="423"/>
      <c r="SPL167" s="426"/>
      <c r="SPM167" s="426"/>
      <c r="SPN167" s="427"/>
      <c r="SPO167" s="427"/>
      <c r="SPP167" s="423"/>
      <c r="SPQ167" s="428"/>
      <c r="SPR167" s="79"/>
      <c r="SPS167" s="424"/>
      <c r="SPT167" s="89"/>
      <c r="SPU167" s="425"/>
      <c r="SPV167" s="423"/>
      <c r="SPW167" s="426"/>
      <c r="SPX167" s="426"/>
      <c r="SPY167" s="427"/>
      <c r="SPZ167" s="427"/>
      <c r="SQA167" s="423"/>
      <c r="SQB167" s="428"/>
      <c r="SQC167" s="79"/>
      <c r="SQD167" s="424"/>
      <c r="SQE167" s="89"/>
      <c r="SQF167" s="425"/>
      <c r="SQG167" s="423"/>
      <c r="SQH167" s="426"/>
      <c r="SQI167" s="426"/>
      <c r="SQJ167" s="427"/>
      <c r="SQK167" s="427"/>
      <c r="SQL167" s="423"/>
      <c r="SQM167" s="428"/>
      <c r="SQN167" s="79"/>
      <c r="SQO167" s="424"/>
      <c r="SQP167" s="89"/>
      <c r="SQQ167" s="425"/>
      <c r="SQR167" s="423"/>
      <c r="SQS167" s="426"/>
      <c r="SQT167" s="426"/>
      <c r="SQU167" s="427"/>
      <c r="SQV167" s="427"/>
      <c r="SQW167" s="423"/>
      <c r="SQX167" s="428"/>
      <c r="SQY167" s="79"/>
      <c r="SQZ167" s="424"/>
      <c r="SRA167" s="89"/>
      <c r="SRB167" s="425"/>
      <c r="SRC167" s="423"/>
      <c r="SRD167" s="426"/>
      <c r="SRE167" s="426"/>
      <c r="SRF167" s="427"/>
      <c r="SRG167" s="427"/>
      <c r="SRH167" s="423"/>
      <c r="SRI167" s="428"/>
      <c r="SRJ167" s="79"/>
      <c r="SRK167" s="424"/>
      <c r="SRL167" s="89"/>
      <c r="SRM167" s="425"/>
      <c r="SRN167" s="423"/>
      <c r="SRO167" s="426"/>
      <c r="SRP167" s="426"/>
      <c r="SRQ167" s="427"/>
      <c r="SRR167" s="427"/>
      <c r="SRS167" s="423"/>
      <c r="SRT167" s="428"/>
      <c r="SRU167" s="79"/>
      <c r="SRV167" s="424"/>
      <c r="SRW167" s="89"/>
      <c r="SRX167" s="425"/>
      <c r="SRY167" s="423"/>
      <c r="SRZ167" s="426"/>
      <c r="SSA167" s="426"/>
      <c r="SSB167" s="427"/>
      <c r="SSC167" s="427"/>
      <c r="SSD167" s="423"/>
      <c r="SSE167" s="428"/>
      <c r="SSF167" s="79"/>
      <c r="SSG167" s="424"/>
      <c r="SSH167" s="89"/>
      <c r="SSI167" s="425"/>
      <c r="SSJ167" s="423"/>
      <c r="SSK167" s="426"/>
      <c r="SSL167" s="426"/>
      <c r="SSM167" s="427"/>
      <c r="SSN167" s="427"/>
      <c r="SSO167" s="423"/>
      <c r="SSP167" s="428"/>
      <c r="SSQ167" s="79"/>
      <c r="SSR167" s="424"/>
      <c r="SSS167" s="89"/>
      <c r="SST167" s="425"/>
      <c r="SSU167" s="423"/>
      <c r="SSV167" s="426"/>
      <c r="SSW167" s="426"/>
      <c r="SSX167" s="427"/>
      <c r="SSY167" s="427"/>
      <c r="SSZ167" s="423"/>
      <c r="STA167" s="428"/>
      <c r="STB167" s="79"/>
      <c r="STC167" s="424"/>
      <c r="STD167" s="89"/>
      <c r="STE167" s="425"/>
      <c r="STF167" s="423"/>
      <c r="STG167" s="426"/>
      <c r="STH167" s="426"/>
      <c r="STI167" s="427"/>
      <c r="STJ167" s="427"/>
      <c r="STK167" s="423"/>
      <c r="STL167" s="428"/>
      <c r="STM167" s="79"/>
      <c r="STN167" s="424"/>
      <c r="STO167" s="89"/>
      <c r="STP167" s="425"/>
      <c r="STQ167" s="423"/>
      <c r="STR167" s="426"/>
      <c r="STS167" s="426"/>
      <c r="STT167" s="427"/>
      <c r="STU167" s="427"/>
      <c r="STV167" s="423"/>
      <c r="STW167" s="428"/>
      <c r="STX167" s="79"/>
      <c r="STY167" s="424"/>
      <c r="STZ167" s="89"/>
      <c r="SUA167" s="425"/>
      <c r="SUB167" s="423"/>
      <c r="SUC167" s="426"/>
      <c r="SUD167" s="426"/>
      <c r="SUE167" s="427"/>
      <c r="SUF167" s="427"/>
      <c r="SUG167" s="423"/>
      <c r="SUH167" s="428"/>
      <c r="SUI167" s="79"/>
      <c r="SUJ167" s="424"/>
      <c r="SUK167" s="89"/>
      <c r="SUL167" s="425"/>
      <c r="SUM167" s="423"/>
      <c r="SUN167" s="426"/>
      <c r="SUO167" s="426"/>
      <c r="SUP167" s="427"/>
      <c r="SUQ167" s="427"/>
      <c r="SUR167" s="423"/>
      <c r="SUS167" s="428"/>
      <c r="SUT167" s="79"/>
      <c r="SUU167" s="424"/>
      <c r="SUV167" s="89"/>
      <c r="SUW167" s="425"/>
      <c r="SUX167" s="423"/>
      <c r="SUY167" s="426"/>
      <c r="SUZ167" s="426"/>
      <c r="SVA167" s="427"/>
      <c r="SVB167" s="427"/>
      <c r="SVC167" s="423"/>
      <c r="SVD167" s="428"/>
      <c r="SVE167" s="79"/>
      <c r="SVF167" s="424"/>
      <c r="SVG167" s="89"/>
      <c r="SVH167" s="425"/>
      <c r="SVI167" s="423"/>
      <c r="SVJ167" s="426"/>
      <c r="SVK167" s="426"/>
      <c r="SVL167" s="427"/>
      <c r="SVM167" s="427"/>
      <c r="SVN167" s="423"/>
      <c r="SVO167" s="428"/>
      <c r="SVP167" s="79"/>
      <c r="SVQ167" s="424"/>
      <c r="SVR167" s="89"/>
      <c r="SVS167" s="425"/>
      <c r="SVT167" s="423"/>
      <c r="SVU167" s="426"/>
      <c r="SVV167" s="426"/>
      <c r="SVW167" s="427"/>
      <c r="SVX167" s="427"/>
      <c r="SVY167" s="423"/>
      <c r="SVZ167" s="428"/>
      <c r="SWA167" s="79"/>
      <c r="SWB167" s="424"/>
      <c r="SWC167" s="89"/>
      <c r="SWD167" s="425"/>
      <c r="SWE167" s="423"/>
      <c r="SWF167" s="426"/>
      <c r="SWG167" s="426"/>
      <c r="SWH167" s="427"/>
      <c r="SWI167" s="427"/>
      <c r="SWJ167" s="423"/>
      <c r="SWK167" s="428"/>
      <c r="SWL167" s="79"/>
      <c r="SWM167" s="424"/>
      <c r="SWN167" s="89"/>
      <c r="SWO167" s="425"/>
      <c r="SWP167" s="423"/>
      <c r="SWQ167" s="426"/>
      <c r="SWR167" s="426"/>
      <c r="SWS167" s="427"/>
      <c r="SWT167" s="427"/>
      <c r="SWU167" s="423"/>
      <c r="SWV167" s="428"/>
      <c r="SWW167" s="79"/>
      <c r="SWX167" s="424"/>
      <c r="SWY167" s="89"/>
      <c r="SWZ167" s="425"/>
      <c r="SXA167" s="423"/>
      <c r="SXB167" s="426"/>
      <c r="SXC167" s="426"/>
      <c r="SXD167" s="427"/>
      <c r="SXE167" s="427"/>
      <c r="SXF167" s="423"/>
      <c r="SXG167" s="428"/>
      <c r="SXH167" s="79"/>
      <c r="SXI167" s="424"/>
      <c r="SXJ167" s="89"/>
      <c r="SXK167" s="425"/>
      <c r="SXL167" s="423"/>
      <c r="SXM167" s="426"/>
      <c r="SXN167" s="426"/>
      <c r="SXO167" s="427"/>
      <c r="SXP167" s="427"/>
      <c r="SXQ167" s="423"/>
      <c r="SXR167" s="428"/>
      <c r="SXS167" s="79"/>
      <c r="SXT167" s="424"/>
      <c r="SXU167" s="89"/>
      <c r="SXV167" s="425"/>
      <c r="SXW167" s="423"/>
      <c r="SXX167" s="426"/>
      <c r="SXY167" s="426"/>
      <c r="SXZ167" s="427"/>
      <c r="SYA167" s="427"/>
      <c r="SYB167" s="423"/>
      <c r="SYC167" s="428"/>
      <c r="SYD167" s="79"/>
      <c r="SYE167" s="424"/>
      <c r="SYF167" s="89"/>
      <c r="SYG167" s="425"/>
      <c r="SYH167" s="423"/>
      <c r="SYI167" s="426"/>
      <c r="SYJ167" s="426"/>
      <c r="SYK167" s="427"/>
      <c r="SYL167" s="427"/>
      <c r="SYM167" s="423"/>
      <c r="SYN167" s="428"/>
      <c r="SYO167" s="79"/>
      <c r="SYP167" s="424"/>
      <c r="SYQ167" s="89"/>
      <c r="SYR167" s="425"/>
      <c r="SYS167" s="423"/>
      <c r="SYT167" s="426"/>
      <c r="SYU167" s="426"/>
      <c r="SYV167" s="427"/>
      <c r="SYW167" s="427"/>
      <c r="SYX167" s="423"/>
      <c r="SYY167" s="428"/>
      <c r="SYZ167" s="79"/>
      <c r="SZA167" s="424"/>
      <c r="SZB167" s="89"/>
      <c r="SZC167" s="425"/>
      <c r="SZD167" s="423"/>
      <c r="SZE167" s="426"/>
      <c r="SZF167" s="426"/>
      <c r="SZG167" s="427"/>
      <c r="SZH167" s="427"/>
      <c r="SZI167" s="423"/>
      <c r="SZJ167" s="428"/>
      <c r="SZK167" s="79"/>
      <c r="SZL167" s="424"/>
      <c r="SZM167" s="89"/>
      <c r="SZN167" s="425"/>
      <c r="SZO167" s="423"/>
      <c r="SZP167" s="426"/>
      <c r="SZQ167" s="426"/>
      <c r="SZR167" s="427"/>
      <c r="SZS167" s="427"/>
      <c r="SZT167" s="423"/>
      <c r="SZU167" s="428"/>
      <c r="SZV167" s="79"/>
      <c r="SZW167" s="424"/>
      <c r="SZX167" s="89"/>
      <c r="SZY167" s="425"/>
      <c r="SZZ167" s="423"/>
      <c r="TAA167" s="426"/>
      <c r="TAB167" s="426"/>
      <c r="TAC167" s="427"/>
      <c r="TAD167" s="427"/>
      <c r="TAE167" s="423"/>
      <c r="TAF167" s="428"/>
      <c r="TAG167" s="79"/>
      <c r="TAH167" s="424"/>
      <c r="TAI167" s="89"/>
      <c r="TAJ167" s="425"/>
      <c r="TAK167" s="423"/>
      <c r="TAL167" s="426"/>
      <c r="TAM167" s="426"/>
      <c r="TAN167" s="427"/>
      <c r="TAO167" s="427"/>
      <c r="TAP167" s="423"/>
      <c r="TAQ167" s="428"/>
      <c r="TAR167" s="79"/>
      <c r="TAS167" s="424"/>
      <c r="TAT167" s="89"/>
      <c r="TAU167" s="425"/>
      <c r="TAV167" s="423"/>
      <c r="TAW167" s="426"/>
      <c r="TAX167" s="426"/>
      <c r="TAY167" s="427"/>
      <c r="TAZ167" s="427"/>
      <c r="TBA167" s="423"/>
      <c r="TBB167" s="428"/>
      <c r="TBC167" s="79"/>
      <c r="TBD167" s="424"/>
      <c r="TBE167" s="89"/>
      <c r="TBF167" s="425"/>
      <c r="TBG167" s="423"/>
      <c r="TBH167" s="426"/>
      <c r="TBI167" s="426"/>
      <c r="TBJ167" s="427"/>
      <c r="TBK167" s="427"/>
      <c r="TBL167" s="423"/>
      <c r="TBM167" s="428"/>
      <c r="TBN167" s="79"/>
      <c r="TBO167" s="424"/>
      <c r="TBP167" s="89"/>
      <c r="TBQ167" s="425"/>
      <c r="TBR167" s="423"/>
      <c r="TBS167" s="426"/>
      <c r="TBT167" s="426"/>
      <c r="TBU167" s="427"/>
      <c r="TBV167" s="427"/>
      <c r="TBW167" s="423"/>
      <c r="TBX167" s="428"/>
      <c r="TBY167" s="79"/>
      <c r="TBZ167" s="424"/>
      <c r="TCA167" s="89"/>
      <c r="TCB167" s="425"/>
      <c r="TCC167" s="423"/>
      <c r="TCD167" s="426"/>
      <c r="TCE167" s="426"/>
      <c r="TCF167" s="427"/>
      <c r="TCG167" s="427"/>
      <c r="TCH167" s="423"/>
      <c r="TCI167" s="428"/>
      <c r="TCJ167" s="79"/>
      <c r="TCK167" s="424"/>
      <c r="TCL167" s="89"/>
      <c r="TCM167" s="425"/>
      <c r="TCN167" s="423"/>
      <c r="TCO167" s="426"/>
      <c r="TCP167" s="426"/>
      <c r="TCQ167" s="427"/>
      <c r="TCR167" s="427"/>
      <c r="TCS167" s="423"/>
      <c r="TCT167" s="428"/>
      <c r="TCU167" s="79"/>
      <c r="TCV167" s="424"/>
      <c r="TCW167" s="89"/>
      <c r="TCX167" s="425"/>
      <c r="TCY167" s="423"/>
      <c r="TCZ167" s="426"/>
      <c r="TDA167" s="426"/>
      <c r="TDB167" s="427"/>
      <c r="TDC167" s="427"/>
      <c r="TDD167" s="423"/>
      <c r="TDE167" s="428"/>
      <c r="TDF167" s="79"/>
      <c r="TDG167" s="424"/>
      <c r="TDH167" s="89"/>
      <c r="TDI167" s="425"/>
      <c r="TDJ167" s="423"/>
      <c r="TDK167" s="426"/>
      <c r="TDL167" s="426"/>
      <c r="TDM167" s="427"/>
      <c r="TDN167" s="427"/>
      <c r="TDO167" s="423"/>
      <c r="TDP167" s="428"/>
      <c r="TDQ167" s="79"/>
      <c r="TDR167" s="424"/>
      <c r="TDS167" s="89"/>
      <c r="TDT167" s="425"/>
      <c r="TDU167" s="423"/>
      <c r="TDV167" s="426"/>
      <c r="TDW167" s="426"/>
      <c r="TDX167" s="427"/>
      <c r="TDY167" s="427"/>
      <c r="TDZ167" s="423"/>
      <c r="TEA167" s="428"/>
      <c r="TEB167" s="79"/>
      <c r="TEC167" s="424"/>
      <c r="TED167" s="89"/>
      <c r="TEE167" s="425"/>
      <c r="TEF167" s="423"/>
      <c r="TEG167" s="426"/>
      <c r="TEH167" s="426"/>
      <c r="TEI167" s="427"/>
      <c r="TEJ167" s="427"/>
      <c r="TEK167" s="423"/>
      <c r="TEL167" s="428"/>
      <c r="TEM167" s="79"/>
      <c r="TEN167" s="424"/>
      <c r="TEO167" s="89"/>
      <c r="TEP167" s="425"/>
      <c r="TEQ167" s="423"/>
      <c r="TER167" s="426"/>
      <c r="TES167" s="426"/>
      <c r="TET167" s="427"/>
      <c r="TEU167" s="427"/>
      <c r="TEV167" s="423"/>
      <c r="TEW167" s="428"/>
      <c r="TEX167" s="79"/>
      <c r="TEY167" s="424"/>
      <c r="TEZ167" s="89"/>
      <c r="TFA167" s="425"/>
      <c r="TFB167" s="423"/>
      <c r="TFC167" s="426"/>
      <c r="TFD167" s="426"/>
      <c r="TFE167" s="427"/>
      <c r="TFF167" s="427"/>
      <c r="TFG167" s="423"/>
      <c r="TFH167" s="428"/>
      <c r="TFI167" s="79"/>
      <c r="TFJ167" s="424"/>
      <c r="TFK167" s="89"/>
      <c r="TFL167" s="425"/>
      <c r="TFM167" s="423"/>
      <c r="TFN167" s="426"/>
      <c r="TFO167" s="426"/>
      <c r="TFP167" s="427"/>
      <c r="TFQ167" s="427"/>
      <c r="TFR167" s="423"/>
      <c r="TFS167" s="428"/>
      <c r="TFT167" s="79"/>
      <c r="TFU167" s="424"/>
      <c r="TFV167" s="89"/>
      <c r="TFW167" s="425"/>
      <c r="TFX167" s="423"/>
      <c r="TFY167" s="426"/>
      <c r="TFZ167" s="426"/>
      <c r="TGA167" s="427"/>
      <c r="TGB167" s="427"/>
      <c r="TGC167" s="423"/>
      <c r="TGD167" s="428"/>
      <c r="TGE167" s="79"/>
      <c r="TGF167" s="424"/>
      <c r="TGG167" s="89"/>
      <c r="TGH167" s="425"/>
      <c r="TGI167" s="423"/>
      <c r="TGJ167" s="426"/>
      <c r="TGK167" s="426"/>
      <c r="TGL167" s="427"/>
      <c r="TGM167" s="427"/>
      <c r="TGN167" s="423"/>
      <c r="TGO167" s="428"/>
      <c r="TGP167" s="79"/>
      <c r="TGQ167" s="424"/>
      <c r="TGR167" s="89"/>
      <c r="TGS167" s="425"/>
      <c r="TGT167" s="423"/>
      <c r="TGU167" s="426"/>
      <c r="TGV167" s="426"/>
      <c r="TGW167" s="427"/>
      <c r="TGX167" s="427"/>
      <c r="TGY167" s="423"/>
      <c r="TGZ167" s="428"/>
      <c r="THA167" s="79"/>
      <c r="THB167" s="424"/>
      <c r="THC167" s="89"/>
      <c r="THD167" s="425"/>
      <c r="THE167" s="423"/>
      <c r="THF167" s="426"/>
      <c r="THG167" s="426"/>
      <c r="THH167" s="427"/>
      <c r="THI167" s="427"/>
      <c r="THJ167" s="423"/>
      <c r="THK167" s="428"/>
      <c r="THL167" s="79"/>
      <c r="THM167" s="424"/>
      <c r="THN167" s="89"/>
      <c r="THO167" s="425"/>
      <c r="THP167" s="423"/>
      <c r="THQ167" s="426"/>
      <c r="THR167" s="426"/>
      <c r="THS167" s="427"/>
      <c r="THT167" s="427"/>
      <c r="THU167" s="423"/>
      <c r="THV167" s="428"/>
      <c r="THW167" s="79"/>
      <c r="THX167" s="424"/>
      <c r="THY167" s="89"/>
      <c r="THZ167" s="425"/>
      <c r="TIA167" s="423"/>
      <c r="TIB167" s="426"/>
      <c r="TIC167" s="426"/>
      <c r="TID167" s="427"/>
      <c r="TIE167" s="427"/>
      <c r="TIF167" s="423"/>
      <c r="TIG167" s="428"/>
      <c r="TIH167" s="79"/>
      <c r="TII167" s="424"/>
      <c r="TIJ167" s="89"/>
      <c r="TIK167" s="425"/>
      <c r="TIL167" s="423"/>
      <c r="TIM167" s="426"/>
      <c r="TIN167" s="426"/>
      <c r="TIO167" s="427"/>
      <c r="TIP167" s="427"/>
      <c r="TIQ167" s="423"/>
      <c r="TIR167" s="428"/>
      <c r="TIS167" s="79"/>
      <c r="TIT167" s="424"/>
      <c r="TIU167" s="89"/>
      <c r="TIV167" s="425"/>
      <c r="TIW167" s="423"/>
      <c r="TIX167" s="426"/>
      <c r="TIY167" s="426"/>
      <c r="TIZ167" s="427"/>
      <c r="TJA167" s="427"/>
      <c r="TJB167" s="423"/>
      <c r="TJC167" s="428"/>
      <c r="TJD167" s="79"/>
      <c r="TJE167" s="424"/>
      <c r="TJF167" s="89"/>
      <c r="TJG167" s="425"/>
      <c r="TJH167" s="423"/>
      <c r="TJI167" s="426"/>
      <c r="TJJ167" s="426"/>
      <c r="TJK167" s="427"/>
      <c r="TJL167" s="427"/>
      <c r="TJM167" s="423"/>
      <c r="TJN167" s="428"/>
      <c r="TJO167" s="79"/>
      <c r="TJP167" s="424"/>
      <c r="TJQ167" s="89"/>
      <c r="TJR167" s="425"/>
      <c r="TJS167" s="423"/>
      <c r="TJT167" s="426"/>
      <c r="TJU167" s="426"/>
      <c r="TJV167" s="427"/>
      <c r="TJW167" s="427"/>
      <c r="TJX167" s="423"/>
      <c r="TJY167" s="428"/>
      <c r="TJZ167" s="79"/>
      <c r="TKA167" s="424"/>
      <c r="TKB167" s="89"/>
      <c r="TKC167" s="425"/>
      <c r="TKD167" s="423"/>
      <c r="TKE167" s="426"/>
      <c r="TKF167" s="426"/>
      <c r="TKG167" s="427"/>
      <c r="TKH167" s="427"/>
      <c r="TKI167" s="423"/>
      <c r="TKJ167" s="428"/>
      <c r="TKK167" s="79"/>
      <c r="TKL167" s="424"/>
      <c r="TKM167" s="89"/>
      <c r="TKN167" s="425"/>
      <c r="TKO167" s="423"/>
      <c r="TKP167" s="426"/>
      <c r="TKQ167" s="426"/>
      <c r="TKR167" s="427"/>
      <c r="TKS167" s="427"/>
      <c r="TKT167" s="423"/>
      <c r="TKU167" s="428"/>
      <c r="TKV167" s="79"/>
      <c r="TKW167" s="424"/>
      <c r="TKX167" s="89"/>
      <c r="TKY167" s="425"/>
      <c r="TKZ167" s="423"/>
      <c r="TLA167" s="426"/>
      <c r="TLB167" s="426"/>
      <c r="TLC167" s="427"/>
      <c r="TLD167" s="427"/>
      <c r="TLE167" s="423"/>
      <c r="TLF167" s="428"/>
      <c r="TLG167" s="79"/>
      <c r="TLH167" s="424"/>
      <c r="TLI167" s="89"/>
      <c r="TLJ167" s="425"/>
      <c r="TLK167" s="423"/>
      <c r="TLL167" s="426"/>
      <c r="TLM167" s="426"/>
      <c r="TLN167" s="427"/>
      <c r="TLO167" s="427"/>
      <c r="TLP167" s="423"/>
      <c r="TLQ167" s="428"/>
      <c r="TLR167" s="79"/>
      <c r="TLS167" s="424"/>
      <c r="TLT167" s="89"/>
      <c r="TLU167" s="425"/>
      <c r="TLV167" s="423"/>
      <c r="TLW167" s="426"/>
      <c r="TLX167" s="426"/>
      <c r="TLY167" s="427"/>
      <c r="TLZ167" s="427"/>
      <c r="TMA167" s="423"/>
      <c r="TMB167" s="428"/>
      <c r="TMC167" s="79"/>
      <c r="TMD167" s="424"/>
      <c r="TME167" s="89"/>
      <c r="TMF167" s="425"/>
      <c r="TMG167" s="423"/>
      <c r="TMH167" s="426"/>
      <c r="TMI167" s="426"/>
      <c r="TMJ167" s="427"/>
      <c r="TMK167" s="427"/>
      <c r="TML167" s="423"/>
      <c r="TMM167" s="428"/>
      <c r="TMN167" s="79"/>
      <c r="TMO167" s="424"/>
      <c r="TMP167" s="89"/>
      <c r="TMQ167" s="425"/>
      <c r="TMR167" s="423"/>
      <c r="TMS167" s="426"/>
      <c r="TMT167" s="426"/>
      <c r="TMU167" s="427"/>
      <c r="TMV167" s="427"/>
      <c r="TMW167" s="423"/>
      <c r="TMX167" s="428"/>
      <c r="TMY167" s="79"/>
      <c r="TMZ167" s="424"/>
      <c r="TNA167" s="89"/>
      <c r="TNB167" s="425"/>
      <c r="TNC167" s="423"/>
      <c r="TND167" s="426"/>
      <c r="TNE167" s="426"/>
      <c r="TNF167" s="427"/>
      <c r="TNG167" s="427"/>
      <c r="TNH167" s="423"/>
      <c r="TNI167" s="428"/>
      <c r="TNJ167" s="79"/>
      <c r="TNK167" s="424"/>
      <c r="TNL167" s="89"/>
      <c r="TNM167" s="425"/>
      <c r="TNN167" s="423"/>
      <c r="TNO167" s="426"/>
      <c r="TNP167" s="426"/>
      <c r="TNQ167" s="427"/>
      <c r="TNR167" s="427"/>
      <c r="TNS167" s="423"/>
      <c r="TNT167" s="428"/>
      <c r="TNU167" s="79"/>
      <c r="TNV167" s="424"/>
      <c r="TNW167" s="89"/>
      <c r="TNX167" s="425"/>
      <c r="TNY167" s="423"/>
      <c r="TNZ167" s="426"/>
      <c r="TOA167" s="426"/>
      <c r="TOB167" s="427"/>
      <c r="TOC167" s="427"/>
      <c r="TOD167" s="423"/>
      <c r="TOE167" s="428"/>
      <c r="TOF167" s="79"/>
      <c r="TOG167" s="424"/>
      <c r="TOH167" s="89"/>
      <c r="TOI167" s="425"/>
      <c r="TOJ167" s="423"/>
      <c r="TOK167" s="426"/>
      <c r="TOL167" s="426"/>
      <c r="TOM167" s="427"/>
      <c r="TON167" s="427"/>
      <c r="TOO167" s="423"/>
      <c r="TOP167" s="428"/>
      <c r="TOQ167" s="79"/>
      <c r="TOR167" s="424"/>
      <c r="TOS167" s="89"/>
      <c r="TOT167" s="425"/>
      <c r="TOU167" s="423"/>
      <c r="TOV167" s="426"/>
      <c r="TOW167" s="426"/>
      <c r="TOX167" s="427"/>
      <c r="TOY167" s="427"/>
      <c r="TOZ167" s="423"/>
      <c r="TPA167" s="428"/>
      <c r="TPB167" s="79"/>
      <c r="TPC167" s="424"/>
      <c r="TPD167" s="89"/>
      <c r="TPE167" s="425"/>
      <c r="TPF167" s="423"/>
      <c r="TPG167" s="426"/>
      <c r="TPH167" s="426"/>
      <c r="TPI167" s="427"/>
      <c r="TPJ167" s="427"/>
      <c r="TPK167" s="423"/>
      <c r="TPL167" s="428"/>
      <c r="TPM167" s="79"/>
      <c r="TPN167" s="424"/>
      <c r="TPO167" s="89"/>
      <c r="TPP167" s="425"/>
      <c r="TPQ167" s="423"/>
      <c r="TPR167" s="426"/>
      <c r="TPS167" s="426"/>
      <c r="TPT167" s="427"/>
      <c r="TPU167" s="427"/>
      <c r="TPV167" s="423"/>
      <c r="TPW167" s="428"/>
      <c r="TPX167" s="79"/>
      <c r="TPY167" s="424"/>
      <c r="TPZ167" s="89"/>
      <c r="TQA167" s="425"/>
      <c r="TQB167" s="423"/>
      <c r="TQC167" s="426"/>
      <c r="TQD167" s="426"/>
      <c r="TQE167" s="427"/>
      <c r="TQF167" s="427"/>
      <c r="TQG167" s="423"/>
      <c r="TQH167" s="428"/>
      <c r="TQI167" s="79"/>
      <c r="TQJ167" s="424"/>
      <c r="TQK167" s="89"/>
      <c r="TQL167" s="425"/>
      <c r="TQM167" s="423"/>
      <c r="TQN167" s="426"/>
      <c r="TQO167" s="426"/>
      <c r="TQP167" s="427"/>
      <c r="TQQ167" s="427"/>
      <c r="TQR167" s="423"/>
      <c r="TQS167" s="428"/>
      <c r="TQT167" s="79"/>
      <c r="TQU167" s="424"/>
      <c r="TQV167" s="89"/>
      <c r="TQW167" s="425"/>
      <c r="TQX167" s="423"/>
      <c r="TQY167" s="426"/>
      <c r="TQZ167" s="426"/>
      <c r="TRA167" s="427"/>
      <c r="TRB167" s="427"/>
      <c r="TRC167" s="423"/>
      <c r="TRD167" s="428"/>
      <c r="TRE167" s="79"/>
      <c r="TRF167" s="424"/>
      <c r="TRG167" s="89"/>
      <c r="TRH167" s="425"/>
      <c r="TRI167" s="423"/>
      <c r="TRJ167" s="426"/>
      <c r="TRK167" s="426"/>
      <c r="TRL167" s="427"/>
      <c r="TRM167" s="427"/>
      <c r="TRN167" s="423"/>
      <c r="TRO167" s="428"/>
      <c r="TRP167" s="79"/>
      <c r="TRQ167" s="424"/>
      <c r="TRR167" s="89"/>
      <c r="TRS167" s="425"/>
      <c r="TRT167" s="423"/>
      <c r="TRU167" s="426"/>
      <c r="TRV167" s="426"/>
      <c r="TRW167" s="427"/>
      <c r="TRX167" s="427"/>
      <c r="TRY167" s="423"/>
      <c r="TRZ167" s="428"/>
      <c r="TSA167" s="79"/>
      <c r="TSB167" s="424"/>
      <c r="TSC167" s="89"/>
      <c r="TSD167" s="425"/>
      <c r="TSE167" s="423"/>
      <c r="TSF167" s="426"/>
      <c r="TSG167" s="426"/>
      <c r="TSH167" s="427"/>
      <c r="TSI167" s="427"/>
      <c r="TSJ167" s="423"/>
      <c r="TSK167" s="428"/>
      <c r="TSL167" s="79"/>
      <c r="TSM167" s="424"/>
      <c r="TSN167" s="89"/>
      <c r="TSO167" s="425"/>
      <c r="TSP167" s="423"/>
      <c r="TSQ167" s="426"/>
      <c r="TSR167" s="426"/>
      <c r="TSS167" s="427"/>
      <c r="TST167" s="427"/>
      <c r="TSU167" s="423"/>
      <c r="TSV167" s="428"/>
      <c r="TSW167" s="79"/>
      <c r="TSX167" s="424"/>
      <c r="TSY167" s="89"/>
      <c r="TSZ167" s="425"/>
      <c r="TTA167" s="423"/>
      <c r="TTB167" s="426"/>
      <c r="TTC167" s="426"/>
      <c r="TTD167" s="427"/>
      <c r="TTE167" s="427"/>
      <c r="TTF167" s="423"/>
      <c r="TTG167" s="428"/>
      <c r="TTH167" s="79"/>
      <c r="TTI167" s="424"/>
      <c r="TTJ167" s="89"/>
      <c r="TTK167" s="425"/>
      <c r="TTL167" s="423"/>
      <c r="TTM167" s="426"/>
      <c r="TTN167" s="426"/>
      <c r="TTO167" s="427"/>
      <c r="TTP167" s="427"/>
      <c r="TTQ167" s="423"/>
      <c r="TTR167" s="428"/>
      <c r="TTS167" s="79"/>
      <c r="TTT167" s="424"/>
      <c r="TTU167" s="89"/>
      <c r="TTV167" s="425"/>
      <c r="TTW167" s="423"/>
      <c r="TTX167" s="426"/>
      <c r="TTY167" s="426"/>
      <c r="TTZ167" s="427"/>
      <c r="TUA167" s="427"/>
      <c r="TUB167" s="423"/>
      <c r="TUC167" s="428"/>
      <c r="TUD167" s="79"/>
      <c r="TUE167" s="424"/>
      <c r="TUF167" s="89"/>
      <c r="TUG167" s="425"/>
      <c r="TUH167" s="423"/>
      <c r="TUI167" s="426"/>
      <c r="TUJ167" s="426"/>
      <c r="TUK167" s="427"/>
      <c r="TUL167" s="427"/>
      <c r="TUM167" s="423"/>
      <c r="TUN167" s="428"/>
      <c r="TUO167" s="79"/>
      <c r="TUP167" s="424"/>
      <c r="TUQ167" s="89"/>
      <c r="TUR167" s="425"/>
      <c r="TUS167" s="423"/>
      <c r="TUT167" s="426"/>
      <c r="TUU167" s="426"/>
      <c r="TUV167" s="427"/>
      <c r="TUW167" s="427"/>
      <c r="TUX167" s="423"/>
      <c r="TUY167" s="428"/>
      <c r="TUZ167" s="79"/>
      <c r="TVA167" s="424"/>
      <c r="TVB167" s="89"/>
      <c r="TVC167" s="425"/>
      <c r="TVD167" s="423"/>
      <c r="TVE167" s="426"/>
      <c r="TVF167" s="426"/>
      <c r="TVG167" s="427"/>
      <c r="TVH167" s="427"/>
      <c r="TVI167" s="423"/>
      <c r="TVJ167" s="428"/>
      <c r="TVK167" s="79"/>
      <c r="TVL167" s="424"/>
      <c r="TVM167" s="89"/>
      <c r="TVN167" s="425"/>
      <c r="TVO167" s="423"/>
      <c r="TVP167" s="426"/>
      <c r="TVQ167" s="426"/>
      <c r="TVR167" s="427"/>
      <c r="TVS167" s="427"/>
      <c r="TVT167" s="423"/>
      <c r="TVU167" s="428"/>
      <c r="TVV167" s="79"/>
      <c r="TVW167" s="424"/>
      <c r="TVX167" s="89"/>
      <c r="TVY167" s="425"/>
      <c r="TVZ167" s="423"/>
      <c r="TWA167" s="426"/>
      <c r="TWB167" s="426"/>
      <c r="TWC167" s="427"/>
      <c r="TWD167" s="427"/>
      <c r="TWE167" s="423"/>
      <c r="TWF167" s="428"/>
      <c r="TWG167" s="79"/>
      <c r="TWH167" s="424"/>
      <c r="TWI167" s="89"/>
      <c r="TWJ167" s="425"/>
      <c r="TWK167" s="423"/>
      <c r="TWL167" s="426"/>
      <c r="TWM167" s="426"/>
      <c r="TWN167" s="427"/>
      <c r="TWO167" s="427"/>
      <c r="TWP167" s="423"/>
      <c r="TWQ167" s="428"/>
      <c r="TWR167" s="79"/>
      <c r="TWS167" s="424"/>
      <c r="TWT167" s="89"/>
      <c r="TWU167" s="425"/>
      <c r="TWV167" s="423"/>
      <c r="TWW167" s="426"/>
      <c r="TWX167" s="426"/>
      <c r="TWY167" s="427"/>
      <c r="TWZ167" s="427"/>
      <c r="TXA167" s="423"/>
      <c r="TXB167" s="428"/>
      <c r="TXC167" s="79"/>
      <c r="TXD167" s="424"/>
      <c r="TXE167" s="89"/>
      <c r="TXF167" s="425"/>
      <c r="TXG167" s="423"/>
      <c r="TXH167" s="426"/>
      <c r="TXI167" s="426"/>
      <c r="TXJ167" s="427"/>
      <c r="TXK167" s="427"/>
      <c r="TXL167" s="423"/>
      <c r="TXM167" s="428"/>
      <c r="TXN167" s="79"/>
      <c r="TXO167" s="424"/>
      <c r="TXP167" s="89"/>
      <c r="TXQ167" s="425"/>
      <c r="TXR167" s="423"/>
      <c r="TXS167" s="426"/>
      <c r="TXT167" s="426"/>
      <c r="TXU167" s="427"/>
      <c r="TXV167" s="427"/>
      <c r="TXW167" s="423"/>
      <c r="TXX167" s="428"/>
      <c r="TXY167" s="79"/>
      <c r="TXZ167" s="424"/>
      <c r="TYA167" s="89"/>
      <c r="TYB167" s="425"/>
      <c r="TYC167" s="423"/>
      <c r="TYD167" s="426"/>
      <c r="TYE167" s="426"/>
      <c r="TYF167" s="427"/>
      <c r="TYG167" s="427"/>
      <c r="TYH167" s="423"/>
      <c r="TYI167" s="428"/>
      <c r="TYJ167" s="79"/>
      <c r="TYK167" s="424"/>
      <c r="TYL167" s="89"/>
      <c r="TYM167" s="425"/>
      <c r="TYN167" s="423"/>
      <c r="TYO167" s="426"/>
      <c r="TYP167" s="426"/>
      <c r="TYQ167" s="427"/>
      <c r="TYR167" s="427"/>
      <c r="TYS167" s="423"/>
      <c r="TYT167" s="428"/>
      <c r="TYU167" s="79"/>
      <c r="TYV167" s="424"/>
      <c r="TYW167" s="89"/>
      <c r="TYX167" s="425"/>
      <c r="TYY167" s="423"/>
      <c r="TYZ167" s="426"/>
      <c r="TZA167" s="426"/>
      <c r="TZB167" s="427"/>
      <c r="TZC167" s="427"/>
      <c r="TZD167" s="423"/>
      <c r="TZE167" s="428"/>
      <c r="TZF167" s="79"/>
      <c r="TZG167" s="424"/>
      <c r="TZH167" s="89"/>
      <c r="TZI167" s="425"/>
      <c r="TZJ167" s="423"/>
      <c r="TZK167" s="426"/>
      <c r="TZL167" s="426"/>
      <c r="TZM167" s="427"/>
      <c r="TZN167" s="427"/>
      <c r="TZO167" s="423"/>
      <c r="TZP167" s="428"/>
      <c r="TZQ167" s="79"/>
      <c r="TZR167" s="424"/>
      <c r="TZS167" s="89"/>
      <c r="TZT167" s="425"/>
      <c r="TZU167" s="423"/>
      <c r="TZV167" s="426"/>
      <c r="TZW167" s="426"/>
      <c r="TZX167" s="427"/>
      <c r="TZY167" s="427"/>
      <c r="TZZ167" s="423"/>
      <c r="UAA167" s="428"/>
      <c r="UAB167" s="79"/>
      <c r="UAC167" s="424"/>
      <c r="UAD167" s="89"/>
      <c r="UAE167" s="425"/>
      <c r="UAF167" s="423"/>
      <c r="UAG167" s="426"/>
      <c r="UAH167" s="426"/>
      <c r="UAI167" s="427"/>
      <c r="UAJ167" s="427"/>
      <c r="UAK167" s="423"/>
      <c r="UAL167" s="428"/>
      <c r="UAM167" s="79"/>
      <c r="UAN167" s="424"/>
      <c r="UAO167" s="89"/>
      <c r="UAP167" s="425"/>
      <c r="UAQ167" s="423"/>
      <c r="UAR167" s="426"/>
      <c r="UAS167" s="426"/>
      <c r="UAT167" s="427"/>
      <c r="UAU167" s="427"/>
      <c r="UAV167" s="423"/>
      <c r="UAW167" s="428"/>
      <c r="UAX167" s="79"/>
      <c r="UAY167" s="424"/>
      <c r="UAZ167" s="89"/>
      <c r="UBA167" s="425"/>
      <c r="UBB167" s="423"/>
      <c r="UBC167" s="426"/>
      <c r="UBD167" s="426"/>
      <c r="UBE167" s="427"/>
      <c r="UBF167" s="427"/>
      <c r="UBG167" s="423"/>
      <c r="UBH167" s="428"/>
      <c r="UBI167" s="79"/>
      <c r="UBJ167" s="424"/>
      <c r="UBK167" s="89"/>
      <c r="UBL167" s="425"/>
      <c r="UBM167" s="423"/>
      <c r="UBN167" s="426"/>
      <c r="UBO167" s="426"/>
      <c r="UBP167" s="427"/>
      <c r="UBQ167" s="427"/>
      <c r="UBR167" s="423"/>
      <c r="UBS167" s="428"/>
      <c r="UBT167" s="79"/>
      <c r="UBU167" s="424"/>
      <c r="UBV167" s="89"/>
      <c r="UBW167" s="425"/>
      <c r="UBX167" s="423"/>
      <c r="UBY167" s="426"/>
      <c r="UBZ167" s="426"/>
      <c r="UCA167" s="427"/>
      <c r="UCB167" s="427"/>
      <c r="UCC167" s="423"/>
      <c r="UCD167" s="428"/>
      <c r="UCE167" s="79"/>
      <c r="UCF167" s="424"/>
      <c r="UCG167" s="89"/>
      <c r="UCH167" s="425"/>
      <c r="UCI167" s="423"/>
      <c r="UCJ167" s="426"/>
      <c r="UCK167" s="426"/>
      <c r="UCL167" s="427"/>
      <c r="UCM167" s="427"/>
      <c r="UCN167" s="423"/>
      <c r="UCO167" s="428"/>
      <c r="UCP167" s="79"/>
      <c r="UCQ167" s="424"/>
      <c r="UCR167" s="89"/>
      <c r="UCS167" s="425"/>
      <c r="UCT167" s="423"/>
      <c r="UCU167" s="426"/>
      <c r="UCV167" s="426"/>
      <c r="UCW167" s="427"/>
      <c r="UCX167" s="427"/>
      <c r="UCY167" s="423"/>
      <c r="UCZ167" s="428"/>
      <c r="UDA167" s="79"/>
      <c r="UDB167" s="424"/>
      <c r="UDC167" s="89"/>
      <c r="UDD167" s="425"/>
      <c r="UDE167" s="423"/>
      <c r="UDF167" s="426"/>
      <c r="UDG167" s="426"/>
      <c r="UDH167" s="427"/>
      <c r="UDI167" s="427"/>
      <c r="UDJ167" s="423"/>
      <c r="UDK167" s="428"/>
      <c r="UDL167" s="79"/>
      <c r="UDM167" s="424"/>
      <c r="UDN167" s="89"/>
      <c r="UDO167" s="425"/>
      <c r="UDP167" s="423"/>
      <c r="UDQ167" s="426"/>
      <c r="UDR167" s="426"/>
      <c r="UDS167" s="427"/>
      <c r="UDT167" s="427"/>
      <c r="UDU167" s="423"/>
      <c r="UDV167" s="428"/>
      <c r="UDW167" s="79"/>
      <c r="UDX167" s="424"/>
      <c r="UDY167" s="89"/>
      <c r="UDZ167" s="425"/>
      <c r="UEA167" s="423"/>
      <c r="UEB167" s="426"/>
      <c r="UEC167" s="426"/>
      <c r="UED167" s="427"/>
      <c r="UEE167" s="427"/>
      <c r="UEF167" s="423"/>
      <c r="UEG167" s="428"/>
      <c r="UEH167" s="79"/>
      <c r="UEI167" s="424"/>
      <c r="UEJ167" s="89"/>
      <c r="UEK167" s="425"/>
      <c r="UEL167" s="423"/>
      <c r="UEM167" s="426"/>
      <c r="UEN167" s="426"/>
      <c r="UEO167" s="427"/>
      <c r="UEP167" s="427"/>
      <c r="UEQ167" s="423"/>
      <c r="UER167" s="428"/>
      <c r="UES167" s="79"/>
      <c r="UET167" s="424"/>
      <c r="UEU167" s="89"/>
      <c r="UEV167" s="425"/>
      <c r="UEW167" s="423"/>
      <c r="UEX167" s="426"/>
      <c r="UEY167" s="426"/>
      <c r="UEZ167" s="427"/>
      <c r="UFA167" s="427"/>
      <c r="UFB167" s="423"/>
      <c r="UFC167" s="428"/>
      <c r="UFD167" s="79"/>
      <c r="UFE167" s="424"/>
      <c r="UFF167" s="89"/>
      <c r="UFG167" s="425"/>
      <c r="UFH167" s="423"/>
      <c r="UFI167" s="426"/>
      <c r="UFJ167" s="426"/>
      <c r="UFK167" s="427"/>
      <c r="UFL167" s="427"/>
      <c r="UFM167" s="423"/>
      <c r="UFN167" s="428"/>
      <c r="UFO167" s="79"/>
      <c r="UFP167" s="424"/>
      <c r="UFQ167" s="89"/>
      <c r="UFR167" s="425"/>
      <c r="UFS167" s="423"/>
      <c r="UFT167" s="426"/>
      <c r="UFU167" s="426"/>
      <c r="UFV167" s="427"/>
      <c r="UFW167" s="427"/>
      <c r="UFX167" s="423"/>
      <c r="UFY167" s="428"/>
      <c r="UFZ167" s="79"/>
      <c r="UGA167" s="424"/>
      <c r="UGB167" s="89"/>
      <c r="UGC167" s="425"/>
      <c r="UGD167" s="423"/>
      <c r="UGE167" s="426"/>
      <c r="UGF167" s="426"/>
      <c r="UGG167" s="427"/>
      <c r="UGH167" s="427"/>
      <c r="UGI167" s="423"/>
      <c r="UGJ167" s="428"/>
      <c r="UGK167" s="79"/>
      <c r="UGL167" s="424"/>
      <c r="UGM167" s="89"/>
      <c r="UGN167" s="425"/>
      <c r="UGO167" s="423"/>
      <c r="UGP167" s="426"/>
      <c r="UGQ167" s="426"/>
      <c r="UGR167" s="427"/>
      <c r="UGS167" s="427"/>
      <c r="UGT167" s="423"/>
      <c r="UGU167" s="428"/>
      <c r="UGV167" s="79"/>
      <c r="UGW167" s="424"/>
      <c r="UGX167" s="89"/>
      <c r="UGY167" s="425"/>
      <c r="UGZ167" s="423"/>
      <c r="UHA167" s="426"/>
      <c r="UHB167" s="426"/>
      <c r="UHC167" s="427"/>
      <c r="UHD167" s="427"/>
      <c r="UHE167" s="423"/>
      <c r="UHF167" s="428"/>
      <c r="UHG167" s="79"/>
      <c r="UHH167" s="424"/>
      <c r="UHI167" s="89"/>
      <c r="UHJ167" s="425"/>
      <c r="UHK167" s="423"/>
      <c r="UHL167" s="426"/>
      <c r="UHM167" s="426"/>
      <c r="UHN167" s="427"/>
      <c r="UHO167" s="427"/>
      <c r="UHP167" s="423"/>
      <c r="UHQ167" s="428"/>
      <c r="UHR167" s="79"/>
      <c r="UHS167" s="424"/>
      <c r="UHT167" s="89"/>
      <c r="UHU167" s="425"/>
      <c r="UHV167" s="423"/>
      <c r="UHW167" s="426"/>
      <c r="UHX167" s="426"/>
      <c r="UHY167" s="427"/>
      <c r="UHZ167" s="427"/>
      <c r="UIA167" s="423"/>
      <c r="UIB167" s="428"/>
      <c r="UIC167" s="79"/>
      <c r="UID167" s="424"/>
      <c r="UIE167" s="89"/>
      <c r="UIF167" s="425"/>
      <c r="UIG167" s="423"/>
      <c r="UIH167" s="426"/>
      <c r="UII167" s="426"/>
      <c r="UIJ167" s="427"/>
      <c r="UIK167" s="427"/>
      <c r="UIL167" s="423"/>
      <c r="UIM167" s="428"/>
      <c r="UIN167" s="79"/>
      <c r="UIO167" s="424"/>
      <c r="UIP167" s="89"/>
      <c r="UIQ167" s="425"/>
      <c r="UIR167" s="423"/>
      <c r="UIS167" s="426"/>
      <c r="UIT167" s="426"/>
      <c r="UIU167" s="427"/>
      <c r="UIV167" s="427"/>
      <c r="UIW167" s="423"/>
      <c r="UIX167" s="428"/>
      <c r="UIY167" s="79"/>
      <c r="UIZ167" s="424"/>
      <c r="UJA167" s="89"/>
      <c r="UJB167" s="425"/>
      <c r="UJC167" s="423"/>
      <c r="UJD167" s="426"/>
      <c r="UJE167" s="426"/>
      <c r="UJF167" s="427"/>
      <c r="UJG167" s="427"/>
      <c r="UJH167" s="423"/>
      <c r="UJI167" s="428"/>
      <c r="UJJ167" s="79"/>
      <c r="UJK167" s="424"/>
      <c r="UJL167" s="89"/>
      <c r="UJM167" s="425"/>
      <c r="UJN167" s="423"/>
      <c r="UJO167" s="426"/>
      <c r="UJP167" s="426"/>
      <c r="UJQ167" s="427"/>
      <c r="UJR167" s="427"/>
      <c r="UJS167" s="423"/>
      <c r="UJT167" s="428"/>
      <c r="UJU167" s="79"/>
      <c r="UJV167" s="424"/>
      <c r="UJW167" s="89"/>
      <c r="UJX167" s="425"/>
      <c r="UJY167" s="423"/>
      <c r="UJZ167" s="426"/>
      <c r="UKA167" s="426"/>
      <c r="UKB167" s="427"/>
      <c r="UKC167" s="427"/>
      <c r="UKD167" s="423"/>
      <c r="UKE167" s="428"/>
      <c r="UKF167" s="79"/>
      <c r="UKG167" s="424"/>
      <c r="UKH167" s="89"/>
      <c r="UKI167" s="425"/>
      <c r="UKJ167" s="423"/>
      <c r="UKK167" s="426"/>
      <c r="UKL167" s="426"/>
      <c r="UKM167" s="427"/>
      <c r="UKN167" s="427"/>
      <c r="UKO167" s="423"/>
      <c r="UKP167" s="428"/>
      <c r="UKQ167" s="79"/>
      <c r="UKR167" s="424"/>
      <c r="UKS167" s="89"/>
      <c r="UKT167" s="425"/>
      <c r="UKU167" s="423"/>
      <c r="UKV167" s="426"/>
      <c r="UKW167" s="426"/>
      <c r="UKX167" s="427"/>
      <c r="UKY167" s="427"/>
      <c r="UKZ167" s="423"/>
      <c r="ULA167" s="428"/>
      <c r="ULB167" s="79"/>
      <c r="ULC167" s="424"/>
      <c r="ULD167" s="89"/>
      <c r="ULE167" s="425"/>
      <c r="ULF167" s="423"/>
      <c r="ULG167" s="426"/>
      <c r="ULH167" s="426"/>
      <c r="ULI167" s="427"/>
      <c r="ULJ167" s="427"/>
      <c r="ULK167" s="423"/>
      <c r="ULL167" s="428"/>
      <c r="ULM167" s="79"/>
      <c r="ULN167" s="424"/>
      <c r="ULO167" s="89"/>
      <c r="ULP167" s="425"/>
      <c r="ULQ167" s="423"/>
      <c r="ULR167" s="426"/>
      <c r="ULS167" s="426"/>
      <c r="ULT167" s="427"/>
      <c r="ULU167" s="427"/>
      <c r="ULV167" s="423"/>
      <c r="ULW167" s="428"/>
      <c r="ULX167" s="79"/>
      <c r="ULY167" s="424"/>
      <c r="ULZ167" s="89"/>
      <c r="UMA167" s="425"/>
      <c r="UMB167" s="423"/>
      <c r="UMC167" s="426"/>
      <c r="UMD167" s="426"/>
      <c r="UME167" s="427"/>
      <c r="UMF167" s="427"/>
      <c r="UMG167" s="423"/>
      <c r="UMH167" s="428"/>
      <c r="UMI167" s="79"/>
      <c r="UMJ167" s="424"/>
      <c r="UMK167" s="89"/>
      <c r="UML167" s="425"/>
      <c r="UMM167" s="423"/>
      <c r="UMN167" s="426"/>
      <c r="UMO167" s="426"/>
      <c r="UMP167" s="427"/>
      <c r="UMQ167" s="427"/>
      <c r="UMR167" s="423"/>
      <c r="UMS167" s="428"/>
      <c r="UMT167" s="79"/>
      <c r="UMU167" s="424"/>
      <c r="UMV167" s="89"/>
      <c r="UMW167" s="425"/>
      <c r="UMX167" s="423"/>
      <c r="UMY167" s="426"/>
      <c r="UMZ167" s="426"/>
      <c r="UNA167" s="427"/>
      <c r="UNB167" s="427"/>
      <c r="UNC167" s="423"/>
      <c r="UND167" s="428"/>
      <c r="UNE167" s="79"/>
      <c r="UNF167" s="424"/>
      <c r="UNG167" s="89"/>
      <c r="UNH167" s="425"/>
      <c r="UNI167" s="423"/>
      <c r="UNJ167" s="426"/>
      <c r="UNK167" s="426"/>
      <c r="UNL167" s="427"/>
      <c r="UNM167" s="427"/>
      <c r="UNN167" s="423"/>
      <c r="UNO167" s="428"/>
      <c r="UNP167" s="79"/>
      <c r="UNQ167" s="424"/>
      <c r="UNR167" s="89"/>
      <c r="UNS167" s="425"/>
      <c r="UNT167" s="423"/>
      <c r="UNU167" s="426"/>
      <c r="UNV167" s="426"/>
      <c r="UNW167" s="427"/>
      <c r="UNX167" s="427"/>
      <c r="UNY167" s="423"/>
      <c r="UNZ167" s="428"/>
      <c r="UOA167" s="79"/>
      <c r="UOB167" s="424"/>
      <c r="UOC167" s="89"/>
      <c r="UOD167" s="425"/>
      <c r="UOE167" s="423"/>
      <c r="UOF167" s="426"/>
      <c r="UOG167" s="426"/>
      <c r="UOH167" s="427"/>
      <c r="UOI167" s="427"/>
      <c r="UOJ167" s="423"/>
      <c r="UOK167" s="428"/>
      <c r="UOL167" s="79"/>
      <c r="UOM167" s="424"/>
      <c r="UON167" s="89"/>
      <c r="UOO167" s="425"/>
      <c r="UOP167" s="423"/>
      <c r="UOQ167" s="426"/>
      <c r="UOR167" s="426"/>
      <c r="UOS167" s="427"/>
      <c r="UOT167" s="427"/>
      <c r="UOU167" s="423"/>
      <c r="UOV167" s="428"/>
      <c r="UOW167" s="79"/>
      <c r="UOX167" s="424"/>
      <c r="UOY167" s="89"/>
      <c r="UOZ167" s="425"/>
      <c r="UPA167" s="423"/>
      <c r="UPB167" s="426"/>
      <c r="UPC167" s="426"/>
      <c r="UPD167" s="427"/>
      <c r="UPE167" s="427"/>
      <c r="UPF167" s="423"/>
      <c r="UPG167" s="428"/>
      <c r="UPH167" s="79"/>
      <c r="UPI167" s="424"/>
      <c r="UPJ167" s="89"/>
      <c r="UPK167" s="425"/>
      <c r="UPL167" s="423"/>
      <c r="UPM167" s="426"/>
      <c r="UPN167" s="426"/>
      <c r="UPO167" s="427"/>
      <c r="UPP167" s="427"/>
      <c r="UPQ167" s="423"/>
      <c r="UPR167" s="428"/>
      <c r="UPS167" s="79"/>
      <c r="UPT167" s="424"/>
      <c r="UPU167" s="89"/>
      <c r="UPV167" s="425"/>
      <c r="UPW167" s="423"/>
      <c r="UPX167" s="426"/>
      <c r="UPY167" s="426"/>
      <c r="UPZ167" s="427"/>
      <c r="UQA167" s="427"/>
      <c r="UQB167" s="423"/>
      <c r="UQC167" s="428"/>
      <c r="UQD167" s="79"/>
      <c r="UQE167" s="424"/>
      <c r="UQF167" s="89"/>
      <c r="UQG167" s="425"/>
      <c r="UQH167" s="423"/>
      <c r="UQI167" s="426"/>
      <c r="UQJ167" s="426"/>
      <c r="UQK167" s="427"/>
      <c r="UQL167" s="427"/>
      <c r="UQM167" s="423"/>
      <c r="UQN167" s="428"/>
      <c r="UQO167" s="79"/>
      <c r="UQP167" s="424"/>
      <c r="UQQ167" s="89"/>
      <c r="UQR167" s="425"/>
      <c r="UQS167" s="423"/>
      <c r="UQT167" s="426"/>
      <c r="UQU167" s="426"/>
      <c r="UQV167" s="427"/>
      <c r="UQW167" s="427"/>
      <c r="UQX167" s="423"/>
      <c r="UQY167" s="428"/>
      <c r="UQZ167" s="79"/>
      <c r="URA167" s="424"/>
      <c r="URB167" s="89"/>
      <c r="URC167" s="425"/>
      <c r="URD167" s="423"/>
      <c r="URE167" s="426"/>
      <c r="URF167" s="426"/>
      <c r="URG167" s="427"/>
      <c r="URH167" s="427"/>
      <c r="URI167" s="423"/>
      <c r="URJ167" s="428"/>
      <c r="URK167" s="79"/>
      <c r="URL167" s="424"/>
      <c r="URM167" s="89"/>
      <c r="URN167" s="425"/>
      <c r="URO167" s="423"/>
      <c r="URP167" s="426"/>
      <c r="URQ167" s="426"/>
      <c r="URR167" s="427"/>
      <c r="URS167" s="427"/>
      <c r="URT167" s="423"/>
      <c r="URU167" s="428"/>
      <c r="URV167" s="79"/>
      <c r="URW167" s="424"/>
      <c r="URX167" s="89"/>
      <c r="URY167" s="425"/>
      <c r="URZ167" s="423"/>
      <c r="USA167" s="426"/>
      <c r="USB167" s="426"/>
      <c r="USC167" s="427"/>
      <c r="USD167" s="427"/>
      <c r="USE167" s="423"/>
      <c r="USF167" s="428"/>
      <c r="USG167" s="79"/>
      <c r="USH167" s="424"/>
      <c r="USI167" s="89"/>
      <c r="USJ167" s="425"/>
      <c r="USK167" s="423"/>
      <c r="USL167" s="426"/>
      <c r="USM167" s="426"/>
      <c r="USN167" s="427"/>
      <c r="USO167" s="427"/>
      <c r="USP167" s="423"/>
      <c r="USQ167" s="428"/>
      <c r="USR167" s="79"/>
      <c r="USS167" s="424"/>
      <c r="UST167" s="89"/>
      <c r="USU167" s="425"/>
      <c r="USV167" s="423"/>
      <c r="USW167" s="426"/>
      <c r="USX167" s="426"/>
      <c r="USY167" s="427"/>
      <c r="USZ167" s="427"/>
      <c r="UTA167" s="423"/>
      <c r="UTB167" s="428"/>
      <c r="UTC167" s="79"/>
      <c r="UTD167" s="424"/>
      <c r="UTE167" s="89"/>
      <c r="UTF167" s="425"/>
      <c r="UTG167" s="423"/>
      <c r="UTH167" s="426"/>
      <c r="UTI167" s="426"/>
      <c r="UTJ167" s="427"/>
      <c r="UTK167" s="427"/>
      <c r="UTL167" s="423"/>
      <c r="UTM167" s="428"/>
      <c r="UTN167" s="79"/>
      <c r="UTO167" s="424"/>
      <c r="UTP167" s="89"/>
      <c r="UTQ167" s="425"/>
      <c r="UTR167" s="423"/>
      <c r="UTS167" s="426"/>
      <c r="UTT167" s="426"/>
      <c r="UTU167" s="427"/>
      <c r="UTV167" s="427"/>
      <c r="UTW167" s="423"/>
      <c r="UTX167" s="428"/>
      <c r="UTY167" s="79"/>
      <c r="UTZ167" s="424"/>
      <c r="UUA167" s="89"/>
      <c r="UUB167" s="425"/>
      <c r="UUC167" s="423"/>
      <c r="UUD167" s="426"/>
      <c r="UUE167" s="426"/>
      <c r="UUF167" s="427"/>
      <c r="UUG167" s="427"/>
      <c r="UUH167" s="423"/>
      <c r="UUI167" s="428"/>
      <c r="UUJ167" s="79"/>
      <c r="UUK167" s="424"/>
      <c r="UUL167" s="89"/>
      <c r="UUM167" s="425"/>
      <c r="UUN167" s="423"/>
      <c r="UUO167" s="426"/>
      <c r="UUP167" s="426"/>
      <c r="UUQ167" s="427"/>
      <c r="UUR167" s="427"/>
      <c r="UUS167" s="423"/>
      <c r="UUT167" s="428"/>
      <c r="UUU167" s="79"/>
      <c r="UUV167" s="424"/>
      <c r="UUW167" s="89"/>
      <c r="UUX167" s="425"/>
      <c r="UUY167" s="423"/>
      <c r="UUZ167" s="426"/>
      <c r="UVA167" s="426"/>
      <c r="UVB167" s="427"/>
      <c r="UVC167" s="427"/>
      <c r="UVD167" s="423"/>
      <c r="UVE167" s="428"/>
      <c r="UVF167" s="79"/>
      <c r="UVG167" s="424"/>
      <c r="UVH167" s="89"/>
      <c r="UVI167" s="425"/>
      <c r="UVJ167" s="423"/>
      <c r="UVK167" s="426"/>
      <c r="UVL167" s="426"/>
      <c r="UVM167" s="427"/>
      <c r="UVN167" s="427"/>
      <c r="UVO167" s="423"/>
      <c r="UVP167" s="428"/>
      <c r="UVQ167" s="79"/>
      <c r="UVR167" s="424"/>
      <c r="UVS167" s="89"/>
      <c r="UVT167" s="425"/>
      <c r="UVU167" s="423"/>
      <c r="UVV167" s="426"/>
      <c r="UVW167" s="426"/>
      <c r="UVX167" s="427"/>
      <c r="UVY167" s="427"/>
      <c r="UVZ167" s="423"/>
      <c r="UWA167" s="428"/>
      <c r="UWB167" s="79"/>
      <c r="UWC167" s="424"/>
      <c r="UWD167" s="89"/>
      <c r="UWE167" s="425"/>
      <c r="UWF167" s="423"/>
      <c r="UWG167" s="426"/>
      <c r="UWH167" s="426"/>
      <c r="UWI167" s="427"/>
      <c r="UWJ167" s="427"/>
      <c r="UWK167" s="423"/>
      <c r="UWL167" s="428"/>
      <c r="UWM167" s="79"/>
      <c r="UWN167" s="424"/>
      <c r="UWO167" s="89"/>
      <c r="UWP167" s="425"/>
      <c r="UWQ167" s="423"/>
      <c r="UWR167" s="426"/>
      <c r="UWS167" s="426"/>
      <c r="UWT167" s="427"/>
      <c r="UWU167" s="427"/>
      <c r="UWV167" s="423"/>
      <c r="UWW167" s="428"/>
      <c r="UWX167" s="79"/>
      <c r="UWY167" s="424"/>
      <c r="UWZ167" s="89"/>
      <c r="UXA167" s="425"/>
      <c r="UXB167" s="423"/>
      <c r="UXC167" s="426"/>
      <c r="UXD167" s="426"/>
      <c r="UXE167" s="427"/>
      <c r="UXF167" s="427"/>
      <c r="UXG167" s="423"/>
      <c r="UXH167" s="428"/>
      <c r="UXI167" s="79"/>
      <c r="UXJ167" s="424"/>
      <c r="UXK167" s="89"/>
      <c r="UXL167" s="425"/>
      <c r="UXM167" s="423"/>
      <c r="UXN167" s="426"/>
      <c r="UXO167" s="426"/>
      <c r="UXP167" s="427"/>
      <c r="UXQ167" s="427"/>
      <c r="UXR167" s="423"/>
      <c r="UXS167" s="428"/>
      <c r="UXT167" s="79"/>
      <c r="UXU167" s="424"/>
      <c r="UXV167" s="89"/>
      <c r="UXW167" s="425"/>
      <c r="UXX167" s="423"/>
      <c r="UXY167" s="426"/>
      <c r="UXZ167" s="426"/>
      <c r="UYA167" s="427"/>
      <c r="UYB167" s="427"/>
      <c r="UYC167" s="423"/>
      <c r="UYD167" s="428"/>
      <c r="UYE167" s="79"/>
      <c r="UYF167" s="424"/>
      <c r="UYG167" s="89"/>
      <c r="UYH167" s="425"/>
      <c r="UYI167" s="423"/>
      <c r="UYJ167" s="426"/>
      <c r="UYK167" s="426"/>
      <c r="UYL167" s="427"/>
      <c r="UYM167" s="427"/>
      <c r="UYN167" s="423"/>
      <c r="UYO167" s="428"/>
      <c r="UYP167" s="79"/>
      <c r="UYQ167" s="424"/>
      <c r="UYR167" s="89"/>
      <c r="UYS167" s="425"/>
      <c r="UYT167" s="423"/>
      <c r="UYU167" s="426"/>
      <c r="UYV167" s="426"/>
      <c r="UYW167" s="427"/>
      <c r="UYX167" s="427"/>
      <c r="UYY167" s="423"/>
      <c r="UYZ167" s="428"/>
      <c r="UZA167" s="79"/>
      <c r="UZB167" s="424"/>
      <c r="UZC167" s="89"/>
      <c r="UZD167" s="425"/>
      <c r="UZE167" s="423"/>
      <c r="UZF167" s="426"/>
      <c r="UZG167" s="426"/>
      <c r="UZH167" s="427"/>
      <c r="UZI167" s="427"/>
      <c r="UZJ167" s="423"/>
      <c r="UZK167" s="428"/>
      <c r="UZL167" s="79"/>
      <c r="UZM167" s="424"/>
      <c r="UZN167" s="89"/>
      <c r="UZO167" s="425"/>
      <c r="UZP167" s="423"/>
      <c r="UZQ167" s="426"/>
      <c r="UZR167" s="426"/>
      <c r="UZS167" s="427"/>
      <c r="UZT167" s="427"/>
      <c r="UZU167" s="423"/>
      <c r="UZV167" s="428"/>
      <c r="UZW167" s="79"/>
      <c r="UZX167" s="424"/>
      <c r="UZY167" s="89"/>
      <c r="UZZ167" s="425"/>
      <c r="VAA167" s="423"/>
      <c r="VAB167" s="426"/>
      <c r="VAC167" s="426"/>
      <c r="VAD167" s="427"/>
      <c r="VAE167" s="427"/>
      <c r="VAF167" s="423"/>
      <c r="VAG167" s="428"/>
      <c r="VAH167" s="79"/>
      <c r="VAI167" s="424"/>
      <c r="VAJ167" s="89"/>
      <c r="VAK167" s="425"/>
      <c r="VAL167" s="423"/>
      <c r="VAM167" s="426"/>
      <c r="VAN167" s="426"/>
      <c r="VAO167" s="427"/>
      <c r="VAP167" s="427"/>
      <c r="VAQ167" s="423"/>
      <c r="VAR167" s="428"/>
      <c r="VAS167" s="79"/>
      <c r="VAT167" s="424"/>
      <c r="VAU167" s="89"/>
      <c r="VAV167" s="425"/>
      <c r="VAW167" s="423"/>
      <c r="VAX167" s="426"/>
      <c r="VAY167" s="426"/>
      <c r="VAZ167" s="427"/>
      <c r="VBA167" s="427"/>
      <c r="VBB167" s="423"/>
      <c r="VBC167" s="428"/>
      <c r="VBD167" s="79"/>
      <c r="VBE167" s="424"/>
      <c r="VBF167" s="89"/>
      <c r="VBG167" s="425"/>
      <c r="VBH167" s="423"/>
      <c r="VBI167" s="426"/>
      <c r="VBJ167" s="426"/>
      <c r="VBK167" s="427"/>
      <c r="VBL167" s="427"/>
      <c r="VBM167" s="423"/>
      <c r="VBN167" s="428"/>
      <c r="VBO167" s="79"/>
      <c r="VBP167" s="424"/>
      <c r="VBQ167" s="89"/>
      <c r="VBR167" s="425"/>
      <c r="VBS167" s="423"/>
      <c r="VBT167" s="426"/>
      <c r="VBU167" s="426"/>
      <c r="VBV167" s="427"/>
      <c r="VBW167" s="427"/>
      <c r="VBX167" s="423"/>
      <c r="VBY167" s="428"/>
      <c r="VBZ167" s="79"/>
      <c r="VCA167" s="424"/>
      <c r="VCB167" s="89"/>
      <c r="VCC167" s="425"/>
      <c r="VCD167" s="423"/>
      <c r="VCE167" s="426"/>
      <c r="VCF167" s="426"/>
      <c r="VCG167" s="427"/>
      <c r="VCH167" s="427"/>
      <c r="VCI167" s="423"/>
      <c r="VCJ167" s="428"/>
      <c r="VCK167" s="79"/>
      <c r="VCL167" s="424"/>
      <c r="VCM167" s="89"/>
      <c r="VCN167" s="425"/>
      <c r="VCO167" s="423"/>
      <c r="VCP167" s="426"/>
      <c r="VCQ167" s="426"/>
      <c r="VCR167" s="427"/>
      <c r="VCS167" s="427"/>
      <c r="VCT167" s="423"/>
      <c r="VCU167" s="428"/>
      <c r="VCV167" s="79"/>
      <c r="VCW167" s="424"/>
      <c r="VCX167" s="89"/>
      <c r="VCY167" s="425"/>
      <c r="VCZ167" s="423"/>
      <c r="VDA167" s="426"/>
      <c r="VDB167" s="426"/>
      <c r="VDC167" s="427"/>
      <c r="VDD167" s="427"/>
      <c r="VDE167" s="423"/>
      <c r="VDF167" s="428"/>
      <c r="VDG167" s="79"/>
      <c r="VDH167" s="424"/>
      <c r="VDI167" s="89"/>
      <c r="VDJ167" s="425"/>
      <c r="VDK167" s="423"/>
      <c r="VDL167" s="426"/>
      <c r="VDM167" s="426"/>
      <c r="VDN167" s="427"/>
      <c r="VDO167" s="427"/>
      <c r="VDP167" s="423"/>
      <c r="VDQ167" s="428"/>
      <c r="VDR167" s="79"/>
      <c r="VDS167" s="424"/>
      <c r="VDT167" s="89"/>
      <c r="VDU167" s="425"/>
      <c r="VDV167" s="423"/>
      <c r="VDW167" s="426"/>
      <c r="VDX167" s="426"/>
      <c r="VDY167" s="427"/>
      <c r="VDZ167" s="427"/>
      <c r="VEA167" s="423"/>
      <c r="VEB167" s="428"/>
      <c r="VEC167" s="79"/>
      <c r="VED167" s="424"/>
      <c r="VEE167" s="89"/>
      <c r="VEF167" s="425"/>
      <c r="VEG167" s="423"/>
      <c r="VEH167" s="426"/>
      <c r="VEI167" s="426"/>
      <c r="VEJ167" s="427"/>
      <c r="VEK167" s="427"/>
      <c r="VEL167" s="423"/>
      <c r="VEM167" s="428"/>
      <c r="VEN167" s="79"/>
      <c r="VEO167" s="424"/>
      <c r="VEP167" s="89"/>
      <c r="VEQ167" s="425"/>
      <c r="VER167" s="423"/>
      <c r="VES167" s="426"/>
      <c r="VET167" s="426"/>
      <c r="VEU167" s="427"/>
      <c r="VEV167" s="427"/>
      <c r="VEW167" s="423"/>
      <c r="VEX167" s="428"/>
      <c r="VEY167" s="79"/>
      <c r="VEZ167" s="424"/>
      <c r="VFA167" s="89"/>
      <c r="VFB167" s="425"/>
      <c r="VFC167" s="423"/>
      <c r="VFD167" s="426"/>
      <c r="VFE167" s="426"/>
      <c r="VFF167" s="427"/>
      <c r="VFG167" s="427"/>
      <c r="VFH167" s="423"/>
      <c r="VFI167" s="428"/>
      <c r="VFJ167" s="79"/>
      <c r="VFK167" s="424"/>
      <c r="VFL167" s="89"/>
      <c r="VFM167" s="425"/>
      <c r="VFN167" s="423"/>
      <c r="VFO167" s="426"/>
      <c r="VFP167" s="426"/>
      <c r="VFQ167" s="427"/>
      <c r="VFR167" s="427"/>
      <c r="VFS167" s="423"/>
      <c r="VFT167" s="428"/>
      <c r="VFU167" s="79"/>
      <c r="VFV167" s="424"/>
      <c r="VFW167" s="89"/>
      <c r="VFX167" s="425"/>
      <c r="VFY167" s="423"/>
      <c r="VFZ167" s="426"/>
      <c r="VGA167" s="426"/>
      <c r="VGB167" s="427"/>
      <c r="VGC167" s="427"/>
      <c r="VGD167" s="423"/>
      <c r="VGE167" s="428"/>
      <c r="VGF167" s="79"/>
      <c r="VGG167" s="424"/>
      <c r="VGH167" s="89"/>
      <c r="VGI167" s="425"/>
      <c r="VGJ167" s="423"/>
      <c r="VGK167" s="426"/>
      <c r="VGL167" s="426"/>
      <c r="VGM167" s="427"/>
      <c r="VGN167" s="427"/>
      <c r="VGO167" s="423"/>
      <c r="VGP167" s="428"/>
      <c r="VGQ167" s="79"/>
      <c r="VGR167" s="424"/>
      <c r="VGS167" s="89"/>
      <c r="VGT167" s="425"/>
      <c r="VGU167" s="423"/>
      <c r="VGV167" s="426"/>
      <c r="VGW167" s="426"/>
      <c r="VGX167" s="427"/>
      <c r="VGY167" s="427"/>
      <c r="VGZ167" s="423"/>
      <c r="VHA167" s="428"/>
      <c r="VHB167" s="79"/>
      <c r="VHC167" s="424"/>
      <c r="VHD167" s="89"/>
      <c r="VHE167" s="425"/>
      <c r="VHF167" s="423"/>
      <c r="VHG167" s="426"/>
      <c r="VHH167" s="426"/>
      <c r="VHI167" s="427"/>
      <c r="VHJ167" s="427"/>
      <c r="VHK167" s="423"/>
      <c r="VHL167" s="428"/>
      <c r="VHM167" s="79"/>
      <c r="VHN167" s="424"/>
      <c r="VHO167" s="89"/>
      <c r="VHP167" s="425"/>
      <c r="VHQ167" s="423"/>
      <c r="VHR167" s="426"/>
      <c r="VHS167" s="426"/>
      <c r="VHT167" s="427"/>
      <c r="VHU167" s="427"/>
      <c r="VHV167" s="423"/>
      <c r="VHW167" s="428"/>
      <c r="VHX167" s="79"/>
      <c r="VHY167" s="424"/>
      <c r="VHZ167" s="89"/>
      <c r="VIA167" s="425"/>
      <c r="VIB167" s="423"/>
      <c r="VIC167" s="426"/>
      <c r="VID167" s="426"/>
      <c r="VIE167" s="427"/>
      <c r="VIF167" s="427"/>
      <c r="VIG167" s="423"/>
      <c r="VIH167" s="428"/>
      <c r="VII167" s="79"/>
      <c r="VIJ167" s="424"/>
      <c r="VIK167" s="89"/>
      <c r="VIL167" s="425"/>
      <c r="VIM167" s="423"/>
      <c r="VIN167" s="426"/>
      <c r="VIO167" s="426"/>
      <c r="VIP167" s="427"/>
      <c r="VIQ167" s="427"/>
      <c r="VIR167" s="423"/>
      <c r="VIS167" s="428"/>
      <c r="VIT167" s="79"/>
      <c r="VIU167" s="424"/>
      <c r="VIV167" s="89"/>
      <c r="VIW167" s="425"/>
      <c r="VIX167" s="423"/>
      <c r="VIY167" s="426"/>
      <c r="VIZ167" s="426"/>
      <c r="VJA167" s="427"/>
      <c r="VJB167" s="427"/>
      <c r="VJC167" s="423"/>
      <c r="VJD167" s="428"/>
      <c r="VJE167" s="79"/>
      <c r="VJF167" s="424"/>
      <c r="VJG167" s="89"/>
      <c r="VJH167" s="425"/>
      <c r="VJI167" s="423"/>
      <c r="VJJ167" s="426"/>
      <c r="VJK167" s="426"/>
      <c r="VJL167" s="427"/>
      <c r="VJM167" s="427"/>
      <c r="VJN167" s="423"/>
      <c r="VJO167" s="428"/>
      <c r="VJP167" s="79"/>
      <c r="VJQ167" s="424"/>
      <c r="VJR167" s="89"/>
      <c r="VJS167" s="425"/>
      <c r="VJT167" s="423"/>
      <c r="VJU167" s="426"/>
      <c r="VJV167" s="426"/>
      <c r="VJW167" s="427"/>
      <c r="VJX167" s="427"/>
      <c r="VJY167" s="423"/>
      <c r="VJZ167" s="428"/>
      <c r="VKA167" s="79"/>
      <c r="VKB167" s="424"/>
      <c r="VKC167" s="89"/>
      <c r="VKD167" s="425"/>
      <c r="VKE167" s="423"/>
      <c r="VKF167" s="426"/>
      <c r="VKG167" s="426"/>
      <c r="VKH167" s="427"/>
      <c r="VKI167" s="427"/>
      <c r="VKJ167" s="423"/>
      <c r="VKK167" s="428"/>
      <c r="VKL167" s="79"/>
      <c r="VKM167" s="424"/>
      <c r="VKN167" s="89"/>
      <c r="VKO167" s="425"/>
      <c r="VKP167" s="423"/>
      <c r="VKQ167" s="426"/>
      <c r="VKR167" s="426"/>
      <c r="VKS167" s="427"/>
      <c r="VKT167" s="427"/>
      <c r="VKU167" s="423"/>
      <c r="VKV167" s="428"/>
      <c r="VKW167" s="79"/>
      <c r="VKX167" s="424"/>
      <c r="VKY167" s="89"/>
      <c r="VKZ167" s="425"/>
      <c r="VLA167" s="423"/>
      <c r="VLB167" s="426"/>
      <c r="VLC167" s="426"/>
      <c r="VLD167" s="427"/>
      <c r="VLE167" s="427"/>
      <c r="VLF167" s="423"/>
      <c r="VLG167" s="428"/>
      <c r="VLH167" s="79"/>
      <c r="VLI167" s="424"/>
      <c r="VLJ167" s="89"/>
      <c r="VLK167" s="425"/>
      <c r="VLL167" s="423"/>
      <c r="VLM167" s="426"/>
      <c r="VLN167" s="426"/>
      <c r="VLO167" s="427"/>
      <c r="VLP167" s="427"/>
      <c r="VLQ167" s="423"/>
      <c r="VLR167" s="428"/>
      <c r="VLS167" s="79"/>
      <c r="VLT167" s="424"/>
      <c r="VLU167" s="89"/>
      <c r="VLV167" s="425"/>
      <c r="VLW167" s="423"/>
      <c r="VLX167" s="426"/>
      <c r="VLY167" s="426"/>
      <c r="VLZ167" s="427"/>
      <c r="VMA167" s="427"/>
      <c r="VMB167" s="423"/>
      <c r="VMC167" s="428"/>
      <c r="VMD167" s="79"/>
      <c r="VME167" s="424"/>
      <c r="VMF167" s="89"/>
      <c r="VMG167" s="425"/>
      <c r="VMH167" s="423"/>
      <c r="VMI167" s="426"/>
      <c r="VMJ167" s="426"/>
      <c r="VMK167" s="427"/>
      <c r="VML167" s="427"/>
      <c r="VMM167" s="423"/>
      <c r="VMN167" s="428"/>
      <c r="VMO167" s="79"/>
      <c r="VMP167" s="424"/>
      <c r="VMQ167" s="89"/>
      <c r="VMR167" s="425"/>
      <c r="VMS167" s="423"/>
      <c r="VMT167" s="426"/>
      <c r="VMU167" s="426"/>
      <c r="VMV167" s="427"/>
      <c r="VMW167" s="427"/>
      <c r="VMX167" s="423"/>
      <c r="VMY167" s="428"/>
      <c r="VMZ167" s="79"/>
      <c r="VNA167" s="424"/>
      <c r="VNB167" s="89"/>
      <c r="VNC167" s="425"/>
      <c r="VND167" s="423"/>
      <c r="VNE167" s="426"/>
      <c r="VNF167" s="426"/>
      <c r="VNG167" s="427"/>
      <c r="VNH167" s="427"/>
      <c r="VNI167" s="423"/>
      <c r="VNJ167" s="428"/>
      <c r="VNK167" s="79"/>
      <c r="VNL167" s="424"/>
      <c r="VNM167" s="89"/>
      <c r="VNN167" s="425"/>
      <c r="VNO167" s="423"/>
      <c r="VNP167" s="426"/>
      <c r="VNQ167" s="426"/>
      <c r="VNR167" s="427"/>
      <c r="VNS167" s="427"/>
      <c r="VNT167" s="423"/>
      <c r="VNU167" s="428"/>
      <c r="VNV167" s="79"/>
      <c r="VNW167" s="424"/>
      <c r="VNX167" s="89"/>
      <c r="VNY167" s="425"/>
      <c r="VNZ167" s="423"/>
      <c r="VOA167" s="426"/>
      <c r="VOB167" s="426"/>
      <c r="VOC167" s="427"/>
      <c r="VOD167" s="427"/>
      <c r="VOE167" s="423"/>
      <c r="VOF167" s="428"/>
      <c r="VOG167" s="79"/>
      <c r="VOH167" s="424"/>
      <c r="VOI167" s="89"/>
      <c r="VOJ167" s="425"/>
      <c r="VOK167" s="423"/>
      <c r="VOL167" s="426"/>
      <c r="VOM167" s="426"/>
      <c r="VON167" s="427"/>
      <c r="VOO167" s="427"/>
      <c r="VOP167" s="423"/>
      <c r="VOQ167" s="428"/>
      <c r="VOR167" s="79"/>
      <c r="VOS167" s="424"/>
      <c r="VOT167" s="89"/>
      <c r="VOU167" s="425"/>
      <c r="VOV167" s="423"/>
      <c r="VOW167" s="426"/>
      <c r="VOX167" s="426"/>
      <c r="VOY167" s="427"/>
      <c r="VOZ167" s="427"/>
      <c r="VPA167" s="423"/>
      <c r="VPB167" s="428"/>
      <c r="VPC167" s="79"/>
      <c r="VPD167" s="424"/>
      <c r="VPE167" s="89"/>
      <c r="VPF167" s="425"/>
      <c r="VPG167" s="423"/>
      <c r="VPH167" s="426"/>
      <c r="VPI167" s="426"/>
      <c r="VPJ167" s="427"/>
      <c r="VPK167" s="427"/>
      <c r="VPL167" s="423"/>
      <c r="VPM167" s="428"/>
      <c r="VPN167" s="79"/>
      <c r="VPO167" s="424"/>
      <c r="VPP167" s="89"/>
      <c r="VPQ167" s="425"/>
      <c r="VPR167" s="423"/>
      <c r="VPS167" s="426"/>
      <c r="VPT167" s="426"/>
      <c r="VPU167" s="427"/>
      <c r="VPV167" s="427"/>
      <c r="VPW167" s="423"/>
      <c r="VPX167" s="428"/>
      <c r="VPY167" s="79"/>
      <c r="VPZ167" s="424"/>
      <c r="VQA167" s="89"/>
      <c r="VQB167" s="425"/>
      <c r="VQC167" s="423"/>
      <c r="VQD167" s="426"/>
      <c r="VQE167" s="426"/>
      <c r="VQF167" s="427"/>
      <c r="VQG167" s="427"/>
      <c r="VQH167" s="423"/>
      <c r="VQI167" s="428"/>
      <c r="VQJ167" s="79"/>
      <c r="VQK167" s="424"/>
      <c r="VQL167" s="89"/>
      <c r="VQM167" s="425"/>
      <c r="VQN167" s="423"/>
      <c r="VQO167" s="426"/>
      <c r="VQP167" s="426"/>
      <c r="VQQ167" s="427"/>
      <c r="VQR167" s="427"/>
      <c r="VQS167" s="423"/>
      <c r="VQT167" s="428"/>
      <c r="VQU167" s="79"/>
      <c r="VQV167" s="424"/>
      <c r="VQW167" s="89"/>
      <c r="VQX167" s="425"/>
      <c r="VQY167" s="423"/>
      <c r="VQZ167" s="426"/>
      <c r="VRA167" s="426"/>
      <c r="VRB167" s="427"/>
      <c r="VRC167" s="427"/>
      <c r="VRD167" s="423"/>
      <c r="VRE167" s="428"/>
      <c r="VRF167" s="79"/>
      <c r="VRG167" s="424"/>
      <c r="VRH167" s="89"/>
      <c r="VRI167" s="425"/>
      <c r="VRJ167" s="423"/>
      <c r="VRK167" s="426"/>
      <c r="VRL167" s="426"/>
      <c r="VRM167" s="427"/>
      <c r="VRN167" s="427"/>
      <c r="VRO167" s="423"/>
      <c r="VRP167" s="428"/>
      <c r="VRQ167" s="79"/>
      <c r="VRR167" s="424"/>
      <c r="VRS167" s="89"/>
      <c r="VRT167" s="425"/>
      <c r="VRU167" s="423"/>
      <c r="VRV167" s="426"/>
      <c r="VRW167" s="426"/>
      <c r="VRX167" s="427"/>
      <c r="VRY167" s="427"/>
      <c r="VRZ167" s="423"/>
      <c r="VSA167" s="428"/>
      <c r="VSB167" s="79"/>
      <c r="VSC167" s="424"/>
      <c r="VSD167" s="89"/>
      <c r="VSE167" s="425"/>
      <c r="VSF167" s="423"/>
      <c r="VSG167" s="426"/>
      <c r="VSH167" s="426"/>
      <c r="VSI167" s="427"/>
      <c r="VSJ167" s="427"/>
      <c r="VSK167" s="423"/>
      <c r="VSL167" s="428"/>
      <c r="VSM167" s="79"/>
      <c r="VSN167" s="424"/>
      <c r="VSO167" s="89"/>
      <c r="VSP167" s="425"/>
      <c r="VSQ167" s="423"/>
      <c r="VSR167" s="426"/>
      <c r="VSS167" s="426"/>
      <c r="VST167" s="427"/>
      <c r="VSU167" s="427"/>
      <c r="VSV167" s="423"/>
      <c r="VSW167" s="428"/>
      <c r="VSX167" s="79"/>
      <c r="VSY167" s="424"/>
      <c r="VSZ167" s="89"/>
      <c r="VTA167" s="425"/>
      <c r="VTB167" s="423"/>
      <c r="VTC167" s="426"/>
      <c r="VTD167" s="426"/>
      <c r="VTE167" s="427"/>
      <c r="VTF167" s="427"/>
      <c r="VTG167" s="423"/>
      <c r="VTH167" s="428"/>
      <c r="VTI167" s="79"/>
      <c r="VTJ167" s="424"/>
      <c r="VTK167" s="89"/>
      <c r="VTL167" s="425"/>
      <c r="VTM167" s="423"/>
      <c r="VTN167" s="426"/>
      <c r="VTO167" s="426"/>
      <c r="VTP167" s="427"/>
      <c r="VTQ167" s="427"/>
      <c r="VTR167" s="423"/>
      <c r="VTS167" s="428"/>
      <c r="VTT167" s="79"/>
      <c r="VTU167" s="424"/>
      <c r="VTV167" s="89"/>
      <c r="VTW167" s="425"/>
      <c r="VTX167" s="423"/>
      <c r="VTY167" s="426"/>
      <c r="VTZ167" s="426"/>
      <c r="VUA167" s="427"/>
      <c r="VUB167" s="427"/>
      <c r="VUC167" s="423"/>
      <c r="VUD167" s="428"/>
      <c r="VUE167" s="79"/>
      <c r="VUF167" s="424"/>
      <c r="VUG167" s="89"/>
      <c r="VUH167" s="425"/>
      <c r="VUI167" s="423"/>
      <c r="VUJ167" s="426"/>
      <c r="VUK167" s="426"/>
      <c r="VUL167" s="427"/>
      <c r="VUM167" s="427"/>
      <c r="VUN167" s="423"/>
      <c r="VUO167" s="428"/>
      <c r="VUP167" s="79"/>
      <c r="VUQ167" s="424"/>
      <c r="VUR167" s="89"/>
      <c r="VUS167" s="425"/>
      <c r="VUT167" s="423"/>
      <c r="VUU167" s="426"/>
      <c r="VUV167" s="426"/>
      <c r="VUW167" s="427"/>
      <c r="VUX167" s="427"/>
      <c r="VUY167" s="423"/>
      <c r="VUZ167" s="428"/>
      <c r="VVA167" s="79"/>
      <c r="VVB167" s="424"/>
      <c r="VVC167" s="89"/>
      <c r="VVD167" s="425"/>
      <c r="VVE167" s="423"/>
      <c r="VVF167" s="426"/>
      <c r="VVG167" s="426"/>
      <c r="VVH167" s="427"/>
      <c r="VVI167" s="427"/>
      <c r="VVJ167" s="423"/>
      <c r="VVK167" s="428"/>
      <c r="VVL167" s="79"/>
      <c r="VVM167" s="424"/>
      <c r="VVN167" s="89"/>
      <c r="VVO167" s="425"/>
      <c r="VVP167" s="423"/>
      <c r="VVQ167" s="426"/>
      <c r="VVR167" s="426"/>
      <c r="VVS167" s="427"/>
      <c r="VVT167" s="427"/>
      <c r="VVU167" s="423"/>
      <c r="VVV167" s="428"/>
      <c r="VVW167" s="79"/>
      <c r="VVX167" s="424"/>
      <c r="VVY167" s="89"/>
      <c r="VVZ167" s="425"/>
      <c r="VWA167" s="423"/>
      <c r="VWB167" s="426"/>
      <c r="VWC167" s="426"/>
      <c r="VWD167" s="427"/>
      <c r="VWE167" s="427"/>
      <c r="VWF167" s="423"/>
      <c r="VWG167" s="428"/>
      <c r="VWH167" s="79"/>
      <c r="VWI167" s="424"/>
      <c r="VWJ167" s="89"/>
      <c r="VWK167" s="425"/>
      <c r="VWL167" s="423"/>
      <c r="VWM167" s="426"/>
      <c r="VWN167" s="426"/>
      <c r="VWO167" s="427"/>
      <c r="VWP167" s="427"/>
      <c r="VWQ167" s="423"/>
      <c r="VWR167" s="428"/>
      <c r="VWS167" s="79"/>
      <c r="VWT167" s="424"/>
      <c r="VWU167" s="89"/>
      <c r="VWV167" s="425"/>
      <c r="VWW167" s="423"/>
      <c r="VWX167" s="426"/>
      <c r="VWY167" s="426"/>
      <c r="VWZ167" s="427"/>
      <c r="VXA167" s="427"/>
      <c r="VXB167" s="423"/>
      <c r="VXC167" s="428"/>
      <c r="VXD167" s="79"/>
      <c r="VXE167" s="424"/>
      <c r="VXF167" s="89"/>
      <c r="VXG167" s="425"/>
      <c r="VXH167" s="423"/>
      <c r="VXI167" s="426"/>
      <c r="VXJ167" s="426"/>
      <c r="VXK167" s="427"/>
      <c r="VXL167" s="427"/>
      <c r="VXM167" s="423"/>
      <c r="VXN167" s="428"/>
      <c r="VXO167" s="79"/>
      <c r="VXP167" s="424"/>
      <c r="VXQ167" s="89"/>
      <c r="VXR167" s="425"/>
      <c r="VXS167" s="423"/>
      <c r="VXT167" s="426"/>
      <c r="VXU167" s="426"/>
      <c r="VXV167" s="427"/>
      <c r="VXW167" s="427"/>
      <c r="VXX167" s="423"/>
      <c r="VXY167" s="428"/>
      <c r="VXZ167" s="79"/>
      <c r="VYA167" s="424"/>
      <c r="VYB167" s="89"/>
      <c r="VYC167" s="425"/>
      <c r="VYD167" s="423"/>
      <c r="VYE167" s="426"/>
      <c r="VYF167" s="426"/>
      <c r="VYG167" s="427"/>
      <c r="VYH167" s="427"/>
      <c r="VYI167" s="423"/>
      <c r="VYJ167" s="428"/>
      <c r="VYK167" s="79"/>
      <c r="VYL167" s="424"/>
      <c r="VYM167" s="89"/>
      <c r="VYN167" s="425"/>
      <c r="VYO167" s="423"/>
      <c r="VYP167" s="426"/>
      <c r="VYQ167" s="426"/>
      <c r="VYR167" s="427"/>
      <c r="VYS167" s="427"/>
      <c r="VYT167" s="423"/>
      <c r="VYU167" s="428"/>
      <c r="VYV167" s="79"/>
      <c r="VYW167" s="424"/>
      <c r="VYX167" s="89"/>
      <c r="VYY167" s="425"/>
      <c r="VYZ167" s="423"/>
      <c r="VZA167" s="426"/>
      <c r="VZB167" s="426"/>
      <c r="VZC167" s="427"/>
      <c r="VZD167" s="427"/>
      <c r="VZE167" s="423"/>
      <c r="VZF167" s="428"/>
      <c r="VZG167" s="79"/>
      <c r="VZH167" s="424"/>
      <c r="VZI167" s="89"/>
      <c r="VZJ167" s="425"/>
      <c r="VZK167" s="423"/>
      <c r="VZL167" s="426"/>
      <c r="VZM167" s="426"/>
      <c r="VZN167" s="427"/>
      <c r="VZO167" s="427"/>
      <c r="VZP167" s="423"/>
      <c r="VZQ167" s="428"/>
      <c r="VZR167" s="79"/>
      <c r="VZS167" s="424"/>
      <c r="VZT167" s="89"/>
      <c r="VZU167" s="425"/>
      <c r="VZV167" s="423"/>
      <c r="VZW167" s="426"/>
      <c r="VZX167" s="426"/>
      <c r="VZY167" s="427"/>
      <c r="VZZ167" s="427"/>
      <c r="WAA167" s="423"/>
      <c r="WAB167" s="428"/>
      <c r="WAC167" s="79"/>
      <c r="WAD167" s="424"/>
      <c r="WAE167" s="89"/>
      <c r="WAF167" s="425"/>
      <c r="WAG167" s="423"/>
      <c r="WAH167" s="426"/>
      <c r="WAI167" s="426"/>
      <c r="WAJ167" s="427"/>
      <c r="WAK167" s="427"/>
      <c r="WAL167" s="423"/>
      <c r="WAM167" s="428"/>
      <c r="WAN167" s="79"/>
      <c r="WAO167" s="424"/>
      <c r="WAP167" s="89"/>
      <c r="WAQ167" s="425"/>
      <c r="WAR167" s="423"/>
      <c r="WAS167" s="426"/>
      <c r="WAT167" s="426"/>
      <c r="WAU167" s="427"/>
      <c r="WAV167" s="427"/>
      <c r="WAW167" s="423"/>
      <c r="WAX167" s="428"/>
      <c r="WAY167" s="79"/>
      <c r="WAZ167" s="424"/>
      <c r="WBA167" s="89"/>
      <c r="WBB167" s="425"/>
      <c r="WBC167" s="423"/>
      <c r="WBD167" s="426"/>
      <c r="WBE167" s="426"/>
      <c r="WBF167" s="427"/>
      <c r="WBG167" s="427"/>
      <c r="WBH167" s="423"/>
      <c r="WBI167" s="428"/>
      <c r="WBJ167" s="79"/>
      <c r="WBK167" s="424"/>
      <c r="WBL167" s="89"/>
      <c r="WBM167" s="425"/>
      <c r="WBN167" s="423"/>
      <c r="WBO167" s="426"/>
      <c r="WBP167" s="426"/>
      <c r="WBQ167" s="427"/>
      <c r="WBR167" s="427"/>
      <c r="WBS167" s="423"/>
      <c r="WBT167" s="428"/>
      <c r="WBU167" s="79"/>
      <c r="WBV167" s="424"/>
      <c r="WBW167" s="89"/>
      <c r="WBX167" s="425"/>
      <c r="WBY167" s="423"/>
      <c r="WBZ167" s="426"/>
      <c r="WCA167" s="426"/>
      <c r="WCB167" s="427"/>
      <c r="WCC167" s="427"/>
      <c r="WCD167" s="423"/>
      <c r="WCE167" s="428"/>
      <c r="WCF167" s="79"/>
      <c r="WCG167" s="424"/>
      <c r="WCH167" s="89"/>
      <c r="WCI167" s="425"/>
      <c r="WCJ167" s="423"/>
      <c r="WCK167" s="426"/>
      <c r="WCL167" s="426"/>
      <c r="WCM167" s="427"/>
      <c r="WCN167" s="427"/>
      <c r="WCO167" s="423"/>
      <c r="WCP167" s="428"/>
      <c r="WCQ167" s="79"/>
      <c r="WCR167" s="424"/>
      <c r="WCS167" s="89"/>
      <c r="WCT167" s="425"/>
      <c r="WCU167" s="423"/>
      <c r="WCV167" s="426"/>
      <c r="WCW167" s="426"/>
      <c r="WCX167" s="427"/>
      <c r="WCY167" s="427"/>
      <c r="WCZ167" s="423"/>
      <c r="WDA167" s="428"/>
      <c r="WDB167" s="79"/>
      <c r="WDC167" s="424"/>
      <c r="WDD167" s="89"/>
      <c r="WDE167" s="425"/>
      <c r="WDF167" s="423"/>
      <c r="WDG167" s="426"/>
      <c r="WDH167" s="426"/>
      <c r="WDI167" s="427"/>
      <c r="WDJ167" s="427"/>
      <c r="WDK167" s="423"/>
      <c r="WDL167" s="428"/>
      <c r="WDM167" s="79"/>
      <c r="WDN167" s="424"/>
      <c r="WDO167" s="89"/>
      <c r="WDP167" s="425"/>
      <c r="WDQ167" s="423"/>
      <c r="WDR167" s="426"/>
      <c r="WDS167" s="426"/>
      <c r="WDT167" s="427"/>
      <c r="WDU167" s="427"/>
      <c r="WDV167" s="423"/>
      <c r="WDW167" s="428"/>
      <c r="WDX167" s="79"/>
      <c r="WDY167" s="424"/>
      <c r="WDZ167" s="89"/>
      <c r="WEA167" s="425"/>
      <c r="WEB167" s="423"/>
      <c r="WEC167" s="426"/>
      <c r="WED167" s="426"/>
      <c r="WEE167" s="427"/>
      <c r="WEF167" s="427"/>
      <c r="WEG167" s="423"/>
      <c r="WEH167" s="428"/>
      <c r="WEI167" s="79"/>
      <c r="WEJ167" s="424"/>
      <c r="WEK167" s="89"/>
      <c r="WEL167" s="425"/>
      <c r="WEM167" s="423"/>
      <c r="WEN167" s="426"/>
      <c r="WEO167" s="426"/>
      <c r="WEP167" s="427"/>
      <c r="WEQ167" s="427"/>
      <c r="WER167" s="423"/>
      <c r="WES167" s="428"/>
      <c r="WET167" s="79"/>
      <c r="WEU167" s="424"/>
      <c r="WEV167" s="89"/>
      <c r="WEW167" s="425"/>
      <c r="WEX167" s="423"/>
      <c r="WEY167" s="426"/>
      <c r="WEZ167" s="426"/>
      <c r="WFA167" s="427"/>
      <c r="WFB167" s="427"/>
      <c r="WFC167" s="423"/>
      <c r="WFD167" s="428"/>
      <c r="WFE167" s="79"/>
      <c r="WFF167" s="424"/>
      <c r="WFG167" s="89"/>
      <c r="WFH167" s="425"/>
      <c r="WFI167" s="423"/>
      <c r="WFJ167" s="426"/>
      <c r="WFK167" s="426"/>
      <c r="WFL167" s="427"/>
      <c r="WFM167" s="427"/>
      <c r="WFN167" s="423"/>
      <c r="WFO167" s="428"/>
      <c r="WFP167" s="79"/>
      <c r="WFQ167" s="424"/>
      <c r="WFR167" s="89"/>
      <c r="WFS167" s="425"/>
      <c r="WFT167" s="423"/>
      <c r="WFU167" s="426"/>
      <c r="WFV167" s="426"/>
      <c r="WFW167" s="427"/>
      <c r="WFX167" s="427"/>
      <c r="WFY167" s="423"/>
      <c r="WFZ167" s="428"/>
      <c r="WGA167" s="79"/>
      <c r="WGB167" s="424"/>
      <c r="WGC167" s="89"/>
      <c r="WGD167" s="425"/>
      <c r="WGE167" s="423"/>
      <c r="WGF167" s="426"/>
      <c r="WGG167" s="426"/>
      <c r="WGH167" s="427"/>
      <c r="WGI167" s="427"/>
      <c r="WGJ167" s="423"/>
      <c r="WGK167" s="428"/>
      <c r="WGL167" s="79"/>
      <c r="WGM167" s="424"/>
      <c r="WGN167" s="89"/>
      <c r="WGO167" s="425"/>
      <c r="WGP167" s="423"/>
      <c r="WGQ167" s="426"/>
      <c r="WGR167" s="426"/>
      <c r="WGS167" s="427"/>
      <c r="WGT167" s="427"/>
      <c r="WGU167" s="423"/>
      <c r="WGV167" s="428"/>
      <c r="WGW167" s="79"/>
      <c r="WGX167" s="424"/>
      <c r="WGY167" s="89"/>
      <c r="WGZ167" s="425"/>
      <c r="WHA167" s="423"/>
      <c r="WHB167" s="426"/>
      <c r="WHC167" s="426"/>
      <c r="WHD167" s="427"/>
      <c r="WHE167" s="427"/>
      <c r="WHF167" s="423"/>
      <c r="WHG167" s="428"/>
      <c r="WHH167" s="79"/>
      <c r="WHI167" s="424"/>
      <c r="WHJ167" s="89"/>
      <c r="WHK167" s="425"/>
      <c r="WHL167" s="423"/>
      <c r="WHM167" s="426"/>
      <c r="WHN167" s="426"/>
      <c r="WHO167" s="427"/>
      <c r="WHP167" s="427"/>
      <c r="WHQ167" s="423"/>
      <c r="WHR167" s="428"/>
      <c r="WHS167" s="79"/>
      <c r="WHT167" s="424"/>
      <c r="WHU167" s="89"/>
      <c r="WHV167" s="425"/>
      <c r="WHW167" s="423"/>
      <c r="WHX167" s="426"/>
      <c r="WHY167" s="426"/>
      <c r="WHZ167" s="427"/>
      <c r="WIA167" s="427"/>
      <c r="WIB167" s="423"/>
      <c r="WIC167" s="428"/>
      <c r="WID167" s="79"/>
      <c r="WIE167" s="424"/>
      <c r="WIF167" s="89"/>
      <c r="WIG167" s="425"/>
      <c r="WIH167" s="423"/>
      <c r="WII167" s="426"/>
      <c r="WIJ167" s="426"/>
      <c r="WIK167" s="427"/>
      <c r="WIL167" s="427"/>
      <c r="WIM167" s="423"/>
      <c r="WIN167" s="428"/>
      <c r="WIO167" s="79"/>
      <c r="WIP167" s="424"/>
      <c r="WIQ167" s="89"/>
      <c r="WIR167" s="425"/>
      <c r="WIS167" s="423"/>
      <c r="WIT167" s="426"/>
      <c r="WIU167" s="426"/>
      <c r="WIV167" s="427"/>
      <c r="WIW167" s="427"/>
      <c r="WIX167" s="423"/>
      <c r="WIY167" s="428"/>
      <c r="WIZ167" s="79"/>
      <c r="WJA167" s="424"/>
      <c r="WJB167" s="89"/>
      <c r="WJC167" s="425"/>
      <c r="WJD167" s="423"/>
      <c r="WJE167" s="426"/>
      <c r="WJF167" s="426"/>
      <c r="WJG167" s="427"/>
      <c r="WJH167" s="427"/>
      <c r="WJI167" s="423"/>
      <c r="WJJ167" s="428"/>
      <c r="WJK167" s="79"/>
      <c r="WJL167" s="424"/>
      <c r="WJM167" s="89"/>
      <c r="WJN167" s="425"/>
      <c r="WJO167" s="423"/>
      <c r="WJP167" s="426"/>
      <c r="WJQ167" s="426"/>
      <c r="WJR167" s="427"/>
      <c r="WJS167" s="427"/>
      <c r="WJT167" s="423"/>
      <c r="WJU167" s="428"/>
      <c r="WJV167" s="79"/>
      <c r="WJW167" s="424"/>
      <c r="WJX167" s="89"/>
      <c r="WJY167" s="425"/>
      <c r="WJZ167" s="423"/>
      <c r="WKA167" s="426"/>
      <c r="WKB167" s="426"/>
      <c r="WKC167" s="427"/>
      <c r="WKD167" s="427"/>
      <c r="WKE167" s="423"/>
      <c r="WKF167" s="428"/>
      <c r="WKG167" s="79"/>
      <c r="WKH167" s="424"/>
      <c r="WKI167" s="89"/>
      <c r="WKJ167" s="425"/>
      <c r="WKK167" s="423"/>
      <c r="WKL167" s="426"/>
      <c r="WKM167" s="426"/>
      <c r="WKN167" s="427"/>
      <c r="WKO167" s="427"/>
      <c r="WKP167" s="423"/>
      <c r="WKQ167" s="428"/>
      <c r="WKR167" s="79"/>
      <c r="WKS167" s="424"/>
      <c r="WKT167" s="89"/>
      <c r="WKU167" s="425"/>
      <c r="WKV167" s="423"/>
      <c r="WKW167" s="426"/>
      <c r="WKX167" s="426"/>
      <c r="WKY167" s="427"/>
      <c r="WKZ167" s="427"/>
      <c r="WLA167" s="423"/>
      <c r="WLB167" s="428"/>
      <c r="WLC167" s="79"/>
      <c r="WLD167" s="424"/>
      <c r="WLE167" s="89"/>
      <c r="WLF167" s="425"/>
      <c r="WLG167" s="423"/>
      <c r="WLH167" s="426"/>
      <c r="WLI167" s="426"/>
      <c r="WLJ167" s="427"/>
      <c r="WLK167" s="427"/>
      <c r="WLL167" s="423"/>
      <c r="WLM167" s="428"/>
      <c r="WLN167" s="79"/>
      <c r="WLO167" s="424"/>
      <c r="WLP167" s="89"/>
      <c r="WLQ167" s="425"/>
      <c r="WLR167" s="423"/>
      <c r="WLS167" s="426"/>
      <c r="WLT167" s="426"/>
      <c r="WLU167" s="427"/>
      <c r="WLV167" s="427"/>
      <c r="WLW167" s="423"/>
      <c r="WLX167" s="428"/>
      <c r="WLY167" s="79"/>
      <c r="WLZ167" s="424"/>
      <c r="WMA167" s="89"/>
      <c r="WMB167" s="425"/>
      <c r="WMC167" s="423"/>
      <c r="WMD167" s="426"/>
      <c r="WME167" s="426"/>
      <c r="WMF167" s="427"/>
      <c r="WMG167" s="427"/>
      <c r="WMH167" s="423"/>
      <c r="WMI167" s="428"/>
      <c r="WMJ167" s="79"/>
      <c r="WMK167" s="424"/>
      <c r="WML167" s="89"/>
      <c r="WMM167" s="425"/>
      <c r="WMN167" s="423"/>
      <c r="WMO167" s="426"/>
      <c r="WMP167" s="426"/>
      <c r="WMQ167" s="427"/>
      <c r="WMR167" s="427"/>
      <c r="WMS167" s="423"/>
      <c r="WMT167" s="428"/>
      <c r="WMU167" s="79"/>
      <c r="WMV167" s="424"/>
      <c r="WMW167" s="89"/>
      <c r="WMX167" s="425"/>
      <c r="WMY167" s="423"/>
      <c r="WMZ167" s="426"/>
      <c r="WNA167" s="426"/>
      <c r="WNB167" s="427"/>
      <c r="WNC167" s="427"/>
      <c r="WND167" s="423"/>
      <c r="WNE167" s="428"/>
      <c r="WNF167" s="79"/>
      <c r="WNG167" s="424"/>
      <c r="WNH167" s="89"/>
      <c r="WNI167" s="425"/>
      <c r="WNJ167" s="423"/>
      <c r="WNK167" s="426"/>
      <c r="WNL167" s="426"/>
      <c r="WNM167" s="427"/>
      <c r="WNN167" s="427"/>
      <c r="WNO167" s="423"/>
      <c r="WNP167" s="428"/>
      <c r="WNQ167" s="79"/>
      <c r="WNR167" s="424"/>
      <c r="WNS167" s="89"/>
      <c r="WNT167" s="425"/>
      <c r="WNU167" s="423"/>
      <c r="WNV167" s="426"/>
      <c r="WNW167" s="426"/>
      <c r="WNX167" s="427"/>
      <c r="WNY167" s="427"/>
      <c r="WNZ167" s="423"/>
      <c r="WOA167" s="428"/>
      <c r="WOB167" s="79"/>
      <c r="WOC167" s="424"/>
      <c r="WOD167" s="89"/>
      <c r="WOE167" s="425"/>
      <c r="WOF167" s="423"/>
      <c r="WOG167" s="426"/>
      <c r="WOH167" s="426"/>
      <c r="WOI167" s="427"/>
      <c r="WOJ167" s="427"/>
      <c r="WOK167" s="423"/>
      <c r="WOL167" s="428"/>
      <c r="WOM167" s="79"/>
      <c r="WON167" s="424"/>
      <c r="WOO167" s="89"/>
      <c r="WOP167" s="425"/>
      <c r="WOQ167" s="423"/>
      <c r="WOR167" s="426"/>
      <c r="WOS167" s="426"/>
      <c r="WOT167" s="427"/>
      <c r="WOU167" s="427"/>
      <c r="WOV167" s="423"/>
      <c r="WOW167" s="428"/>
      <c r="WOX167" s="79"/>
      <c r="WOY167" s="424"/>
      <c r="WOZ167" s="89"/>
      <c r="WPA167" s="425"/>
      <c r="WPB167" s="423"/>
      <c r="WPC167" s="426"/>
      <c r="WPD167" s="426"/>
      <c r="WPE167" s="427"/>
      <c r="WPF167" s="427"/>
      <c r="WPG167" s="423"/>
      <c r="WPH167" s="428"/>
      <c r="WPI167" s="79"/>
      <c r="WPJ167" s="424"/>
      <c r="WPK167" s="89"/>
      <c r="WPL167" s="425"/>
      <c r="WPM167" s="423"/>
      <c r="WPN167" s="426"/>
      <c r="WPO167" s="426"/>
      <c r="WPP167" s="427"/>
      <c r="WPQ167" s="427"/>
      <c r="WPR167" s="423"/>
      <c r="WPS167" s="428"/>
      <c r="WPT167" s="79"/>
      <c r="WPU167" s="424"/>
      <c r="WPV167" s="89"/>
      <c r="WPW167" s="425"/>
      <c r="WPX167" s="423"/>
      <c r="WPY167" s="426"/>
      <c r="WPZ167" s="426"/>
      <c r="WQA167" s="427"/>
      <c r="WQB167" s="427"/>
      <c r="WQC167" s="423"/>
      <c r="WQD167" s="428"/>
      <c r="WQE167" s="79"/>
      <c r="WQF167" s="424"/>
      <c r="WQG167" s="89"/>
      <c r="WQH167" s="425"/>
      <c r="WQI167" s="423"/>
      <c r="WQJ167" s="426"/>
      <c r="WQK167" s="426"/>
      <c r="WQL167" s="427"/>
      <c r="WQM167" s="427"/>
      <c r="WQN167" s="423"/>
      <c r="WQO167" s="428"/>
      <c r="WQP167" s="79"/>
      <c r="WQQ167" s="424"/>
      <c r="WQR167" s="89"/>
      <c r="WQS167" s="425"/>
      <c r="WQT167" s="423"/>
      <c r="WQU167" s="426"/>
      <c r="WQV167" s="426"/>
      <c r="WQW167" s="427"/>
      <c r="WQX167" s="427"/>
      <c r="WQY167" s="423"/>
      <c r="WQZ167" s="428"/>
      <c r="WRA167" s="79"/>
      <c r="WRB167" s="424"/>
      <c r="WRC167" s="89"/>
      <c r="WRD167" s="425"/>
      <c r="WRE167" s="423"/>
      <c r="WRF167" s="426"/>
      <c r="WRG167" s="426"/>
      <c r="WRH167" s="427"/>
      <c r="WRI167" s="427"/>
      <c r="WRJ167" s="423"/>
      <c r="WRK167" s="428"/>
      <c r="WRL167" s="79"/>
      <c r="WRM167" s="424"/>
      <c r="WRN167" s="89"/>
      <c r="WRO167" s="425"/>
      <c r="WRP167" s="423"/>
      <c r="WRQ167" s="426"/>
      <c r="WRR167" s="426"/>
      <c r="WRS167" s="427"/>
      <c r="WRT167" s="427"/>
      <c r="WRU167" s="423"/>
      <c r="WRV167" s="428"/>
      <c r="WRW167" s="79"/>
      <c r="WRX167" s="424"/>
      <c r="WRY167" s="89"/>
      <c r="WRZ167" s="425"/>
      <c r="WSA167" s="423"/>
      <c r="WSB167" s="426"/>
      <c r="WSC167" s="426"/>
      <c r="WSD167" s="427"/>
      <c r="WSE167" s="427"/>
      <c r="WSF167" s="423"/>
      <c r="WSG167" s="428"/>
      <c r="WSH167" s="79"/>
      <c r="WSI167" s="424"/>
      <c r="WSJ167" s="89"/>
      <c r="WSK167" s="425"/>
      <c r="WSL167" s="423"/>
      <c r="WSM167" s="426"/>
      <c r="WSN167" s="426"/>
      <c r="WSO167" s="427"/>
      <c r="WSP167" s="427"/>
      <c r="WSQ167" s="423"/>
      <c r="WSR167" s="428"/>
      <c r="WSS167" s="79"/>
      <c r="WST167" s="424"/>
      <c r="WSU167" s="89"/>
      <c r="WSV167" s="425"/>
      <c r="WSW167" s="423"/>
      <c r="WSX167" s="426"/>
      <c r="WSY167" s="426"/>
      <c r="WSZ167" s="427"/>
      <c r="WTA167" s="427"/>
      <c r="WTB167" s="423"/>
      <c r="WTC167" s="428"/>
      <c r="WTD167" s="79"/>
      <c r="WTE167" s="424"/>
      <c r="WTF167" s="89"/>
      <c r="WTG167" s="425"/>
      <c r="WTH167" s="423"/>
      <c r="WTI167" s="426"/>
      <c r="WTJ167" s="426"/>
      <c r="WTK167" s="427"/>
      <c r="WTL167" s="427"/>
      <c r="WTM167" s="423"/>
      <c r="WTN167" s="428"/>
      <c r="WTO167" s="79"/>
      <c r="WTP167" s="424"/>
      <c r="WTQ167" s="89"/>
      <c r="WTR167" s="425"/>
      <c r="WTS167" s="423"/>
      <c r="WTT167" s="426"/>
      <c r="WTU167" s="426"/>
      <c r="WTV167" s="427"/>
      <c r="WTW167" s="427"/>
      <c r="WTX167" s="423"/>
      <c r="WTY167" s="428"/>
      <c r="WTZ167" s="79"/>
      <c r="WUA167" s="424"/>
      <c r="WUB167" s="89"/>
      <c r="WUC167" s="425"/>
      <c r="WUD167" s="423"/>
      <c r="WUE167" s="426"/>
      <c r="WUF167" s="426"/>
      <c r="WUG167" s="427"/>
      <c r="WUH167" s="427"/>
      <c r="WUI167" s="423"/>
      <c r="WUJ167" s="428"/>
      <c r="WUK167" s="79"/>
      <c r="WUL167" s="424"/>
      <c r="WUM167" s="89"/>
      <c r="WUN167" s="425"/>
      <c r="WUO167" s="423"/>
      <c r="WUP167" s="426"/>
      <c r="WUQ167" s="426"/>
      <c r="WUR167" s="427"/>
      <c r="WUS167" s="427"/>
      <c r="WUT167" s="423"/>
      <c r="WUU167" s="428"/>
      <c r="WUV167" s="79"/>
      <c r="WUW167" s="424"/>
      <c r="WUX167" s="89"/>
      <c r="WUY167" s="425"/>
      <c r="WUZ167" s="423"/>
      <c r="WVA167" s="426"/>
      <c r="WVB167" s="426"/>
      <c r="WVC167" s="427"/>
      <c r="WVD167" s="427"/>
      <c r="WVE167" s="423"/>
      <c r="WVF167" s="428"/>
      <c r="WVG167" s="79"/>
      <c r="WVH167" s="424"/>
      <c r="WVI167" s="89"/>
      <c r="WVJ167" s="425"/>
      <c r="WVK167" s="423"/>
      <c r="WVL167" s="426"/>
      <c r="WVM167" s="426"/>
      <c r="WVN167" s="427"/>
      <c r="WVO167" s="427"/>
      <c r="WVP167" s="423"/>
      <c r="WVQ167" s="428"/>
      <c r="WVR167" s="79"/>
      <c r="WVS167" s="424"/>
      <c r="WVT167" s="89"/>
      <c r="WVU167" s="425"/>
      <c r="WVV167" s="423"/>
      <c r="WVW167" s="426"/>
      <c r="WVX167" s="426"/>
      <c r="WVY167" s="427"/>
      <c r="WVZ167" s="427"/>
      <c r="WWA167" s="423"/>
      <c r="WWB167" s="428"/>
      <c r="WWC167" s="79"/>
      <c r="WWD167" s="424"/>
      <c r="WWE167" s="89"/>
      <c r="WWF167" s="425"/>
      <c r="WWG167" s="423"/>
      <c r="WWH167" s="426"/>
      <c r="WWI167" s="426"/>
      <c r="WWJ167" s="427"/>
      <c r="WWK167" s="427"/>
      <c r="WWL167" s="423"/>
      <c r="WWM167" s="428"/>
      <c r="WWN167" s="79"/>
      <c r="WWO167" s="424"/>
      <c r="WWP167" s="89"/>
      <c r="WWQ167" s="425"/>
      <c r="WWR167" s="423"/>
      <c r="WWS167" s="426"/>
      <c r="WWT167" s="426"/>
      <c r="WWU167" s="427"/>
      <c r="WWV167" s="427"/>
      <c r="WWW167" s="423"/>
      <c r="WWX167" s="428"/>
      <c r="WWY167" s="79"/>
      <c r="WWZ167" s="424"/>
      <c r="WXA167" s="89"/>
      <c r="WXB167" s="425"/>
      <c r="WXC167" s="423"/>
      <c r="WXD167" s="426"/>
      <c r="WXE167" s="426"/>
      <c r="WXF167" s="427"/>
      <c r="WXG167" s="427"/>
      <c r="WXH167" s="423"/>
      <c r="WXI167" s="428"/>
      <c r="WXJ167" s="79"/>
      <c r="WXK167" s="424"/>
      <c r="WXL167" s="89"/>
      <c r="WXM167" s="425"/>
      <c r="WXN167" s="423"/>
      <c r="WXO167" s="426"/>
      <c r="WXP167" s="426"/>
      <c r="WXQ167" s="427"/>
      <c r="WXR167" s="427"/>
      <c r="WXS167" s="423"/>
      <c r="WXT167" s="428"/>
      <c r="WXU167" s="79"/>
      <c r="WXV167" s="424"/>
      <c r="WXW167" s="89"/>
      <c r="WXX167" s="425"/>
      <c r="WXY167" s="423"/>
      <c r="WXZ167" s="426"/>
      <c r="WYA167" s="426"/>
      <c r="WYB167" s="427"/>
      <c r="WYC167" s="427"/>
      <c r="WYD167" s="423"/>
      <c r="WYE167" s="428"/>
      <c r="WYF167" s="79"/>
      <c r="WYG167" s="424"/>
      <c r="WYH167" s="89"/>
      <c r="WYI167" s="425"/>
      <c r="WYJ167" s="423"/>
      <c r="WYK167" s="426"/>
      <c r="WYL167" s="426"/>
      <c r="WYM167" s="427"/>
      <c r="WYN167" s="427"/>
      <c r="WYO167" s="423"/>
      <c r="WYP167" s="428"/>
      <c r="WYQ167" s="79"/>
      <c r="WYR167" s="424"/>
      <c r="WYS167" s="89"/>
      <c r="WYT167" s="425"/>
      <c r="WYU167" s="423"/>
      <c r="WYV167" s="426"/>
      <c r="WYW167" s="426"/>
      <c r="WYX167" s="427"/>
      <c r="WYY167" s="427"/>
      <c r="WYZ167" s="423"/>
      <c r="WZA167" s="428"/>
      <c r="WZB167" s="79"/>
      <c r="WZC167" s="424"/>
      <c r="WZD167" s="89"/>
      <c r="WZE167" s="425"/>
      <c r="WZF167" s="423"/>
      <c r="WZG167" s="426"/>
      <c r="WZH167" s="426"/>
      <c r="WZI167" s="427"/>
      <c r="WZJ167" s="427"/>
      <c r="WZK167" s="423"/>
      <c r="WZL167" s="428"/>
      <c r="WZM167" s="79"/>
      <c r="WZN167" s="424"/>
      <c r="WZO167" s="89"/>
      <c r="WZP167" s="425"/>
      <c r="WZQ167" s="423"/>
      <c r="WZR167" s="426"/>
      <c r="WZS167" s="426"/>
      <c r="WZT167" s="427"/>
      <c r="WZU167" s="427"/>
      <c r="WZV167" s="423"/>
      <c r="WZW167" s="428"/>
      <c r="WZX167" s="79"/>
      <c r="WZY167" s="424"/>
      <c r="WZZ167" s="89"/>
      <c r="XAA167" s="425"/>
      <c r="XAB167" s="423"/>
      <c r="XAC167" s="426"/>
      <c r="XAD167" s="426"/>
      <c r="XAE167" s="427"/>
      <c r="XAF167" s="427"/>
      <c r="XAG167" s="423"/>
      <c r="XAH167" s="428"/>
      <c r="XAI167" s="79"/>
      <c r="XAJ167" s="424"/>
      <c r="XAK167" s="89"/>
      <c r="XAL167" s="425"/>
      <c r="XAM167" s="423"/>
      <c r="XAN167" s="426"/>
      <c r="XAO167" s="426"/>
      <c r="XAP167" s="427"/>
      <c r="XAQ167" s="427"/>
      <c r="XAR167" s="423"/>
      <c r="XAS167" s="428"/>
      <c r="XAT167" s="79"/>
      <c r="XAU167" s="424"/>
      <c r="XAV167" s="89"/>
      <c r="XAW167" s="425"/>
      <c r="XAX167" s="423"/>
      <c r="XAY167" s="426"/>
      <c r="XAZ167" s="426"/>
      <c r="XBA167" s="427"/>
      <c r="XBB167" s="427"/>
      <c r="XBC167" s="423"/>
      <c r="XBD167" s="428"/>
      <c r="XBE167" s="79"/>
      <c r="XBF167" s="424"/>
      <c r="XBG167" s="89"/>
      <c r="XBH167" s="425"/>
      <c r="XBI167" s="423"/>
      <c r="XBJ167" s="426"/>
      <c r="XBK167" s="426"/>
      <c r="XBL167" s="427"/>
      <c r="XBM167" s="427"/>
      <c r="XBN167" s="423"/>
      <c r="XBO167" s="428"/>
      <c r="XBP167" s="79"/>
      <c r="XBQ167" s="424"/>
      <c r="XBR167" s="89"/>
      <c r="XBS167" s="425"/>
      <c r="XBT167" s="423"/>
      <c r="XBU167" s="426"/>
      <c r="XBV167" s="426"/>
      <c r="XBW167" s="427"/>
      <c r="XBX167" s="427"/>
      <c r="XBY167" s="423"/>
      <c r="XBZ167" s="428"/>
      <c r="XCA167" s="79"/>
      <c r="XCB167" s="424"/>
      <c r="XCC167" s="89"/>
      <c r="XCD167" s="425"/>
      <c r="XCE167" s="423"/>
      <c r="XCF167" s="426"/>
      <c r="XCG167" s="426"/>
      <c r="XCH167" s="427"/>
      <c r="XCI167" s="427"/>
      <c r="XCJ167" s="423"/>
      <c r="XCK167" s="428"/>
      <c r="XCL167" s="79"/>
      <c r="XCM167" s="424"/>
      <c r="XCN167" s="89"/>
      <c r="XCO167" s="425"/>
      <c r="XCP167" s="423"/>
      <c r="XCQ167" s="426"/>
      <c r="XCR167" s="426"/>
      <c r="XCS167" s="427"/>
      <c r="XCT167" s="427"/>
      <c r="XCU167" s="423"/>
      <c r="XCV167" s="428"/>
      <c r="XCW167" s="79"/>
      <c r="XCX167" s="424"/>
      <c r="XCY167" s="89"/>
      <c r="XCZ167" s="425"/>
      <c r="XDA167" s="423"/>
      <c r="XDB167" s="426"/>
      <c r="XDC167" s="426"/>
      <c r="XDD167" s="427"/>
      <c r="XDE167" s="427"/>
      <c r="XDF167" s="423"/>
      <c r="XDG167" s="428"/>
      <c r="XDH167" s="79"/>
      <c r="XDI167" s="424"/>
      <c r="XDJ167" s="89"/>
      <c r="XDK167" s="425"/>
      <c r="XDL167" s="423"/>
      <c r="XDM167" s="426"/>
      <c r="XDN167" s="426"/>
      <c r="XDO167" s="427"/>
      <c r="XDP167" s="427"/>
      <c r="XDQ167" s="423"/>
      <c r="XDR167" s="428"/>
      <c r="XDS167" s="79"/>
      <c r="XDT167" s="424"/>
      <c r="XDU167" s="89"/>
      <c r="XDV167" s="425"/>
      <c r="XDW167" s="423"/>
      <c r="XDX167" s="426"/>
      <c r="XDY167" s="426"/>
      <c r="XDZ167" s="427"/>
      <c r="XEA167" s="427"/>
      <c r="XEB167" s="423"/>
      <c r="XEC167" s="428"/>
      <c r="XED167" s="79"/>
      <c r="XEE167" s="424"/>
      <c r="XEF167" s="89"/>
      <c r="XEG167" s="425"/>
      <c r="XEH167" s="423"/>
      <c r="XEI167" s="426"/>
      <c r="XEJ167" s="426"/>
      <c r="XEK167" s="427"/>
      <c r="XEL167" s="427"/>
      <c r="XEM167" s="423"/>
      <c r="XEN167" s="428"/>
      <c r="XEO167" s="79"/>
      <c r="XEP167" s="424"/>
      <c r="XEQ167" s="89"/>
      <c r="XER167" s="425"/>
      <c r="XES167" s="423"/>
      <c r="XET167" s="426"/>
      <c r="XEU167" s="426"/>
      <c r="XEV167" s="427"/>
      <c r="XEW167" s="427"/>
      <c r="XEX167" s="423"/>
      <c r="XEY167" s="428"/>
      <c r="XEZ167" s="79"/>
      <c r="XFA167" s="424"/>
      <c r="XFB167" s="89"/>
      <c r="XFC167" s="425"/>
      <c r="XFD167" s="423"/>
    </row>
    <row r="168" spans="1:16384" ht="5.0999999999999996" customHeight="1" x14ac:dyDescent="0.2">
      <c r="A168" s="435"/>
      <c r="B168" s="402" t="e">
        <f>VLOOKUP(A168,Data!$A:$P,3,FALSE)</f>
        <v>#N/A</v>
      </c>
      <c r="C168" s="185" t="e">
        <f>VLOOKUP(A168,Data!$A:$P,4,FALSE)</f>
        <v>#N/A</v>
      </c>
      <c r="D168" s="186" t="e">
        <f>VLOOKUP(A168,Data!$A:$P,5,FALSE)</f>
        <v>#N/A</v>
      </c>
      <c r="E168" s="312" t="e">
        <f>VLOOKUP(A168,Data!$A:$P,9,FALSE)</f>
        <v>#N/A</v>
      </c>
      <c r="F168" s="429" t="e">
        <f>VLOOKUP(A168,Data!$A:$P,11,FALSE)</f>
        <v>#N/A</v>
      </c>
      <c r="G168" s="429" t="e">
        <f>VLOOKUP(A168,Data!$A:$P,12,FALSE)</f>
        <v>#N/A</v>
      </c>
      <c r="H168" s="494" t="e">
        <f>VLOOKUP(A168,Data!$A:$P,13,FALSE)</f>
        <v>#N/A</v>
      </c>
      <c r="I168" s="190" t="e">
        <f>VLOOKUP(A168,Data!$A:$P,14,FALSE)</f>
        <v>#N/A</v>
      </c>
      <c r="J168" s="388" t="e">
        <f>VLOOKUP(A168,Data!$A:$P,15,FALSE)</f>
        <v>#N/A</v>
      </c>
      <c r="K168" s="525" t="e">
        <f>VLOOKUP(A168,Data!$A:$S,19,FALSE)</f>
        <v>#N/A</v>
      </c>
      <c r="L168" s="528" t="e">
        <f>VLOOKUP(A168,Data!$A$2:$P$337,16,FALSE)</f>
        <v>#N/A</v>
      </c>
      <c r="M168" s="424"/>
      <c r="N168" s="89"/>
      <c r="O168" s="425"/>
      <c r="P168" s="423"/>
      <c r="Q168" s="426"/>
      <c r="R168" s="426"/>
      <c r="S168" s="427"/>
      <c r="T168" s="427"/>
      <c r="U168" s="423"/>
      <c r="V168" s="428"/>
      <c r="W168" s="78"/>
      <c r="X168" s="424"/>
      <c r="Y168" s="89"/>
      <c r="Z168" s="425"/>
      <c r="AA168" s="423"/>
      <c r="AB168" s="426"/>
      <c r="AC168" s="426"/>
      <c r="AD168" s="427"/>
      <c r="AE168" s="427"/>
      <c r="AF168" s="423"/>
      <c r="AG168" s="428"/>
      <c r="AH168" s="79"/>
      <c r="AI168" s="424"/>
      <c r="AJ168" s="89"/>
      <c r="AK168" s="425"/>
      <c r="AL168" s="423"/>
      <c r="AM168" s="426"/>
      <c r="AN168" s="426"/>
      <c r="AO168" s="427"/>
      <c r="AP168" s="427"/>
      <c r="AQ168" s="423"/>
      <c r="AR168" s="428"/>
      <c r="AS168" s="79"/>
      <c r="AT168" s="424"/>
      <c r="AU168" s="89"/>
      <c r="AV168" s="425"/>
      <c r="AW168" s="423"/>
      <c r="AX168" s="426"/>
      <c r="AY168" s="426"/>
      <c r="AZ168" s="427"/>
      <c r="BA168" s="427"/>
      <c r="BB168" s="423"/>
      <c r="BC168" s="428"/>
      <c r="BD168" s="79"/>
      <c r="BE168" s="424"/>
      <c r="BF168" s="89"/>
      <c r="BG168" s="425"/>
      <c r="BH168" s="423"/>
      <c r="BI168" s="426"/>
      <c r="BJ168" s="426"/>
      <c r="BK168" s="427"/>
      <c r="BL168" s="427"/>
      <c r="BM168" s="423"/>
      <c r="BN168" s="428"/>
      <c r="BO168" s="79"/>
      <c r="BP168" s="424"/>
      <c r="BQ168" s="89"/>
      <c r="BR168" s="425"/>
      <c r="BS168" s="423"/>
      <c r="BT168" s="426"/>
      <c r="BU168" s="426"/>
      <c r="BV168" s="427"/>
      <c r="BW168" s="427"/>
      <c r="BX168" s="423"/>
      <c r="BY168" s="428"/>
      <c r="BZ168" s="79"/>
      <c r="CA168" s="424"/>
      <c r="CB168" s="89"/>
      <c r="CC168" s="425"/>
      <c r="CD168" s="423"/>
      <c r="CE168" s="426"/>
      <c r="CF168" s="426"/>
      <c r="CG168" s="427"/>
      <c r="CH168" s="427"/>
      <c r="CI168" s="423"/>
      <c r="CJ168" s="428"/>
      <c r="CK168" s="79"/>
      <c r="CL168" s="424"/>
      <c r="CM168" s="89"/>
      <c r="CN168" s="425"/>
      <c r="CO168" s="423"/>
      <c r="CP168" s="426"/>
      <c r="CQ168" s="426"/>
      <c r="CR168" s="427"/>
      <c r="CS168" s="427"/>
      <c r="CT168" s="423"/>
      <c r="CU168" s="428"/>
      <c r="CV168" s="79"/>
      <c r="CW168" s="424"/>
      <c r="CX168" s="89"/>
      <c r="CY168" s="425"/>
      <c r="CZ168" s="423"/>
      <c r="DA168" s="426"/>
      <c r="DB168" s="426"/>
      <c r="DC168" s="427"/>
      <c r="DD168" s="427"/>
      <c r="DE168" s="423"/>
      <c r="DF168" s="428"/>
      <c r="DG168" s="79"/>
      <c r="DH168" s="424"/>
      <c r="DI168" s="89"/>
      <c r="DJ168" s="425"/>
      <c r="DK168" s="423"/>
      <c r="DL168" s="426"/>
      <c r="DM168" s="426"/>
      <c r="DN168" s="427"/>
      <c r="DO168" s="427"/>
      <c r="DP168" s="423"/>
      <c r="DQ168" s="428"/>
      <c r="DR168" s="79"/>
      <c r="DS168" s="424"/>
      <c r="DT168" s="89"/>
      <c r="DU168" s="425"/>
      <c r="DV168" s="423"/>
      <c r="DW168" s="426"/>
      <c r="DX168" s="426"/>
      <c r="DY168" s="427"/>
      <c r="DZ168" s="427"/>
      <c r="EA168" s="423"/>
      <c r="EB168" s="428"/>
      <c r="EC168" s="79"/>
      <c r="ED168" s="424"/>
      <c r="EE168" s="89"/>
      <c r="EF168" s="425"/>
      <c r="EG168" s="423"/>
      <c r="EH168" s="426"/>
      <c r="EI168" s="426"/>
      <c r="EJ168" s="427"/>
      <c r="EK168" s="427"/>
      <c r="EL168" s="423"/>
      <c r="EM168" s="428"/>
      <c r="EN168" s="79"/>
      <c r="EO168" s="424"/>
      <c r="EP168" s="89"/>
      <c r="EQ168" s="425"/>
      <c r="ER168" s="423"/>
      <c r="ES168" s="426"/>
      <c r="ET168" s="426"/>
      <c r="EU168" s="427"/>
      <c r="EV168" s="427"/>
      <c r="EW168" s="423"/>
      <c r="EX168" s="428"/>
      <c r="EY168" s="79"/>
      <c r="EZ168" s="424"/>
      <c r="FA168" s="89"/>
      <c r="FB168" s="425"/>
      <c r="FC168" s="423"/>
      <c r="FD168" s="426"/>
      <c r="FE168" s="426"/>
      <c r="FF168" s="427"/>
      <c r="FG168" s="427"/>
      <c r="FH168" s="423"/>
      <c r="FI168" s="428"/>
      <c r="FJ168" s="79"/>
      <c r="FK168" s="424"/>
      <c r="FL168" s="89"/>
      <c r="FM168" s="425"/>
      <c r="FN168" s="423"/>
      <c r="FO168" s="426"/>
      <c r="FP168" s="426"/>
      <c r="FQ168" s="427"/>
      <c r="FR168" s="427"/>
      <c r="FS168" s="423"/>
      <c r="FT168" s="428"/>
      <c r="FU168" s="79"/>
      <c r="FV168" s="424"/>
      <c r="FW168" s="89"/>
      <c r="FX168" s="425"/>
      <c r="FY168" s="423"/>
      <c r="FZ168" s="426"/>
      <c r="GA168" s="426"/>
      <c r="GB168" s="427"/>
      <c r="GC168" s="427"/>
      <c r="GD168" s="423"/>
      <c r="GE168" s="428"/>
      <c r="GF168" s="79"/>
      <c r="GG168" s="424"/>
      <c r="GH168" s="89"/>
      <c r="GI168" s="425"/>
      <c r="GJ168" s="423"/>
      <c r="GK168" s="426"/>
      <c r="GL168" s="426"/>
      <c r="GM168" s="427"/>
      <c r="GN168" s="427"/>
      <c r="GO168" s="423"/>
      <c r="GP168" s="428"/>
      <c r="GQ168" s="79"/>
      <c r="GR168" s="424"/>
      <c r="GS168" s="89"/>
      <c r="GT168" s="425"/>
      <c r="GU168" s="423"/>
      <c r="GV168" s="426"/>
      <c r="GW168" s="426"/>
      <c r="GX168" s="427"/>
      <c r="GY168" s="427"/>
      <c r="GZ168" s="423"/>
      <c r="HA168" s="428"/>
      <c r="HB168" s="79"/>
      <c r="HC168" s="424"/>
      <c r="HD168" s="89"/>
      <c r="HE168" s="425"/>
      <c r="HF168" s="423"/>
      <c r="HG168" s="426"/>
      <c r="HH168" s="426"/>
      <c r="HI168" s="427"/>
      <c r="HJ168" s="427"/>
      <c r="HK168" s="423"/>
      <c r="HL168" s="428"/>
      <c r="HM168" s="79"/>
      <c r="HN168" s="424"/>
      <c r="HO168" s="89"/>
      <c r="HP168" s="425"/>
      <c r="HQ168" s="423"/>
      <c r="HR168" s="426"/>
      <c r="HS168" s="426"/>
      <c r="HT168" s="427"/>
      <c r="HU168" s="427"/>
      <c r="HV168" s="423"/>
      <c r="HW168" s="428"/>
      <c r="HX168" s="79"/>
      <c r="HY168" s="424"/>
      <c r="HZ168" s="89"/>
      <c r="IA168" s="425"/>
      <c r="IB168" s="423"/>
      <c r="IC168" s="426"/>
      <c r="ID168" s="426"/>
      <c r="IE168" s="427"/>
      <c r="IF168" s="427"/>
      <c r="IG168" s="423"/>
      <c r="IH168" s="428"/>
      <c r="II168" s="79"/>
      <c r="IJ168" s="424"/>
      <c r="IK168" s="89"/>
      <c r="IL168" s="425"/>
      <c r="IM168" s="423"/>
      <c r="IN168" s="426"/>
      <c r="IO168" s="426"/>
      <c r="IP168" s="427"/>
      <c r="IQ168" s="427"/>
      <c r="IR168" s="423"/>
      <c r="IS168" s="428"/>
      <c r="IT168" s="79"/>
      <c r="IU168" s="424"/>
      <c r="IV168" s="89"/>
      <c r="IW168" s="425"/>
      <c r="IX168" s="423"/>
      <c r="IY168" s="426"/>
      <c r="IZ168" s="426"/>
      <c r="JA168" s="427"/>
      <c r="JB168" s="427"/>
      <c r="JC168" s="423"/>
      <c r="JD168" s="428"/>
      <c r="JE168" s="79"/>
      <c r="JF168" s="424"/>
      <c r="JG168" s="89"/>
      <c r="JH168" s="425"/>
      <c r="JI168" s="423"/>
      <c r="JJ168" s="426"/>
      <c r="JK168" s="426"/>
      <c r="JL168" s="427"/>
      <c r="JM168" s="427"/>
      <c r="JN168" s="423"/>
      <c r="JO168" s="428"/>
      <c r="JP168" s="79"/>
      <c r="JQ168" s="424"/>
      <c r="JR168" s="89"/>
      <c r="JS168" s="425"/>
      <c r="JT168" s="423"/>
      <c r="JU168" s="426"/>
      <c r="JV168" s="426"/>
      <c r="JW168" s="427"/>
      <c r="JX168" s="427"/>
      <c r="JY168" s="423"/>
      <c r="JZ168" s="428"/>
      <c r="KA168" s="79"/>
      <c r="KB168" s="424"/>
      <c r="KC168" s="89"/>
      <c r="KD168" s="425"/>
      <c r="KE168" s="423"/>
      <c r="KF168" s="426"/>
      <c r="KG168" s="426"/>
      <c r="KH168" s="427"/>
      <c r="KI168" s="427"/>
      <c r="KJ168" s="423"/>
      <c r="KK168" s="428"/>
      <c r="KL168" s="79"/>
      <c r="KM168" s="424"/>
      <c r="KN168" s="89"/>
      <c r="KO168" s="425"/>
      <c r="KP168" s="423"/>
      <c r="KQ168" s="426"/>
      <c r="KR168" s="426"/>
      <c r="KS168" s="427"/>
      <c r="KT168" s="427"/>
      <c r="KU168" s="423"/>
      <c r="KV168" s="428"/>
      <c r="KW168" s="79"/>
      <c r="KX168" s="424"/>
      <c r="KY168" s="89"/>
      <c r="KZ168" s="425"/>
      <c r="LA168" s="423"/>
      <c r="LB168" s="426"/>
      <c r="LC168" s="426"/>
      <c r="LD168" s="427"/>
      <c r="LE168" s="427"/>
      <c r="LF168" s="423"/>
      <c r="LG168" s="428"/>
      <c r="LH168" s="79"/>
      <c r="LI168" s="424"/>
      <c r="LJ168" s="89"/>
      <c r="LK168" s="425"/>
      <c r="LL168" s="423"/>
      <c r="LM168" s="426"/>
      <c r="LN168" s="426"/>
      <c r="LO168" s="427"/>
      <c r="LP168" s="427"/>
      <c r="LQ168" s="423"/>
      <c r="LR168" s="428"/>
      <c r="LS168" s="79"/>
      <c r="LT168" s="424"/>
      <c r="LU168" s="89"/>
      <c r="LV168" s="425"/>
      <c r="LW168" s="423"/>
      <c r="LX168" s="426"/>
      <c r="LY168" s="426"/>
      <c r="LZ168" s="427"/>
      <c r="MA168" s="427"/>
      <c r="MB168" s="423"/>
      <c r="MC168" s="428"/>
      <c r="MD168" s="79"/>
      <c r="ME168" s="424"/>
      <c r="MF168" s="89"/>
      <c r="MG168" s="425"/>
      <c r="MH168" s="423"/>
      <c r="MI168" s="426"/>
      <c r="MJ168" s="426"/>
      <c r="MK168" s="427"/>
      <c r="ML168" s="427"/>
      <c r="MM168" s="423"/>
      <c r="MN168" s="428"/>
      <c r="MO168" s="79"/>
      <c r="MP168" s="424"/>
      <c r="MQ168" s="89"/>
      <c r="MR168" s="425"/>
      <c r="MS168" s="423"/>
      <c r="MT168" s="426"/>
      <c r="MU168" s="426"/>
      <c r="MV168" s="427"/>
      <c r="MW168" s="427"/>
      <c r="MX168" s="423"/>
      <c r="MY168" s="428"/>
      <c r="MZ168" s="79"/>
      <c r="NA168" s="424"/>
      <c r="NB168" s="89"/>
      <c r="NC168" s="425"/>
      <c r="ND168" s="423"/>
      <c r="NE168" s="426"/>
      <c r="NF168" s="426"/>
      <c r="NG168" s="427"/>
      <c r="NH168" s="427"/>
      <c r="NI168" s="423"/>
      <c r="NJ168" s="428"/>
      <c r="NK168" s="79"/>
      <c r="NL168" s="424"/>
      <c r="NM168" s="89"/>
      <c r="NN168" s="425"/>
      <c r="NO168" s="423"/>
      <c r="NP168" s="426"/>
      <c r="NQ168" s="426"/>
      <c r="NR168" s="427"/>
      <c r="NS168" s="427"/>
      <c r="NT168" s="423"/>
      <c r="NU168" s="428"/>
      <c r="NV168" s="79"/>
      <c r="NW168" s="424"/>
      <c r="NX168" s="89"/>
      <c r="NY168" s="425"/>
      <c r="NZ168" s="423"/>
      <c r="OA168" s="426"/>
      <c r="OB168" s="426"/>
      <c r="OC168" s="427"/>
      <c r="OD168" s="427"/>
      <c r="OE168" s="423"/>
      <c r="OF168" s="428"/>
      <c r="OG168" s="79"/>
      <c r="OH168" s="424"/>
      <c r="OI168" s="89"/>
      <c r="OJ168" s="425"/>
      <c r="OK168" s="423"/>
      <c r="OL168" s="426"/>
      <c r="OM168" s="426"/>
      <c r="ON168" s="427"/>
      <c r="OO168" s="427"/>
      <c r="OP168" s="423"/>
      <c r="OQ168" s="428"/>
      <c r="OR168" s="79"/>
      <c r="OS168" s="424"/>
      <c r="OT168" s="89"/>
      <c r="OU168" s="425"/>
      <c r="OV168" s="423"/>
      <c r="OW168" s="426"/>
      <c r="OX168" s="426"/>
      <c r="OY168" s="427"/>
      <c r="OZ168" s="427"/>
      <c r="PA168" s="423"/>
      <c r="PB168" s="428"/>
      <c r="PC168" s="79"/>
      <c r="PD168" s="424"/>
      <c r="PE168" s="89"/>
      <c r="PF168" s="425"/>
      <c r="PG168" s="423"/>
      <c r="PH168" s="426"/>
      <c r="PI168" s="426"/>
      <c r="PJ168" s="427"/>
      <c r="PK168" s="427"/>
      <c r="PL168" s="423"/>
      <c r="PM168" s="428"/>
      <c r="PN168" s="79"/>
      <c r="PO168" s="424"/>
      <c r="PP168" s="89"/>
      <c r="PQ168" s="425"/>
      <c r="PR168" s="423"/>
      <c r="PS168" s="426"/>
      <c r="PT168" s="426"/>
      <c r="PU168" s="427"/>
      <c r="PV168" s="427"/>
      <c r="PW168" s="423"/>
      <c r="PX168" s="428"/>
      <c r="PY168" s="79"/>
      <c r="PZ168" s="424"/>
      <c r="QA168" s="89"/>
      <c r="QB168" s="425"/>
      <c r="QC168" s="423"/>
      <c r="QD168" s="426"/>
      <c r="QE168" s="426"/>
      <c r="QF168" s="427"/>
      <c r="QG168" s="427"/>
      <c r="QH168" s="423"/>
      <c r="QI168" s="428"/>
      <c r="QJ168" s="79"/>
      <c r="QK168" s="424"/>
      <c r="QL168" s="89"/>
      <c r="QM168" s="425"/>
      <c r="QN168" s="423"/>
      <c r="QO168" s="426"/>
      <c r="QP168" s="426"/>
      <c r="QQ168" s="427"/>
      <c r="QR168" s="427"/>
      <c r="QS168" s="423"/>
      <c r="QT168" s="428"/>
      <c r="QU168" s="79"/>
      <c r="QV168" s="424"/>
      <c r="QW168" s="89"/>
      <c r="QX168" s="425"/>
      <c r="QY168" s="423"/>
      <c r="QZ168" s="426"/>
      <c r="RA168" s="426"/>
      <c r="RB168" s="427"/>
      <c r="RC168" s="427"/>
      <c r="RD168" s="423"/>
      <c r="RE168" s="428"/>
      <c r="RF168" s="79"/>
      <c r="RG168" s="424"/>
      <c r="RH168" s="89"/>
      <c r="RI168" s="425"/>
      <c r="RJ168" s="423"/>
      <c r="RK168" s="426"/>
      <c r="RL168" s="426"/>
      <c r="RM168" s="427"/>
      <c r="RN168" s="427"/>
      <c r="RO168" s="423"/>
      <c r="RP168" s="428"/>
      <c r="RQ168" s="79"/>
      <c r="RR168" s="424"/>
      <c r="RS168" s="89"/>
      <c r="RT168" s="425"/>
      <c r="RU168" s="423"/>
      <c r="RV168" s="426"/>
      <c r="RW168" s="426"/>
      <c r="RX168" s="427"/>
      <c r="RY168" s="427"/>
      <c r="RZ168" s="423"/>
      <c r="SA168" s="428"/>
      <c r="SB168" s="79"/>
      <c r="SC168" s="424"/>
      <c r="SD168" s="89"/>
      <c r="SE168" s="425"/>
      <c r="SF168" s="423"/>
      <c r="SG168" s="426"/>
      <c r="SH168" s="426"/>
      <c r="SI168" s="427"/>
      <c r="SJ168" s="427"/>
      <c r="SK168" s="423"/>
      <c r="SL168" s="428"/>
      <c r="SM168" s="79"/>
      <c r="SN168" s="424"/>
      <c r="SO168" s="89"/>
      <c r="SP168" s="425"/>
      <c r="SQ168" s="423"/>
      <c r="SR168" s="426"/>
      <c r="SS168" s="426"/>
      <c r="ST168" s="427"/>
      <c r="SU168" s="427"/>
      <c r="SV168" s="423"/>
      <c r="SW168" s="428"/>
      <c r="SX168" s="79"/>
      <c r="SY168" s="424"/>
      <c r="SZ168" s="89"/>
      <c r="TA168" s="425"/>
      <c r="TB168" s="423"/>
      <c r="TC168" s="426"/>
      <c r="TD168" s="426"/>
      <c r="TE168" s="427"/>
      <c r="TF168" s="427"/>
      <c r="TG168" s="423"/>
      <c r="TH168" s="428"/>
      <c r="TI168" s="79"/>
      <c r="TJ168" s="424"/>
      <c r="TK168" s="89"/>
      <c r="TL168" s="425"/>
      <c r="TM168" s="423"/>
      <c r="TN168" s="426"/>
      <c r="TO168" s="426"/>
      <c r="TP168" s="427"/>
      <c r="TQ168" s="427"/>
      <c r="TR168" s="423"/>
      <c r="TS168" s="428"/>
      <c r="TT168" s="79"/>
      <c r="TU168" s="424"/>
      <c r="TV168" s="89"/>
      <c r="TW168" s="425"/>
      <c r="TX168" s="423"/>
      <c r="TY168" s="426"/>
      <c r="TZ168" s="426"/>
      <c r="UA168" s="427"/>
      <c r="UB168" s="427"/>
      <c r="UC168" s="423"/>
      <c r="UD168" s="428"/>
      <c r="UE168" s="79"/>
      <c r="UF168" s="424"/>
      <c r="UG168" s="89"/>
      <c r="UH168" s="425"/>
      <c r="UI168" s="423"/>
      <c r="UJ168" s="426"/>
      <c r="UK168" s="426"/>
      <c r="UL168" s="427"/>
      <c r="UM168" s="427"/>
      <c r="UN168" s="423"/>
      <c r="UO168" s="428"/>
      <c r="UP168" s="79"/>
      <c r="UQ168" s="424"/>
      <c r="UR168" s="89"/>
      <c r="US168" s="425"/>
      <c r="UT168" s="423"/>
      <c r="UU168" s="426"/>
      <c r="UV168" s="426"/>
      <c r="UW168" s="427"/>
      <c r="UX168" s="427"/>
      <c r="UY168" s="423"/>
      <c r="UZ168" s="428"/>
      <c r="VA168" s="79"/>
      <c r="VB168" s="424"/>
      <c r="VC168" s="89"/>
      <c r="VD168" s="425"/>
      <c r="VE168" s="423"/>
      <c r="VF168" s="426"/>
      <c r="VG168" s="426"/>
      <c r="VH168" s="427"/>
      <c r="VI168" s="427"/>
      <c r="VJ168" s="423"/>
      <c r="VK168" s="428"/>
      <c r="VL168" s="79"/>
      <c r="VM168" s="424"/>
      <c r="VN168" s="89"/>
      <c r="VO168" s="425"/>
      <c r="VP168" s="423"/>
      <c r="VQ168" s="426"/>
      <c r="VR168" s="426"/>
      <c r="VS168" s="427"/>
      <c r="VT168" s="427"/>
      <c r="VU168" s="423"/>
      <c r="VV168" s="428"/>
      <c r="VW168" s="79"/>
      <c r="VX168" s="424"/>
      <c r="VY168" s="89"/>
      <c r="VZ168" s="425"/>
      <c r="WA168" s="423"/>
      <c r="WB168" s="426"/>
      <c r="WC168" s="426"/>
      <c r="WD168" s="427"/>
      <c r="WE168" s="427"/>
      <c r="WF168" s="423"/>
      <c r="WG168" s="428"/>
      <c r="WH168" s="79"/>
      <c r="WI168" s="424"/>
      <c r="WJ168" s="89"/>
      <c r="WK168" s="425"/>
      <c r="WL168" s="423"/>
      <c r="WM168" s="426"/>
      <c r="WN168" s="426"/>
      <c r="WO168" s="427"/>
      <c r="WP168" s="427"/>
      <c r="WQ168" s="423"/>
      <c r="WR168" s="428"/>
      <c r="WS168" s="79"/>
      <c r="WT168" s="424"/>
      <c r="WU168" s="89"/>
      <c r="WV168" s="425"/>
      <c r="WW168" s="423"/>
      <c r="WX168" s="426"/>
      <c r="WY168" s="426"/>
      <c r="WZ168" s="427"/>
      <c r="XA168" s="427"/>
      <c r="XB168" s="423"/>
      <c r="XC168" s="428"/>
      <c r="XD168" s="79"/>
      <c r="XE168" s="424"/>
      <c r="XF168" s="89"/>
      <c r="XG168" s="425"/>
      <c r="XH168" s="423"/>
      <c r="XI168" s="426"/>
      <c r="XJ168" s="426"/>
      <c r="XK168" s="427"/>
      <c r="XL168" s="427"/>
      <c r="XM168" s="423"/>
      <c r="XN168" s="428"/>
      <c r="XO168" s="79"/>
      <c r="XP168" s="424"/>
      <c r="XQ168" s="89"/>
      <c r="XR168" s="425"/>
      <c r="XS168" s="423"/>
      <c r="XT168" s="426"/>
      <c r="XU168" s="426"/>
      <c r="XV168" s="427"/>
      <c r="XW168" s="427"/>
      <c r="XX168" s="423"/>
      <c r="XY168" s="428"/>
      <c r="XZ168" s="79"/>
      <c r="YA168" s="424"/>
      <c r="YB168" s="89"/>
      <c r="YC168" s="425"/>
      <c r="YD168" s="423"/>
      <c r="YE168" s="426"/>
      <c r="YF168" s="426"/>
      <c r="YG168" s="427"/>
      <c r="YH168" s="427"/>
      <c r="YI168" s="423"/>
      <c r="YJ168" s="428"/>
      <c r="YK168" s="79"/>
      <c r="YL168" s="424"/>
      <c r="YM168" s="89"/>
      <c r="YN168" s="425"/>
      <c r="YO168" s="423"/>
      <c r="YP168" s="426"/>
      <c r="YQ168" s="426"/>
      <c r="YR168" s="427"/>
      <c r="YS168" s="427"/>
      <c r="YT168" s="423"/>
      <c r="YU168" s="428"/>
      <c r="YV168" s="79"/>
      <c r="YW168" s="424"/>
      <c r="YX168" s="89"/>
      <c r="YY168" s="425"/>
      <c r="YZ168" s="423"/>
      <c r="ZA168" s="426"/>
      <c r="ZB168" s="426"/>
      <c r="ZC168" s="427"/>
      <c r="ZD168" s="427"/>
      <c r="ZE168" s="423"/>
      <c r="ZF168" s="428"/>
      <c r="ZG168" s="79"/>
      <c r="ZH168" s="424"/>
      <c r="ZI168" s="89"/>
      <c r="ZJ168" s="425"/>
      <c r="ZK168" s="423"/>
      <c r="ZL168" s="426"/>
      <c r="ZM168" s="426"/>
      <c r="ZN168" s="427"/>
      <c r="ZO168" s="427"/>
      <c r="ZP168" s="423"/>
      <c r="ZQ168" s="428"/>
      <c r="ZR168" s="79"/>
      <c r="ZS168" s="424"/>
      <c r="ZT168" s="89"/>
      <c r="ZU168" s="425"/>
      <c r="ZV168" s="423"/>
      <c r="ZW168" s="426"/>
      <c r="ZX168" s="426"/>
      <c r="ZY168" s="427"/>
      <c r="ZZ168" s="427"/>
      <c r="AAA168" s="423"/>
      <c r="AAB168" s="428"/>
      <c r="AAC168" s="79"/>
      <c r="AAD168" s="424"/>
      <c r="AAE168" s="89"/>
      <c r="AAF168" s="425"/>
      <c r="AAG168" s="423"/>
      <c r="AAH168" s="426"/>
      <c r="AAI168" s="426"/>
      <c r="AAJ168" s="427"/>
      <c r="AAK168" s="427"/>
      <c r="AAL168" s="423"/>
      <c r="AAM168" s="428"/>
      <c r="AAN168" s="79"/>
      <c r="AAO168" s="424"/>
      <c r="AAP168" s="89"/>
      <c r="AAQ168" s="425"/>
      <c r="AAR168" s="423"/>
      <c r="AAS168" s="426"/>
      <c r="AAT168" s="426"/>
      <c r="AAU168" s="427"/>
      <c r="AAV168" s="427"/>
      <c r="AAW168" s="423"/>
      <c r="AAX168" s="428"/>
      <c r="AAY168" s="79"/>
      <c r="AAZ168" s="424"/>
      <c r="ABA168" s="89"/>
      <c r="ABB168" s="425"/>
      <c r="ABC168" s="423"/>
      <c r="ABD168" s="426"/>
      <c r="ABE168" s="426"/>
      <c r="ABF168" s="427"/>
      <c r="ABG168" s="427"/>
      <c r="ABH168" s="423"/>
      <c r="ABI168" s="428"/>
      <c r="ABJ168" s="79"/>
      <c r="ABK168" s="424"/>
      <c r="ABL168" s="89"/>
      <c r="ABM168" s="425"/>
      <c r="ABN168" s="423"/>
      <c r="ABO168" s="426"/>
      <c r="ABP168" s="426"/>
      <c r="ABQ168" s="427"/>
      <c r="ABR168" s="427"/>
      <c r="ABS168" s="423"/>
      <c r="ABT168" s="428"/>
      <c r="ABU168" s="79"/>
      <c r="ABV168" s="424"/>
      <c r="ABW168" s="89"/>
      <c r="ABX168" s="425"/>
      <c r="ABY168" s="423"/>
      <c r="ABZ168" s="426"/>
      <c r="ACA168" s="426"/>
      <c r="ACB168" s="427"/>
      <c r="ACC168" s="427"/>
      <c r="ACD168" s="423"/>
      <c r="ACE168" s="428"/>
      <c r="ACF168" s="79"/>
      <c r="ACG168" s="424"/>
      <c r="ACH168" s="89"/>
      <c r="ACI168" s="425"/>
      <c r="ACJ168" s="423"/>
      <c r="ACK168" s="426"/>
      <c r="ACL168" s="426"/>
      <c r="ACM168" s="427"/>
      <c r="ACN168" s="427"/>
      <c r="ACO168" s="423"/>
      <c r="ACP168" s="428"/>
      <c r="ACQ168" s="79"/>
      <c r="ACR168" s="424"/>
      <c r="ACS168" s="89"/>
      <c r="ACT168" s="425"/>
      <c r="ACU168" s="423"/>
      <c r="ACV168" s="426"/>
      <c r="ACW168" s="426"/>
      <c r="ACX168" s="427"/>
      <c r="ACY168" s="427"/>
      <c r="ACZ168" s="423"/>
      <c r="ADA168" s="428"/>
      <c r="ADB168" s="79"/>
      <c r="ADC168" s="424"/>
      <c r="ADD168" s="89"/>
      <c r="ADE168" s="425"/>
      <c r="ADF168" s="423"/>
      <c r="ADG168" s="426"/>
      <c r="ADH168" s="426"/>
      <c r="ADI168" s="427"/>
      <c r="ADJ168" s="427"/>
      <c r="ADK168" s="423"/>
      <c r="ADL168" s="428"/>
      <c r="ADM168" s="79"/>
      <c r="ADN168" s="424"/>
      <c r="ADO168" s="89"/>
      <c r="ADP168" s="425"/>
      <c r="ADQ168" s="423"/>
      <c r="ADR168" s="426"/>
      <c r="ADS168" s="426"/>
      <c r="ADT168" s="427"/>
      <c r="ADU168" s="427"/>
      <c r="ADV168" s="423"/>
      <c r="ADW168" s="428"/>
      <c r="ADX168" s="79"/>
      <c r="ADY168" s="424"/>
      <c r="ADZ168" s="89"/>
      <c r="AEA168" s="425"/>
      <c r="AEB168" s="423"/>
      <c r="AEC168" s="426"/>
      <c r="AED168" s="426"/>
      <c r="AEE168" s="427"/>
      <c r="AEF168" s="427"/>
      <c r="AEG168" s="423"/>
      <c r="AEH168" s="428"/>
      <c r="AEI168" s="79"/>
      <c r="AEJ168" s="424"/>
      <c r="AEK168" s="89"/>
      <c r="AEL168" s="425"/>
      <c r="AEM168" s="423"/>
      <c r="AEN168" s="426"/>
      <c r="AEO168" s="426"/>
      <c r="AEP168" s="427"/>
      <c r="AEQ168" s="427"/>
      <c r="AER168" s="423"/>
      <c r="AES168" s="428"/>
      <c r="AET168" s="79"/>
      <c r="AEU168" s="424"/>
      <c r="AEV168" s="89"/>
      <c r="AEW168" s="425"/>
      <c r="AEX168" s="423"/>
      <c r="AEY168" s="426"/>
      <c r="AEZ168" s="426"/>
      <c r="AFA168" s="427"/>
      <c r="AFB168" s="427"/>
      <c r="AFC168" s="423"/>
      <c r="AFD168" s="428"/>
      <c r="AFE168" s="79"/>
      <c r="AFF168" s="424"/>
      <c r="AFG168" s="89"/>
      <c r="AFH168" s="425"/>
      <c r="AFI168" s="423"/>
      <c r="AFJ168" s="426"/>
      <c r="AFK168" s="426"/>
      <c r="AFL168" s="427"/>
      <c r="AFM168" s="427"/>
      <c r="AFN168" s="423"/>
      <c r="AFO168" s="428"/>
      <c r="AFP168" s="79"/>
      <c r="AFQ168" s="424"/>
      <c r="AFR168" s="89"/>
      <c r="AFS168" s="425"/>
      <c r="AFT168" s="423"/>
      <c r="AFU168" s="426"/>
      <c r="AFV168" s="426"/>
      <c r="AFW168" s="427"/>
      <c r="AFX168" s="427"/>
      <c r="AFY168" s="423"/>
      <c r="AFZ168" s="428"/>
      <c r="AGA168" s="79"/>
      <c r="AGB168" s="424"/>
      <c r="AGC168" s="89"/>
      <c r="AGD168" s="425"/>
      <c r="AGE168" s="423"/>
      <c r="AGF168" s="426"/>
      <c r="AGG168" s="426"/>
      <c r="AGH168" s="427"/>
      <c r="AGI168" s="427"/>
      <c r="AGJ168" s="423"/>
      <c r="AGK168" s="428"/>
      <c r="AGL168" s="79"/>
      <c r="AGM168" s="424"/>
      <c r="AGN168" s="89"/>
      <c r="AGO168" s="425"/>
      <c r="AGP168" s="423"/>
      <c r="AGQ168" s="426"/>
      <c r="AGR168" s="426"/>
      <c r="AGS168" s="427"/>
      <c r="AGT168" s="427"/>
      <c r="AGU168" s="423"/>
      <c r="AGV168" s="428"/>
      <c r="AGW168" s="79"/>
      <c r="AGX168" s="424"/>
      <c r="AGY168" s="89"/>
      <c r="AGZ168" s="425"/>
      <c r="AHA168" s="423"/>
      <c r="AHB168" s="426"/>
      <c r="AHC168" s="426"/>
      <c r="AHD168" s="427"/>
      <c r="AHE168" s="427"/>
      <c r="AHF168" s="423"/>
      <c r="AHG168" s="428"/>
      <c r="AHH168" s="79"/>
      <c r="AHI168" s="424"/>
      <c r="AHJ168" s="89"/>
      <c r="AHK168" s="425"/>
      <c r="AHL168" s="423"/>
      <c r="AHM168" s="426"/>
      <c r="AHN168" s="426"/>
      <c r="AHO168" s="427"/>
      <c r="AHP168" s="427"/>
      <c r="AHQ168" s="423"/>
      <c r="AHR168" s="428"/>
      <c r="AHS168" s="79"/>
      <c r="AHT168" s="424"/>
      <c r="AHU168" s="89"/>
      <c r="AHV168" s="425"/>
      <c r="AHW168" s="423"/>
      <c r="AHX168" s="426"/>
      <c r="AHY168" s="426"/>
      <c r="AHZ168" s="427"/>
      <c r="AIA168" s="427"/>
      <c r="AIB168" s="423"/>
      <c r="AIC168" s="428"/>
      <c r="AID168" s="79"/>
      <c r="AIE168" s="424"/>
      <c r="AIF168" s="89"/>
      <c r="AIG168" s="425"/>
      <c r="AIH168" s="423"/>
      <c r="AII168" s="426"/>
      <c r="AIJ168" s="426"/>
      <c r="AIK168" s="427"/>
      <c r="AIL168" s="427"/>
      <c r="AIM168" s="423"/>
      <c r="AIN168" s="428"/>
      <c r="AIO168" s="79"/>
      <c r="AIP168" s="424"/>
      <c r="AIQ168" s="89"/>
      <c r="AIR168" s="425"/>
      <c r="AIS168" s="423"/>
      <c r="AIT168" s="426"/>
      <c r="AIU168" s="426"/>
      <c r="AIV168" s="427"/>
      <c r="AIW168" s="427"/>
      <c r="AIX168" s="423"/>
      <c r="AIY168" s="428"/>
      <c r="AIZ168" s="79"/>
      <c r="AJA168" s="424"/>
      <c r="AJB168" s="89"/>
      <c r="AJC168" s="425"/>
      <c r="AJD168" s="423"/>
      <c r="AJE168" s="426"/>
      <c r="AJF168" s="426"/>
      <c r="AJG168" s="427"/>
      <c r="AJH168" s="427"/>
      <c r="AJI168" s="423"/>
      <c r="AJJ168" s="428"/>
      <c r="AJK168" s="79"/>
      <c r="AJL168" s="424"/>
      <c r="AJM168" s="89"/>
      <c r="AJN168" s="425"/>
      <c r="AJO168" s="423"/>
      <c r="AJP168" s="426"/>
      <c r="AJQ168" s="426"/>
      <c r="AJR168" s="427"/>
      <c r="AJS168" s="427"/>
      <c r="AJT168" s="423"/>
      <c r="AJU168" s="428"/>
      <c r="AJV168" s="79"/>
      <c r="AJW168" s="424"/>
      <c r="AJX168" s="89"/>
      <c r="AJY168" s="425"/>
      <c r="AJZ168" s="423"/>
      <c r="AKA168" s="426"/>
      <c r="AKB168" s="426"/>
      <c r="AKC168" s="427"/>
      <c r="AKD168" s="427"/>
      <c r="AKE168" s="423"/>
      <c r="AKF168" s="428"/>
      <c r="AKG168" s="79"/>
      <c r="AKH168" s="424"/>
      <c r="AKI168" s="89"/>
      <c r="AKJ168" s="425"/>
      <c r="AKK168" s="423"/>
      <c r="AKL168" s="426"/>
      <c r="AKM168" s="426"/>
      <c r="AKN168" s="427"/>
      <c r="AKO168" s="427"/>
      <c r="AKP168" s="423"/>
      <c r="AKQ168" s="428"/>
      <c r="AKR168" s="79"/>
      <c r="AKS168" s="424"/>
      <c r="AKT168" s="89"/>
      <c r="AKU168" s="425"/>
      <c r="AKV168" s="423"/>
      <c r="AKW168" s="426"/>
      <c r="AKX168" s="426"/>
      <c r="AKY168" s="427"/>
      <c r="AKZ168" s="427"/>
      <c r="ALA168" s="423"/>
      <c r="ALB168" s="428"/>
      <c r="ALC168" s="79"/>
      <c r="ALD168" s="424"/>
      <c r="ALE168" s="89"/>
      <c r="ALF168" s="425"/>
      <c r="ALG168" s="423"/>
      <c r="ALH168" s="426"/>
      <c r="ALI168" s="426"/>
      <c r="ALJ168" s="427"/>
      <c r="ALK168" s="427"/>
      <c r="ALL168" s="423"/>
      <c r="ALM168" s="428"/>
      <c r="ALN168" s="79"/>
      <c r="ALO168" s="424"/>
      <c r="ALP168" s="89"/>
      <c r="ALQ168" s="425"/>
      <c r="ALR168" s="423"/>
      <c r="ALS168" s="426"/>
      <c r="ALT168" s="426"/>
      <c r="ALU168" s="427"/>
      <c r="ALV168" s="427"/>
      <c r="ALW168" s="423"/>
      <c r="ALX168" s="428"/>
      <c r="ALY168" s="79"/>
      <c r="ALZ168" s="424"/>
      <c r="AMA168" s="89"/>
      <c r="AMB168" s="425"/>
      <c r="AMC168" s="423"/>
      <c r="AMD168" s="426"/>
      <c r="AME168" s="426"/>
      <c r="AMF168" s="427"/>
      <c r="AMG168" s="427"/>
      <c r="AMH168" s="423"/>
      <c r="AMI168" s="428"/>
      <c r="AMJ168" s="79"/>
      <c r="AMK168" s="424"/>
      <c r="AML168" s="89"/>
      <c r="AMM168" s="425"/>
      <c r="AMN168" s="423"/>
      <c r="AMO168" s="426"/>
      <c r="AMP168" s="426"/>
      <c r="AMQ168" s="427"/>
      <c r="AMR168" s="427"/>
      <c r="AMS168" s="423"/>
      <c r="AMT168" s="428"/>
      <c r="AMU168" s="79"/>
      <c r="AMV168" s="424"/>
      <c r="AMW168" s="89"/>
      <c r="AMX168" s="425"/>
      <c r="AMY168" s="423"/>
      <c r="AMZ168" s="426"/>
      <c r="ANA168" s="426"/>
      <c r="ANB168" s="427"/>
      <c r="ANC168" s="427"/>
      <c r="AND168" s="423"/>
      <c r="ANE168" s="428"/>
      <c r="ANF168" s="79"/>
      <c r="ANG168" s="424"/>
      <c r="ANH168" s="89"/>
      <c r="ANI168" s="425"/>
      <c r="ANJ168" s="423"/>
      <c r="ANK168" s="426"/>
      <c r="ANL168" s="426"/>
      <c r="ANM168" s="427"/>
      <c r="ANN168" s="427"/>
      <c r="ANO168" s="423"/>
      <c r="ANP168" s="428"/>
      <c r="ANQ168" s="79"/>
      <c r="ANR168" s="424"/>
      <c r="ANS168" s="89"/>
      <c r="ANT168" s="425"/>
      <c r="ANU168" s="423"/>
      <c r="ANV168" s="426"/>
      <c r="ANW168" s="426"/>
      <c r="ANX168" s="427"/>
      <c r="ANY168" s="427"/>
      <c r="ANZ168" s="423"/>
      <c r="AOA168" s="428"/>
      <c r="AOB168" s="79"/>
      <c r="AOC168" s="424"/>
      <c r="AOD168" s="89"/>
      <c r="AOE168" s="425"/>
      <c r="AOF168" s="423"/>
      <c r="AOG168" s="426"/>
      <c r="AOH168" s="426"/>
      <c r="AOI168" s="427"/>
      <c r="AOJ168" s="427"/>
      <c r="AOK168" s="423"/>
      <c r="AOL168" s="428"/>
      <c r="AOM168" s="79"/>
      <c r="AON168" s="424"/>
      <c r="AOO168" s="89"/>
      <c r="AOP168" s="425"/>
      <c r="AOQ168" s="423"/>
      <c r="AOR168" s="426"/>
      <c r="AOS168" s="426"/>
      <c r="AOT168" s="427"/>
      <c r="AOU168" s="427"/>
      <c r="AOV168" s="423"/>
      <c r="AOW168" s="428"/>
      <c r="AOX168" s="79"/>
      <c r="AOY168" s="424"/>
      <c r="AOZ168" s="89"/>
      <c r="APA168" s="425"/>
      <c r="APB168" s="423"/>
      <c r="APC168" s="426"/>
      <c r="APD168" s="426"/>
      <c r="APE168" s="427"/>
      <c r="APF168" s="427"/>
      <c r="APG168" s="423"/>
      <c r="APH168" s="428"/>
      <c r="API168" s="79"/>
      <c r="APJ168" s="424"/>
      <c r="APK168" s="89"/>
      <c r="APL168" s="425"/>
      <c r="APM168" s="423"/>
      <c r="APN168" s="426"/>
      <c r="APO168" s="426"/>
      <c r="APP168" s="427"/>
      <c r="APQ168" s="427"/>
      <c r="APR168" s="423"/>
      <c r="APS168" s="428"/>
      <c r="APT168" s="79"/>
      <c r="APU168" s="424"/>
      <c r="APV168" s="89"/>
      <c r="APW168" s="425"/>
      <c r="APX168" s="423"/>
      <c r="APY168" s="426"/>
      <c r="APZ168" s="426"/>
      <c r="AQA168" s="427"/>
      <c r="AQB168" s="427"/>
      <c r="AQC168" s="423"/>
      <c r="AQD168" s="428"/>
      <c r="AQE168" s="79"/>
      <c r="AQF168" s="424"/>
      <c r="AQG168" s="89"/>
      <c r="AQH168" s="425"/>
      <c r="AQI168" s="423"/>
      <c r="AQJ168" s="426"/>
      <c r="AQK168" s="426"/>
      <c r="AQL168" s="427"/>
      <c r="AQM168" s="427"/>
      <c r="AQN168" s="423"/>
      <c r="AQO168" s="428"/>
      <c r="AQP168" s="79"/>
      <c r="AQQ168" s="424"/>
      <c r="AQR168" s="89"/>
      <c r="AQS168" s="425"/>
      <c r="AQT168" s="423"/>
      <c r="AQU168" s="426"/>
      <c r="AQV168" s="426"/>
      <c r="AQW168" s="427"/>
      <c r="AQX168" s="427"/>
      <c r="AQY168" s="423"/>
      <c r="AQZ168" s="428"/>
      <c r="ARA168" s="79"/>
      <c r="ARB168" s="424"/>
      <c r="ARC168" s="89"/>
      <c r="ARD168" s="425"/>
      <c r="ARE168" s="423"/>
      <c r="ARF168" s="426"/>
      <c r="ARG168" s="426"/>
      <c r="ARH168" s="427"/>
      <c r="ARI168" s="427"/>
      <c r="ARJ168" s="423"/>
      <c r="ARK168" s="428"/>
      <c r="ARL168" s="79"/>
      <c r="ARM168" s="424"/>
      <c r="ARN168" s="89"/>
      <c r="ARO168" s="425"/>
      <c r="ARP168" s="423"/>
      <c r="ARQ168" s="426"/>
      <c r="ARR168" s="426"/>
      <c r="ARS168" s="427"/>
      <c r="ART168" s="427"/>
      <c r="ARU168" s="423"/>
      <c r="ARV168" s="428"/>
      <c r="ARW168" s="79"/>
      <c r="ARX168" s="424"/>
      <c r="ARY168" s="89"/>
      <c r="ARZ168" s="425"/>
      <c r="ASA168" s="423"/>
      <c r="ASB168" s="426"/>
      <c r="ASC168" s="426"/>
      <c r="ASD168" s="427"/>
      <c r="ASE168" s="427"/>
      <c r="ASF168" s="423"/>
      <c r="ASG168" s="428"/>
      <c r="ASH168" s="79"/>
      <c r="ASI168" s="424"/>
      <c r="ASJ168" s="89"/>
      <c r="ASK168" s="425"/>
      <c r="ASL168" s="423"/>
      <c r="ASM168" s="426"/>
      <c r="ASN168" s="426"/>
      <c r="ASO168" s="427"/>
      <c r="ASP168" s="427"/>
      <c r="ASQ168" s="423"/>
      <c r="ASR168" s="428"/>
      <c r="ASS168" s="79"/>
      <c r="AST168" s="424"/>
      <c r="ASU168" s="89"/>
      <c r="ASV168" s="425"/>
      <c r="ASW168" s="423"/>
      <c r="ASX168" s="426"/>
      <c r="ASY168" s="426"/>
      <c r="ASZ168" s="427"/>
      <c r="ATA168" s="427"/>
      <c r="ATB168" s="423"/>
      <c r="ATC168" s="428"/>
      <c r="ATD168" s="79"/>
      <c r="ATE168" s="424"/>
      <c r="ATF168" s="89"/>
      <c r="ATG168" s="425"/>
      <c r="ATH168" s="423"/>
      <c r="ATI168" s="426"/>
      <c r="ATJ168" s="426"/>
      <c r="ATK168" s="427"/>
      <c r="ATL168" s="427"/>
      <c r="ATM168" s="423"/>
      <c r="ATN168" s="428"/>
      <c r="ATO168" s="79"/>
      <c r="ATP168" s="424"/>
      <c r="ATQ168" s="89"/>
      <c r="ATR168" s="425"/>
      <c r="ATS168" s="423"/>
      <c r="ATT168" s="426"/>
      <c r="ATU168" s="426"/>
      <c r="ATV168" s="427"/>
      <c r="ATW168" s="427"/>
      <c r="ATX168" s="423"/>
      <c r="ATY168" s="428"/>
      <c r="ATZ168" s="79"/>
      <c r="AUA168" s="424"/>
      <c r="AUB168" s="89"/>
      <c r="AUC168" s="425"/>
      <c r="AUD168" s="423"/>
      <c r="AUE168" s="426"/>
      <c r="AUF168" s="426"/>
      <c r="AUG168" s="427"/>
      <c r="AUH168" s="427"/>
      <c r="AUI168" s="423"/>
      <c r="AUJ168" s="428"/>
      <c r="AUK168" s="79"/>
      <c r="AUL168" s="424"/>
      <c r="AUM168" s="89"/>
      <c r="AUN168" s="425"/>
      <c r="AUO168" s="423"/>
      <c r="AUP168" s="426"/>
      <c r="AUQ168" s="426"/>
      <c r="AUR168" s="427"/>
      <c r="AUS168" s="427"/>
      <c r="AUT168" s="423"/>
      <c r="AUU168" s="428"/>
      <c r="AUV168" s="79"/>
      <c r="AUW168" s="424"/>
      <c r="AUX168" s="89"/>
      <c r="AUY168" s="425"/>
      <c r="AUZ168" s="423"/>
      <c r="AVA168" s="426"/>
      <c r="AVB168" s="426"/>
      <c r="AVC168" s="427"/>
      <c r="AVD168" s="427"/>
      <c r="AVE168" s="423"/>
      <c r="AVF168" s="428"/>
      <c r="AVG168" s="79"/>
      <c r="AVH168" s="424"/>
      <c r="AVI168" s="89"/>
      <c r="AVJ168" s="425"/>
      <c r="AVK168" s="423"/>
      <c r="AVL168" s="426"/>
      <c r="AVM168" s="426"/>
      <c r="AVN168" s="427"/>
      <c r="AVO168" s="427"/>
      <c r="AVP168" s="423"/>
      <c r="AVQ168" s="428"/>
      <c r="AVR168" s="79"/>
      <c r="AVS168" s="424"/>
      <c r="AVT168" s="89"/>
      <c r="AVU168" s="425"/>
      <c r="AVV168" s="423"/>
      <c r="AVW168" s="426"/>
      <c r="AVX168" s="426"/>
      <c r="AVY168" s="427"/>
      <c r="AVZ168" s="427"/>
      <c r="AWA168" s="423"/>
      <c r="AWB168" s="428"/>
      <c r="AWC168" s="79"/>
      <c r="AWD168" s="424"/>
      <c r="AWE168" s="89"/>
      <c r="AWF168" s="425"/>
      <c r="AWG168" s="423"/>
      <c r="AWH168" s="426"/>
      <c r="AWI168" s="426"/>
      <c r="AWJ168" s="427"/>
      <c r="AWK168" s="427"/>
      <c r="AWL168" s="423"/>
      <c r="AWM168" s="428"/>
      <c r="AWN168" s="79"/>
      <c r="AWO168" s="424"/>
      <c r="AWP168" s="89"/>
      <c r="AWQ168" s="425"/>
      <c r="AWR168" s="423"/>
      <c r="AWS168" s="426"/>
      <c r="AWT168" s="426"/>
      <c r="AWU168" s="427"/>
      <c r="AWV168" s="427"/>
      <c r="AWW168" s="423"/>
      <c r="AWX168" s="428"/>
      <c r="AWY168" s="79"/>
      <c r="AWZ168" s="424"/>
      <c r="AXA168" s="89"/>
      <c r="AXB168" s="425"/>
      <c r="AXC168" s="423"/>
      <c r="AXD168" s="426"/>
      <c r="AXE168" s="426"/>
      <c r="AXF168" s="427"/>
      <c r="AXG168" s="427"/>
      <c r="AXH168" s="423"/>
      <c r="AXI168" s="428"/>
      <c r="AXJ168" s="79"/>
      <c r="AXK168" s="424"/>
      <c r="AXL168" s="89"/>
      <c r="AXM168" s="425"/>
      <c r="AXN168" s="423"/>
      <c r="AXO168" s="426"/>
      <c r="AXP168" s="426"/>
      <c r="AXQ168" s="427"/>
      <c r="AXR168" s="427"/>
      <c r="AXS168" s="423"/>
      <c r="AXT168" s="428"/>
      <c r="AXU168" s="79"/>
      <c r="AXV168" s="424"/>
      <c r="AXW168" s="89"/>
      <c r="AXX168" s="425"/>
      <c r="AXY168" s="423"/>
      <c r="AXZ168" s="426"/>
      <c r="AYA168" s="426"/>
      <c r="AYB168" s="427"/>
      <c r="AYC168" s="427"/>
      <c r="AYD168" s="423"/>
      <c r="AYE168" s="428"/>
      <c r="AYF168" s="79"/>
      <c r="AYG168" s="424"/>
      <c r="AYH168" s="89"/>
      <c r="AYI168" s="425"/>
      <c r="AYJ168" s="423"/>
      <c r="AYK168" s="426"/>
      <c r="AYL168" s="426"/>
      <c r="AYM168" s="427"/>
      <c r="AYN168" s="427"/>
      <c r="AYO168" s="423"/>
      <c r="AYP168" s="428"/>
      <c r="AYQ168" s="79"/>
      <c r="AYR168" s="424"/>
      <c r="AYS168" s="89"/>
      <c r="AYT168" s="425"/>
      <c r="AYU168" s="423"/>
      <c r="AYV168" s="426"/>
      <c r="AYW168" s="426"/>
      <c r="AYX168" s="427"/>
      <c r="AYY168" s="427"/>
      <c r="AYZ168" s="423"/>
      <c r="AZA168" s="428"/>
      <c r="AZB168" s="79"/>
      <c r="AZC168" s="424"/>
      <c r="AZD168" s="89"/>
      <c r="AZE168" s="425"/>
      <c r="AZF168" s="423"/>
      <c r="AZG168" s="426"/>
      <c r="AZH168" s="426"/>
      <c r="AZI168" s="427"/>
      <c r="AZJ168" s="427"/>
      <c r="AZK168" s="423"/>
      <c r="AZL168" s="428"/>
      <c r="AZM168" s="79"/>
      <c r="AZN168" s="424"/>
      <c r="AZO168" s="89"/>
      <c r="AZP168" s="425"/>
      <c r="AZQ168" s="423"/>
      <c r="AZR168" s="426"/>
      <c r="AZS168" s="426"/>
      <c r="AZT168" s="427"/>
      <c r="AZU168" s="427"/>
      <c r="AZV168" s="423"/>
      <c r="AZW168" s="428"/>
      <c r="AZX168" s="79"/>
      <c r="AZY168" s="424"/>
      <c r="AZZ168" s="89"/>
      <c r="BAA168" s="425"/>
      <c r="BAB168" s="423"/>
      <c r="BAC168" s="426"/>
      <c r="BAD168" s="426"/>
      <c r="BAE168" s="427"/>
      <c r="BAF168" s="427"/>
      <c r="BAG168" s="423"/>
      <c r="BAH168" s="428"/>
      <c r="BAI168" s="79"/>
      <c r="BAJ168" s="424"/>
      <c r="BAK168" s="89"/>
      <c r="BAL168" s="425"/>
      <c r="BAM168" s="423"/>
      <c r="BAN168" s="426"/>
      <c r="BAO168" s="426"/>
      <c r="BAP168" s="427"/>
      <c r="BAQ168" s="427"/>
      <c r="BAR168" s="423"/>
      <c r="BAS168" s="428"/>
      <c r="BAT168" s="79"/>
      <c r="BAU168" s="424"/>
      <c r="BAV168" s="89"/>
      <c r="BAW168" s="425"/>
      <c r="BAX168" s="423"/>
      <c r="BAY168" s="426"/>
      <c r="BAZ168" s="426"/>
      <c r="BBA168" s="427"/>
      <c r="BBB168" s="427"/>
      <c r="BBC168" s="423"/>
      <c r="BBD168" s="428"/>
      <c r="BBE168" s="79"/>
      <c r="BBF168" s="424"/>
      <c r="BBG168" s="89"/>
      <c r="BBH168" s="425"/>
      <c r="BBI168" s="423"/>
      <c r="BBJ168" s="426"/>
      <c r="BBK168" s="426"/>
      <c r="BBL168" s="427"/>
      <c r="BBM168" s="427"/>
      <c r="BBN168" s="423"/>
      <c r="BBO168" s="428"/>
      <c r="BBP168" s="79"/>
      <c r="BBQ168" s="424"/>
      <c r="BBR168" s="89"/>
      <c r="BBS168" s="425"/>
      <c r="BBT168" s="423"/>
      <c r="BBU168" s="426"/>
      <c r="BBV168" s="426"/>
      <c r="BBW168" s="427"/>
      <c r="BBX168" s="427"/>
      <c r="BBY168" s="423"/>
      <c r="BBZ168" s="428"/>
      <c r="BCA168" s="79"/>
      <c r="BCB168" s="424"/>
      <c r="BCC168" s="89"/>
      <c r="BCD168" s="425"/>
      <c r="BCE168" s="423"/>
      <c r="BCF168" s="426"/>
      <c r="BCG168" s="426"/>
      <c r="BCH168" s="427"/>
      <c r="BCI168" s="427"/>
      <c r="BCJ168" s="423"/>
      <c r="BCK168" s="428"/>
      <c r="BCL168" s="79"/>
      <c r="BCM168" s="424"/>
      <c r="BCN168" s="89"/>
      <c r="BCO168" s="425"/>
      <c r="BCP168" s="423"/>
      <c r="BCQ168" s="426"/>
      <c r="BCR168" s="426"/>
      <c r="BCS168" s="427"/>
      <c r="BCT168" s="427"/>
      <c r="BCU168" s="423"/>
      <c r="BCV168" s="428"/>
      <c r="BCW168" s="79"/>
      <c r="BCX168" s="424"/>
      <c r="BCY168" s="89"/>
      <c r="BCZ168" s="425"/>
      <c r="BDA168" s="423"/>
      <c r="BDB168" s="426"/>
      <c r="BDC168" s="426"/>
      <c r="BDD168" s="427"/>
      <c r="BDE168" s="427"/>
      <c r="BDF168" s="423"/>
      <c r="BDG168" s="428"/>
      <c r="BDH168" s="79"/>
      <c r="BDI168" s="424"/>
      <c r="BDJ168" s="89"/>
      <c r="BDK168" s="425"/>
      <c r="BDL168" s="423"/>
      <c r="BDM168" s="426"/>
      <c r="BDN168" s="426"/>
      <c r="BDO168" s="427"/>
      <c r="BDP168" s="427"/>
      <c r="BDQ168" s="423"/>
      <c r="BDR168" s="428"/>
      <c r="BDS168" s="79"/>
      <c r="BDT168" s="424"/>
      <c r="BDU168" s="89"/>
      <c r="BDV168" s="425"/>
      <c r="BDW168" s="423"/>
      <c r="BDX168" s="426"/>
      <c r="BDY168" s="426"/>
      <c r="BDZ168" s="427"/>
      <c r="BEA168" s="427"/>
      <c r="BEB168" s="423"/>
      <c r="BEC168" s="428"/>
      <c r="BED168" s="79"/>
      <c r="BEE168" s="424"/>
      <c r="BEF168" s="89"/>
      <c r="BEG168" s="425"/>
      <c r="BEH168" s="423"/>
      <c r="BEI168" s="426"/>
      <c r="BEJ168" s="426"/>
      <c r="BEK168" s="427"/>
      <c r="BEL168" s="427"/>
      <c r="BEM168" s="423"/>
      <c r="BEN168" s="428"/>
      <c r="BEO168" s="79"/>
      <c r="BEP168" s="424"/>
      <c r="BEQ168" s="89"/>
      <c r="BER168" s="425"/>
      <c r="BES168" s="423"/>
      <c r="BET168" s="426"/>
      <c r="BEU168" s="426"/>
      <c r="BEV168" s="427"/>
      <c r="BEW168" s="427"/>
      <c r="BEX168" s="423"/>
      <c r="BEY168" s="428"/>
      <c r="BEZ168" s="79"/>
      <c r="BFA168" s="424"/>
      <c r="BFB168" s="89"/>
      <c r="BFC168" s="425"/>
      <c r="BFD168" s="423"/>
      <c r="BFE168" s="426"/>
      <c r="BFF168" s="426"/>
      <c r="BFG168" s="427"/>
      <c r="BFH168" s="427"/>
      <c r="BFI168" s="423"/>
      <c r="BFJ168" s="428"/>
      <c r="BFK168" s="79"/>
      <c r="BFL168" s="424"/>
      <c r="BFM168" s="89"/>
      <c r="BFN168" s="425"/>
      <c r="BFO168" s="423"/>
      <c r="BFP168" s="426"/>
      <c r="BFQ168" s="426"/>
      <c r="BFR168" s="427"/>
      <c r="BFS168" s="427"/>
      <c r="BFT168" s="423"/>
      <c r="BFU168" s="428"/>
      <c r="BFV168" s="79"/>
      <c r="BFW168" s="424"/>
      <c r="BFX168" s="89"/>
      <c r="BFY168" s="425"/>
      <c r="BFZ168" s="423"/>
      <c r="BGA168" s="426"/>
      <c r="BGB168" s="426"/>
      <c r="BGC168" s="427"/>
      <c r="BGD168" s="427"/>
      <c r="BGE168" s="423"/>
      <c r="BGF168" s="428"/>
      <c r="BGG168" s="79"/>
      <c r="BGH168" s="424"/>
      <c r="BGI168" s="89"/>
      <c r="BGJ168" s="425"/>
      <c r="BGK168" s="423"/>
      <c r="BGL168" s="426"/>
      <c r="BGM168" s="426"/>
      <c r="BGN168" s="427"/>
      <c r="BGO168" s="427"/>
      <c r="BGP168" s="423"/>
      <c r="BGQ168" s="428"/>
      <c r="BGR168" s="79"/>
      <c r="BGS168" s="424"/>
      <c r="BGT168" s="89"/>
      <c r="BGU168" s="425"/>
      <c r="BGV168" s="423"/>
      <c r="BGW168" s="426"/>
      <c r="BGX168" s="426"/>
      <c r="BGY168" s="427"/>
      <c r="BGZ168" s="427"/>
      <c r="BHA168" s="423"/>
      <c r="BHB168" s="428"/>
      <c r="BHC168" s="79"/>
      <c r="BHD168" s="424"/>
      <c r="BHE168" s="89"/>
      <c r="BHF168" s="425"/>
      <c r="BHG168" s="423"/>
      <c r="BHH168" s="426"/>
      <c r="BHI168" s="426"/>
      <c r="BHJ168" s="427"/>
      <c r="BHK168" s="427"/>
      <c r="BHL168" s="423"/>
      <c r="BHM168" s="428"/>
      <c r="BHN168" s="79"/>
      <c r="BHO168" s="424"/>
      <c r="BHP168" s="89"/>
      <c r="BHQ168" s="425"/>
      <c r="BHR168" s="423"/>
      <c r="BHS168" s="426"/>
      <c r="BHT168" s="426"/>
      <c r="BHU168" s="427"/>
      <c r="BHV168" s="427"/>
      <c r="BHW168" s="423"/>
      <c r="BHX168" s="428"/>
      <c r="BHY168" s="79"/>
      <c r="BHZ168" s="424"/>
      <c r="BIA168" s="89"/>
      <c r="BIB168" s="425"/>
      <c r="BIC168" s="423"/>
      <c r="BID168" s="426"/>
      <c r="BIE168" s="426"/>
      <c r="BIF168" s="427"/>
      <c r="BIG168" s="427"/>
      <c r="BIH168" s="423"/>
      <c r="BII168" s="428"/>
      <c r="BIJ168" s="79"/>
      <c r="BIK168" s="424"/>
      <c r="BIL168" s="89"/>
      <c r="BIM168" s="425"/>
      <c r="BIN168" s="423"/>
      <c r="BIO168" s="426"/>
      <c r="BIP168" s="426"/>
      <c r="BIQ168" s="427"/>
      <c r="BIR168" s="427"/>
      <c r="BIS168" s="423"/>
      <c r="BIT168" s="428"/>
      <c r="BIU168" s="79"/>
      <c r="BIV168" s="424"/>
      <c r="BIW168" s="89"/>
      <c r="BIX168" s="425"/>
      <c r="BIY168" s="423"/>
      <c r="BIZ168" s="426"/>
      <c r="BJA168" s="426"/>
      <c r="BJB168" s="427"/>
      <c r="BJC168" s="427"/>
      <c r="BJD168" s="423"/>
      <c r="BJE168" s="428"/>
      <c r="BJF168" s="79"/>
      <c r="BJG168" s="424"/>
      <c r="BJH168" s="89"/>
      <c r="BJI168" s="425"/>
      <c r="BJJ168" s="423"/>
      <c r="BJK168" s="426"/>
      <c r="BJL168" s="426"/>
      <c r="BJM168" s="427"/>
      <c r="BJN168" s="427"/>
      <c r="BJO168" s="423"/>
      <c r="BJP168" s="428"/>
      <c r="BJQ168" s="79"/>
      <c r="BJR168" s="424"/>
      <c r="BJS168" s="89"/>
      <c r="BJT168" s="425"/>
      <c r="BJU168" s="423"/>
      <c r="BJV168" s="426"/>
      <c r="BJW168" s="426"/>
      <c r="BJX168" s="427"/>
      <c r="BJY168" s="427"/>
      <c r="BJZ168" s="423"/>
      <c r="BKA168" s="428"/>
      <c r="BKB168" s="79"/>
      <c r="BKC168" s="424"/>
      <c r="BKD168" s="89"/>
      <c r="BKE168" s="425"/>
      <c r="BKF168" s="423"/>
      <c r="BKG168" s="426"/>
      <c r="BKH168" s="426"/>
      <c r="BKI168" s="427"/>
      <c r="BKJ168" s="427"/>
      <c r="BKK168" s="423"/>
      <c r="BKL168" s="428"/>
      <c r="BKM168" s="79"/>
      <c r="BKN168" s="424"/>
      <c r="BKO168" s="89"/>
      <c r="BKP168" s="425"/>
      <c r="BKQ168" s="423"/>
      <c r="BKR168" s="426"/>
      <c r="BKS168" s="426"/>
      <c r="BKT168" s="427"/>
      <c r="BKU168" s="427"/>
      <c r="BKV168" s="423"/>
      <c r="BKW168" s="428"/>
      <c r="BKX168" s="79"/>
      <c r="BKY168" s="424"/>
      <c r="BKZ168" s="89"/>
      <c r="BLA168" s="425"/>
      <c r="BLB168" s="423"/>
      <c r="BLC168" s="426"/>
      <c r="BLD168" s="426"/>
      <c r="BLE168" s="427"/>
      <c r="BLF168" s="427"/>
      <c r="BLG168" s="423"/>
      <c r="BLH168" s="428"/>
      <c r="BLI168" s="79"/>
      <c r="BLJ168" s="424"/>
      <c r="BLK168" s="89"/>
      <c r="BLL168" s="425"/>
      <c r="BLM168" s="423"/>
      <c r="BLN168" s="426"/>
      <c r="BLO168" s="426"/>
      <c r="BLP168" s="427"/>
      <c r="BLQ168" s="427"/>
      <c r="BLR168" s="423"/>
      <c r="BLS168" s="428"/>
      <c r="BLT168" s="79"/>
      <c r="BLU168" s="424"/>
      <c r="BLV168" s="89"/>
      <c r="BLW168" s="425"/>
      <c r="BLX168" s="423"/>
      <c r="BLY168" s="426"/>
      <c r="BLZ168" s="426"/>
      <c r="BMA168" s="427"/>
      <c r="BMB168" s="427"/>
      <c r="BMC168" s="423"/>
      <c r="BMD168" s="428"/>
      <c r="BME168" s="79"/>
      <c r="BMF168" s="424"/>
      <c r="BMG168" s="89"/>
      <c r="BMH168" s="425"/>
      <c r="BMI168" s="423"/>
      <c r="BMJ168" s="426"/>
      <c r="BMK168" s="426"/>
      <c r="BML168" s="427"/>
      <c r="BMM168" s="427"/>
      <c r="BMN168" s="423"/>
      <c r="BMO168" s="428"/>
      <c r="BMP168" s="79"/>
      <c r="BMQ168" s="424"/>
      <c r="BMR168" s="89"/>
      <c r="BMS168" s="425"/>
      <c r="BMT168" s="423"/>
      <c r="BMU168" s="426"/>
      <c r="BMV168" s="426"/>
      <c r="BMW168" s="427"/>
      <c r="BMX168" s="427"/>
      <c r="BMY168" s="423"/>
      <c r="BMZ168" s="428"/>
      <c r="BNA168" s="79"/>
      <c r="BNB168" s="424"/>
      <c r="BNC168" s="89"/>
      <c r="BND168" s="425"/>
      <c r="BNE168" s="423"/>
      <c r="BNF168" s="426"/>
      <c r="BNG168" s="426"/>
      <c r="BNH168" s="427"/>
      <c r="BNI168" s="427"/>
      <c r="BNJ168" s="423"/>
      <c r="BNK168" s="428"/>
      <c r="BNL168" s="79"/>
      <c r="BNM168" s="424"/>
      <c r="BNN168" s="89"/>
      <c r="BNO168" s="425"/>
      <c r="BNP168" s="423"/>
      <c r="BNQ168" s="426"/>
      <c r="BNR168" s="426"/>
      <c r="BNS168" s="427"/>
      <c r="BNT168" s="427"/>
      <c r="BNU168" s="423"/>
      <c r="BNV168" s="428"/>
      <c r="BNW168" s="79"/>
      <c r="BNX168" s="424"/>
      <c r="BNY168" s="89"/>
      <c r="BNZ168" s="425"/>
      <c r="BOA168" s="423"/>
      <c r="BOB168" s="426"/>
      <c r="BOC168" s="426"/>
      <c r="BOD168" s="427"/>
      <c r="BOE168" s="427"/>
      <c r="BOF168" s="423"/>
      <c r="BOG168" s="428"/>
      <c r="BOH168" s="79"/>
      <c r="BOI168" s="424"/>
      <c r="BOJ168" s="89"/>
      <c r="BOK168" s="425"/>
      <c r="BOL168" s="423"/>
      <c r="BOM168" s="426"/>
      <c r="BON168" s="426"/>
      <c r="BOO168" s="427"/>
      <c r="BOP168" s="427"/>
      <c r="BOQ168" s="423"/>
      <c r="BOR168" s="428"/>
      <c r="BOS168" s="79"/>
      <c r="BOT168" s="424"/>
      <c r="BOU168" s="89"/>
      <c r="BOV168" s="425"/>
      <c r="BOW168" s="423"/>
      <c r="BOX168" s="426"/>
      <c r="BOY168" s="426"/>
      <c r="BOZ168" s="427"/>
      <c r="BPA168" s="427"/>
      <c r="BPB168" s="423"/>
      <c r="BPC168" s="428"/>
      <c r="BPD168" s="79"/>
      <c r="BPE168" s="424"/>
      <c r="BPF168" s="89"/>
      <c r="BPG168" s="425"/>
      <c r="BPH168" s="423"/>
      <c r="BPI168" s="426"/>
      <c r="BPJ168" s="426"/>
      <c r="BPK168" s="427"/>
      <c r="BPL168" s="427"/>
      <c r="BPM168" s="423"/>
      <c r="BPN168" s="428"/>
      <c r="BPO168" s="79"/>
      <c r="BPP168" s="424"/>
      <c r="BPQ168" s="89"/>
      <c r="BPR168" s="425"/>
      <c r="BPS168" s="423"/>
      <c r="BPT168" s="426"/>
      <c r="BPU168" s="426"/>
      <c r="BPV168" s="427"/>
      <c r="BPW168" s="427"/>
      <c r="BPX168" s="423"/>
      <c r="BPY168" s="428"/>
      <c r="BPZ168" s="79"/>
      <c r="BQA168" s="424"/>
      <c r="BQB168" s="89"/>
      <c r="BQC168" s="425"/>
      <c r="BQD168" s="423"/>
      <c r="BQE168" s="426"/>
      <c r="BQF168" s="426"/>
      <c r="BQG168" s="427"/>
      <c r="BQH168" s="427"/>
      <c r="BQI168" s="423"/>
      <c r="BQJ168" s="428"/>
      <c r="BQK168" s="79"/>
      <c r="BQL168" s="424"/>
      <c r="BQM168" s="89"/>
      <c r="BQN168" s="425"/>
      <c r="BQO168" s="423"/>
      <c r="BQP168" s="426"/>
      <c r="BQQ168" s="426"/>
      <c r="BQR168" s="427"/>
      <c r="BQS168" s="427"/>
      <c r="BQT168" s="423"/>
      <c r="BQU168" s="428"/>
      <c r="BQV168" s="79"/>
      <c r="BQW168" s="424"/>
      <c r="BQX168" s="89"/>
      <c r="BQY168" s="425"/>
      <c r="BQZ168" s="423"/>
      <c r="BRA168" s="426"/>
      <c r="BRB168" s="426"/>
      <c r="BRC168" s="427"/>
      <c r="BRD168" s="427"/>
      <c r="BRE168" s="423"/>
      <c r="BRF168" s="428"/>
      <c r="BRG168" s="79"/>
      <c r="BRH168" s="424"/>
      <c r="BRI168" s="89"/>
      <c r="BRJ168" s="425"/>
      <c r="BRK168" s="423"/>
      <c r="BRL168" s="426"/>
      <c r="BRM168" s="426"/>
      <c r="BRN168" s="427"/>
      <c r="BRO168" s="427"/>
      <c r="BRP168" s="423"/>
      <c r="BRQ168" s="428"/>
      <c r="BRR168" s="79"/>
      <c r="BRS168" s="424"/>
      <c r="BRT168" s="89"/>
      <c r="BRU168" s="425"/>
      <c r="BRV168" s="423"/>
      <c r="BRW168" s="426"/>
      <c r="BRX168" s="426"/>
      <c r="BRY168" s="427"/>
      <c r="BRZ168" s="427"/>
      <c r="BSA168" s="423"/>
      <c r="BSB168" s="428"/>
      <c r="BSC168" s="79"/>
      <c r="BSD168" s="424"/>
      <c r="BSE168" s="89"/>
      <c r="BSF168" s="425"/>
      <c r="BSG168" s="423"/>
      <c r="BSH168" s="426"/>
      <c r="BSI168" s="426"/>
      <c r="BSJ168" s="427"/>
      <c r="BSK168" s="427"/>
      <c r="BSL168" s="423"/>
      <c r="BSM168" s="428"/>
      <c r="BSN168" s="79"/>
      <c r="BSO168" s="424"/>
      <c r="BSP168" s="89"/>
      <c r="BSQ168" s="425"/>
      <c r="BSR168" s="423"/>
      <c r="BSS168" s="426"/>
      <c r="BST168" s="426"/>
      <c r="BSU168" s="427"/>
      <c r="BSV168" s="427"/>
      <c r="BSW168" s="423"/>
      <c r="BSX168" s="428"/>
      <c r="BSY168" s="79"/>
      <c r="BSZ168" s="424"/>
      <c r="BTA168" s="89"/>
      <c r="BTB168" s="425"/>
      <c r="BTC168" s="423"/>
      <c r="BTD168" s="426"/>
      <c r="BTE168" s="426"/>
      <c r="BTF168" s="427"/>
      <c r="BTG168" s="427"/>
      <c r="BTH168" s="423"/>
      <c r="BTI168" s="428"/>
      <c r="BTJ168" s="79"/>
      <c r="BTK168" s="424"/>
      <c r="BTL168" s="89"/>
      <c r="BTM168" s="425"/>
      <c r="BTN168" s="423"/>
      <c r="BTO168" s="426"/>
      <c r="BTP168" s="426"/>
      <c r="BTQ168" s="427"/>
      <c r="BTR168" s="427"/>
      <c r="BTS168" s="423"/>
      <c r="BTT168" s="428"/>
      <c r="BTU168" s="79"/>
      <c r="BTV168" s="424"/>
      <c r="BTW168" s="89"/>
      <c r="BTX168" s="425"/>
      <c r="BTY168" s="423"/>
      <c r="BTZ168" s="426"/>
      <c r="BUA168" s="426"/>
      <c r="BUB168" s="427"/>
      <c r="BUC168" s="427"/>
      <c r="BUD168" s="423"/>
      <c r="BUE168" s="428"/>
      <c r="BUF168" s="79"/>
      <c r="BUG168" s="424"/>
      <c r="BUH168" s="89"/>
      <c r="BUI168" s="425"/>
      <c r="BUJ168" s="423"/>
      <c r="BUK168" s="426"/>
      <c r="BUL168" s="426"/>
      <c r="BUM168" s="427"/>
      <c r="BUN168" s="427"/>
      <c r="BUO168" s="423"/>
      <c r="BUP168" s="428"/>
      <c r="BUQ168" s="79"/>
      <c r="BUR168" s="424"/>
      <c r="BUS168" s="89"/>
      <c r="BUT168" s="425"/>
      <c r="BUU168" s="423"/>
      <c r="BUV168" s="426"/>
      <c r="BUW168" s="426"/>
      <c r="BUX168" s="427"/>
      <c r="BUY168" s="427"/>
      <c r="BUZ168" s="423"/>
      <c r="BVA168" s="428"/>
      <c r="BVB168" s="79"/>
      <c r="BVC168" s="424"/>
      <c r="BVD168" s="89"/>
      <c r="BVE168" s="425"/>
      <c r="BVF168" s="423"/>
      <c r="BVG168" s="426"/>
      <c r="BVH168" s="426"/>
      <c r="BVI168" s="427"/>
      <c r="BVJ168" s="427"/>
      <c r="BVK168" s="423"/>
      <c r="BVL168" s="428"/>
      <c r="BVM168" s="79"/>
      <c r="BVN168" s="424"/>
      <c r="BVO168" s="89"/>
      <c r="BVP168" s="425"/>
      <c r="BVQ168" s="423"/>
      <c r="BVR168" s="426"/>
      <c r="BVS168" s="426"/>
      <c r="BVT168" s="427"/>
      <c r="BVU168" s="427"/>
      <c r="BVV168" s="423"/>
      <c r="BVW168" s="428"/>
      <c r="BVX168" s="79"/>
      <c r="BVY168" s="424"/>
      <c r="BVZ168" s="89"/>
      <c r="BWA168" s="425"/>
      <c r="BWB168" s="423"/>
      <c r="BWC168" s="426"/>
      <c r="BWD168" s="426"/>
      <c r="BWE168" s="427"/>
      <c r="BWF168" s="427"/>
      <c r="BWG168" s="423"/>
      <c r="BWH168" s="428"/>
      <c r="BWI168" s="79"/>
      <c r="BWJ168" s="424"/>
      <c r="BWK168" s="89"/>
      <c r="BWL168" s="425"/>
      <c r="BWM168" s="423"/>
      <c r="BWN168" s="426"/>
      <c r="BWO168" s="426"/>
      <c r="BWP168" s="427"/>
      <c r="BWQ168" s="427"/>
      <c r="BWR168" s="423"/>
      <c r="BWS168" s="428"/>
      <c r="BWT168" s="79"/>
      <c r="BWU168" s="424"/>
      <c r="BWV168" s="89"/>
      <c r="BWW168" s="425"/>
      <c r="BWX168" s="423"/>
      <c r="BWY168" s="426"/>
      <c r="BWZ168" s="426"/>
      <c r="BXA168" s="427"/>
      <c r="BXB168" s="427"/>
      <c r="BXC168" s="423"/>
      <c r="BXD168" s="428"/>
      <c r="BXE168" s="79"/>
      <c r="BXF168" s="424"/>
      <c r="BXG168" s="89"/>
      <c r="BXH168" s="425"/>
      <c r="BXI168" s="423"/>
      <c r="BXJ168" s="426"/>
      <c r="BXK168" s="426"/>
      <c r="BXL168" s="427"/>
      <c r="BXM168" s="427"/>
      <c r="BXN168" s="423"/>
      <c r="BXO168" s="428"/>
      <c r="BXP168" s="79"/>
      <c r="BXQ168" s="424"/>
      <c r="BXR168" s="89"/>
      <c r="BXS168" s="425"/>
      <c r="BXT168" s="423"/>
      <c r="BXU168" s="426"/>
      <c r="BXV168" s="426"/>
      <c r="BXW168" s="427"/>
      <c r="BXX168" s="427"/>
      <c r="BXY168" s="423"/>
      <c r="BXZ168" s="428"/>
      <c r="BYA168" s="79"/>
      <c r="BYB168" s="424"/>
      <c r="BYC168" s="89"/>
      <c r="BYD168" s="425"/>
      <c r="BYE168" s="423"/>
      <c r="BYF168" s="426"/>
      <c r="BYG168" s="426"/>
      <c r="BYH168" s="427"/>
      <c r="BYI168" s="427"/>
      <c r="BYJ168" s="423"/>
      <c r="BYK168" s="428"/>
      <c r="BYL168" s="79"/>
      <c r="BYM168" s="424"/>
      <c r="BYN168" s="89"/>
      <c r="BYO168" s="425"/>
      <c r="BYP168" s="423"/>
      <c r="BYQ168" s="426"/>
      <c r="BYR168" s="426"/>
      <c r="BYS168" s="427"/>
      <c r="BYT168" s="427"/>
      <c r="BYU168" s="423"/>
      <c r="BYV168" s="428"/>
      <c r="BYW168" s="79"/>
      <c r="BYX168" s="424"/>
      <c r="BYY168" s="89"/>
      <c r="BYZ168" s="425"/>
      <c r="BZA168" s="423"/>
      <c r="BZB168" s="426"/>
      <c r="BZC168" s="426"/>
      <c r="BZD168" s="427"/>
      <c r="BZE168" s="427"/>
      <c r="BZF168" s="423"/>
      <c r="BZG168" s="428"/>
      <c r="BZH168" s="79"/>
      <c r="BZI168" s="424"/>
      <c r="BZJ168" s="89"/>
      <c r="BZK168" s="425"/>
      <c r="BZL168" s="423"/>
      <c r="BZM168" s="426"/>
      <c r="BZN168" s="426"/>
      <c r="BZO168" s="427"/>
      <c r="BZP168" s="427"/>
      <c r="BZQ168" s="423"/>
      <c r="BZR168" s="428"/>
      <c r="BZS168" s="79"/>
      <c r="BZT168" s="424"/>
      <c r="BZU168" s="89"/>
      <c r="BZV168" s="425"/>
      <c r="BZW168" s="423"/>
      <c r="BZX168" s="426"/>
      <c r="BZY168" s="426"/>
      <c r="BZZ168" s="427"/>
      <c r="CAA168" s="427"/>
      <c r="CAB168" s="423"/>
      <c r="CAC168" s="428"/>
      <c r="CAD168" s="79"/>
      <c r="CAE168" s="424"/>
      <c r="CAF168" s="89"/>
      <c r="CAG168" s="425"/>
      <c r="CAH168" s="423"/>
      <c r="CAI168" s="426"/>
      <c r="CAJ168" s="426"/>
      <c r="CAK168" s="427"/>
      <c r="CAL168" s="427"/>
      <c r="CAM168" s="423"/>
      <c r="CAN168" s="428"/>
      <c r="CAO168" s="79"/>
      <c r="CAP168" s="424"/>
      <c r="CAQ168" s="89"/>
      <c r="CAR168" s="425"/>
      <c r="CAS168" s="423"/>
      <c r="CAT168" s="426"/>
      <c r="CAU168" s="426"/>
      <c r="CAV168" s="427"/>
      <c r="CAW168" s="427"/>
      <c r="CAX168" s="423"/>
      <c r="CAY168" s="428"/>
      <c r="CAZ168" s="79"/>
      <c r="CBA168" s="424"/>
      <c r="CBB168" s="89"/>
      <c r="CBC168" s="425"/>
      <c r="CBD168" s="423"/>
      <c r="CBE168" s="426"/>
      <c r="CBF168" s="426"/>
      <c r="CBG168" s="427"/>
      <c r="CBH168" s="427"/>
      <c r="CBI168" s="423"/>
      <c r="CBJ168" s="428"/>
      <c r="CBK168" s="79"/>
      <c r="CBL168" s="424"/>
      <c r="CBM168" s="89"/>
      <c r="CBN168" s="425"/>
      <c r="CBO168" s="423"/>
      <c r="CBP168" s="426"/>
      <c r="CBQ168" s="426"/>
      <c r="CBR168" s="427"/>
      <c r="CBS168" s="427"/>
      <c r="CBT168" s="423"/>
      <c r="CBU168" s="428"/>
      <c r="CBV168" s="79"/>
      <c r="CBW168" s="424"/>
      <c r="CBX168" s="89"/>
      <c r="CBY168" s="425"/>
      <c r="CBZ168" s="423"/>
      <c r="CCA168" s="426"/>
      <c r="CCB168" s="426"/>
      <c r="CCC168" s="427"/>
      <c r="CCD168" s="427"/>
      <c r="CCE168" s="423"/>
      <c r="CCF168" s="428"/>
      <c r="CCG168" s="79"/>
      <c r="CCH168" s="424"/>
      <c r="CCI168" s="89"/>
      <c r="CCJ168" s="425"/>
      <c r="CCK168" s="423"/>
      <c r="CCL168" s="426"/>
      <c r="CCM168" s="426"/>
      <c r="CCN168" s="427"/>
      <c r="CCO168" s="427"/>
      <c r="CCP168" s="423"/>
      <c r="CCQ168" s="428"/>
      <c r="CCR168" s="79"/>
      <c r="CCS168" s="424"/>
      <c r="CCT168" s="89"/>
      <c r="CCU168" s="425"/>
      <c r="CCV168" s="423"/>
      <c r="CCW168" s="426"/>
      <c r="CCX168" s="426"/>
      <c r="CCY168" s="427"/>
      <c r="CCZ168" s="427"/>
      <c r="CDA168" s="423"/>
      <c r="CDB168" s="428"/>
      <c r="CDC168" s="79"/>
      <c r="CDD168" s="424"/>
      <c r="CDE168" s="89"/>
      <c r="CDF168" s="425"/>
      <c r="CDG168" s="423"/>
      <c r="CDH168" s="426"/>
      <c r="CDI168" s="426"/>
      <c r="CDJ168" s="427"/>
      <c r="CDK168" s="427"/>
      <c r="CDL168" s="423"/>
      <c r="CDM168" s="428"/>
      <c r="CDN168" s="79"/>
      <c r="CDO168" s="424"/>
      <c r="CDP168" s="89"/>
      <c r="CDQ168" s="425"/>
      <c r="CDR168" s="423"/>
      <c r="CDS168" s="426"/>
      <c r="CDT168" s="426"/>
      <c r="CDU168" s="427"/>
      <c r="CDV168" s="427"/>
      <c r="CDW168" s="423"/>
      <c r="CDX168" s="428"/>
      <c r="CDY168" s="79"/>
      <c r="CDZ168" s="424"/>
      <c r="CEA168" s="89"/>
      <c r="CEB168" s="425"/>
      <c r="CEC168" s="423"/>
      <c r="CED168" s="426"/>
      <c r="CEE168" s="426"/>
      <c r="CEF168" s="427"/>
      <c r="CEG168" s="427"/>
      <c r="CEH168" s="423"/>
      <c r="CEI168" s="428"/>
      <c r="CEJ168" s="79"/>
      <c r="CEK168" s="424"/>
      <c r="CEL168" s="89"/>
      <c r="CEM168" s="425"/>
      <c r="CEN168" s="423"/>
      <c r="CEO168" s="426"/>
      <c r="CEP168" s="426"/>
      <c r="CEQ168" s="427"/>
      <c r="CER168" s="427"/>
      <c r="CES168" s="423"/>
      <c r="CET168" s="428"/>
      <c r="CEU168" s="79"/>
      <c r="CEV168" s="424"/>
      <c r="CEW168" s="89"/>
      <c r="CEX168" s="425"/>
      <c r="CEY168" s="423"/>
      <c r="CEZ168" s="426"/>
      <c r="CFA168" s="426"/>
      <c r="CFB168" s="427"/>
      <c r="CFC168" s="427"/>
      <c r="CFD168" s="423"/>
      <c r="CFE168" s="428"/>
      <c r="CFF168" s="79"/>
      <c r="CFG168" s="424"/>
      <c r="CFH168" s="89"/>
      <c r="CFI168" s="425"/>
      <c r="CFJ168" s="423"/>
      <c r="CFK168" s="426"/>
      <c r="CFL168" s="426"/>
      <c r="CFM168" s="427"/>
      <c r="CFN168" s="427"/>
      <c r="CFO168" s="423"/>
      <c r="CFP168" s="428"/>
      <c r="CFQ168" s="79"/>
      <c r="CFR168" s="424"/>
      <c r="CFS168" s="89"/>
      <c r="CFT168" s="425"/>
      <c r="CFU168" s="423"/>
      <c r="CFV168" s="426"/>
      <c r="CFW168" s="426"/>
      <c r="CFX168" s="427"/>
      <c r="CFY168" s="427"/>
      <c r="CFZ168" s="423"/>
      <c r="CGA168" s="428"/>
      <c r="CGB168" s="79"/>
      <c r="CGC168" s="424"/>
      <c r="CGD168" s="89"/>
      <c r="CGE168" s="425"/>
      <c r="CGF168" s="423"/>
      <c r="CGG168" s="426"/>
      <c r="CGH168" s="426"/>
      <c r="CGI168" s="427"/>
      <c r="CGJ168" s="427"/>
      <c r="CGK168" s="423"/>
      <c r="CGL168" s="428"/>
      <c r="CGM168" s="79"/>
      <c r="CGN168" s="424"/>
      <c r="CGO168" s="89"/>
      <c r="CGP168" s="425"/>
      <c r="CGQ168" s="423"/>
      <c r="CGR168" s="426"/>
      <c r="CGS168" s="426"/>
      <c r="CGT168" s="427"/>
      <c r="CGU168" s="427"/>
      <c r="CGV168" s="423"/>
      <c r="CGW168" s="428"/>
      <c r="CGX168" s="79"/>
      <c r="CGY168" s="424"/>
      <c r="CGZ168" s="89"/>
      <c r="CHA168" s="425"/>
      <c r="CHB168" s="423"/>
      <c r="CHC168" s="426"/>
      <c r="CHD168" s="426"/>
      <c r="CHE168" s="427"/>
      <c r="CHF168" s="427"/>
      <c r="CHG168" s="423"/>
      <c r="CHH168" s="428"/>
      <c r="CHI168" s="79"/>
      <c r="CHJ168" s="424"/>
      <c r="CHK168" s="89"/>
      <c r="CHL168" s="425"/>
      <c r="CHM168" s="423"/>
      <c r="CHN168" s="426"/>
      <c r="CHO168" s="426"/>
      <c r="CHP168" s="427"/>
      <c r="CHQ168" s="427"/>
      <c r="CHR168" s="423"/>
      <c r="CHS168" s="428"/>
      <c r="CHT168" s="79"/>
      <c r="CHU168" s="424"/>
      <c r="CHV168" s="89"/>
      <c r="CHW168" s="425"/>
      <c r="CHX168" s="423"/>
      <c r="CHY168" s="426"/>
      <c r="CHZ168" s="426"/>
      <c r="CIA168" s="427"/>
      <c r="CIB168" s="427"/>
      <c r="CIC168" s="423"/>
      <c r="CID168" s="428"/>
      <c r="CIE168" s="79"/>
      <c r="CIF168" s="424"/>
      <c r="CIG168" s="89"/>
      <c r="CIH168" s="425"/>
      <c r="CII168" s="423"/>
      <c r="CIJ168" s="426"/>
      <c r="CIK168" s="426"/>
      <c r="CIL168" s="427"/>
      <c r="CIM168" s="427"/>
      <c r="CIN168" s="423"/>
      <c r="CIO168" s="428"/>
      <c r="CIP168" s="79"/>
      <c r="CIQ168" s="424"/>
      <c r="CIR168" s="89"/>
      <c r="CIS168" s="425"/>
      <c r="CIT168" s="423"/>
      <c r="CIU168" s="426"/>
      <c r="CIV168" s="426"/>
      <c r="CIW168" s="427"/>
      <c r="CIX168" s="427"/>
      <c r="CIY168" s="423"/>
      <c r="CIZ168" s="428"/>
      <c r="CJA168" s="79"/>
      <c r="CJB168" s="424"/>
      <c r="CJC168" s="89"/>
      <c r="CJD168" s="425"/>
      <c r="CJE168" s="423"/>
      <c r="CJF168" s="426"/>
      <c r="CJG168" s="426"/>
      <c r="CJH168" s="427"/>
      <c r="CJI168" s="427"/>
      <c r="CJJ168" s="423"/>
      <c r="CJK168" s="428"/>
      <c r="CJL168" s="79"/>
      <c r="CJM168" s="424"/>
      <c r="CJN168" s="89"/>
      <c r="CJO168" s="425"/>
      <c r="CJP168" s="423"/>
      <c r="CJQ168" s="426"/>
      <c r="CJR168" s="426"/>
      <c r="CJS168" s="427"/>
      <c r="CJT168" s="427"/>
      <c r="CJU168" s="423"/>
      <c r="CJV168" s="428"/>
      <c r="CJW168" s="79"/>
      <c r="CJX168" s="424"/>
      <c r="CJY168" s="89"/>
      <c r="CJZ168" s="425"/>
      <c r="CKA168" s="423"/>
      <c r="CKB168" s="426"/>
      <c r="CKC168" s="426"/>
      <c r="CKD168" s="427"/>
      <c r="CKE168" s="427"/>
      <c r="CKF168" s="423"/>
      <c r="CKG168" s="428"/>
      <c r="CKH168" s="79"/>
      <c r="CKI168" s="424"/>
      <c r="CKJ168" s="89"/>
      <c r="CKK168" s="425"/>
      <c r="CKL168" s="423"/>
      <c r="CKM168" s="426"/>
      <c r="CKN168" s="426"/>
      <c r="CKO168" s="427"/>
      <c r="CKP168" s="427"/>
      <c r="CKQ168" s="423"/>
      <c r="CKR168" s="428"/>
      <c r="CKS168" s="79"/>
      <c r="CKT168" s="424"/>
      <c r="CKU168" s="89"/>
      <c r="CKV168" s="425"/>
      <c r="CKW168" s="423"/>
      <c r="CKX168" s="426"/>
      <c r="CKY168" s="426"/>
      <c r="CKZ168" s="427"/>
      <c r="CLA168" s="427"/>
      <c r="CLB168" s="423"/>
      <c r="CLC168" s="428"/>
      <c r="CLD168" s="79"/>
      <c r="CLE168" s="424"/>
      <c r="CLF168" s="89"/>
      <c r="CLG168" s="425"/>
      <c r="CLH168" s="423"/>
      <c r="CLI168" s="426"/>
      <c r="CLJ168" s="426"/>
      <c r="CLK168" s="427"/>
      <c r="CLL168" s="427"/>
      <c r="CLM168" s="423"/>
      <c r="CLN168" s="428"/>
      <c r="CLO168" s="79"/>
      <c r="CLP168" s="424"/>
      <c r="CLQ168" s="89"/>
      <c r="CLR168" s="425"/>
      <c r="CLS168" s="423"/>
      <c r="CLT168" s="426"/>
      <c r="CLU168" s="426"/>
      <c r="CLV168" s="427"/>
      <c r="CLW168" s="427"/>
      <c r="CLX168" s="423"/>
      <c r="CLY168" s="428"/>
      <c r="CLZ168" s="79"/>
      <c r="CMA168" s="424"/>
      <c r="CMB168" s="89"/>
      <c r="CMC168" s="425"/>
      <c r="CMD168" s="423"/>
      <c r="CME168" s="426"/>
      <c r="CMF168" s="426"/>
      <c r="CMG168" s="427"/>
      <c r="CMH168" s="427"/>
      <c r="CMI168" s="423"/>
      <c r="CMJ168" s="428"/>
      <c r="CMK168" s="79"/>
      <c r="CML168" s="424"/>
      <c r="CMM168" s="89"/>
      <c r="CMN168" s="425"/>
      <c r="CMO168" s="423"/>
      <c r="CMP168" s="426"/>
      <c r="CMQ168" s="426"/>
      <c r="CMR168" s="427"/>
      <c r="CMS168" s="427"/>
      <c r="CMT168" s="423"/>
      <c r="CMU168" s="428"/>
      <c r="CMV168" s="79"/>
      <c r="CMW168" s="424"/>
      <c r="CMX168" s="89"/>
      <c r="CMY168" s="425"/>
      <c r="CMZ168" s="423"/>
      <c r="CNA168" s="426"/>
      <c r="CNB168" s="426"/>
      <c r="CNC168" s="427"/>
      <c r="CND168" s="427"/>
      <c r="CNE168" s="423"/>
      <c r="CNF168" s="428"/>
      <c r="CNG168" s="79"/>
      <c r="CNH168" s="424"/>
      <c r="CNI168" s="89"/>
      <c r="CNJ168" s="425"/>
      <c r="CNK168" s="423"/>
      <c r="CNL168" s="426"/>
      <c r="CNM168" s="426"/>
      <c r="CNN168" s="427"/>
      <c r="CNO168" s="427"/>
      <c r="CNP168" s="423"/>
      <c r="CNQ168" s="428"/>
      <c r="CNR168" s="79"/>
      <c r="CNS168" s="424"/>
      <c r="CNT168" s="89"/>
      <c r="CNU168" s="425"/>
      <c r="CNV168" s="423"/>
      <c r="CNW168" s="426"/>
      <c r="CNX168" s="426"/>
      <c r="CNY168" s="427"/>
      <c r="CNZ168" s="427"/>
      <c r="COA168" s="423"/>
      <c r="COB168" s="428"/>
      <c r="COC168" s="79"/>
      <c r="COD168" s="424"/>
      <c r="COE168" s="89"/>
      <c r="COF168" s="425"/>
      <c r="COG168" s="423"/>
      <c r="COH168" s="426"/>
      <c r="COI168" s="426"/>
      <c r="COJ168" s="427"/>
      <c r="COK168" s="427"/>
      <c r="COL168" s="423"/>
      <c r="COM168" s="428"/>
      <c r="CON168" s="79"/>
      <c r="COO168" s="424"/>
      <c r="COP168" s="89"/>
      <c r="COQ168" s="425"/>
      <c r="COR168" s="423"/>
      <c r="COS168" s="426"/>
      <c r="COT168" s="426"/>
      <c r="COU168" s="427"/>
      <c r="COV168" s="427"/>
      <c r="COW168" s="423"/>
      <c r="COX168" s="428"/>
      <c r="COY168" s="79"/>
      <c r="COZ168" s="424"/>
      <c r="CPA168" s="89"/>
      <c r="CPB168" s="425"/>
      <c r="CPC168" s="423"/>
      <c r="CPD168" s="426"/>
      <c r="CPE168" s="426"/>
      <c r="CPF168" s="427"/>
      <c r="CPG168" s="427"/>
      <c r="CPH168" s="423"/>
      <c r="CPI168" s="428"/>
      <c r="CPJ168" s="79"/>
      <c r="CPK168" s="424"/>
      <c r="CPL168" s="89"/>
      <c r="CPM168" s="425"/>
      <c r="CPN168" s="423"/>
      <c r="CPO168" s="426"/>
      <c r="CPP168" s="426"/>
      <c r="CPQ168" s="427"/>
      <c r="CPR168" s="427"/>
      <c r="CPS168" s="423"/>
      <c r="CPT168" s="428"/>
      <c r="CPU168" s="79"/>
      <c r="CPV168" s="424"/>
      <c r="CPW168" s="89"/>
      <c r="CPX168" s="425"/>
      <c r="CPY168" s="423"/>
      <c r="CPZ168" s="426"/>
      <c r="CQA168" s="426"/>
      <c r="CQB168" s="427"/>
      <c r="CQC168" s="427"/>
      <c r="CQD168" s="423"/>
      <c r="CQE168" s="428"/>
      <c r="CQF168" s="79"/>
      <c r="CQG168" s="424"/>
      <c r="CQH168" s="89"/>
      <c r="CQI168" s="425"/>
      <c r="CQJ168" s="423"/>
      <c r="CQK168" s="426"/>
      <c r="CQL168" s="426"/>
      <c r="CQM168" s="427"/>
      <c r="CQN168" s="427"/>
      <c r="CQO168" s="423"/>
      <c r="CQP168" s="428"/>
      <c r="CQQ168" s="79"/>
      <c r="CQR168" s="424"/>
      <c r="CQS168" s="89"/>
      <c r="CQT168" s="425"/>
      <c r="CQU168" s="423"/>
      <c r="CQV168" s="426"/>
      <c r="CQW168" s="426"/>
      <c r="CQX168" s="427"/>
      <c r="CQY168" s="427"/>
      <c r="CQZ168" s="423"/>
      <c r="CRA168" s="428"/>
      <c r="CRB168" s="79"/>
      <c r="CRC168" s="424"/>
      <c r="CRD168" s="89"/>
      <c r="CRE168" s="425"/>
      <c r="CRF168" s="423"/>
      <c r="CRG168" s="426"/>
      <c r="CRH168" s="426"/>
      <c r="CRI168" s="427"/>
      <c r="CRJ168" s="427"/>
      <c r="CRK168" s="423"/>
      <c r="CRL168" s="428"/>
      <c r="CRM168" s="79"/>
      <c r="CRN168" s="424"/>
      <c r="CRO168" s="89"/>
      <c r="CRP168" s="425"/>
      <c r="CRQ168" s="423"/>
      <c r="CRR168" s="426"/>
      <c r="CRS168" s="426"/>
      <c r="CRT168" s="427"/>
      <c r="CRU168" s="427"/>
      <c r="CRV168" s="423"/>
      <c r="CRW168" s="428"/>
      <c r="CRX168" s="79"/>
      <c r="CRY168" s="424"/>
      <c r="CRZ168" s="89"/>
      <c r="CSA168" s="425"/>
      <c r="CSB168" s="423"/>
      <c r="CSC168" s="426"/>
      <c r="CSD168" s="426"/>
      <c r="CSE168" s="427"/>
      <c r="CSF168" s="427"/>
      <c r="CSG168" s="423"/>
      <c r="CSH168" s="428"/>
      <c r="CSI168" s="79"/>
      <c r="CSJ168" s="424"/>
      <c r="CSK168" s="89"/>
      <c r="CSL168" s="425"/>
      <c r="CSM168" s="423"/>
      <c r="CSN168" s="426"/>
      <c r="CSO168" s="426"/>
      <c r="CSP168" s="427"/>
      <c r="CSQ168" s="427"/>
      <c r="CSR168" s="423"/>
      <c r="CSS168" s="428"/>
      <c r="CST168" s="79"/>
      <c r="CSU168" s="424"/>
      <c r="CSV168" s="89"/>
      <c r="CSW168" s="425"/>
      <c r="CSX168" s="423"/>
      <c r="CSY168" s="426"/>
      <c r="CSZ168" s="426"/>
      <c r="CTA168" s="427"/>
      <c r="CTB168" s="427"/>
      <c r="CTC168" s="423"/>
      <c r="CTD168" s="428"/>
      <c r="CTE168" s="79"/>
      <c r="CTF168" s="424"/>
      <c r="CTG168" s="89"/>
      <c r="CTH168" s="425"/>
      <c r="CTI168" s="423"/>
      <c r="CTJ168" s="426"/>
      <c r="CTK168" s="426"/>
      <c r="CTL168" s="427"/>
      <c r="CTM168" s="427"/>
      <c r="CTN168" s="423"/>
      <c r="CTO168" s="428"/>
      <c r="CTP168" s="79"/>
      <c r="CTQ168" s="424"/>
      <c r="CTR168" s="89"/>
      <c r="CTS168" s="425"/>
      <c r="CTT168" s="423"/>
      <c r="CTU168" s="426"/>
      <c r="CTV168" s="426"/>
      <c r="CTW168" s="427"/>
      <c r="CTX168" s="427"/>
      <c r="CTY168" s="423"/>
      <c r="CTZ168" s="428"/>
      <c r="CUA168" s="79"/>
      <c r="CUB168" s="424"/>
      <c r="CUC168" s="89"/>
      <c r="CUD168" s="425"/>
      <c r="CUE168" s="423"/>
      <c r="CUF168" s="426"/>
      <c r="CUG168" s="426"/>
      <c r="CUH168" s="427"/>
      <c r="CUI168" s="427"/>
      <c r="CUJ168" s="423"/>
      <c r="CUK168" s="428"/>
      <c r="CUL168" s="79"/>
      <c r="CUM168" s="424"/>
      <c r="CUN168" s="89"/>
      <c r="CUO168" s="425"/>
      <c r="CUP168" s="423"/>
      <c r="CUQ168" s="426"/>
      <c r="CUR168" s="426"/>
      <c r="CUS168" s="427"/>
      <c r="CUT168" s="427"/>
      <c r="CUU168" s="423"/>
      <c r="CUV168" s="428"/>
      <c r="CUW168" s="79"/>
      <c r="CUX168" s="424"/>
      <c r="CUY168" s="89"/>
      <c r="CUZ168" s="425"/>
      <c r="CVA168" s="423"/>
      <c r="CVB168" s="426"/>
      <c r="CVC168" s="426"/>
      <c r="CVD168" s="427"/>
      <c r="CVE168" s="427"/>
      <c r="CVF168" s="423"/>
      <c r="CVG168" s="428"/>
      <c r="CVH168" s="79"/>
      <c r="CVI168" s="424"/>
      <c r="CVJ168" s="89"/>
      <c r="CVK168" s="425"/>
      <c r="CVL168" s="423"/>
      <c r="CVM168" s="426"/>
      <c r="CVN168" s="426"/>
      <c r="CVO168" s="427"/>
      <c r="CVP168" s="427"/>
      <c r="CVQ168" s="423"/>
      <c r="CVR168" s="428"/>
      <c r="CVS168" s="79"/>
      <c r="CVT168" s="424"/>
      <c r="CVU168" s="89"/>
      <c r="CVV168" s="425"/>
      <c r="CVW168" s="423"/>
      <c r="CVX168" s="426"/>
      <c r="CVY168" s="426"/>
      <c r="CVZ168" s="427"/>
      <c r="CWA168" s="427"/>
      <c r="CWB168" s="423"/>
      <c r="CWC168" s="428"/>
      <c r="CWD168" s="79"/>
      <c r="CWE168" s="424"/>
      <c r="CWF168" s="89"/>
      <c r="CWG168" s="425"/>
      <c r="CWH168" s="423"/>
      <c r="CWI168" s="426"/>
      <c r="CWJ168" s="426"/>
      <c r="CWK168" s="427"/>
      <c r="CWL168" s="427"/>
      <c r="CWM168" s="423"/>
      <c r="CWN168" s="428"/>
      <c r="CWO168" s="79"/>
      <c r="CWP168" s="424"/>
      <c r="CWQ168" s="89"/>
      <c r="CWR168" s="425"/>
      <c r="CWS168" s="423"/>
      <c r="CWT168" s="426"/>
      <c r="CWU168" s="426"/>
      <c r="CWV168" s="427"/>
      <c r="CWW168" s="427"/>
      <c r="CWX168" s="423"/>
      <c r="CWY168" s="428"/>
      <c r="CWZ168" s="79"/>
      <c r="CXA168" s="424"/>
      <c r="CXB168" s="89"/>
      <c r="CXC168" s="425"/>
      <c r="CXD168" s="423"/>
      <c r="CXE168" s="426"/>
      <c r="CXF168" s="426"/>
      <c r="CXG168" s="427"/>
      <c r="CXH168" s="427"/>
      <c r="CXI168" s="423"/>
      <c r="CXJ168" s="428"/>
      <c r="CXK168" s="79"/>
      <c r="CXL168" s="424"/>
      <c r="CXM168" s="89"/>
      <c r="CXN168" s="425"/>
      <c r="CXO168" s="423"/>
      <c r="CXP168" s="426"/>
      <c r="CXQ168" s="426"/>
      <c r="CXR168" s="427"/>
      <c r="CXS168" s="427"/>
      <c r="CXT168" s="423"/>
      <c r="CXU168" s="428"/>
      <c r="CXV168" s="79"/>
      <c r="CXW168" s="424"/>
      <c r="CXX168" s="89"/>
      <c r="CXY168" s="425"/>
      <c r="CXZ168" s="423"/>
      <c r="CYA168" s="426"/>
      <c r="CYB168" s="426"/>
      <c r="CYC168" s="427"/>
      <c r="CYD168" s="427"/>
      <c r="CYE168" s="423"/>
      <c r="CYF168" s="428"/>
      <c r="CYG168" s="79"/>
      <c r="CYH168" s="424"/>
      <c r="CYI168" s="89"/>
      <c r="CYJ168" s="425"/>
      <c r="CYK168" s="423"/>
      <c r="CYL168" s="426"/>
      <c r="CYM168" s="426"/>
      <c r="CYN168" s="427"/>
      <c r="CYO168" s="427"/>
      <c r="CYP168" s="423"/>
      <c r="CYQ168" s="428"/>
      <c r="CYR168" s="79"/>
      <c r="CYS168" s="424"/>
      <c r="CYT168" s="89"/>
      <c r="CYU168" s="425"/>
      <c r="CYV168" s="423"/>
      <c r="CYW168" s="426"/>
      <c r="CYX168" s="426"/>
      <c r="CYY168" s="427"/>
      <c r="CYZ168" s="427"/>
      <c r="CZA168" s="423"/>
      <c r="CZB168" s="428"/>
      <c r="CZC168" s="79"/>
      <c r="CZD168" s="424"/>
      <c r="CZE168" s="89"/>
      <c r="CZF168" s="425"/>
      <c r="CZG168" s="423"/>
      <c r="CZH168" s="426"/>
      <c r="CZI168" s="426"/>
      <c r="CZJ168" s="427"/>
      <c r="CZK168" s="427"/>
      <c r="CZL168" s="423"/>
      <c r="CZM168" s="428"/>
      <c r="CZN168" s="79"/>
      <c r="CZO168" s="424"/>
      <c r="CZP168" s="89"/>
      <c r="CZQ168" s="425"/>
      <c r="CZR168" s="423"/>
      <c r="CZS168" s="426"/>
      <c r="CZT168" s="426"/>
      <c r="CZU168" s="427"/>
      <c r="CZV168" s="427"/>
      <c r="CZW168" s="423"/>
      <c r="CZX168" s="428"/>
      <c r="CZY168" s="79"/>
      <c r="CZZ168" s="424"/>
      <c r="DAA168" s="89"/>
      <c r="DAB168" s="425"/>
      <c r="DAC168" s="423"/>
      <c r="DAD168" s="426"/>
      <c r="DAE168" s="426"/>
      <c r="DAF168" s="427"/>
      <c r="DAG168" s="427"/>
      <c r="DAH168" s="423"/>
      <c r="DAI168" s="428"/>
      <c r="DAJ168" s="79"/>
      <c r="DAK168" s="424"/>
      <c r="DAL168" s="89"/>
      <c r="DAM168" s="425"/>
      <c r="DAN168" s="423"/>
      <c r="DAO168" s="426"/>
      <c r="DAP168" s="426"/>
      <c r="DAQ168" s="427"/>
      <c r="DAR168" s="427"/>
      <c r="DAS168" s="423"/>
      <c r="DAT168" s="428"/>
      <c r="DAU168" s="79"/>
      <c r="DAV168" s="424"/>
      <c r="DAW168" s="89"/>
      <c r="DAX168" s="425"/>
      <c r="DAY168" s="423"/>
      <c r="DAZ168" s="426"/>
      <c r="DBA168" s="426"/>
      <c r="DBB168" s="427"/>
      <c r="DBC168" s="427"/>
      <c r="DBD168" s="423"/>
      <c r="DBE168" s="428"/>
      <c r="DBF168" s="79"/>
      <c r="DBG168" s="424"/>
      <c r="DBH168" s="89"/>
      <c r="DBI168" s="425"/>
      <c r="DBJ168" s="423"/>
      <c r="DBK168" s="426"/>
      <c r="DBL168" s="426"/>
      <c r="DBM168" s="427"/>
      <c r="DBN168" s="427"/>
      <c r="DBO168" s="423"/>
      <c r="DBP168" s="428"/>
      <c r="DBQ168" s="79"/>
      <c r="DBR168" s="424"/>
      <c r="DBS168" s="89"/>
      <c r="DBT168" s="425"/>
      <c r="DBU168" s="423"/>
      <c r="DBV168" s="426"/>
      <c r="DBW168" s="426"/>
      <c r="DBX168" s="427"/>
      <c r="DBY168" s="427"/>
      <c r="DBZ168" s="423"/>
      <c r="DCA168" s="428"/>
      <c r="DCB168" s="79"/>
      <c r="DCC168" s="424"/>
      <c r="DCD168" s="89"/>
      <c r="DCE168" s="425"/>
      <c r="DCF168" s="423"/>
      <c r="DCG168" s="426"/>
      <c r="DCH168" s="426"/>
      <c r="DCI168" s="427"/>
      <c r="DCJ168" s="427"/>
      <c r="DCK168" s="423"/>
      <c r="DCL168" s="428"/>
      <c r="DCM168" s="79"/>
      <c r="DCN168" s="424"/>
      <c r="DCO168" s="89"/>
      <c r="DCP168" s="425"/>
      <c r="DCQ168" s="423"/>
      <c r="DCR168" s="426"/>
      <c r="DCS168" s="426"/>
      <c r="DCT168" s="427"/>
      <c r="DCU168" s="427"/>
      <c r="DCV168" s="423"/>
      <c r="DCW168" s="428"/>
      <c r="DCX168" s="79"/>
      <c r="DCY168" s="424"/>
      <c r="DCZ168" s="89"/>
      <c r="DDA168" s="425"/>
      <c r="DDB168" s="423"/>
      <c r="DDC168" s="426"/>
      <c r="DDD168" s="426"/>
      <c r="DDE168" s="427"/>
      <c r="DDF168" s="427"/>
      <c r="DDG168" s="423"/>
      <c r="DDH168" s="428"/>
      <c r="DDI168" s="79"/>
      <c r="DDJ168" s="424"/>
      <c r="DDK168" s="89"/>
      <c r="DDL168" s="425"/>
      <c r="DDM168" s="423"/>
      <c r="DDN168" s="426"/>
      <c r="DDO168" s="426"/>
      <c r="DDP168" s="427"/>
      <c r="DDQ168" s="427"/>
      <c r="DDR168" s="423"/>
      <c r="DDS168" s="428"/>
      <c r="DDT168" s="79"/>
      <c r="DDU168" s="424"/>
      <c r="DDV168" s="89"/>
      <c r="DDW168" s="425"/>
      <c r="DDX168" s="423"/>
      <c r="DDY168" s="426"/>
      <c r="DDZ168" s="426"/>
      <c r="DEA168" s="427"/>
      <c r="DEB168" s="427"/>
      <c r="DEC168" s="423"/>
      <c r="DED168" s="428"/>
      <c r="DEE168" s="79"/>
      <c r="DEF168" s="424"/>
      <c r="DEG168" s="89"/>
      <c r="DEH168" s="425"/>
      <c r="DEI168" s="423"/>
      <c r="DEJ168" s="426"/>
      <c r="DEK168" s="426"/>
      <c r="DEL168" s="427"/>
      <c r="DEM168" s="427"/>
      <c r="DEN168" s="423"/>
      <c r="DEO168" s="428"/>
      <c r="DEP168" s="79"/>
      <c r="DEQ168" s="424"/>
      <c r="DER168" s="89"/>
      <c r="DES168" s="425"/>
      <c r="DET168" s="423"/>
      <c r="DEU168" s="426"/>
      <c r="DEV168" s="426"/>
      <c r="DEW168" s="427"/>
      <c r="DEX168" s="427"/>
      <c r="DEY168" s="423"/>
      <c r="DEZ168" s="428"/>
      <c r="DFA168" s="79"/>
      <c r="DFB168" s="424"/>
      <c r="DFC168" s="89"/>
      <c r="DFD168" s="425"/>
      <c r="DFE168" s="423"/>
      <c r="DFF168" s="426"/>
      <c r="DFG168" s="426"/>
      <c r="DFH168" s="427"/>
      <c r="DFI168" s="427"/>
      <c r="DFJ168" s="423"/>
      <c r="DFK168" s="428"/>
      <c r="DFL168" s="79"/>
      <c r="DFM168" s="424"/>
      <c r="DFN168" s="89"/>
      <c r="DFO168" s="425"/>
      <c r="DFP168" s="423"/>
      <c r="DFQ168" s="426"/>
      <c r="DFR168" s="426"/>
      <c r="DFS168" s="427"/>
      <c r="DFT168" s="427"/>
      <c r="DFU168" s="423"/>
      <c r="DFV168" s="428"/>
      <c r="DFW168" s="79"/>
      <c r="DFX168" s="424"/>
      <c r="DFY168" s="89"/>
      <c r="DFZ168" s="425"/>
      <c r="DGA168" s="423"/>
      <c r="DGB168" s="426"/>
      <c r="DGC168" s="426"/>
      <c r="DGD168" s="427"/>
      <c r="DGE168" s="427"/>
      <c r="DGF168" s="423"/>
      <c r="DGG168" s="428"/>
      <c r="DGH168" s="79"/>
      <c r="DGI168" s="424"/>
      <c r="DGJ168" s="89"/>
      <c r="DGK168" s="425"/>
      <c r="DGL168" s="423"/>
      <c r="DGM168" s="426"/>
      <c r="DGN168" s="426"/>
      <c r="DGO168" s="427"/>
      <c r="DGP168" s="427"/>
      <c r="DGQ168" s="423"/>
      <c r="DGR168" s="428"/>
      <c r="DGS168" s="79"/>
      <c r="DGT168" s="424"/>
      <c r="DGU168" s="89"/>
      <c r="DGV168" s="425"/>
      <c r="DGW168" s="423"/>
      <c r="DGX168" s="426"/>
      <c r="DGY168" s="426"/>
      <c r="DGZ168" s="427"/>
      <c r="DHA168" s="427"/>
      <c r="DHB168" s="423"/>
      <c r="DHC168" s="428"/>
      <c r="DHD168" s="79"/>
      <c r="DHE168" s="424"/>
      <c r="DHF168" s="89"/>
      <c r="DHG168" s="425"/>
      <c r="DHH168" s="423"/>
      <c r="DHI168" s="426"/>
      <c r="DHJ168" s="426"/>
      <c r="DHK168" s="427"/>
      <c r="DHL168" s="427"/>
      <c r="DHM168" s="423"/>
      <c r="DHN168" s="428"/>
      <c r="DHO168" s="79"/>
      <c r="DHP168" s="424"/>
      <c r="DHQ168" s="89"/>
      <c r="DHR168" s="425"/>
      <c r="DHS168" s="423"/>
      <c r="DHT168" s="426"/>
      <c r="DHU168" s="426"/>
      <c r="DHV168" s="427"/>
      <c r="DHW168" s="427"/>
      <c r="DHX168" s="423"/>
      <c r="DHY168" s="428"/>
      <c r="DHZ168" s="79"/>
      <c r="DIA168" s="424"/>
      <c r="DIB168" s="89"/>
      <c r="DIC168" s="425"/>
      <c r="DID168" s="423"/>
      <c r="DIE168" s="426"/>
      <c r="DIF168" s="426"/>
      <c r="DIG168" s="427"/>
      <c r="DIH168" s="427"/>
      <c r="DII168" s="423"/>
      <c r="DIJ168" s="428"/>
      <c r="DIK168" s="79"/>
      <c r="DIL168" s="424"/>
      <c r="DIM168" s="89"/>
      <c r="DIN168" s="425"/>
      <c r="DIO168" s="423"/>
      <c r="DIP168" s="426"/>
      <c r="DIQ168" s="426"/>
      <c r="DIR168" s="427"/>
      <c r="DIS168" s="427"/>
      <c r="DIT168" s="423"/>
      <c r="DIU168" s="428"/>
      <c r="DIV168" s="79"/>
      <c r="DIW168" s="424"/>
      <c r="DIX168" s="89"/>
      <c r="DIY168" s="425"/>
      <c r="DIZ168" s="423"/>
      <c r="DJA168" s="426"/>
      <c r="DJB168" s="426"/>
      <c r="DJC168" s="427"/>
      <c r="DJD168" s="427"/>
      <c r="DJE168" s="423"/>
      <c r="DJF168" s="428"/>
      <c r="DJG168" s="79"/>
      <c r="DJH168" s="424"/>
      <c r="DJI168" s="89"/>
      <c r="DJJ168" s="425"/>
      <c r="DJK168" s="423"/>
      <c r="DJL168" s="426"/>
      <c r="DJM168" s="426"/>
      <c r="DJN168" s="427"/>
      <c r="DJO168" s="427"/>
      <c r="DJP168" s="423"/>
      <c r="DJQ168" s="428"/>
      <c r="DJR168" s="79"/>
      <c r="DJS168" s="424"/>
      <c r="DJT168" s="89"/>
      <c r="DJU168" s="425"/>
      <c r="DJV168" s="423"/>
      <c r="DJW168" s="426"/>
      <c r="DJX168" s="426"/>
      <c r="DJY168" s="427"/>
      <c r="DJZ168" s="427"/>
      <c r="DKA168" s="423"/>
      <c r="DKB168" s="428"/>
      <c r="DKC168" s="79"/>
      <c r="DKD168" s="424"/>
      <c r="DKE168" s="89"/>
      <c r="DKF168" s="425"/>
      <c r="DKG168" s="423"/>
      <c r="DKH168" s="426"/>
      <c r="DKI168" s="426"/>
      <c r="DKJ168" s="427"/>
      <c r="DKK168" s="427"/>
      <c r="DKL168" s="423"/>
      <c r="DKM168" s="428"/>
      <c r="DKN168" s="79"/>
      <c r="DKO168" s="424"/>
      <c r="DKP168" s="89"/>
      <c r="DKQ168" s="425"/>
      <c r="DKR168" s="423"/>
      <c r="DKS168" s="426"/>
      <c r="DKT168" s="426"/>
      <c r="DKU168" s="427"/>
      <c r="DKV168" s="427"/>
      <c r="DKW168" s="423"/>
      <c r="DKX168" s="428"/>
      <c r="DKY168" s="79"/>
      <c r="DKZ168" s="424"/>
      <c r="DLA168" s="89"/>
      <c r="DLB168" s="425"/>
      <c r="DLC168" s="423"/>
      <c r="DLD168" s="426"/>
      <c r="DLE168" s="426"/>
      <c r="DLF168" s="427"/>
      <c r="DLG168" s="427"/>
      <c r="DLH168" s="423"/>
      <c r="DLI168" s="428"/>
      <c r="DLJ168" s="79"/>
      <c r="DLK168" s="424"/>
      <c r="DLL168" s="89"/>
      <c r="DLM168" s="425"/>
      <c r="DLN168" s="423"/>
      <c r="DLO168" s="426"/>
      <c r="DLP168" s="426"/>
      <c r="DLQ168" s="427"/>
      <c r="DLR168" s="427"/>
      <c r="DLS168" s="423"/>
      <c r="DLT168" s="428"/>
      <c r="DLU168" s="79"/>
      <c r="DLV168" s="424"/>
      <c r="DLW168" s="89"/>
      <c r="DLX168" s="425"/>
      <c r="DLY168" s="423"/>
      <c r="DLZ168" s="426"/>
      <c r="DMA168" s="426"/>
      <c r="DMB168" s="427"/>
      <c r="DMC168" s="427"/>
      <c r="DMD168" s="423"/>
      <c r="DME168" s="428"/>
      <c r="DMF168" s="79"/>
      <c r="DMG168" s="424"/>
      <c r="DMH168" s="89"/>
      <c r="DMI168" s="425"/>
      <c r="DMJ168" s="423"/>
      <c r="DMK168" s="426"/>
      <c r="DML168" s="426"/>
      <c r="DMM168" s="427"/>
      <c r="DMN168" s="427"/>
      <c r="DMO168" s="423"/>
      <c r="DMP168" s="428"/>
      <c r="DMQ168" s="79"/>
      <c r="DMR168" s="424"/>
      <c r="DMS168" s="89"/>
      <c r="DMT168" s="425"/>
      <c r="DMU168" s="423"/>
      <c r="DMV168" s="426"/>
      <c r="DMW168" s="426"/>
      <c r="DMX168" s="427"/>
      <c r="DMY168" s="427"/>
      <c r="DMZ168" s="423"/>
      <c r="DNA168" s="428"/>
      <c r="DNB168" s="79"/>
      <c r="DNC168" s="424"/>
      <c r="DND168" s="89"/>
      <c r="DNE168" s="425"/>
      <c r="DNF168" s="423"/>
      <c r="DNG168" s="426"/>
      <c r="DNH168" s="426"/>
      <c r="DNI168" s="427"/>
      <c r="DNJ168" s="427"/>
      <c r="DNK168" s="423"/>
      <c r="DNL168" s="428"/>
      <c r="DNM168" s="79"/>
      <c r="DNN168" s="424"/>
      <c r="DNO168" s="89"/>
      <c r="DNP168" s="425"/>
      <c r="DNQ168" s="423"/>
      <c r="DNR168" s="426"/>
      <c r="DNS168" s="426"/>
      <c r="DNT168" s="427"/>
      <c r="DNU168" s="427"/>
      <c r="DNV168" s="423"/>
      <c r="DNW168" s="428"/>
      <c r="DNX168" s="79"/>
      <c r="DNY168" s="424"/>
      <c r="DNZ168" s="89"/>
      <c r="DOA168" s="425"/>
      <c r="DOB168" s="423"/>
      <c r="DOC168" s="426"/>
      <c r="DOD168" s="426"/>
      <c r="DOE168" s="427"/>
      <c r="DOF168" s="427"/>
      <c r="DOG168" s="423"/>
      <c r="DOH168" s="428"/>
      <c r="DOI168" s="79"/>
      <c r="DOJ168" s="424"/>
      <c r="DOK168" s="89"/>
      <c r="DOL168" s="425"/>
      <c r="DOM168" s="423"/>
      <c r="DON168" s="426"/>
      <c r="DOO168" s="426"/>
      <c r="DOP168" s="427"/>
      <c r="DOQ168" s="427"/>
      <c r="DOR168" s="423"/>
      <c r="DOS168" s="428"/>
      <c r="DOT168" s="79"/>
      <c r="DOU168" s="424"/>
      <c r="DOV168" s="89"/>
      <c r="DOW168" s="425"/>
      <c r="DOX168" s="423"/>
      <c r="DOY168" s="426"/>
      <c r="DOZ168" s="426"/>
      <c r="DPA168" s="427"/>
      <c r="DPB168" s="427"/>
      <c r="DPC168" s="423"/>
      <c r="DPD168" s="428"/>
      <c r="DPE168" s="79"/>
      <c r="DPF168" s="424"/>
      <c r="DPG168" s="89"/>
      <c r="DPH168" s="425"/>
      <c r="DPI168" s="423"/>
      <c r="DPJ168" s="426"/>
      <c r="DPK168" s="426"/>
      <c r="DPL168" s="427"/>
      <c r="DPM168" s="427"/>
      <c r="DPN168" s="423"/>
      <c r="DPO168" s="428"/>
      <c r="DPP168" s="79"/>
      <c r="DPQ168" s="424"/>
      <c r="DPR168" s="89"/>
      <c r="DPS168" s="425"/>
      <c r="DPT168" s="423"/>
      <c r="DPU168" s="426"/>
      <c r="DPV168" s="426"/>
      <c r="DPW168" s="427"/>
      <c r="DPX168" s="427"/>
      <c r="DPY168" s="423"/>
      <c r="DPZ168" s="428"/>
      <c r="DQA168" s="79"/>
      <c r="DQB168" s="424"/>
      <c r="DQC168" s="89"/>
      <c r="DQD168" s="425"/>
      <c r="DQE168" s="423"/>
      <c r="DQF168" s="426"/>
      <c r="DQG168" s="426"/>
      <c r="DQH168" s="427"/>
      <c r="DQI168" s="427"/>
      <c r="DQJ168" s="423"/>
      <c r="DQK168" s="428"/>
      <c r="DQL168" s="79"/>
      <c r="DQM168" s="424"/>
      <c r="DQN168" s="89"/>
      <c r="DQO168" s="425"/>
      <c r="DQP168" s="423"/>
      <c r="DQQ168" s="426"/>
      <c r="DQR168" s="426"/>
      <c r="DQS168" s="427"/>
      <c r="DQT168" s="427"/>
      <c r="DQU168" s="423"/>
      <c r="DQV168" s="428"/>
      <c r="DQW168" s="79"/>
      <c r="DQX168" s="424"/>
      <c r="DQY168" s="89"/>
      <c r="DQZ168" s="425"/>
      <c r="DRA168" s="423"/>
      <c r="DRB168" s="426"/>
      <c r="DRC168" s="426"/>
      <c r="DRD168" s="427"/>
      <c r="DRE168" s="427"/>
      <c r="DRF168" s="423"/>
      <c r="DRG168" s="428"/>
      <c r="DRH168" s="79"/>
      <c r="DRI168" s="424"/>
      <c r="DRJ168" s="89"/>
      <c r="DRK168" s="425"/>
      <c r="DRL168" s="423"/>
      <c r="DRM168" s="426"/>
      <c r="DRN168" s="426"/>
      <c r="DRO168" s="427"/>
      <c r="DRP168" s="427"/>
      <c r="DRQ168" s="423"/>
      <c r="DRR168" s="428"/>
      <c r="DRS168" s="79"/>
      <c r="DRT168" s="424"/>
      <c r="DRU168" s="89"/>
      <c r="DRV168" s="425"/>
      <c r="DRW168" s="423"/>
      <c r="DRX168" s="426"/>
      <c r="DRY168" s="426"/>
      <c r="DRZ168" s="427"/>
      <c r="DSA168" s="427"/>
      <c r="DSB168" s="423"/>
      <c r="DSC168" s="428"/>
      <c r="DSD168" s="79"/>
      <c r="DSE168" s="424"/>
      <c r="DSF168" s="89"/>
      <c r="DSG168" s="425"/>
      <c r="DSH168" s="423"/>
      <c r="DSI168" s="426"/>
      <c r="DSJ168" s="426"/>
      <c r="DSK168" s="427"/>
      <c r="DSL168" s="427"/>
      <c r="DSM168" s="423"/>
      <c r="DSN168" s="428"/>
      <c r="DSO168" s="79"/>
      <c r="DSP168" s="424"/>
      <c r="DSQ168" s="89"/>
      <c r="DSR168" s="425"/>
      <c r="DSS168" s="423"/>
      <c r="DST168" s="426"/>
      <c r="DSU168" s="426"/>
      <c r="DSV168" s="427"/>
      <c r="DSW168" s="427"/>
      <c r="DSX168" s="423"/>
      <c r="DSY168" s="428"/>
      <c r="DSZ168" s="79"/>
      <c r="DTA168" s="424"/>
      <c r="DTB168" s="89"/>
      <c r="DTC168" s="425"/>
      <c r="DTD168" s="423"/>
      <c r="DTE168" s="426"/>
      <c r="DTF168" s="426"/>
      <c r="DTG168" s="427"/>
      <c r="DTH168" s="427"/>
      <c r="DTI168" s="423"/>
      <c r="DTJ168" s="428"/>
      <c r="DTK168" s="79"/>
      <c r="DTL168" s="424"/>
      <c r="DTM168" s="89"/>
      <c r="DTN168" s="425"/>
      <c r="DTO168" s="423"/>
      <c r="DTP168" s="426"/>
      <c r="DTQ168" s="426"/>
      <c r="DTR168" s="427"/>
      <c r="DTS168" s="427"/>
      <c r="DTT168" s="423"/>
      <c r="DTU168" s="428"/>
      <c r="DTV168" s="79"/>
      <c r="DTW168" s="424"/>
      <c r="DTX168" s="89"/>
      <c r="DTY168" s="425"/>
      <c r="DTZ168" s="423"/>
      <c r="DUA168" s="426"/>
      <c r="DUB168" s="426"/>
      <c r="DUC168" s="427"/>
      <c r="DUD168" s="427"/>
      <c r="DUE168" s="423"/>
      <c r="DUF168" s="428"/>
      <c r="DUG168" s="79"/>
      <c r="DUH168" s="424"/>
      <c r="DUI168" s="89"/>
      <c r="DUJ168" s="425"/>
      <c r="DUK168" s="423"/>
      <c r="DUL168" s="426"/>
      <c r="DUM168" s="426"/>
      <c r="DUN168" s="427"/>
      <c r="DUO168" s="427"/>
      <c r="DUP168" s="423"/>
      <c r="DUQ168" s="428"/>
      <c r="DUR168" s="79"/>
      <c r="DUS168" s="424"/>
      <c r="DUT168" s="89"/>
      <c r="DUU168" s="425"/>
      <c r="DUV168" s="423"/>
      <c r="DUW168" s="426"/>
      <c r="DUX168" s="426"/>
      <c r="DUY168" s="427"/>
      <c r="DUZ168" s="427"/>
      <c r="DVA168" s="423"/>
      <c r="DVB168" s="428"/>
      <c r="DVC168" s="79"/>
      <c r="DVD168" s="424"/>
      <c r="DVE168" s="89"/>
      <c r="DVF168" s="425"/>
      <c r="DVG168" s="423"/>
      <c r="DVH168" s="426"/>
      <c r="DVI168" s="426"/>
      <c r="DVJ168" s="427"/>
      <c r="DVK168" s="427"/>
      <c r="DVL168" s="423"/>
      <c r="DVM168" s="428"/>
      <c r="DVN168" s="79"/>
      <c r="DVO168" s="424"/>
      <c r="DVP168" s="89"/>
      <c r="DVQ168" s="425"/>
      <c r="DVR168" s="423"/>
      <c r="DVS168" s="426"/>
      <c r="DVT168" s="426"/>
      <c r="DVU168" s="427"/>
      <c r="DVV168" s="427"/>
      <c r="DVW168" s="423"/>
      <c r="DVX168" s="428"/>
      <c r="DVY168" s="79"/>
      <c r="DVZ168" s="424"/>
      <c r="DWA168" s="89"/>
      <c r="DWB168" s="425"/>
      <c r="DWC168" s="423"/>
      <c r="DWD168" s="426"/>
      <c r="DWE168" s="426"/>
      <c r="DWF168" s="427"/>
      <c r="DWG168" s="427"/>
      <c r="DWH168" s="423"/>
      <c r="DWI168" s="428"/>
      <c r="DWJ168" s="79"/>
      <c r="DWK168" s="424"/>
      <c r="DWL168" s="89"/>
      <c r="DWM168" s="425"/>
      <c r="DWN168" s="423"/>
      <c r="DWO168" s="426"/>
      <c r="DWP168" s="426"/>
      <c r="DWQ168" s="427"/>
      <c r="DWR168" s="427"/>
      <c r="DWS168" s="423"/>
      <c r="DWT168" s="428"/>
      <c r="DWU168" s="79"/>
      <c r="DWV168" s="424"/>
      <c r="DWW168" s="89"/>
      <c r="DWX168" s="425"/>
      <c r="DWY168" s="423"/>
      <c r="DWZ168" s="426"/>
      <c r="DXA168" s="426"/>
      <c r="DXB168" s="427"/>
      <c r="DXC168" s="427"/>
      <c r="DXD168" s="423"/>
      <c r="DXE168" s="428"/>
      <c r="DXF168" s="79"/>
      <c r="DXG168" s="424"/>
      <c r="DXH168" s="89"/>
      <c r="DXI168" s="425"/>
      <c r="DXJ168" s="423"/>
      <c r="DXK168" s="426"/>
      <c r="DXL168" s="426"/>
      <c r="DXM168" s="427"/>
      <c r="DXN168" s="427"/>
      <c r="DXO168" s="423"/>
      <c r="DXP168" s="428"/>
      <c r="DXQ168" s="79"/>
      <c r="DXR168" s="424"/>
      <c r="DXS168" s="89"/>
      <c r="DXT168" s="425"/>
      <c r="DXU168" s="423"/>
      <c r="DXV168" s="426"/>
      <c r="DXW168" s="426"/>
      <c r="DXX168" s="427"/>
      <c r="DXY168" s="427"/>
      <c r="DXZ168" s="423"/>
      <c r="DYA168" s="428"/>
      <c r="DYB168" s="79"/>
      <c r="DYC168" s="424"/>
      <c r="DYD168" s="89"/>
      <c r="DYE168" s="425"/>
      <c r="DYF168" s="423"/>
      <c r="DYG168" s="426"/>
      <c r="DYH168" s="426"/>
      <c r="DYI168" s="427"/>
      <c r="DYJ168" s="427"/>
      <c r="DYK168" s="423"/>
      <c r="DYL168" s="428"/>
      <c r="DYM168" s="79"/>
      <c r="DYN168" s="424"/>
      <c r="DYO168" s="89"/>
      <c r="DYP168" s="425"/>
      <c r="DYQ168" s="423"/>
      <c r="DYR168" s="426"/>
      <c r="DYS168" s="426"/>
      <c r="DYT168" s="427"/>
      <c r="DYU168" s="427"/>
      <c r="DYV168" s="423"/>
      <c r="DYW168" s="428"/>
      <c r="DYX168" s="79"/>
      <c r="DYY168" s="424"/>
      <c r="DYZ168" s="89"/>
      <c r="DZA168" s="425"/>
      <c r="DZB168" s="423"/>
      <c r="DZC168" s="426"/>
      <c r="DZD168" s="426"/>
      <c r="DZE168" s="427"/>
      <c r="DZF168" s="427"/>
      <c r="DZG168" s="423"/>
      <c r="DZH168" s="428"/>
      <c r="DZI168" s="79"/>
      <c r="DZJ168" s="424"/>
      <c r="DZK168" s="89"/>
      <c r="DZL168" s="425"/>
      <c r="DZM168" s="423"/>
      <c r="DZN168" s="426"/>
      <c r="DZO168" s="426"/>
      <c r="DZP168" s="427"/>
      <c r="DZQ168" s="427"/>
      <c r="DZR168" s="423"/>
      <c r="DZS168" s="428"/>
      <c r="DZT168" s="79"/>
      <c r="DZU168" s="424"/>
      <c r="DZV168" s="89"/>
      <c r="DZW168" s="425"/>
      <c r="DZX168" s="423"/>
      <c r="DZY168" s="426"/>
      <c r="DZZ168" s="426"/>
      <c r="EAA168" s="427"/>
      <c r="EAB168" s="427"/>
      <c r="EAC168" s="423"/>
      <c r="EAD168" s="428"/>
      <c r="EAE168" s="79"/>
      <c r="EAF168" s="424"/>
      <c r="EAG168" s="89"/>
      <c r="EAH168" s="425"/>
      <c r="EAI168" s="423"/>
      <c r="EAJ168" s="426"/>
      <c r="EAK168" s="426"/>
      <c r="EAL168" s="427"/>
      <c r="EAM168" s="427"/>
      <c r="EAN168" s="423"/>
      <c r="EAO168" s="428"/>
      <c r="EAP168" s="79"/>
      <c r="EAQ168" s="424"/>
      <c r="EAR168" s="89"/>
      <c r="EAS168" s="425"/>
      <c r="EAT168" s="423"/>
      <c r="EAU168" s="426"/>
      <c r="EAV168" s="426"/>
      <c r="EAW168" s="427"/>
      <c r="EAX168" s="427"/>
      <c r="EAY168" s="423"/>
      <c r="EAZ168" s="428"/>
      <c r="EBA168" s="79"/>
      <c r="EBB168" s="424"/>
      <c r="EBC168" s="89"/>
      <c r="EBD168" s="425"/>
      <c r="EBE168" s="423"/>
      <c r="EBF168" s="426"/>
      <c r="EBG168" s="426"/>
      <c r="EBH168" s="427"/>
      <c r="EBI168" s="427"/>
      <c r="EBJ168" s="423"/>
      <c r="EBK168" s="428"/>
      <c r="EBL168" s="79"/>
      <c r="EBM168" s="424"/>
      <c r="EBN168" s="89"/>
      <c r="EBO168" s="425"/>
      <c r="EBP168" s="423"/>
      <c r="EBQ168" s="426"/>
      <c r="EBR168" s="426"/>
      <c r="EBS168" s="427"/>
      <c r="EBT168" s="427"/>
      <c r="EBU168" s="423"/>
      <c r="EBV168" s="428"/>
      <c r="EBW168" s="79"/>
      <c r="EBX168" s="424"/>
      <c r="EBY168" s="89"/>
      <c r="EBZ168" s="425"/>
      <c r="ECA168" s="423"/>
      <c r="ECB168" s="426"/>
      <c r="ECC168" s="426"/>
      <c r="ECD168" s="427"/>
      <c r="ECE168" s="427"/>
      <c r="ECF168" s="423"/>
      <c r="ECG168" s="428"/>
      <c r="ECH168" s="79"/>
      <c r="ECI168" s="424"/>
      <c r="ECJ168" s="89"/>
      <c r="ECK168" s="425"/>
      <c r="ECL168" s="423"/>
      <c r="ECM168" s="426"/>
      <c r="ECN168" s="426"/>
      <c r="ECO168" s="427"/>
      <c r="ECP168" s="427"/>
      <c r="ECQ168" s="423"/>
      <c r="ECR168" s="428"/>
      <c r="ECS168" s="79"/>
      <c r="ECT168" s="424"/>
      <c r="ECU168" s="89"/>
      <c r="ECV168" s="425"/>
      <c r="ECW168" s="423"/>
      <c r="ECX168" s="426"/>
      <c r="ECY168" s="426"/>
      <c r="ECZ168" s="427"/>
      <c r="EDA168" s="427"/>
      <c r="EDB168" s="423"/>
      <c r="EDC168" s="428"/>
      <c r="EDD168" s="79"/>
      <c r="EDE168" s="424"/>
      <c r="EDF168" s="89"/>
      <c r="EDG168" s="425"/>
      <c r="EDH168" s="423"/>
      <c r="EDI168" s="426"/>
      <c r="EDJ168" s="426"/>
      <c r="EDK168" s="427"/>
      <c r="EDL168" s="427"/>
      <c r="EDM168" s="423"/>
      <c r="EDN168" s="428"/>
      <c r="EDO168" s="79"/>
      <c r="EDP168" s="424"/>
      <c r="EDQ168" s="89"/>
      <c r="EDR168" s="425"/>
      <c r="EDS168" s="423"/>
      <c r="EDT168" s="426"/>
      <c r="EDU168" s="426"/>
      <c r="EDV168" s="427"/>
      <c r="EDW168" s="427"/>
      <c r="EDX168" s="423"/>
      <c r="EDY168" s="428"/>
      <c r="EDZ168" s="79"/>
      <c r="EEA168" s="424"/>
      <c r="EEB168" s="89"/>
      <c r="EEC168" s="425"/>
      <c r="EED168" s="423"/>
      <c r="EEE168" s="426"/>
      <c r="EEF168" s="426"/>
      <c r="EEG168" s="427"/>
      <c r="EEH168" s="427"/>
      <c r="EEI168" s="423"/>
      <c r="EEJ168" s="428"/>
      <c r="EEK168" s="79"/>
      <c r="EEL168" s="424"/>
      <c r="EEM168" s="89"/>
      <c r="EEN168" s="425"/>
      <c r="EEO168" s="423"/>
      <c r="EEP168" s="426"/>
      <c r="EEQ168" s="426"/>
      <c r="EER168" s="427"/>
      <c r="EES168" s="427"/>
      <c r="EET168" s="423"/>
      <c r="EEU168" s="428"/>
      <c r="EEV168" s="79"/>
      <c r="EEW168" s="424"/>
      <c r="EEX168" s="89"/>
      <c r="EEY168" s="425"/>
      <c r="EEZ168" s="423"/>
      <c r="EFA168" s="426"/>
      <c r="EFB168" s="426"/>
      <c r="EFC168" s="427"/>
      <c r="EFD168" s="427"/>
      <c r="EFE168" s="423"/>
      <c r="EFF168" s="428"/>
      <c r="EFG168" s="79"/>
      <c r="EFH168" s="424"/>
      <c r="EFI168" s="89"/>
      <c r="EFJ168" s="425"/>
      <c r="EFK168" s="423"/>
      <c r="EFL168" s="426"/>
      <c r="EFM168" s="426"/>
      <c r="EFN168" s="427"/>
      <c r="EFO168" s="427"/>
      <c r="EFP168" s="423"/>
      <c r="EFQ168" s="428"/>
      <c r="EFR168" s="79"/>
      <c r="EFS168" s="424"/>
      <c r="EFT168" s="89"/>
      <c r="EFU168" s="425"/>
      <c r="EFV168" s="423"/>
      <c r="EFW168" s="426"/>
      <c r="EFX168" s="426"/>
      <c r="EFY168" s="427"/>
      <c r="EFZ168" s="427"/>
      <c r="EGA168" s="423"/>
      <c r="EGB168" s="428"/>
      <c r="EGC168" s="79"/>
      <c r="EGD168" s="424"/>
      <c r="EGE168" s="89"/>
      <c r="EGF168" s="425"/>
      <c r="EGG168" s="423"/>
      <c r="EGH168" s="426"/>
      <c r="EGI168" s="426"/>
      <c r="EGJ168" s="427"/>
      <c r="EGK168" s="427"/>
      <c r="EGL168" s="423"/>
      <c r="EGM168" s="428"/>
      <c r="EGN168" s="79"/>
      <c r="EGO168" s="424"/>
      <c r="EGP168" s="89"/>
      <c r="EGQ168" s="425"/>
      <c r="EGR168" s="423"/>
      <c r="EGS168" s="426"/>
      <c r="EGT168" s="426"/>
      <c r="EGU168" s="427"/>
      <c r="EGV168" s="427"/>
      <c r="EGW168" s="423"/>
      <c r="EGX168" s="428"/>
      <c r="EGY168" s="79"/>
      <c r="EGZ168" s="424"/>
      <c r="EHA168" s="89"/>
      <c r="EHB168" s="425"/>
      <c r="EHC168" s="423"/>
      <c r="EHD168" s="426"/>
      <c r="EHE168" s="426"/>
      <c r="EHF168" s="427"/>
      <c r="EHG168" s="427"/>
      <c r="EHH168" s="423"/>
      <c r="EHI168" s="428"/>
      <c r="EHJ168" s="79"/>
      <c r="EHK168" s="424"/>
      <c r="EHL168" s="89"/>
      <c r="EHM168" s="425"/>
      <c r="EHN168" s="423"/>
      <c r="EHO168" s="426"/>
      <c r="EHP168" s="426"/>
      <c r="EHQ168" s="427"/>
      <c r="EHR168" s="427"/>
      <c r="EHS168" s="423"/>
      <c r="EHT168" s="428"/>
      <c r="EHU168" s="79"/>
      <c r="EHV168" s="424"/>
      <c r="EHW168" s="89"/>
      <c r="EHX168" s="425"/>
      <c r="EHY168" s="423"/>
      <c r="EHZ168" s="426"/>
      <c r="EIA168" s="426"/>
      <c r="EIB168" s="427"/>
      <c r="EIC168" s="427"/>
      <c r="EID168" s="423"/>
      <c r="EIE168" s="428"/>
      <c r="EIF168" s="79"/>
      <c r="EIG168" s="424"/>
      <c r="EIH168" s="89"/>
      <c r="EII168" s="425"/>
      <c r="EIJ168" s="423"/>
      <c r="EIK168" s="426"/>
      <c r="EIL168" s="426"/>
      <c r="EIM168" s="427"/>
      <c r="EIN168" s="427"/>
      <c r="EIO168" s="423"/>
      <c r="EIP168" s="428"/>
      <c r="EIQ168" s="79"/>
      <c r="EIR168" s="424"/>
      <c r="EIS168" s="89"/>
      <c r="EIT168" s="425"/>
      <c r="EIU168" s="423"/>
      <c r="EIV168" s="426"/>
      <c r="EIW168" s="426"/>
      <c r="EIX168" s="427"/>
      <c r="EIY168" s="427"/>
      <c r="EIZ168" s="423"/>
      <c r="EJA168" s="428"/>
      <c r="EJB168" s="79"/>
      <c r="EJC168" s="424"/>
      <c r="EJD168" s="89"/>
      <c r="EJE168" s="425"/>
      <c r="EJF168" s="423"/>
      <c r="EJG168" s="426"/>
      <c r="EJH168" s="426"/>
      <c r="EJI168" s="427"/>
      <c r="EJJ168" s="427"/>
      <c r="EJK168" s="423"/>
      <c r="EJL168" s="428"/>
      <c r="EJM168" s="79"/>
      <c r="EJN168" s="424"/>
      <c r="EJO168" s="89"/>
      <c r="EJP168" s="425"/>
      <c r="EJQ168" s="423"/>
      <c r="EJR168" s="426"/>
      <c r="EJS168" s="426"/>
      <c r="EJT168" s="427"/>
      <c r="EJU168" s="427"/>
      <c r="EJV168" s="423"/>
      <c r="EJW168" s="428"/>
      <c r="EJX168" s="79"/>
      <c r="EJY168" s="424"/>
      <c r="EJZ168" s="89"/>
      <c r="EKA168" s="425"/>
      <c r="EKB168" s="423"/>
      <c r="EKC168" s="426"/>
      <c r="EKD168" s="426"/>
      <c r="EKE168" s="427"/>
      <c r="EKF168" s="427"/>
      <c r="EKG168" s="423"/>
      <c r="EKH168" s="428"/>
      <c r="EKI168" s="79"/>
      <c r="EKJ168" s="424"/>
      <c r="EKK168" s="89"/>
      <c r="EKL168" s="425"/>
      <c r="EKM168" s="423"/>
      <c r="EKN168" s="426"/>
      <c r="EKO168" s="426"/>
      <c r="EKP168" s="427"/>
      <c r="EKQ168" s="427"/>
      <c r="EKR168" s="423"/>
      <c r="EKS168" s="428"/>
      <c r="EKT168" s="79"/>
      <c r="EKU168" s="424"/>
      <c r="EKV168" s="89"/>
      <c r="EKW168" s="425"/>
      <c r="EKX168" s="423"/>
      <c r="EKY168" s="426"/>
      <c r="EKZ168" s="426"/>
      <c r="ELA168" s="427"/>
      <c r="ELB168" s="427"/>
      <c r="ELC168" s="423"/>
      <c r="ELD168" s="428"/>
      <c r="ELE168" s="79"/>
      <c r="ELF168" s="424"/>
      <c r="ELG168" s="89"/>
      <c r="ELH168" s="425"/>
      <c r="ELI168" s="423"/>
      <c r="ELJ168" s="426"/>
      <c r="ELK168" s="426"/>
      <c r="ELL168" s="427"/>
      <c r="ELM168" s="427"/>
      <c r="ELN168" s="423"/>
      <c r="ELO168" s="428"/>
      <c r="ELP168" s="79"/>
      <c r="ELQ168" s="424"/>
      <c r="ELR168" s="89"/>
      <c r="ELS168" s="425"/>
      <c r="ELT168" s="423"/>
      <c r="ELU168" s="426"/>
      <c r="ELV168" s="426"/>
      <c r="ELW168" s="427"/>
      <c r="ELX168" s="427"/>
      <c r="ELY168" s="423"/>
      <c r="ELZ168" s="428"/>
      <c r="EMA168" s="79"/>
      <c r="EMB168" s="424"/>
      <c r="EMC168" s="89"/>
      <c r="EMD168" s="425"/>
      <c r="EME168" s="423"/>
      <c r="EMF168" s="426"/>
      <c r="EMG168" s="426"/>
      <c r="EMH168" s="427"/>
      <c r="EMI168" s="427"/>
      <c r="EMJ168" s="423"/>
      <c r="EMK168" s="428"/>
      <c r="EML168" s="79"/>
      <c r="EMM168" s="424"/>
      <c r="EMN168" s="89"/>
      <c r="EMO168" s="425"/>
      <c r="EMP168" s="423"/>
      <c r="EMQ168" s="426"/>
      <c r="EMR168" s="426"/>
      <c r="EMS168" s="427"/>
      <c r="EMT168" s="427"/>
      <c r="EMU168" s="423"/>
      <c r="EMV168" s="428"/>
      <c r="EMW168" s="79"/>
      <c r="EMX168" s="424"/>
      <c r="EMY168" s="89"/>
      <c r="EMZ168" s="425"/>
      <c r="ENA168" s="423"/>
      <c r="ENB168" s="426"/>
      <c r="ENC168" s="426"/>
      <c r="END168" s="427"/>
      <c r="ENE168" s="427"/>
      <c r="ENF168" s="423"/>
      <c r="ENG168" s="428"/>
      <c r="ENH168" s="79"/>
      <c r="ENI168" s="424"/>
      <c r="ENJ168" s="89"/>
      <c r="ENK168" s="425"/>
      <c r="ENL168" s="423"/>
      <c r="ENM168" s="426"/>
      <c r="ENN168" s="426"/>
      <c r="ENO168" s="427"/>
      <c r="ENP168" s="427"/>
      <c r="ENQ168" s="423"/>
      <c r="ENR168" s="428"/>
      <c r="ENS168" s="79"/>
      <c r="ENT168" s="424"/>
      <c r="ENU168" s="89"/>
      <c r="ENV168" s="425"/>
      <c r="ENW168" s="423"/>
      <c r="ENX168" s="426"/>
      <c r="ENY168" s="426"/>
      <c r="ENZ168" s="427"/>
      <c r="EOA168" s="427"/>
      <c r="EOB168" s="423"/>
      <c r="EOC168" s="428"/>
      <c r="EOD168" s="79"/>
      <c r="EOE168" s="424"/>
      <c r="EOF168" s="89"/>
      <c r="EOG168" s="425"/>
      <c r="EOH168" s="423"/>
      <c r="EOI168" s="426"/>
      <c r="EOJ168" s="426"/>
      <c r="EOK168" s="427"/>
      <c r="EOL168" s="427"/>
      <c r="EOM168" s="423"/>
      <c r="EON168" s="428"/>
      <c r="EOO168" s="79"/>
      <c r="EOP168" s="424"/>
      <c r="EOQ168" s="89"/>
      <c r="EOR168" s="425"/>
      <c r="EOS168" s="423"/>
      <c r="EOT168" s="426"/>
      <c r="EOU168" s="426"/>
      <c r="EOV168" s="427"/>
      <c r="EOW168" s="427"/>
      <c r="EOX168" s="423"/>
      <c r="EOY168" s="428"/>
      <c r="EOZ168" s="79"/>
      <c r="EPA168" s="424"/>
      <c r="EPB168" s="89"/>
      <c r="EPC168" s="425"/>
      <c r="EPD168" s="423"/>
      <c r="EPE168" s="426"/>
      <c r="EPF168" s="426"/>
      <c r="EPG168" s="427"/>
      <c r="EPH168" s="427"/>
      <c r="EPI168" s="423"/>
      <c r="EPJ168" s="428"/>
      <c r="EPK168" s="79"/>
      <c r="EPL168" s="424"/>
      <c r="EPM168" s="89"/>
      <c r="EPN168" s="425"/>
      <c r="EPO168" s="423"/>
      <c r="EPP168" s="426"/>
      <c r="EPQ168" s="426"/>
      <c r="EPR168" s="427"/>
      <c r="EPS168" s="427"/>
      <c r="EPT168" s="423"/>
      <c r="EPU168" s="428"/>
      <c r="EPV168" s="79"/>
      <c r="EPW168" s="424"/>
      <c r="EPX168" s="89"/>
      <c r="EPY168" s="425"/>
      <c r="EPZ168" s="423"/>
      <c r="EQA168" s="426"/>
      <c r="EQB168" s="426"/>
      <c r="EQC168" s="427"/>
      <c r="EQD168" s="427"/>
      <c r="EQE168" s="423"/>
      <c r="EQF168" s="428"/>
      <c r="EQG168" s="79"/>
      <c r="EQH168" s="424"/>
      <c r="EQI168" s="89"/>
      <c r="EQJ168" s="425"/>
      <c r="EQK168" s="423"/>
      <c r="EQL168" s="426"/>
      <c r="EQM168" s="426"/>
      <c r="EQN168" s="427"/>
      <c r="EQO168" s="427"/>
      <c r="EQP168" s="423"/>
      <c r="EQQ168" s="428"/>
      <c r="EQR168" s="79"/>
      <c r="EQS168" s="424"/>
      <c r="EQT168" s="89"/>
      <c r="EQU168" s="425"/>
      <c r="EQV168" s="423"/>
      <c r="EQW168" s="426"/>
      <c r="EQX168" s="426"/>
      <c r="EQY168" s="427"/>
      <c r="EQZ168" s="427"/>
      <c r="ERA168" s="423"/>
      <c r="ERB168" s="428"/>
      <c r="ERC168" s="79"/>
      <c r="ERD168" s="424"/>
      <c r="ERE168" s="89"/>
      <c r="ERF168" s="425"/>
      <c r="ERG168" s="423"/>
      <c r="ERH168" s="426"/>
      <c r="ERI168" s="426"/>
      <c r="ERJ168" s="427"/>
      <c r="ERK168" s="427"/>
      <c r="ERL168" s="423"/>
      <c r="ERM168" s="428"/>
      <c r="ERN168" s="79"/>
      <c r="ERO168" s="424"/>
      <c r="ERP168" s="89"/>
      <c r="ERQ168" s="425"/>
      <c r="ERR168" s="423"/>
      <c r="ERS168" s="426"/>
      <c r="ERT168" s="426"/>
      <c r="ERU168" s="427"/>
      <c r="ERV168" s="427"/>
      <c r="ERW168" s="423"/>
      <c r="ERX168" s="428"/>
      <c r="ERY168" s="79"/>
      <c r="ERZ168" s="424"/>
      <c r="ESA168" s="89"/>
      <c r="ESB168" s="425"/>
      <c r="ESC168" s="423"/>
      <c r="ESD168" s="426"/>
      <c r="ESE168" s="426"/>
      <c r="ESF168" s="427"/>
      <c r="ESG168" s="427"/>
      <c r="ESH168" s="423"/>
      <c r="ESI168" s="428"/>
      <c r="ESJ168" s="79"/>
      <c r="ESK168" s="424"/>
      <c r="ESL168" s="89"/>
      <c r="ESM168" s="425"/>
      <c r="ESN168" s="423"/>
      <c r="ESO168" s="426"/>
      <c r="ESP168" s="426"/>
      <c r="ESQ168" s="427"/>
      <c r="ESR168" s="427"/>
      <c r="ESS168" s="423"/>
      <c r="EST168" s="428"/>
      <c r="ESU168" s="79"/>
      <c r="ESV168" s="424"/>
      <c r="ESW168" s="89"/>
      <c r="ESX168" s="425"/>
      <c r="ESY168" s="423"/>
      <c r="ESZ168" s="426"/>
      <c r="ETA168" s="426"/>
      <c r="ETB168" s="427"/>
      <c r="ETC168" s="427"/>
      <c r="ETD168" s="423"/>
      <c r="ETE168" s="428"/>
      <c r="ETF168" s="79"/>
      <c r="ETG168" s="424"/>
      <c r="ETH168" s="89"/>
      <c r="ETI168" s="425"/>
      <c r="ETJ168" s="423"/>
      <c r="ETK168" s="426"/>
      <c r="ETL168" s="426"/>
      <c r="ETM168" s="427"/>
      <c r="ETN168" s="427"/>
      <c r="ETO168" s="423"/>
      <c r="ETP168" s="428"/>
      <c r="ETQ168" s="79"/>
      <c r="ETR168" s="424"/>
      <c r="ETS168" s="89"/>
      <c r="ETT168" s="425"/>
      <c r="ETU168" s="423"/>
      <c r="ETV168" s="426"/>
      <c r="ETW168" s="426"/>
      <c r="ETX168" s="427"/>
      <c r="ETY168" s="427"/>
      <c r="ETZ168" s="423"/>
      <c r="EUA168" s="428"/>
      <c r="EUB168" s="79"/>
      <c r="EUC168" s="424"/>
      <c r="EUD168" s="89"/>
      <c r="EUE168" s="425"/>
      <c r="EUF168" s="423"/>
      <c r="EUG168" s="426"/>
      <c r="EUH168" s="426"/>
      <c r="EUI168" s="427"/>
      <c r="EUJ168" s="427"/>
      <c r="EUK168" s="423"/>
      <c r="EUL168" s="428"/>
      <c r="EUM168" s="79"/>
      <c r="EUN168" s="424"/>
      <c r="EUO168" s="89"/>
      <c r="EUP168" s="425"/>
      <c r="EUQ168" s="423"/>
      <c r="EUR168" s="426"/>
      <c r="EUS168" s="426"/>
      <c r="EUT168" s="427"/>
      <c r="EUU168" s="427"/>
      <c r="EUV168" s="423"/>
      <c r="EUW168" s="428"/>
      <c r="EUX168" s="79"/>
      <c r="EUY168" s="424"/>
      <c r="EUZ168" s="89"/>
      <c r="EVA168" s="425"/>
      <c r="EVB168" s="423"/>
      <c r="EVC168" s="426"/>
      <c r="EVD168" s="426"/>
      <c r="EVE168" s="427"/>
      <c r="EVF168" s="427"/>
      <c r="EVG168" s="423"/>
      <c r="EVH168" s="428"/>
      <c r="EVI168" s="79"/>
      <c r="EVJ168" s="424"/>
      <c r="EVK168" s="89"/>
      <c r="EVL168" s="425"/>
      <c r="EVM168" s="423"/>
      <c r="EVN168" s="426"/>
      <c r="EVO168" s="426"/>
      <c r="EVP168" s="427"/>
      <c r="EVQ168" s="427"/>
      <c r="EVR168" s="423"/>
      <c r="EVS168" s="428"/>
      <c r="EVT168" s="79"/>
      <c r="EVU168" s="424"/>
      <c r="EVV168" s="89"/>
      <c r="EVW168" s="425"/>
      <c r="EVX168" s="423"/>
      <c r="EVY168" s="426"/>
      <c r="EVZ168" s="426"/>
      <c r="EWA168" s="427"/>
      <c r="EWB168" s="427"/>
      <c r="EWC168" s="423"/>
      <c r="EWD168" s="428"/>
      <c r="EWE168" s="79"/>
      <c r="EWF168" s="424"/>
      <c r="EWG168" s="89"/>
      <c r="EWH168" s="425"/>
      <c r="EWI168" s="423"/>
      <c r="EWJ168" s="426"/>
      <c r="EWK168" s="426"/>
      <c r="EWL168" s="427"/>
      <c r="EWM168" s="427"/>
      <c r="EWN168" s="423"/>
      <c r="EWO168" s="428"/>
      <c r="EWP168" s="79"/>
      <c r="EWQ168" s="424"/>
      <c r="EWR168" s="89"/>
      <c r="EWS168" s="425"/>
      <c r="EWT168" s="423"/>
      <c r="EWU168" s="426"/>
      <c r="EWV168" s="426"/>
      <c r="EWW168" s="427"/>
      <c r="EWX168" s="427"/>
      <c r="EWY168" s="423"/>
      <c r="EWZ168" s="428"/>
      <c r="EXA168" s="79"/>
      <c r="EXB168" s="424"/>
      <c r="EXC168" s="89"/>
      <c r="EXD168" s="425"/>
      <c r="EXE168" s="423"/>
      <c r="EXF168" s="426"/>
      <c r="EXG168" s="426"/>
      <c r="EXH168" s="427"/>
      <c r="EXI168" s="427"/>
      <c r="EXJ168" s="423"/>
      <c r="EXK168" s="428"/>
      <c r="EXL168" s="79"/>
      <c r="EXM168" s="424"/>
      <c r="EXN168" s="89"/>
      <c r="EXO168" s="425"/>
      <c r="EXP168" s="423"/>
      <c r="EXQ168" s="426"/>
      <c r="EXR168" s="426"/>
      <c r="EXS168" s="427"/>
      <c r="EXT168" s="427"/>
      <c r="EXU168" s="423"/>
      <c r="EXV168" s="428"/>
      <c r="EXW168" s="79"/>
      <c r="EXX168" s="424"/>
      <c r="EXY168" s="89"/>
      <c r="EXZ168" s="425"/>
      <c r="EYA168" s="423"/>
      <c r="EYB168" s="426"/>
      <c r="EYC168" s="426"/>
      <c r="EYD168" s="427"/>
      <c r="EYE168" s="427"/>
      <c r="EYF168" s="423"/>
      <c r="EYG168" s="428"/>
      <c r="EYH168" s="79"/>
      <c r="EYI168" s="424"/>
      <c r="EYJ168" s="89"/>
      <c r="EYK168" s="425"/>
      <c r="EYL168" s="423"/>
      <c r="EYM168" s="426"/>
      <c r="EYN168" s="426"/>
      <c r="EYO168" s="427"/>
      <c r="EYP168" s="427"/>
      <c r="EYQ168" s="423"/>
      <c r="EYR168" s="428"/>
      <c r="EYS168" s="79"/>
      <c r="EYT168" s="424"/>
      <c r="EYU168" s="89"/>
      <c r="EYV168" s="425"/>
      <c r="EYW168" s="423"/>
      <c r="EYX168" s="426"/>
      <c r="EYY168" s="426"/>
      <c r="EYZ168" s="427"/>
      <c r="EZA168" s="427"/>
      <c r="EZB168" s="423"/>
      <c r="EZC168" s="428"/>
      <c r="EZD168" s="79"/>
      <c r="EZE168" s="424"/>
      <c r="EZF168" s="89"/>
      <c r="EZG168" s="425"/>
      <c r="EZH168" s="423"/>
      <c r="EZI168" s="426"/>
      <c r="EZJ168" s="426"/>
      <c r="EZK168" s="427"/>
      <c r="EZL168" s="427"/>
      <c r="EZM168" s="423"/>
      <c r="EZN168" s="428"/>
      <c r="EZO168" s="79"/>
      <c r="EZP168" s="424"/>
      <c r="EZQ168" s="89"/>
      <c r="EZR168" s="425"/>
      <c r="EZS168" s="423"/>
      <c r="EZT168" s="426"/>
      <c r="EZU168" s="426"/>
      <c r="EZV168" s="427"/>
      <c r="EZW168" s="427"/>
      <c r="EZX168" s="423"/>
      <c r="EZY168" s="428"/>
      <c r="EZZ168" s="79"/>
      <c r="FAA168" s="424"/>
      <c r="FAB168" s="89"/>
      <c r="FAC168" s="425"/>
      <c r="FAD168" s="423"/>
      <c r="FAE168" s="426"/>
      <c r="FAF168" s="426"/>
      <c r="FAG168" s="427"/>
      <c r="FAH168" s="427"/>
      <c r="FAI168" s="423"/>
      <c r="FAJ168" s="428"/>
      <c r="FAK168" s="79"/>
      <c r="FAL168" s="424"/>
      <c r="FAM168" s="89"/>
      <c r="FAN168" s="425"/>
      <c r="FAO168" s="423"/>
      <c r="FAP168" s="426"/>
      <c r="FAQ168" s="426"/>
      <c r="FAR168" s="427"/>
      <c r="FAS168" s="427"/>
      <c r="FAT168" s="423"/>
      <c r="FAU168" s="428"/>
      <c r="FAV168" s="79"/>
      <c r="FAW168" s="424"/>
      <c r="FAX168" s="89"/>
      <c r="FAY168" s="425"/>
      <c r="FAZ168" s="423"/>
      <c r="FBA168" s="426"/>
      <c r="FBB168" s="426"/>
      <c r="FBC168" s="427"/>
      <c r="FBD168" s="427"/>
      <c r="FBE168" s="423"/>
      <c r="FBF168" s="428"/>
      <c r="FBG168" s="79"/>
      <c r="FBH168" s="424"/>
      <c r="FBI168" s="89"/>
      <c r="FBJ168" s="425"/>
      <c r="FBK168" s="423"/>
      <c r="FBL168" s="426"/>
      <c r="FBM168" s="426"/>
      <c r="FBN168" s="427"/>
      <c r="FBO168" s="427"/>
      <c r="FBP168" s="423"/>
      <c r="FBQ168" s="428"/>
      <c r="FBR168" s="79"/>
      <c r="FBS168" s="424"/>
      <c r="FBT168" s="89"/>
      <c r="FBU168" s="425"/>
      <c r="FBV168" s="423"/>
      <c r="FBW168" s="426"/>
      <c r="FBX168" s="426"/>
      <c r="FBY168" s="427"/>
      <c r="FBZ168" s="427"/>
      <c r="FCA168" s="423"/>
      <c r="FCB168" s="428"/>
      <c r="FCC168" s="79"/>
      <c r="FCD168" s="424"/>
      <c r="FCE168" s="89"/>
      <c r="FCF168" s="425"/>
      <c r="FCG168" s="423"/>
      <c r="FCH168" s="426"/>
      <c r="FCI168" s="426"/>
      <c r="FCJ168" s="427"/>
      <c r="FCK168" s="427"/>
      <c r="FCL168" s="423"/>
      <c r="FCM168" s="428"/>
      <c r="FCN168" s="79"/>
      <c r="FCO168" s="424"/>
      <c r="FCP168" s="89"/>
      <c r="FCQ168" s="425"/>
      <c r="FCR168" s="423"/>
      <c r="FCS168" s="426"/>
      <c r="FCT168" s="426"/>
      <c r="FCU168" s="427"/>
      <c r="FCV168" s="427"/>
      <c r="FCW168" s="423"/>
      <c r="FCX168" s="428"/>
      <c r="FCY168" s="79"/>
      <c r="FCZ168" s="424"/>
      <c r="FDA168" s="89"/>
      <c r="FDB168" s="425"/>
      <c r="FDC168" s="423"/>
      <c r="FDD168" s="426"/>
      <c r="FDE168" s="426"/>
      <c r="FDF168" s="427"/>
      <c r="FDG168" s="427"/>
      <c r="FDH168" s="423"/>
      <c r="FDI168" s="428"/>
      <c r="FDJ168" s="79"/>
      <c r="FDK168" s="424"/>
      <c r="FDL168" s="89"/>
      <c r="FDM168" s="425"/>
      <c r="FDN168" s="423"/>
      <c r="FDO168" s="426"/>
      <c r="FDP168" s="426"/>
      <c r="FDQ168" s="427"/>
      <c r="FDR168" s="427"/>
      <c r="FDS168" s="423"/>
      <c r="FDT168" s="428"/>
      <c r="FDU168" s="79"/>
      <c r="FDV168" s="424"/>
      <c r="FDW168" s="89"/>
      <c r="FDX168" s="425"/>
      <c r="FDY168" s="423"/>
      <c r="FDZ168" s="426"/>
      <c r="FEA168" s="426"/>
      <c r="FEB168" s="427"/>
      <c r="FEC168" s="427"/>
      <c r="FED168" s="423"/>
      <c r="FEE168" s="428"/>
      <c r="FEF168" s="79"/>
      <c r="FEG168" s="424"/>
      <c r="FEH168" s="89"/>
      <c r="FEI168" s="425"/>
      <c r="FEJ168" s="423"/>
      <c r="FEK168" s="426"/>
      <c r="FEL168" s="426"/>
      <c r="FEM168" s="427"/>
      <c r="FEN168" s="427"/>
      <c r="FEO168" s="423"/>
      <c r="FEP168" s="428"/>
      <c r="FEQ168" s="79"/>
      <c r="FER168" s="424"/>
      <c r="FES168" s="89"/>
      <c r="FET168" s="425"/>
      <c r="FEU168" s="423"/>
      <c r="FEV168" s="426"/>
      <c r="FEW168" s="426"/>
      <c r="FEX168" s="427"/>
      <c r="FEY168" s="427"/>
      <c r="FEZ168" s="423"/>
      <c r="FFA168" s="428"/>
      <c r="FFB168" s="79"/>
      <c r="FFC168" s="424"/>
      <c r="FFD168" s="89"/>
      <c r="FFE168" s="425"/>
      <c r="FFF168" s="423"/>
      <c r="FFG168" s="426"/>
      <c r="FFH168" s="426"/>
      <c r="FFI168" s="427"/>
      <c r="FFJ168" s="427"/>
      <c r="FFK168" s="423"/>
      <c r="FFL168" s="428"/>
      <c r="FFM168" s="79"/>
      <c r="FFN168" s="424"/>
      <c r="FFO168" s="89"/>
      <c r="FFP168" s="425"/>
      <c r="FFQ168" s="423"/>
      <c r="FFR168" s="426"/>
      <c r="FFS168" s="426"/>
      <c r="FFT168" s="427"/>
      <c r="FFU168" s="427"/>
      <c r="FFV168" s="423"/>
      <c r="FFW168" s="428"/>
      <c r="FFX168" s="79"/>
      <c r="FFY168" s="424"/>
      <c r="FFZ168" s="89"/>
      <c r="FGA168" s="425"/>
      <c r="FGB168" s="423"/>
      <c r="FGC168" s="426"/>
      <c r="FGD168" s="426"/>
      <c r="FGE168" s="427"/>
      <c r="FGF168" s="427"/>
      <c r="FGG168" s="423"/>
      <c r="FGH168" s="428"/>
      <c r="FGI168" s="79"/>
      <c r="FGJ168" s="424"/>
      <c r="FGK168" s="89"/>
      <c r="FGL168" s="425"/>
      <c r="FGM168" s="423"/>
      <c r="FGN168" s="426"/>
      <c r="FGO168" s="426"/>
      <c r="FGP168" s="427"/>
      <c r="FGQ168" s="427"/>
      <c r="FGR168" s="423"/>
      <c r="FGS168" s="428"/>
      <c r="FGT168" s="79"/>
      <c r="FGU168" s="424"/>
      <c r="FGV168" s="89"/>
      <c r="FGW168" s="425"/>
      <c r="FGX168" s="423"/>
      <c r="FGY168" s="426"/>
      <c r="FGZ168" s="426"/>
      <c r="FHA168" s="427"/>
      <c r="FHB168" s="427"/>
      <c r="FHC168" s="423"/>
      <c r="FHD168" s="428"/>
      <c r="FHE168" s="79"/>
      <c r="FHF168" s="424"/>
      <c r="FHG168" s="89"/>
      <c r="FHH168" s="425"/>
      <c r="FHI168" s="423"/>
      <c r="FHJ168" s="426"/>
      <c r="FHK168" s="426"/>
      <c r="FHL168" s="427"/>
      <c r="FHM168" s="427"/>
      <c r="FHN168" s="423"/>
      <c r="FHO168" s="428"/>
      <c r="FHP168" s="79"/>
      <c r="FHQ168" s="424"/>
      <c r="FHR168" s="89"/>
      <c r="FHS168" s="425"/>
      <c r="FHT168" s="423"/>
      <c r="FHU168" s="426"/>
      <c r="FHV168" s="426"/>
      <c r="FHW168" s="427"/>
      <c r="FHX168" s="427"/>
      <c r="FHY168" s="423"/>
      <c r="FHZ168" s="428"/>
      <c r="FIA168" s="79"/>
      <c r="FIB168" s="424"/>
      <c r="FIC168" s="89"/>
      <c r="FID168" s="425"/>
      <c r="FIE168" s="423"/>
      <c r="FIF168" s="426"/>
      <c r="FIG168" s="426"/>
      <c r="FIH168" s="427"/>
      <c r="FII168" s="427"/>
      <c r="FIJ168" s="423"/>
      <c r="FIK168" s="428"/>
      <c r="FIL168" s="79"/>
      <c r="FIM168" s="424"/>
      <c r="FIN168" s="89"/>
      <c r="FIO168" s="425"/>
      <c r="FIP168" s="423"/>
      <c r="FIQ168" s="426"/>
      <c r="FIR168" s="426"/>
      <c r="FIS168" s="427"/>
      <c r="FIT168" s="427"/>
      <c r="FIU168" s="423"/>
      <c r="FIV168" s="428"/>
      <c r="FIW168" s="79"/>
      <c r="FIX168" s="424"/>
      <c r="FIY168" s="89"/>
      <c r="FIZ168" s="425"/>
      <c r="FJA168" s="423"/>
      <c r="FJB168" s="426"/>
      <c r="FJC168" s="426"/>
      <c r="FJD168" s="427"/>
      <c r="FJE168" s="427"/>
      <c r="FJF168" s="423"/>
      <c r="FJG168" s="428"/>
      <c r="FJH168" s="79"/>
      <c r="FJI168" s="424"/>
      <c r="FJJ168" s="89"/>
      <c r="FJK168" s="425"/>
      <c r="FJL168" s="423"/>
      <c r="FJM168" s="426"/>
      <c r="FJN168" s="426"/>
      <c r="FJO168" s="427"/>
      <c r="FJP168" s="427"/>
      <c r="FJQ168" s="423"/>
      <c r="FJR168" s="428"/>
      <c r="FJS168" s="79"/>
      <c r="FJT168" s="424"/>
      <c r="FJU168" s="89"/>
      <c r="FJV168" s="425"/>
      <c r="FJW168" s="423"/>
      <c r="FJX168" s="426"/>
      <c r="FJY168" s="426"/>
      <c r="FJZ168" s="427"/>
      <c r="FKA168" s="427"/>
      <c r="FKB168" s="423"/>
      <c r="FKC168" s="428"/>
      <c r="FKD168" s="79"/>
      <c r="FKE168" s="424"/>
      <c r="FKF168" s="89"/>
      <c r="FKG168" s="425"/>
      <c r="FKH168" s="423"/>
      <c r="FKI168" s="426"/>
      <c r="FKJ168" s="426"/>
      <c r="FKK168" s="427"/>
      <c r="FKL168" s="427"/>
      <c r="FKM168" s="423"/>
      <c r="FKN168" s="428"/>
      <c r="FKO168" s="79"/>
      <c r="FKP168" s="424"/>
      <c r="FKQ168" s="89"/>
      <c r="FKR168" s="425"/>
      <c r="FKS168" s="423"/>
      <c r="FKT168" s="426"/>
      <c r="FKU168" s="426"/>
      <c r="FKV168" s="427"/>
      <c r="FKW168" s="427"/>
      <c r="FKX168" s="423"/>
      <c r="FKY168" s="428"/>
      <c r="FKZ168" s="79"/>
      <c r="FLA168" s="424"/>
      <c r="FLB168" s="89"/>
      <c r="FLC168" s="425"/>
      <c r="FLD168" s="423"/>
      <c r="FLE168" s="426"/>
      <c r="FLF168" s="426"/>
      <c r="FLG168" s="427"/>
      <c r="FLH168" s="427"/>
      <c r="FLI168" s="423"/>
      <c r="FLJ168" s="428"/>
      <c r="FLK168" s="79"/>
      <c r="FLL168" s="424"/>
      <c r="FLM168" s="89"/>
      <c r="FLN168" s="425"/>
      <c r="FLO168" s="423"/>
      <c r="FLP168" s="426"/>
      <c r="FLQ168" s="426"/>
      <c r="FLR168" s="427"/>
      <c r="FLS168" s="427"/>
      <c r="FLT168" s="423"/>
      <c r="FLU168" s="428"/>
      <c r="FLV168" s="79"/>
      <c r="FLW168" s="424"/>
      <c r="FLX168" s="89"/>
      <c r="FLY168" s="425"/>
      <c r="FLZ168" s="423"/>
      <c r="FMA168" s="426"/>
      <c r="FMB168" s="426"/>
      <c r="FMC168" s="427"/>
      <c r="FMD168" s="427"/>
      <c r="FME168" s="423"/>
      <c r="FMF168" s="428"/>
      <c r="FMG168" s="79"/>
      <c r="FMH168" s="424"/>
      <c r="FMI168" s="89"/>
      <c r="FMJ168" s="425"/>
      <c r="FMK168" s="423"/>
      <c r="FML168" s="426"/>
      <c r="FMM168" s="426"/>
      <c r="FMN168" s="427"/>
      <c r="FMO168" s="427"/>
      <c r="FMP168" s="423"/>
      <c r="FMQ168" s="428"/>
      <c r="FMR168" s="79"/>
      <c r="FMS168" s="424"/>
      <c r="FMT168" s="89"/>
      <c r="FMU168" s="425"/>
      <c r="FMV168" s="423"/>
      <c r="FMW168" s="426"/>
      <c r="FMX168" s="426"/>
      <c r="FMY168" s="427"/>
      <c r="FMZ168" s="427"/>
      <c r="FNA168" s="423"/>
      <c r="FNB168" s="428"/>
      <c r="FNC168" s="79"/>
      <c r="FND168" s="424"/>
      <c r="FNE168" s="89"/>
      <c r="FNF168" s="425"/>
      <c r="FNG168" s="423"/>
      <c r="FNH168" s="426"/>
      <c r="FNI168" s="426"/>
      <c r="FNJ168" s="427"/>
      <c r="FNK168" s="427"/>
      <c r="FNL168" s="423"/>
      <c r="FNM168" s="428"/>
      <c r="FNN168" s="79"/>
      <c r="FNO168" s="424"/>
      <c r="FNP168" s="89"/>
      <c r="FNQ168" s="425"/>
      <c r="FNR168" s="423"/>
      <c r="FNS168" s="426"/>
      <c r="FNT168" s="426"/>
      <c r="FNU168" s="427"/>
      <c r="FNV168" s="427"/>
      <c r="FNW168" s="423"/>
      <c r="FNX168" s="428"/>
      <c r="FNY168" s="79"/>
      <c r="FNZ168" s="424"/>
      <c r="FOA168" s="89"/>
      <c r="FOB168" s="425"/>
      <c r="FOC168" s="423"/>
      <c r="FOD168" s="426"/>
      <c r="FOE168" s="426"/>
      <c r="FOF168" s="427"/>
      <c r="FOG168" s="427"/>
      <c r="FOH168" s="423"/>
      <c r="FOI168" s="428"/>
      <c r="FOJ168" s="79"/>
      <c r="FOK168" s="424"/>
      <c r="FOL168" s="89"/>
      <c r="FOM168" s="425"/>
      <c r="FON168" s="423"/>
      <c r="FOO168" s="426"/>
      <c r="FOP168" s="426"/>
      <c r="FOQ168" s="427"/>
      <c r="FOR168" s="427"/>
      <c r="FOS168" s="423"/>
      <c r="FOT168" s="428"/>
      <c r="FOU168" s="79"/>
      <c r="FOV168" s="424"/>
      <c r="FOW168" s="89"/>
      <c r="FOX168" s="425"/>
      <c r="FOY168" s="423"/>
      <c r="FOZ168" s="426"/>
      <c r="FPA168" s="426"/>
      <c r="FPB168" s="427"/>
      <c r="FPC168" s="427"/>
      <c r="FPD168" s="423"/>
      <c r="FPE168" s="428"/>
      <c r="FPF168" s="79"/>
      <c r="FPG168" s="424"/>
      <c r="FPH168" s="89"/>
      <c r="FPI168" s="425"/>
      <c r="FPJ168" s="423"/>
      <c r="FPK168" s="426"/>
      <c r="FPL168" s="426"/>
      <c r="FPM168" s="427"/>
      <c r="FPN168" s="427"/>
      <c r="FPO168" s="423"/>
      <c r="FPP168" s="428"/>
      <c r="FPQ168" s="79"/>
      <c r="FPR168" s="424"/>
      <c r="FPS168" s="89"/>
      <c r="FPT168" s="425"/>
      <c r="FPU168" s="423"/>
      <c r="FPV168" s="426"/>
      <c r="FPW168" s="426"/>
      <c r="FPX168" s="427"/>
      <c r="FPY168" s="427"/>
      <c r="FPZ168" s="423"/>
      <c r="FQA168" s="428"/>
      <c r="FQB168" s="79"/>
      <c r="FQC168" s="424"/>
      <c r="FQD168" s="89"/>
      <c r="FQE168" s="425"/>
      <c r="FQF168" s="423"/>
      <c r="FQG168" s="426"/>
      <c r="FQH168" s="426"/>
      <c r="FQI168" s="427"/>
      <c r="FQJ168" s="427"/>
      <c r="FQK168" s="423"/>
      <c r="FQL168" s="428"/>
      <c r="FQM168" s="79"/>
      <c r="FQN168" s="424"/>
      <c r="FQO168" s="89"/>
      <c r="FQP168" s="425"/>
      <c r="FQQ168" s="423"/>
      <c r="FQR168" s="426"/>
      <c r="FQS168" s="426"/>
      <c r="FQT168" s="427"/>
      <c r="FQU168" s="427"/>
      <c r="FQV168" s="423"/>
      <c r="FQW168" s="428"/>
      <c r="FQX168" s="79"/>
      <c r="FQY168" s="424"/>
      <c r="FQZ168" s="89"/>
      <c r="FRA168" s="425"/>
      <c r="FRB168" s="423"/>
      <c r="FRC168" s="426"/>
      <c r="FRD168" s="426"/>
      <c r="FRE168" s="427"/>
      <c r="FRF168" s="427"/>
      <c r="FRG168" s="423"/>
      <c r="FRH168" s="428"/>
      <c r="FRI168" s="79"/>
      <c r="FRJ168" s="424"/>
      <c r="FRK168" s="89"/>
      <c r="FRL168" s="425"/>
      <c r="FRM168" s="423"/>
      <c r="FRN168" s="426"/>
      <c r="FRO168" s="426"/>
      <c r="FRP168" s="427"/>
      <c r="FRQ168" s="427"/>
      <c r="FRR168" s="423"/>
      <c r="FRS168" s="428"/>
      <c r="FRT168" s="79"/>
      <c r="FRU168" s="424"/>
      <c r="FRV168" s="89"/>
      <c r="FRW168" s="425"/>
      <c r="FRX168" s="423"/>
      <c r="FRY168" s="426"/>
      <c r="FRZ168" s="426"/>
      <c r="FSA168" s="427"/>
      <c r="FSB168" s="427"/>
      <c r="FSC168" s="423"/>
      <c r="FSD168" s="428"/>
      <c r="FSE168" s="79"/>
      <c r="FSF168" s="424"/>
      <c r="FSG168" s="89"/>
      <c r="FSH168" s="425"/>
      <c r="FSI168" s="423"/>
      <c r="FSJ168" s="426"/>
      <c r="FSK168" s="426"/>
      <c r="FSL168" s="427"/>
      <c r="FSM168" s="427"/>
      <c r="FSN168" s="423"/>
      <c r="FSO168" s="428"/>
      <c r="FSP168" s="79"/>
      <c r="FSQ168" s="424"/>
      <c r="FSR168" s="89"/>
      <c r="FSS168" s="425"/>
      <c r="FST168" s="423"/>
      <c r="FSU168" s="426"/>
      <c r="FSV168" s="426"/>
      <c r="FSW168" s="427"/>
      <c r="FSX168" s="427"/>
      <c r="FSY168" s="423"/>
      <c r="FSZ168" s="428"/>
      <c r="FTA168" s="79"/>
      <c r="FTB168" s="424"/>
      <c r="FTC168" s="89"/>
      <c r="FTD168" s="425"/>
      <c r="FTE168" s="423"/>
      <c r="FTF168" s="426"/>
      <c r="FTG168" s="426"/>
      <c r="FTH168" s="427"/>
      <c r="FTI168" s="427"/>
      <c r="FTJ168" s="423"/>
      <c r="FTK168" s="428"/>
      <c r="FTL168" s="79"/>
      <c r="FTM168" s="424"/>
      <c r="FTN168" s="89"/>
      <c r="FTO168" s="425"/>
      <c r="FTP168" s="423"/>
      <c r="FTQ168" s="426"/>
      <c r="FTR168" s="426"/>
      <c r="FTS168" s="427"/>
      <c r="FTT168" s="427"/>
      <c r="FTU168" s="423"/>
      <c r="FTV168" s="428"/>
      <c r="FTW168" s="79"/>
      <c r="FTX168" s="424"/>
      <c r="FTY168" s="89"/>
      <c r="FTZ168" s="425"/>
      <c r="FUA168" s="423"/>
      <c r="FUB168" s="426"/>
      <c r="FUC168" s="426"/>
      <c r="FUD168" s="427"/>
      <c r="FUE168" s="427"/>
      <c r="FUF168" s="423"/>
      <c r="FUG168" s="428"/>
      <c r="FUH168" s="79"/>
      <c r="FUI168" s="424"/>
      <c r="FUJ168" s="89"/>
      <c r="FUK168" s="425"/>
      <c r="FUL168" s="423"/>
      <c r="FUM168" s="426"/>
      <c r="FUN168" s="426"/>
      <c r="FUO168" s="427"/>
      <c r="FUP168" s="427"/>
      <c r="FUQ168" s="423"/>
      <c r="FUR168" s="428"/>
      <c r="FUS168" s="79"/>
      <c r="FUT168" s="424"/>
      <c r="FUU168" s="89"/>
      <c r="FUV168" s="425"/>
      <c r="FUW168" s="423"/>
      <c r="FUX168" s="426"/>
      <c r="FUY168" s="426"/>
      <c r="FUZ168" s="427"/>
      <c r="FVA168" s="427"/>
      <c r="FVB168" s="423"/>
      <c r="FVC168" s="428"/>
      <c r="FVD168" s="79"/>
      <c r="FVE168" s="424"/>
      <c r="FVF168" s="89"/>
      <c r="FVG168" s="425"/>
      <c r="FVH168" s="423"/>
      <c r="FVI168" s="426"/>
      <c r="FVJ168" s="426"/>
      <c r="FVK168" s="427"/>
      <c r="FVL168" s="427"/>
      <c r="FVM168" s="423"/>
      <c r="FVN168" s="428"/>
      <c r="FVO168" s="79"/>
      <c r="FVP168" s="424"/>
      <c r="FVQ168" s="89"/>
      <c r="FVR168" s="425"/>
      <c r="FVS168" s="423"/>
      <c r="FVT168" s="426"/>
      <c r="FVU168" s="426"/>
      <c r="FVV168" s="427"/>
      <c r="FVW168" s="427"/>
      <c r="FVX168" s="423"/>
      <c r="FVY168" s="428"/>
      <c r="FVZ168" s="79"/>
      <c r="FWA168" s="424"/>
      <c r="FWB168" s="89"/>
      <c r="FWC168" s="425"/>
      <c r="FWD168" s="423"/>
      <c r="FWE168" s="426"/>
      <c r="FWF168" s="426"/>
      <c r="FWG168" s="427"/>
      <c r="FWH168" s="427"/>
      <c r="FWI168" s="423"/>
      <c r="FWJ168" s="428"/>
      <c r="FWK168" s="79"/>
      <c r="FWL168" s="424"/>
      <c r="FWM168" s="89"/>
      <c r="FWN168" s="425"/>
      <c r="FWO168" s="423"/>
      <c r="FWP168" s="426"/>
      <c r="FWQ168" s="426"/>
      <c r="FWR168" s="427"/>
      <c r="FWS168" s="427"/>
      <c r="FWT168" s="423"/>
      <c r="FWU168" s="428"/>
      <c r="FWV168" s="79"/>
      <c r="FWW168" s="424"/>
      <c r="FWX168" s="89"/>
      <c r="FWY168" s="425"/>
      <c r="FWZ168" s="423"/>
      <c r="FXA168" s="426"/>
      <c r="FXB168" s="426"/>
      <c r="FXC168" s="427"/>
      <c r="FXD168" s="427"/>
      <c r="FXE168" s="423"/>
      <c r="FXF168" s="428"/>
      <c r="FXG168" s="79"/>
      <c r="FXH168" s="424"/>
      <c r="FXI168" s="89"/>
      <c r="FXJ168" s="425"/>
      <c r="FXK168" s="423"/>
      <c r="FXL168" s="426"/>
      <c r="FXM168" s="426"/>
      <c r="FXN168" s="427"/>
      <c r="FXO168" s="427"/>
      <c r="FXP168" s="423"/>
      <c r="FXQ168" s="428"/>
      <c r="FXR168" s="79"/>
      <c r="FXS168" s="424"/>
      <c r="FXT168" s="89"/>
      <c r="FXU168" s="425"/>
      <c r="FXV168" s="423"/>
      <c r="FXW168" s="426"/>
      <c r="FXX168" s="426"/>
      <c r="FXY168" s="427"/>
      <c r="FXZ168" s="427"/>
      <c r="FYA168" s="423"/>
      <c r="FYB168" s="428"/>
      <c r="FYC168" s="79"/>
      <c r="FYD168" s="424"/>
      <c r="FYE168" s="89"/>
      <c r="FYF168" s="425"/>
      <c r="FYG168" s="423"/>
      <c r="FYH168" s="426"/>
      <c r="FYI168" s="426"/>
      <c r="FYJ168" s="427"/>
      <c r="FYK168" s="427"/>
      <c r="FYL168" s="423"/>
      <c r="FYM168" s="428"/>
      <c r="FYN168" s="79"/>
      <c r="FYO168" s="424"/>
      <c r="FYP168" s="89"/>
      <c r="FYQ168" s="425"/>
      <c r="FYR168" s="423"/>
      <c r="FYS168" s="426"/>
      <c r="FYT168" s="426"/>
      <c r="FYU168" s="427"/>
      <c r="FYV168" s="427"/>
      <c r="FYW168" s="423"/>
      <c r="FYX168" s="428"/>
      <c r="FYY168" s="79"/>
      <c r="FYZ168" s="424"/>
      <c r="FZA168" s="89"/>
      <c r="FZB168" s="425"/>
      <c r="FZC168" s="423"/>
      <c r="FZD168" s="426"/>
      <c r="FZE168" s="426"/>
      <c r="FZF168" s="427"/>
      <c r="FZG168" s="427"/>
      <c r="FZH168" s="423"/>
      <c r="FZI168" s="428"/>
      <c r="FZJ168" s="79"/>
      <c r="FZK168" s="424"/>
      <c r="FZL168" s="89"/>
      <c r="FZM168" s="425"/>
      <c r="FZN168" s="423"/>
      <c r="FZO168" s="426"/>
      <c r="FZP168" s="426"/>
      <c r="FZQ168" s="427"/>
      <c r="FZR168" s="427"/>
      <c r="FZS168" s="423"/>
      <c r="FZT168" s="428"/>
      <c r="FZU168" s="79"/>
      <c r="FZV168" s="424"/>
      <c r="FZW168" s="89"/>
      <c r="FZX168" s="425"/>
      <c r="FZY168" s="423"/>
      <c r="FZZ168" s="426"/>
      <c r="GAA168" s="426"/>
      <c r="GAB168" s="427"/>
      <c r="GAC168" s="427"/>
      <c r="GAD168" s="423"/>
      <c r="GAE168" s="428"/>
      <c r="GAF168" s="79"/>
      <c r="GAG168" s="424"/>
      <c r="GAH168" s="89"/>
      <c r="GAI168" s="425"/>
      <c r="GAJ168" s="423"/>
      <c r="GAK168" s="426"/>
      <c r="GAL168" s="426"/>
      <c r="GAM168" s="427"/>
      <c r="GAN168" s="427"/>
      <c r="GAO168" s="423"/>
      <c r="GAP168" s="428"/>
      <c r="GAQ168" s="79"/>
      <c r="GAR168" s="424"/>
      <c r="GAS168" s="89"/>
      <c r="GAT168" s="425"/>
      <c r="GAU168" s="423"/>
      <c r="GAV168" s="426"/>
      <c r="GAW168" s="426"/>
      <c r="GAX168" s="427"/>
      <c r="GAY168" s="427"/>
      <c r="GAZ168" s="423"/>
      <c r="GBA168" s="428"/>
      <c r="GBB168" s="79"/>
      <c r="GBC168" s="424"/>
      <c r="GBD168" s="89"/>
      <c r="GBE168" s="425"/>
      <c r="GBF168" s="423"/>
      <c r="GBG168" s="426"/>
      <c r="GBH168" s="426"/>
      <c r="GBI168" s="427"/>
      <c r="GBJ168" s="427"/>
      <c r="GBK168" s="423"/>
      <c r="GBL168" s="428"/>
      <c r="GBM168" s="79"/>
      <c r="GBN168" s="424"/>
      <c r="GBO168" s="89"/>
      <c r="GBP168" s="425"/>
      <c r="GBQ168" s="423"/>
      <c r="GBR168" s="426"/>
      <c r="GBS168" s="426"/>
      <c r="GBT168" s="427"/>
      <c r="GBU168" s="427"/>
      <c r="GBV168" s="423"/>
      <c r="GBW168" s="428"/>
      <c r="GBX168" s="79"/>
      <c r="GBY168" s="424"/>
      <c r="GBZ168" s="89"/>
      <c r="GCA168" s="425"/>
      <c r="GCB168" s="423"/>
      <c r="GCC168" s="426"/>
      <c r="GCD168" s="426"/>
      <c r="GCE168" s="427"/>
      <c r="GCF168" s="427"/>
      <c r="GCG168" s="423"/>
      <c r="GCH168" s="428"/>
      <c r="GCI168" s="79"/>
      <c r="GCJ168" s="424"/>
      <c r="GCK168" s="89"/>
      <c r="GCL168" s="425"/>
      <c r="GCM168" s="423"/>
      <c r="GCN168" s="426"/>
      <c r="GCO168" s="426"/>
      <c r="GCP168" s="427"/>
      <c r="GCQ168" s="427"/>
      <c r="GCR168" s="423"/>
      <c r="GCS168" s="428"/>
      <c r="GCT168" s="79"/>
      <c r="GCU168" s="424"/>
      <c r="GCV168" s="89"/>
      <c r="GCW168" s="425"/>
      <c r="GCX168" s="423"/>
      <c r="GCY168" s="426"/>
      <c r="GCZ168" s="426"/>
      <c r="GDA168" s="427"/>
      <c r="GDB168" s="427"/>
      <c r="GDC168" s="423"/>
      <c r="GDD168" s="428"/>
      <c r="GDE168" s="79"/>
      <c r="GDF168" s="424"/>
      <c r="GDG168" s="89"/>
      <c r="GDH168" s="425"/>
      <c r="GDI168" s="423"/>
      <c r="GDJ168" s="426"/>
      <c r="GDK168" s="426"/>
      <c r="GDL168" s="427"/>
      <c r="GDM168" s="427"/>
      <c r="GDN168" s="423"/>
      <c r="GDO168" s="428"/>
      <c r="GDP168" s="79"/>
      <c r="GDQ168" s="424"/>
      <c r="GDR168" s="89"/>
      <c r="GDS168" s="425"/>
      <c r="GDT168" s="423"/>
      <c r="GDU168" s="426"/>
      <c r="GDV168" s="426"/>
      <c r="GDW168" s="427"/>
      <c r="GDX168" s="427"/>
      <c r="GDY168" s="423"/>
      <c r="GDZ168" s="428"/>
      <c r="GEA168" s="79"/>
      <c r="GEB168" s="424"/>
      <c r="GEC168" s="89"/>
      <c r="GED168" s="425"/>
      <c r="GEE168" s="423"/>
      <c r="GEF168" s="426"/>
      <c r="GEG168" s="426"/>
      <c r="GEH168" s="427"/>
      <c r="GEI168" s="427"/>
      <c r="GEJ168" s="423"/>
      <c r="GEK168" s="428"/>
      <c r="GEL168" s="79"/>
      <c r="GEM168" s="424"/>
      <c r="GEN168" s="89"/>
      <c r="GEO168" s="425"/>
      <c r="GEP168" s="423"/>
      <c r="GEQ168" s="426"/>
      <c r="GER168" s="426"/>
      <c r="GES168" s="427"/>
      <c r="GET168" s="427"/>
      <c r="GEU168" s="423"/>
      <c r="GEV168" s="428"/>
      <c r="GEW168" s="79"/>
      <c r="GEX168" s="424"/>
      <c r="GEY168" s="89"/>
      <c r="GEZ168" s="425"/>
      <c r="GFA168" s="423"/>
      <c r="GFB168" s="426"/>
      <c r="GFC168" s="426"/>
      <c r="GFD168" s="427"/>
      <c r="GFE168" s="427"/>
      <c r="GFF168" s="423"/>
      <c r="GFG168" s="428"/>
      <c r="GFH168" s="79"/>
      <c r="GFI168" s="424"/>
      <c r="GFJ168" s="89"/>
      <c r="GFK168" s="425"/>
      <c r="GFL168" s="423"/>
      <c r="GFM168" s="426"/>
      <c r="GFN168" s="426"/>
      <c r="GFO168" s="427"/>
      <c r="GFP168" s="427"/>
      <c r="GFQ168" s="423"/>
      <c r="GFR168" s="428"/>
      <c r="GFS168" s="79"/>
      <c r="GFT168" s="424"/>
      <c r="GFU168" s="89"/>
      <c r="GFV168" s="425"/>
      <c r="GFW168" s="423"/>
      <c r="GFX168" s="426"/>
      <c r="GFY168" s="426"/>
      <c r="GFZ168" s="427"/>
      <c r="GGA168" s="427"/>
      <c r="GGB168" s="423"/>
      <c r="GGC168" s="428"/>
      <c r="GGD168" s="79"/>
      <c r="GGE168" s="424"/>
      <c r="GGF168" s="89"/>
      <c r="GGG168" s="425"/>
      <c r="GGH168" s="423"/>
      <c r="GGI168" s="426"/>
      <c r="GGJ168" s="426"/>
      <c r="GGK168" s="427"/>
      <c r="GGL168" s="427"/>
      <c r="GGM168" s="423"/>
      <c r="GGN168" s="428"/>
      <c r="GGO168" s="79"/>
      <c r="GGP168" s="424"/>
      <c r="GGQ168" s="89"/>
      <c r="GGR168" s="425"/>
      <c r="GGS168" s="423"/>
      <c r="GGT168" s="426"/>
      <c r="GGU168" s="426"/>
      <c r="GGV168" s="427"/>
      <c r="GGW168" s="427"/>
      <c r="GGX168" s="423"/>
      <c r="GGY168" s="428"/>
      <c r="GGZ168" s="79"/>
      <c r="GHA168" s="424"/>
      <c r="GHB168" s="89"/>
      <c r="GHC168" s="425"/>
      <c r="GHD168" s="423"/>
      <c r="GHE168" s="426"/>
      <c r="GHF168" s="426"/>
      <c r="GHG168" s="427"/>
      <c r="GHH168" s="427"/>
      <c r="GHI168" s="423"/>
      <c r="GHJ168" s="428"/>
      <c r="GHK168" s="79"/>
      <c r="GHL168" s="424"/>
      <c r="GHM168" s="89"/>
      <c r="GHN168" s="425"/>
      <c r="GHO168" s="423"/>
      <c r="GHP168" s="426"/>
      <c r="GHQ168" s="426"/>
      <c r="GHR168" s="427"/>
      <c r="GHS168" s="427"/>
      <c r="GHT168" s="423"/>
      <c r="GHU168" s="428"/>
      <c r="GHV168" s="79"/>
      <c r="GHW168" s="424"/>
      <c r="GHX168" s="89"/>
      <c r="GHY168" s="425"/>
      <c r="GHZ168" s="423"/>
      <c r="GIA168" s="426"/>
      <c r="GIB168" s="426"/>
      <c r="GIC168" s="427"/>
      <c r="GID168" s="427"/>
      <c r="GIE168" s="423"/>
      <c r="GIF168" s="428"/>
      <c r="GIG168" s="79"/>
      <c r="GIH168" s="424"/>
      <c r="GII168" s="89"/>
      <c r="GIJ168" s="425"/>
      <c r="GIK168" s="423"/>
      <c r="GIL168" s="426"/>
      <c r="GIM168" s="426"/>
      <c r="GIN168" s="427"/>
      <c r="GIO168" s="427"/>
      <c r="GIP168" s="423"/>
      <c r="GIQ168" s="428"/>
      <c r="GIR168" s="79"/>
      <c r="GIS168" s="424"/>
      <c r="GIT168" s="89"/>
      <c r="GIU168" s="425"/>
      <c r="GIV168" s="423"/>
      <c r="GIW168" s="426"/>
      <c r="GIX168" s="426"/>
      <c r="GIY168" s="427"/>
      <c r="GIZ168" s="427"/>
      <c r="GJA168" s="423"/>
      <c r="GJB168" s="428"/>
      <c r="GJC168" s="79"/>
      <c r="GJD168" s="424"/>
      <c r="GJE168" s="89"/>
      <c r="GJF168" s="425"/>
      <c r="GJG168" s="423"/>
      <c r="GJH168" s="426"/>
      <c r="GJI168" s="426"/>
      <c r="GJJ168" s="427"/>
      <c r="GJK168" s="427"/>
      <c r="GJL168" s="423"/>
      <c r="GJM168" s="428"/>
      <c r="GJN168" s="79"/>
      <c r="GJO168" s="424"/>
      <c r="GJP168" s="89"/>
      <c r="GJQ168" s="425"/>
      <c r="GJR168" s="423"/>
      <c r="GJS168" s="426"/>
      <c r="GJT168" s="426"/>
      <c r="GJU168" s="427"/>
      <c r="GJV168" s="427"/>
      <c r="GJW168" s="423"/>
      <c r="GJX168" s="428"/>
      <c r="GJY168" s="79"/>
      <c r="GJZ168" s="424"/>
      <c r="GKA168" s="89"/>
      <c r="GKB168" s="425"/>
      <c r="GKC168" s="423"/>
      <c r="GKD168" s="426"/>
      <c r="GKE168" s="426"/>
      <c r="GKF168" s="427"/>
      <c r="GKG168" s="427"/>
      <c r="GKH168" s="423"/>
      <c r="GKI168" s="428"/>
      <c r="GKJ168" s="79"/>
      <c r="GKK168" s="424"/>
      <c r="GKL168" s="89"/>
      <c r="GKM168" s="425"/>
      <c r="GKN168" s="423"/>
      <c r="GKO168" s="426"/>
      <c r="GKP168" s="426"/>
      <c r="GKQ168" s="427"/>
      <c r="GKR168" s="427"/>
      <c r="GKS168" s="423"/>
      <c r="GKT168" s="428"/>
      <c r="GKU168" s="79"/>
      <c r="GKV168" s="424"/>
      <c r="GKW168" s="89"/>
      <c r="GKX168" s="425"/>
      <c r="GKY168" s="423"/>
      <c r="GKZ168" s="426"/>
      <c r="GLA168" s="426"/>
      <c r="GLB168" s="427"/>
      <c r="GLC168" s="427"/>
      <c r="GLD168" s="423"/>
      <c r="GLE168" s="428"/>
      <c r="GLF168" s="79"/>
      <c r="GLG168" s="424"/>
      <c r="GLH168" s="89"/>
      <c r="GLI168" s="425"/>
      <c r="GLJ168" s="423"/>
      <c r="GLK168" s="426"/>
      <c r="GLL168" s="426"/>
      <c r="GLM168" s="427"/>
      <c r="GLN168" s="427"/>
      <c r="GLO168" s="423"/>
      <c r="GLP168" s="428"/>
      <c r="GLQ168" s="79"/>
      <c r="GLR168" s="424"/>
      <c r="GLS168" s="89"/>
      <c r="GLT168" s="425"/>
      <c r="GLU168" s="423"/>
      <c r="GLV168" s="426"/>
      <c r="GLW168" s="426"/>
      <c r="GLX168" s="427"/>
      <c r="GLY168" s="427"/>
      <c r="GLZ168" s="423"/>
      <c r="GMA168" s="428"/>
      <c r="GMB168" s="79"/>
      <c r="GMC168" s="424"/>
      <c r="GMD168" s="89"/>
      <c r="GME168" s="425"/>
      <c r="GMF168" s="423"/>
      <c r="GMG168" s="426"/>
      <c r="GMH168" s="426"/>
      <c r="GMI168" s="427"/>
      <c r="GMJ168" s="427"/>
      <c r="GMK168" s="423"/>
      <c r="GML168" s="428"/>
      <c r="GMM168" s="79"/>
      <c r="GMN168" s="424"/>
      <c r="GMO168" s="89"/>
      <c r="GMP168" s="425"/>
      <c r="GMQ168" s="423"/>
      <c r="GMR168" s="426"/>
      <c r="GMS168" s="426"/>
      <c r="GMT168" s="427"/>
      <c r="GMU168" s="427"/>
      <c r="GMV168" s="423"/>
      <c r="GMW168" s="428"/>
      <c r="GMX168" s="79"/>
      <c r="GMY168" s="424"/>
      <c r="GMZ168" s="89"/>
      <c r="GNA168" s="425"/>
      <c r="GNB168" s="423"/>
      <c r="GNC168" s="426"/>
      <c r="GND168" s="426"/>
      <c r="GNE168" s="427"/>
      <c r="GNF168" s="427"/>
      <c r="GNG168" s="423"/>
      <c r="GNH168" s="428"/>
      <c r="GNI168" s="79"/>
      <c r="GNJ168" s="424"/>
      <c r="GNK168" s="89"/>
      <c r="GNL168" s="425"/>
      <c r="GNM168" s="423"/>
      <c r="GNN168" s="426"/>
      <c r="GNO168" s="426"/>
      <c r="GNP168" s="427"/>
      <c r="GNQ168" s="427"/>
      <c r="GNR168" s="423"/>
      <c r="GNS168" s="428"/>
      <c r="GNT168" s="79"/>
      <c r="GNU168" s="424"/>
      <c r="GNV168" s="89"/>
      <c r="GNW168" s="425"/>
      <c r="GNX168" s="423"/>
      <c r="GNY168" s="426"/>
      <c r="GNZ168" s="426"/>
      <c r="GOA168" s="427"/>
      <c r="GOB168" s="427"/>
      <c r="GOC168" s="423"/>
      <c r="GOD168" s="428"/>
      <c r="GOE168" s="79"/>
      <c r="GOF168" s="424"/>
      <c r="GOG168" s="89"/>
      <c r="GOH168" s="425"/>
      <c r="GOI168" s="423"/>
      <c r="GOJ168" s="426"/>
      <c r="GOK168" s="426"/>
      <c r="GOL168" s="427"/>
      <c r="GOM168" s="427"/>
      <c r="GON168" s="423"/>
      <c r="GOO168" s="428"/>
      <c r="GOP168" s="79"/>
      <c r="GOQ168" s="424"/>
      <c r="GOR168" s="89"/>
      <c r="GOS168" s="425"/>
      <c r="GOT168" s="423"/>
      <c r="GOU168" s="426"/>
      <c r="GOV168" s="426"/>
      <c r="GOW168" s="427"/>
      <c r="GOX168" s="427"/>
      <c r="GOY168" s="423"/>
      <c r="GOZ168" s="428"/>
      <c r="GPA168" s="79"/>
      <c r="GPB168" s="424"/>
      <c r="GPC168" s="89"/>
      <c r="GPD168" s="425"/>
      <c r="GPE168" s="423"/>
      <c r="GPF168" s="426"/>
      <c r="GPG168" s="426"/>
      <c r="GPH168" s="427"/>
      <c r="GPI168" s="427"/>
      <c r="GPJ168" s="423"/>
      <c r="GPK168" s="428"/>
      <c r="GPL168" s="79"/>
      <c r="GPM168" s="424"/>
      <c r="GPN168" s="89"/>
      <c r="GPO168" s="425"/>
      <c r="GPP168" s="423"/>
      <c r="GPQ168" s="426"/>
      <c r="GPR168" s="426"/>
      <c r="GPS168" s="427"/>
      <c r="GPT168" s="427"/>
      <c r="GPU168" s="423"/>
      <c r="GPV168" s="428"/>
      <c r="GPW168" s="79"/>
      <c r="GPX168" s="424"/>
      <c r="GPY168" s="89"/>
      <c r="GPZ168" s="425"/>
      <c r="GQA168" s="423"/>
      <c r="GQB168" s="426"/>
      <c r="GQC168" s="426"/>
      <c r="GQD168" s="427"/>
      <c r="GQE168" s="427"/>
      <c r="GQF168" s="423"/>
      <c r="GQG168" s="428"/>
      <c r="GQH168" s="79"/>
      <c r="GQI168" s="424"/>
      <c r="GQJ168" s="89"/>
      <c r="GQK168" s="425"/>
      <c r="GQL168" s="423"/>
      <c r="GQM168" s="426"/>
      <c r="GQN168" s="426"/>
      <c r="GQO168" s="427"/>
      <c r="GQP168" s="427"/>
      <c r="GQQ168" s="423"/>
      <c r="GQR168" s="428"/>
      <c r="GQS168" s="79"/>
      <c r="GQT168" s="424"/>
      <c r="GQU168" s="89"/>
      <c r="GQV168" s="425"/>
      <c r="GQW168" s="423"/>
      <c r="GQX168" s="426"/>
      <c r="GQY168" s="426"/>
      <c r="GQZ168" s="427"/>
      <c r="GRA168" s="427"/>
      <c r="GRB168" s="423"/>
      <c r="GRC168" s="428"/>
      <c r="GRD168" s="79"/>
      <c r="GRE168" s="424"/>
      <c r="GRF168" s="89"/>
      <c r="GRG168" s="425"/>
      <c r="GRH168" s="423"/>
      <c r="GRI168" s="426"/>
      <c r="GRJ168" s="426"/>
      <c r="GRK168" s="427"/>
      <c r="GRL168" s="427"/>
      <c r="GRM168" s="423"/>
      <c r="GRN168" s="428"/>
      <c r="GRO168" s="79"/>
      <c r="GRP168" s="424"/>
      <c r="GRQ168" s="89"/>
      <c r="GRR168" s="425"/>
      <c r="GRS168" s="423"/>
      <c r="GRT168" s="426"/>
      <c r="GRU168" s="426"/>
      <c r="GRV168" s="427"/>
      <c r="GRW168" s="427"/>
      <c r="GRX168" s="423"/>
      <c r="GRY168" s="428"/>
      <c r="GRZ168" s="79"/>
      <c r="GSA168" s="424"/>
      <c r="GSB168" s="89"/>
      <c r="GSC168" s="425"/>
      <c r="GSD168" s="423"/>
      <c r="GSE168" s="426"/>
      <c r="GSF168" s="426"/>
      <c r="GSG168" s="427"/>
      <c r="GSH168" s="427"/>
      <c r="GSI168" s="423"/>
      <c r="GSJ168" s="428"/>
      <c r="GSK168" s="79"/>
      <c r="GSL168" s="424"/>
      <c r="GSM168" s="89"/>
      <c r="GSN168" s="425"/>
      <c r="GSO168" s="423"/>
      <c r="GSP168" s="426"/>
      <c r="GSQ168" s="426"/>
      <c r="GSR168" s="427"/>
      <c r="GSS168" s="427"/>
      <c r="GST168" s="423"/>
      <c r="GSU168" s="428"/>
      <c r="GSV168" s="79"/>
      <c r="GSW168" s="424"/>
      <c r="GSX168" s="89"/>
      <c r="GSY168" s="425"/>
      <c r="GSZ168" s="423"/>
      <c r="GTA168" s="426"/>
      <c r="GTB168" s="426"/>
      <c r="GTC168" s="427"/>
      <c r="GTD168" s="427"/>
      <c r="GTE168" s="423"/>
      <c r="GTF168" s="428"/>
      <c r="GTG168" s="79"/>
      <c r="GTH168" s="424"/>
      <c r="GTI168" s="89"/>
      <c r="GTJ168" s="425"/>
      <c r="GTK168" s="423"/>
      <c r="GTL168" s="426"/>
      <c r="GTM168" s="426"/>
      <c r="GTN168" s="427"/>
      <c r="GTO168" s="427"/>
      <c r="GTP168" s="423"/>
      <c r="GTQ168" s="428"/>
      <c r="GTR168" s="79"/>
      <c r="GTS168" s="424"/>
      <c r="GTT168" s="89"/>
      <c r="GTU168" s="425"/>
      <c r="GTV168" s="423"/>
      <c r="GTW168" s="426"/>
      <c r="GTX168" s="426"/>
      <c r="GTY168" s="427"/>
      <c r="GTZ168" s="427"/>
      <c r="GUA168" s="423"/>
      <c r="GUB168" s="428"/>
      <c r="GUC168" s="79"/>
      <c r="GUD168" s="424"/>
      <c r="GUE168" s="89"/>
      <c r="GUF168" s="425"/>
      <c r="GUG168" s="423"/>
      <c r="GUH168" s="426"/>
      <c r="GUI168" s="426"/>
      <c r="GUJ168" s="427"/>
      <c r="GUK168" s="427"/>
      <c r="GUL168" s="423"/>
      <c r="GUM168" s="428"/>
      <c r="GUN168" s="79"/>
      <c r="GUO168" s="424"/>
      <c r="GUP168" s="89"/>
      <c r="GUQ168" s="425"/>
      <c r="GUR168" s="423"/>
      <c r="GUS168" s="426"/>
      <c r="GUT168" s="426"/>
      <c r="GUU168" s="427"/>
      <c r="GUV168" s="427"/>
      <c r="GUW168" s="423"/>
      <c r="GUX168" s="428"/>
      <c r="GUY168" s="79"/>
      <c r="GUZ168" s="424"/>
      <c r="GVA168" s="89"/>
      <c r="GVB168" s="425"/>
      <c r="GVC168" s="423"/>
      <c r="GVD168" s="426"/>
      <c r="GVE168" s="426"/>
      <c r="GVF168" s="427"/>
      <c r="GVG168" s="427"/>
      <c r="GVH168" s="423"/>
      <c r="GVI168" s="428"/>
      <c r="GVJ168" s="79"/>
      <c r="GVK168" s="424"/>
      <c r="GVL168" s="89"/>
      <c r="GVM168" s="425"/>
      <c r="GVN168" s="423"/>
      <c r="GVO168" s="426"/>
      <c r="GVP168" s="426"/>
      <c r="GVQ168" s="427"/>
      <c r="GVR168" s="427"/>
      <c r="GVS168" s="423"/>
      <c r="GVT168" s="428"/>
      <c r="GVU168" s="79"/>
      <c r="GVV168" s="424"/>
      <c r="GVW168" s="89"/>
      <c r="GVX168" s="425"/>
      <c r="GVY168" s="423"/>
      <c r="GVZ168" s="426"/>
      <c r="GWA168" s="426"/>
      <c r="GWB168" s="427"/>
      <c r="GWC168" s="427"/>
      <c r="GWD168" s="423"/>
      <c r="GWE168" s="428"/>
      <c r="GWF168" s="79"/>
      <c r="GWG168" s="424"/>
      <c r="GWH168" s="89"/>
      <c r="GWI168" s="425"/>
      <c r="GWJ168" s="423"/>
      <c r="GWK168" s="426"/>
      <c r="GWL168" s="426"/>
      <c r="GWM168" s="427"/>
      <c r="GWN168" s="427"/>
      <c r="GWO168" s="423"/>
      <c r="GWP168" s="428"/>
      <c r="GWQ168" s="79"/>
      <c r="GWR168" s="424"/>
      <c r="GWS168" s="89"/>
      <c r="GWT168" s="425"/>
      <c r="GWU168" s="423"/>
      <c r="GWV168" s="426"/>
      <c r="GWW168" s="426"/>
      <c r="GWX168" s="427"/>
      <c r="GWY168" s="427"/>
      <c r="GWZ168" s="423"/>
      <c r="GXA168" s="428"/>
      <c r="GXB168" s="79"/>
      <c r="GXC168" s="424"/>
      <c r="GXD168" s="89"/>
      <c r="GXE168" s="425"/>
      <c r="GXF168" s="423"/>
      <c r="GXG168" s="426"/>
      <c r="GXH168" s="426"/>
      <c r="GXI168" s="427"/>
      <c r="GXJ168" s="427"/>
      <c r="GXK168" s="423"/>
      <c r="GXL168" s="428"/>
      <c r="GXM168" s="79"/>
      <c r="GXN168" s="424"/>
      <c r="GXO168" s="89"/>
      <c r="GXP168" s="425"/>
      <c r="GXQ168" s="423"/>
      <c r="GXR168" s="426"/>
      <c r="GXS168" s="426"/>
      <c r="GXT168" s="427"/>
      <c r="GXU168" s="427"/>
      <c r="GXV168" s="423"/>
      <c r="GXW168" s="428"/>
      <c r="GXX168" s="79"/>
      <c r="GXY168" s="424"/>
      <c r="GXZ168" s="89"/>
      <c r="GYA168" s="425"/>
      <c r="GYB168" s="423"/>
      <c r="GYC168" s="426"/>
      <c r="GYD168" s="426"/>
      <c r="GYE168" s="427"/>
      <c r="GYF168" s="427"/>
      <c r="GYG168" s="423"/>
      <c r="GYH168" s="428"/>
      <c r="GYI168" s="79"/>
      <c r="GYJ168" s="424"/>
      <c r="GYK168" s="89"/>
      <c r="GYL168" s="425"/>
      <c r="GYM168" s="423"/>
      <c r="GYN168" s="426"/>
      <c r="GYO168" s="426"/>
      <c r="GYP168" s="427"/>
      <c r="GYQ168" s="427"/>
      <c r="GYR168" s="423"/>
      <c r="GYS168" s="428"/>
      <c r="GYT168" s="79"/>
      <c r="GYU168" s="424"/>
      <c r="GYV168" s="89"/>
      <c r="GYW168" s="425"/>
      <c r="GYX168" s="423"/>
      <c r="GYY168" s="426"/>
      <c r="GYZ168" s="426"/>
      <c r="GZA168" s="427"/>
      <c r="GZB168" s="427"/>
      <c r="GZC168" s="423"/>
      <c r="GZD168" s="428"/>
      <c r="GZE168" s="79"/>
      <c r="GZF168" s="424"/>
      <c r="GZG168" s="89"/>
      <c r="GZH168" s="425"/>
      <c r="GZI168" s="423"/>
      <c r="GZJ168" s="426"/>
      <c r="GZK168" s="426"/>
      <c r="GZL168" s="427"/>
      <c r="GZM168" s="427"/>
      <c r="GZN168" s="423"/>
      <c r="GZO168" s="428"/>
      <c r="GZP168" s="79"/>
      <c r="GZQ168" s="424"/>
      <c r="GZR168" s="89"/>
      <c r="GZS168" s="425"/>
      <c r="GZT168" s="423"/>
      <c r="GZU168" s="426"/>
      <c r="GZV168" s="426"/>
      <c r="GZW168" s="427"/>
      <c r="GZX168" s="427"/>
      <c r="GZY168" s="423"/>
      <c r="GZZ168" s="428"/>
      <c r="HAA168" s="79"/>
      <c r="HAB168" s="424"/>
      <c r="HAC168" s="89"/>
      <c r="HAD168" s="425"/>
      <c r="HAE168" s="423"/>
      <c r="HAF168" s="426"/>
      <c r="HAG168" s="426"/>
      <c r="HAH168" s="427"/>
      <c r="HAI168" s="427"/>
      <c r="HAJ168" s="423"/>
      <c r="HAK168" s="428"/>
      <c r="HAL168" s="79"/>
      <c r="HAM168" s="424"/>
      <c r="HAN168" s="89"/>
      <c r="HAO168" s="425"/>
      <c r="HAP168" s="423"/>
      <c r="HAQ168" s="426"/>
      <c r="HAR168" s="426"/>
      <c r="HAS168" s="427"/>
      <c r="HAT168" s="427"/>
      <c r="HAU168" s="423"/>
      <c r="HAV168" s="428"/>
      <c r="HAW168" s="79"/>
      <c r="HAX168" s="424"/>
      <c r="HAY168" s="89"/>
      <c r="HAZ168" s="425"/>
      <c r="HBA168" s="423"/>
      <c r="HBB168" s="426"/>
      <c r="HBC168" s="426"/>
      <c r="HBD168" s="427"/>
      <c r="HBE168" s="427"/>
      <c r="HBF168" s="423"/>
      <c r="HBG168" s="428"/>
      <c r="HBH168" s="79"/>
      <c r="HBI168" s="424"/>
      <c r="HBJ168" s="89"/>
      <c r="HBK168" s="425"/>
      <c r="HBL168" s="423"/>
      <c r="HBM168" s="426"/>
      <c r="HBN168" s="426"/>
      <c r="HBO168" s="427"/>
      <c r="HBP168" s="427"/>
      <c r="HBQ168" s="423"/>
      <c r="HBR168" s="428"/>
      <c r="HBS168" s="79"/>
      <c r="HBT168" s="424"/>
      <c r="HBU168" s="89"/>
      <c r="HBV168" s="425"/>
      <c r="HBW168" s="423"/>
      <c r="HBX168" s="426"/>
      <c r="HBY168" s="426"/>
      <c r="HBZ168" s="427"/>
      <c r="HCA168" s="427"/>
      <c r="HCB168" s="423"/>
      <c r="HCC168" s="428"/>
      <c r="HCD168" s="79"/>
      <c r="HCE168" s="424"/>
      <c r="HCF168" s="89"/>
      <c r="HCG168" s="425"/>
      <c r="HCH168" s="423"/>
      <c r="HCI168" s="426"/>
      <c r="HCJ168" s="426"/>
      <c r="HCK168" s="427"/>
      <c r="HCL168" s="427"/>
      <c r="HCM168" s="423"/>
      <c r="HCN168" s="428"/>
      <c r="HCO168" s="79"/>
      <c r="HCP168" s="424"/>
      <c r="HCQ168" s="89"/>
      <c r="HCR168" s="425"/>
      <c r="HCS168" s="423"/>
      <c r="HCT168" s="426"/>
      <c r="HCU168" s="426"/>
      <c r="HCV168" s="427"/>
      <c r="HCW168" s="427"/>
      <c r="HCX168" s="423"/>
      <c r="HCY168" s="428"/>
      <c r="HCZ168" s="79"/>
      <c r="HDA168" s="424"/>
      <c r="HDB168" s="89"/>
      <c r="HDC168" s="425"/>
      <c r="HDD168" s="423"/>
      <c r="HDE168" s="426"/>
      <c r="HDF168" s="426"/>
      <c r="HDG168" s="427"/>
      <c r="HDH168" s="427"/>
      <c r="HDI168" s="423"/>
      <c r="HDJ168" s="428"/>
      <c r="HDK168" s="79"/>
      <c r="HDL168" s="424"/>
      <c r="HDM168" s="89"/>
      <c r="HDN168" s="425"/>
      <c r="HDO168" s="423"/>
      <c r="HDP168" s="426"/>
      <c r="HDQ168" s="426"/>
      <c r="HDR168" s="427"/>
      <c r="HDS168" s="427"/>
      <c r="HDT168" s="423"/>
      <c r="HDU168" s="428"/>
      <c r="HDV168" s="79"/>
      <c r="HDW168" s="424"/>
      <c r="HDX168" s="89"/>
      <c r="HDY168" s="425"/>
      <c r="HDZ168" s="423"/>
      <c r="HEA168" s="426"/>
      <c r="HEB168" s="426"/>
      <c r="HEC168" s="427"/>
      <c r="HED168" s="427"/>
      <c r="HEE168" s="423"/>
      <c r="HEF168" s="428"/>
      <c r="HEG168" s="79"/>
      <c r="HEH168" s="424"/>
      <c r="HEI168" s="89"/>
      <c r="HEJ168" s="425"/>
      <c r="HEK168" s="423"/>
      <c r="HEL168" s="426"/>
      <c r="HEM168" s="426"/>
      <c r="HEN168" s="427"/>
      <c r="HEO168" s="427"/>
      <c r="HEP168" s="423"/>
      <c r="HEQ168" s="428"/>
      <c r="HER168" s="79"/>
      <c r="HES168" s="424"/>
      <c r="HET168" s="89"/>
      <c r="HEU168" s="425"/>
      <c r="HEV168" s="423"/>
      <c r="HEW168" s="426"/>
      <c r="HEX168" s="426"/>
      <c r="HEY168" s="427"/>
      <c r="HEZ168" s="427"/>
      <c r="HFA168" s="423"/>
      <c r="HFB168" s="428"/>
      <c r="HFC168" s="79"/>
      <c r="HFD168" s="424"/>
      <c r="HFE168" s="89"/>
      <c r="HFF168" s="425"/>
      <c r="HFG168" s="423"/>
      <c r="HFH168" s="426"/>
      <c r="HFI168" s="426"/>
      <c r="HFJ168" s="427"/>
      <c r="HFK168" s="427"/>
      <c r="HFL168" s="423"/>
      <c r="HFM168" s="428"/>
      <c r="HFN168" s="79"/>
      <c r="HFO168" s="424"/>
      <c r="HFP168" s="89"/>
      <c r="HFQ168" s="425"/>
      <c r="HFR168" s="423"/>
      <c r="HFS168" s="426"/>
      <c r="HFT168" s="426"/>
      <c r="HFU168" s="427"/>
      <c r="HFV168" s="427"/>
      <c r="HFW168" s="423"/>
      <c r="HFX168" s="428"/>
      <c r="HFY168" s="79"/>
      <c r="HFZ168" s="424"/>
      <c r="HGA168" s="89"/>
      <c r="HGB168" s="425"/>
      <c r="HGC168" s="423"/>
      <c r="HGD168" s="426"/>
      <c r="HGE168" s="426"/>
      <c r="HGF168" s="427"/>
      <c r="HGG168" s="427"/>
      <c r="HGH168" s="423"/>
      <c r="HGI168" s="428"/>
      <c r="HGJ168" s="79"/>
      <c r="HGK168" s="424"/>
      <c r="HGL168" s="89"/>
      <c r="HGM168" s="425"/>
      <c r="HGN168" s="423"/>
      <c r="HGO168" s="426"/>
      <c r="HGP168" s="426"/>
      <c r="HGQ168" s="427"/>
      <c r="HGR168" s="427"/>
      <c r="HGS168" s="423"/>
      <c r="HGT168" s="428"/>
      <c r="HGU168" s="79"/>
      <c r="HGV168" s="424"/>
      <c r="HGW168" s="89"/>
      <c r="HGX168" s="425"/>
      <c r="HGY168" s="423"/>
      <c r="HGZ168" s="426"/>
      <c r="HHA168" s="426"/>
      <c r="HHB168" s="427"/>
      <c r="HHC168" s="427"/>
      <c r="HHD168" s="423"/>
      <c r="HHE168" s="428"/>
      <c r="HHF168" s="79"/>
      <c r="HHG168" s="424"/>
      <c r="HHH168" s="89"/>
      <c r="HHI168" s="425"/>
      <c r="HHJ168" s="423"/>
      <c r="HHK168" s="426"/>
      <c r="HHL168" s="426"/>
      <c r="HHM168" s="427"/>
      <c r="HHN168" s="427"/>
      <c r="HHO168" s="423"/>
      <c r="HHP168" s="428"/>
      <c r="HHQ168" s="79"/>
      <c r="HHR168" s="424"/>
      <c r="HHS168" s="89"/>
      <c r="HHT168" s="425"/>
      <c r="HHU168" s="423"/>
      <c r="HHV168" s="426"/>
      <c r="HHW168" s="426"/>
      <c r="HHX168" s="427"/>
      <c r="HHY168" s="427"/>
      <c r="HHZ168" s="423"/>
      <c r="HIA168" s="428"/>
      <c r="HIB168" s="79"/>
      <c r="HIC168" s="424"/>
      <c r="HID168" s="89"/>
      <c r="HIE168" s="425"/>
      <c r="HIF168" s="423"/>
      <c r="HIG168" s="426"/>
      <c r="HIH168" s="426"/>
      <c r="HII168" s="427"/>
      <c r="HIJ168" s="427"/>
      <c r="HIK168" s="423"/>
      <c r="HIL168" s="428"/>
      <c r="HIM168" s="79"/>
      <c r="HIN168" s="424"/>
      <c r="HIO168" s="89"/>
      <c r="HIP168" s="425"/>
      <c r="HIQ168" s="423"/>
      <c r="HIR168" s="426"/>
      <c r="HIS168" s="426"/>
      <c r="HIT168" s="427"/>
      <c r="HIU168" s="427"/>
      <c r="HIV168" s="423"/>
      <c r="HIW168" s="428"/>
      <c r="HIX168" s="79"/>
      <c r="HIY168" s="424"/>
      <c r="HIZ168" s="89"/>
      <c r="HJA168" s="425"/>
      <c r="HJB168" s="423"/>
      <c r="HJC168" s="426"/>
      <c r="HJD168" s="426"/>
      <c r="HJE168" s="427"/>
      <c r="HJF168" s="427"/>
      <c r="HJG168" s="423"/>
      <c r="HJH168" s="428"/>
      <c r="HJI168" s="79"/>
      <c r="HJJ168" s="424"/>
      <c r="HJK168" s="89"/>
      <c r="HJL168" s="425"/>
      <c r="HJM168" s="423"/>
      <c r="HJN168" s="426"/>
      <c r="HJO168" s="426"/>
      <c r="HJP168" s="427"/>
      <c r="HJQ168" s="427"/>
      <c r="HJR168" s="423"/>
      <c r="HJS168" s="428"/>
      <c r="HJT168" s="79"/>
      <c r="HJU168" s="424"/>
      <c r="HJV168" s="89"/>
      <c r="HJW168" s="425"/>
      <c r="HJX168" s="423"/>
      <c r="HJY168" s="426"/>
      <c r="HJZ168" s="426"/>
      <c r="HKA168" s="427"/>
      <c r="HKB168" s="427"/>
      <c r="HKC168" s="423"/>
      <c r="HKD168" s="428"/>
      <c r="HKE168" s="79"/>
      <c r="HKF168" s="424"/>
      <c r="HKG168" s="89"/>
      <c r="HKH168" s="425"/>
      <c r="HKI168" s="423"/>
      <c r="HKJ168" s="426"/>
      <c r="HKK168" s="426"/>
      <c r="HKL168" s="427"/>
      <c r="HKM168" s="427"/>
      <c r="HKN168" s="423"/>
      <c r="HKO168" s="428"/>
      <c r="HKP168" s="79"/>
      <c r="HKQ168" s="424"/>
      <c r="HKR168" s="89"/>
      <c r="HKS168" s="425"/>
      <c r="HKT168" s="423"/>
      <c r="HKU168" s="426"/>
      <c r="HKV168" s="426"/>
      <c r="HKW168" s="427"/>
      <c r="HKX168" s="427"/>
      <c r="HKY168" s="423"/>
      <c r="HKZ168" s="428"/>
      <c r="HLA168" s="79"/>
      <c r="HLB168" s="424"/>
      <c r="HLC168" s="89"/>
      <c r="HLD168" s="425"/>
      <c r="HLE168" s="423"/>
      <c r="HLF168" s="426"/>
      <c r="HLG168" s="426"/>
      <c r="HLH168" s="427"/>
      <c r="HLI168" s="427"/>
      <c r="HLJ168" s="423"/>
      <c r="HLK168" s="428"/>
      <c r="HLL168" s="79"/>
      <c r="HLM168" s="424"/>
      <c r="HLN168" s="89"/>
      <c r="HLO168" s="425"/>
      <c r="HLP168" s="423"/>
      <c r="HLQ168" s="426"/>
      <c r="HLR168" s="426"/>
      <c r="HLS168" s="427"/>
      <c r="HLT168" s="427"/>
      <c r="HLU168" s="423"/>
      <c r="HLV168" s="428"/>
      <c r="HLW168" s="79"/>
      <c r="HLX168" s="424"/>
      <c r="HLY168" s="89"/>
      <c r="HLZ168" s="425"/>
      <c r="HMA168" s="423"/>
      <c r="HMB168" s="426"/>
      <c r="HMC168" s="426"/>
      <c r="HMD168" s="427"/>
      <c r="HME168" s="427"/>
      <c r="HMF168" s="423"/>
      <c r="HMG168" s="428"/>
      <c r="HMH168" s="79"/>
      <c r="HMI168" s="424"/>
      <c r="HMJ168" s="89"/>
      <c r="HMK168" s="425"/>
      <c r="HML168" s="423"/>
      <c r="HMM168" s="426"/>
      <c r="HMN168" s="426"/>
      <c r="HMO168" s="427"/>
      <c r="HMP168" s="427"/>
      <c r="HMQ168" s="423"/>
      <c r="HMR168" s="428"/>
      <c r="HMS168" s="79"/>
      <c r="HMT168" s="424"/>
      <c r="HMU168" s="89"/>
      <c r="HMV168" s="425"/>
      <c r="HMW168" s="423"/>
      <c r="HMX168" s="426"/>
      <c r="HMY168" s="426"/>
      <c r="HMZ168" s="427"/>
      <c r="HNA168" s="427"/>
      <c r="HNB168" s="423"/>
      <c r="HNC168" s="428"/>
      <c r="HND168" s="79"/>
      <c r="HNE168" s="424"/>
      <c r="HNF168" s="89"/>
      <c r="HNG168" s="425"/>
      <c r="HNH168" s="423"/>
      <c r="HNI168" s="426"/>
      <c r="HNJ168" s="426"/>
      <c r="HNK168" s="427"/>
      <c r="HNL168" s="427"/>
      <c r="HNM168" s="423"/>
      <c r="HNN168" s="428"/>
      <c r="HNO168" s="79"/>
      <c r="HNP168" s="424"/>
      <c r="HNQ168" s="89"/>
      <c r="HNR168" s="425"/>
      <c r="HNS168" s="423"/>
      <c r="HNT168" s="426"/>
      <c r="HNU168" s="426"/>
      <c r="HNV168" s="427"/>
      <c r="HNW168" s="427"/>
      <c r="HNX168" s="423"/>
      <c r="HNY168" s="428"/>
      <c r="HNZ168" s="79"/>
      <c r="HOA168" s="424"/>
      <c r="HOB168" s="89"/>
      <c r="HOC168" s="425"/>
      <c r="HOD168" s="423"/>
      <c r="HOE168" s="426"/>
      <c r="HOF168" s="426"/>
      <c r="HOG168" s="427"/>
      <c r="HOH168" s="427"/>
      <c r="HOI168" s="423"/>
      <c r="HOJ168" s="428"/>
      <c r="HOK168" s="79"/>
      <c r="HOL168" s="424"/>
      <c r="HOM168" s="89"/>
      <c r="HON168" s="425"/>
      <c r="HOO168" s="423"/>
      <c r="HOP168" s="426"/>
      <c r="HOQ168" s="426"/>
      <c r="HOR168" s="427"/>
      <c r="HOS168" s="427"/>
      <c r="HOT168" s="423"/>
      <c r="HOU168" s="428"/>
      <c r="HOV168" s="79"/>
      <c r="HOW168" s="424"/>
      <c r="HOX168" s="89"/>
      <c r="HOY168" s="425"/>
      <c r="HOZ168" s="423"/>
      <c r="HPA168" s="426"/>
      <c r="HPB168" s="426"/>
      <c r="HPC168" s="427"/>
      <c r="HPD168" s="427"/>
      <c r="HPE168" s="423"/>
      <c r="HPF168" s="428"/>
      <c r="HPG168" s="79"/>
      <c r="HPH168" s="424"/>
      <c r="HPI168" s="89"/>
      <c r="HPJ168" s="425"/>
      <c r="HPK168" s="423"/>
      <c r="HPL168" s="426"/>
      <c r="HPM168" s="426"/>
      <c r="HPN168" s="427"/>
      <c r="HPO168" s="427"/>
      <c r="HPP168" s="423"/>
      <c r="HPQ168" s="428"/>
      <c r="HPR168" s="79"/>
      <c r="HPS168" s="424"/>
      <c r="HPT168" s="89"/>
      <c r="HPU168" s="425"/>
      <c r="HPV168" s="423"/>
      <c r="HPW168" s="426"/>
      <c r="HPX168" s="426"/>
      <c r="HPY168" s="427"/>
      <c r="HPZ168" s="427"/>
      <c r="HQA168" s="423"/>
      <c r="HQB168" s="428"/>
      <c r="HQC168" s="79"/>
      <c r="HQD168" s="424"/>
      <c r="HQE168" s="89"/>
      <c r="HQF168" s="425"/>
      <c r="HQG168" s="423"/>
      <c r="HQH168" s="426"/>
      <c r="HQI168" s="426"/>
      <c r="HQJ168" s="427"/>
      <c r="HQK168" s="427"/>
      <c r="HQL168" s="423"/>
      <c r="HQM168" s="428"/>
      <c r="HQN168" s="79"/>
      <c r="HQO168" s="424"/>
      <c r="HQP168" s="89"/>
      <c r="HQQ168" s="425"/>
      <c r="HQR168" s="423"/>
      <c r="HQS168" s="426"/>
      <c r="HQT168" s="426"/>
      <c r="HQU168" s="427"/>
      <c r="HQV168" s="427"/>
      <c r="HQW168" s="423"/>
      <c r="HQX168" s="428"/>
      <c r="HQY168" s="79"/>
      <c r="HQZ168" s="424"/>
      <c r="HRA168" s="89"/>
      <c r="HRB168" s="425"/>
      <c r="HRC168" s="423"/>
      <c r="HRD168" s="426"/>
      <c r="HRE168" s="426"/>
      <c r="HRF168" s="427"/>
      <c r="HRG168" s="427"/>
      <c r="HRH168" s="423"/>
      <c r="HRI168" s="428"/>
      <c r="HRJ168" s="79"/>
      <c r="HRK168" s="424"/>
      <c r="HRL168" s="89"/>
      <c r="HRM168" s="425"/>
      <c r="HRN168" s="423"/>
      <c r="HRO168" s="426"/>
      <c r="HRP168" s="426"/>
      <c r="HRQ168" s="427"/>
      <c r="HRR168" s="427"/>
      <c r="HRS168" s="423"/>
      <c r="HRT168" s="428"/>
      <c r="HRU168" s="79"/>
      <c r="HRV168" s="424"/>
      <c r="HRW168" s="89"/>
      <c r="HRX168" s="425"/>
      <c r="HRY168" s="423"/>
      <c r="HRZ168" s="426"/>
      <c r="HSA168" s="426"/>
      <c r="HSB168" s="427"/>
      <c r="HSC168" s="427"/>
      <c r="HSD168" s="423"/>
      <c r="HSE168" s="428"/>
      <c r="HSF168" s="79"/>
      <c r="HSG168" s="424"/>
      <c r="HSH168" s="89"/>
      <c r="HSI168" s="425"/>
      <c r="HSJ168" s="423"/>
      <c r="HSK168" s="426"/>
      <c r="HSL168" s="426"/>
      <c r="HSM168" s="427"/>
      <c r="HSN168" s="427"/>
      <c r="HSO168" s="423"/>
      <c r="HSP168" s="428"/>
      <c r="HSQ168" s="79"/>
      <c r="HSR168" s="424"/>
      <c r="HSS168" s="89"/>
      <c r="HST168" s="425"/>
      <c r="HSU168" s="423"/>
      <c r="HSV168" s="426"/>
      <c r="HSW168" s="426"/>
      <c r="HSX168" s="427"/>
      <c r="HSY168" s="427"/>
      <c r="HSZ168" s="423"/>
      <c r="HTA168" s="428"/>
      <c r="HTB168" s="79"/>
      <c r="HTC168" s="424"/>
      <c r="HTD168" s="89"/>
      <c r="HTE168" s="425"/>
      <c r="HTF168" s="423"/>
      <c r="HTG168" s="426"/>
      <c r="HTH168" s="426"/>
      <c r="HTI168" s="427"/>
      <c r="HTJ168" s="427"/>
      <c r="HTK168" s="423"/>
      <c r="HTL168" s="428"/>
      <c r="HTM168" s="79"/>
      <c r="HTN168" s="424"/>
      <c r="HTO168" s="89"/>
      <c r="HTP168" s="425"/>
      <c r="HTQ168" s="423"/>
      <c r="HTR168" s="426"/>
      <c r="HTS168" s="426"/>
      <c r="HTT168" s="427"/>
      <c r="HTU168" s="427"/>
      <c r="HTV168" s="423"/>
      <c r="HTW168" s="428"/>
      <c r="HTX168" s="79"/>
      <c r="HTY168" s="424"/>
      <c r="HTZ168" s="89"/>
      <c r="HUA168" s="425"/>
      <c r="HUB168" s="423"/>
      <c r="HUC168" s="426"/>
      <c r="HUD168" s="426"/>
      <c r="HUE168" s="427"/>
      <c r="HUF168" s="427"/>
      <c r="HUG168" s="423"/>
      <c r="HUH168" s="428"/>
      <c r="HUI168" s="79"/>
      <c r="HUJ168" s="424"/>
      <c r="HUK168" s="89"/>
      <c r="HUL168" s="425"/>
      <c r="HUM168" s="423"/>
      <c r="HUN168" s="426"/>
      <c r="HUO168" s="426"/>
      <c r="HUP168" s="427"/>
      <c r="HUQ168" s="427"/>
      <c r="HUR168" s="423"/>
      <c r="HUS168" s="428"/>
      <c r="HUT168" s="79"/>
      <c r="HUU168" s="424"/>
      <c r="HUV168" s="89"/>
      <c r="HUW168" s="425"/>
      <c r="HUX168" s="423"/>
      <c r="HUY168" s="426"/>
      <c r="HUZ168" s="426"/>
      <c r="HVA168" s="427"/>
      <c r="HVB168" s="427"/>
      <c r="HVC168" s="423"/>
      <c r="HVD168" s="428"/>
      <c r="HVE168" s="79"/>
      <c r="HVF168" s="424"/>
      <c r="HVG168" s="89"/>
      <c r="HVH168" s="425"/>
      <c r="HVI168" s="423"/>
      <c r="HVJ168" s="426"/>
      <c r="HVK168" s="426"/>
      <c r="HVL168" s="427"/>
      <c r="HVM168" s="427"/>
      <c r="HVN168" s="423"/>
      <c r="HVO168" s="428"/>
      <c r="HVP168" s="79"/>
      <c r="HVQ168" s="424"/>
      <c r="HVR168" s="89"/>
      <c r="HVS168" s="425"/>
      <c r="HVT168" s="423"/>
      <c r="HVU168" s="426"/>
      <c r="HVV168" s="426"/>
      <c r="HVW168" s="427"/>
      <c r="HVX168" s="427"/>
      <c r="HVY168" s="423"/>
      <c r="HVZ168" s="428"/>
      <c r="HWA168" s="79"/>
      <c r="HWB168" s="424"/>
      <c r="HWC168" s="89"/>
      <c r="HWD168" s="425"/>
      <c r="HWE168" s="423"/>
      <c r="HWF168" s="426"/>
      <c r="HWG168" s="426"/>
      <c r="HWH168" s="427"/>
      <c r="HWI168" s="427"/>
      <c r="HWJ168" s="423"/>
      <c r="HWK168" s="428"/>
      <c r="HWL168" s="79"/>
      <c r="HWM168" s="424"/>
      <c r="HWN168" s="89"/>
      <c r="HWO168" s="425"/>
      <c r="HWP168" s="423"/>
      <c r="HWQ168" s="426"/>
      <c r="HWR168" s="426"/>
      <c r="HWS168" s="427"/>
      <c r="HWT168" s="427"/>
      <c r="HWU168" s="423"/>
      <c r="HWV168" s="428"/>
      <c r="HWW168" s="79"/>
      <c r="HWX168" s="424"/>
      <c r="HWY168" s="89"/>
      <c r="HWZ168" s="425"/>
      <c r="HXA168" s="423"/>
      <c r="HXB168" s="426"/>
      <c r="HXC168" s="426"/>
      <c r="HXD168" s="427"/>
      <c r="HXE168" s="427"/>
      <c r="HXF168" s="423"/>
      <c r="HXG168" s="428"/>
      <c r="HXH168" s="79"/>
      <c r="HXI168" s="424"/>
      <c r="HXJ168" s="89"/>
      <c r="HXK168" s="425"/>
      <c r="HXL168" s="423"/>
      <c r="HXM168" s="426"/>
      <c r="HXN168" s="426"/>
      <c r="HXO168" s="427"/>
      <c r="HXP168" s="427"/>
      <c r="HXQ168" s="423"/>
      <c r="HXR168" s="428"/>
      <c r="HXS168" s="79"/>
      <c r="HXT168" s="424"/>
      <c r="HXU168" s="89"/>
      <c r="HXV168" s="425"/>
      <c r="HXW168" s="423"/>
      <c r="HXX168" s="426"/>
      <c r="HXY168" s="426"/>
      <c r="HXZ168" s="427"/>
      <c r="HYA168" s="427"/>
      <c r="HYB168" s="423"/>
      <c r="HYC168" s="428"/>
      <c r="HYD168" s="79"/>
      <c r="HYE168" s="424"/>
      <c r="HYF168" s="89"/>
      <c r="HYG168" s="425"/>
      <c r="HYH168" s="423"/>
      <c r="HYI168" s="426"/>
      <c r="HYJ168" s="426"/>
      <c r="HYK168" s="427"/>
      <c r="HYL168" s="427"/>
      <c r="HYM168" s="423"/>
      <c r="HYN168" s="428"/>
      <c r="HYO168" s="79"/>
      <c r="HYP168" s="424"/>
      <c r="HYQ168" s="89"/>
      <c r="HYR168" s="425"/>
      <c r="HYS168" s="423"/>
      <c r="HYT168" s="426"/>
      <c r="HYU168" s="426"/>
      <c r="HYV168" s="427"/>
      <c r="HYW168" s="427"/>
      <c r="HYX168" s="423"/>
      <c r="HYY168" s="428"/>
      <c r="HYZ168" s="79"/>
      <c r="HZA168" s="424"/>
      <c r="HZB168" s="89"/>
      <c r="HZC168" s="425"/>
      <c r="HZD168" s="423"/>
      <c r="HZE168" s="426"/>
      <c r="HZF168" s="426"/>
      <c r="HZG168" s="427"/>
      <c r="HZH168" s="427"/>
      <c r="HZI168" s="423"/>
      <c r="HZJ168" s="428"/>
      <c r="HZK168" s="79"/>
      <c r="HZL168" s="424"/>
      <c r="HZM168" s="89"/>
      <c r="HZN168" s="425"/>
      <c r="HZO168" s="423"/>
      <c r="HZP168" s="426"/>
      <c r="HZQ168" s="426"/>
      <c r="HZR168" s="427"/>
      <c r="HZS168" s="427"/>
      <c r="HZT168" s="423"/>
      <c r="HZU168" s="428"/>
      <c r="HZV168" s="79"/>
      <c r="HZW168" s="424"/>
      <c r="HZX168" s="89"/>
      <c r="HZY168" s="425"/>
      <c r="HZZ168" s="423"/>
      <c r="IAA168" s="426"/>
      <c r="IAB168" s="426"/>
      <c r="IAC168" s="427"/>
      <c r="IAD168" s="427"/>
      <c r="IAE168" s="423"/>
      <c r="IAF168" s="428"/>
      <c r="IAG168" s="79"/>
      <c r="IAH168" s="424"/>
      <c r="IAI168" s="89"/>
      <c r="IAJ168" s="425"/>
      <c r="IAK168" s="423"/>
      <c r="IAL168" s="426"/>
      <c r="IAM168" s="426"/>
      <c r="IAN168" s="427"/>
      <c r="IAO168" s="427"/>
      <c r="IAP168" s="423"/>
      <c r="IAQ168" s="428"/>
      <c r="IAR168" s="79"/>
      <c r="IAS168" s="424"/>
      <c r="IAT168" s="89"/>
      <c r="IAU168" s="425"/>
      <c r="IAV168" s="423"/>
      <c r="IAW168" s="426"/>
      <c r="IAX168" s="426"/>
      <c r="IAY168" s="427"/>
      <c r="IAZ168" s="427"/>
      <c r="IBA168" s="423"/>
      <c r="IBB168" s="428"/>
      <c r="IBC168" s="79"/>
      <c r="IBD168" s="424"/>
      <c r="IBE168" s="89"/>
      <c r="IBF168" s="425"/>
      <c r="IBG168" s="423"/>
      <c r="IBH168" s="426"/>
      <c r="IBI168" s="426"/>
      <c r="IBJ168" s="427"/>
      <c r="IBK168" s="427"/>
      <c r="IBL168" s="423"/>
      <c r="IBM168" s="428"/>
      <c r="IBN168" s="79"/>
      <c r="IBO168" s="424"/>
      <c r="IBP168" s="89"/>
      <c r="IBQ168" s="425"/>
      <c r="IBR168" s="423"/>
      <c r="IBS168" s="426"/>
      <c r="IBT168" s="426"/>
      <c r="IBU168" s="427"/>
      <c r="IBV168" s="427"/>
      <c r="IBW168" s="423"/>
      <c r="IBX168" s="428"/>
      <c r="IBY168" s="79"/>
      <c r="IBZ168" s="424"/>
      <c r="ICA168" s="89"/>
      <c r="ICB168" s="425"/>
      <c r="ICC168" s="423"/>
      <c r="ICD168" s="426"/>
      <c r="ICE168" s="426"/>
      <c r="ICF168" s="427"/>
      <c r="ICG168" s="427"/>
      <c r="ICH168" s="423"/>
      <c r="ICI168" s="428"/>
      <c r="ICJ168" s="79"/>
      <c r="ICK168" s="424"/>
      <c r="ICL168" s="89"/>
      <c r="ICM168" s="425"/>
      <c r="ICN168" s="423"/>
      <c r="ICO168" s="426"/>
      <c r="ICP168" s="426"/>
      <c r="ICQ168" s="427"/>
      <c r="ICR168" s="427"/>
      <c r="ICS168" s="423"/>
      <c r="ICT168" s="428"/>
      <c r="ICU168" s="79"/>
      <c r="ICV168" s="424"/>
      <c r="ICW168" s="89"/>
      <c r="ICX168" s="425"/>
      <c r="ICY168" s="423"/>
      <c r="ICZ168" s="426"/>
      <c r="IDA168" s="426"/>
      <c r="IDB168" s="427"/>
      <c r="IDC168" s="427"/>
      <c r="IDD168" s="423"/>
      <c r="IDE168" s="428"/>
      <c r="IDF168" s="79"/>
      <c r="IDG168" s="424"/>
      <c r="IDH168" s="89"/>
      <c r="IDI168" s="425"/>
      <c r="IDJ168" s="423"/>
      <c r="IDK168" s="426"/>
      <c r="IDL168" s="426"/>
      <c r="IDM168" s="427"/>
      <c r="IDN168" s="427"/>
      <c r="IDO168" s="423"/>
      <c r="IDP168" s="428"/>
      <c r="IDQ168" s="79"/>
      <c r="IDR168" s="424"/>
      <c r="IDS168" s="89"/>
      <c r="IDT168" s="425"/>
      <c r="IDU168" s="423"/>
      <c r="IDV168" s="426"/>
      <c r="IDW168" s="426"/>
      <c r="IDX168" s="427"/>
      <c r="IDY168" s="427"/>
      <c r="IDZ168" s="423"/>
      <c r="IEA168" s="428"/>
      <c r="IEB168" s="79"/>
      <c r="IEC168" s="424"/>
      <c r="IED168" s="89"/>
      <c r="IEE168" s="425"/>
      <c r="IEF168" s="423"/>
      <c r="IEG168" s="426"/>
      <c r="IEH168" s="426"/>
      <c r="IEI168" s="427"/>
      <c r="IEJ168" s="427"/>
      <c r="IEK168" s="423"/>
      <c r="IEL168" s="428"/>
      <c r="IEM168" s="79"/>
      <c r="IEN168" s="424"/>
      <c r="IEO168" s="89"/>
      <c r="IEP168" s="425"/>
      <c r="IEQ168" s="423"/>
      <c r="IER168" s="426"/>
      <c r="IES168" s="426"/>
      <c r="IET168" s="427"/>
      <c r="IEU168" s="427"/>
      <c r="IEV168" s="423"/>
      <c r="IEW168" s="428"/>
      <c r="IEX168" s="79"/>
      <c r="IEY168" s="424"/>
      <c r="IEZ168" s="89"/>
      <c r="IFA168" s="425"/>
      <c r="IFB168" s="423"/>
      <c r="IFC168" s="426"/>
      <c r="IFD168" s="426"/>
      <c r="IFE168" s="427"/>
      <c r="IFF168" s="427"/>
      <c r="IFG168" s="423"/>
      <c r="IFH168" s="428"/>
      <c r="IFI168" s="79"/>
      <c r="IFJ168" s="424"/>
      <c r="IFK168" s="89"/>
      <c r="IFL168" s="425"/>
      <c r="IFM168" s="423"/>
      <c r="IFN168" s="426"/>
      <c r="IFO168" s="426"/>
      <c r="IFP168" s="427"/>
      <c r="IFQ168" s="427"/>
      <c r="IFR168" s="423"/>
      <c r="IFS168" s="428"/>
      <c r="IFT168" s="79"/>
      <c r="IFU168" s="424"/>
      <c r="IFV168" s="89"/>
      <c r="IFW168" s="425"/>
      <c r="IFX168" s="423"/>
      <c r="IFY168" s="426"/>
      <c r="IFZ168" s="426"/>
      <c r="IGA168" s="427"/>
      <c r="IGB168" s="427"/>
      <c r="IGC168" s="423"/>
      <c r="IGD168" s="428"/>
      <c r="IGE168" s="79"/>
      <c r="IGF168" s="424"/>
      <c r="IGG168" s="89"/>
      <c r="IGH168" s="425"/>
      <c r="IGI168" s="423"/>
      <c r="IGJ168" s="426"/>
      <c r="IGK168" s="426"/>
      <c r="IGL168" s="427"/>
      <c r="IGM168" s="427"/>
      <c r="IGN168" s="423"/>
      <c r="IGO168" s="428"/>
      <c r="IGP168" s="79"/>
      <c r="IGQ168" s="424"/>
      <c r="IGR168" s="89"/>
      <c r="IGS168" s="425"/>
      <c r="IGT168" s="423"/>
      <c r="IGU168" s="426"/>
      <c r="IGV168" s="426"/>
      <c r="IGW168" s="427"/>
      <c r="IGX168" s="427"/>
      <c r="IGY168" s="423"/>
      <c r="IGZ168" s="428"/>
      <c r="IHA168" s="79"/>
      <c r="IHB168" s="424"/>
      <c r="IHC168" s="89"/>
      <c r="IHD168" s="425"/>
      <c r="IHE168" s="423"/>
      <c r="IHF168" s="426"/>
      <c r="IHG168" s="426"/>
      <c r="IHH168" s="427"/>
      <c r="IHI168" s="427"/>
      <c r="IHJ168" s="423"/>
      <c r="IHK168" s="428"/>
      <c r="IHL168" s="79"/>
      <c r="IHM168" s="424"/>
      <c r="IHN168" s="89"/>
      <c r="IHO168" s="425"/>
      <c r="IHP168" s="423"/>
      <c r="IHQ168" s="426"/>
      <c r="IHR168" s="426"/>
      <c r="IHS168" s="427"/>
      <c r="IHT168" s="427"/>
      <c r="IHU168" s="423"/>
      <c r="IHV168" s="428"/>
      <c r="IHW168" s="79"/>
      <c r="IHX168" s="424"/>
      <c r="IHY168" s="89"/>
      <c r="IHZ168" s="425"/>
      <c r="IIA168" s="423"/>
      <c r="IIB168" s="426"/>
      <c r="IIC168" s="426"/>
      <c r="IID168" s="427"/>
      <c r="IIE168" s="427"/>
      <c r="IIF168" s="423"/>
      <c r="IIG168" s="428"/>
      <c r="IIH168" s="79"/>
      <c r="III168" s="424"/>
      <c r="IIJ168" s="89"/>
      <c r="IIK168" s="425"/>
      <c r="IIL168" s="423"/>
      <c r="IIM168" s="426"/>
      <c r="IIN168" s="426"/>
      <c r="IIO168" s="427"/>
      <c r="IIP168" s="427"/>
      <c r="IIQ168" s="423"/>
      <c r="IIR168" s="428"/>
      <c r="IIS168" s="79"/>
      <c r="IIT168" s="424"/>
      <c r="IIU168" s="89"/>
      <c r="IIV168" s="425"/>
      <c r="IIW168" s="423"/>
      <c r="IIX168" s="426"/>
      <c r="IIY168" s="426"/>
      <c r="IIZ168" s="427"/>
      <c r="IJA168" s="427"/>
      <c r="IJB168" s="423"/>
      <c r="IJC168" s="428"/>
      <c r="IJD168" s="79"/>
      <c r="IJE168" s="424"/>
      <c r="IJF168" s="89"/>
      <c r="IJG168" s="425"/>
      <c r="IJH168" s="423"/>
      <c r="IJI168" s="426"/>
      <c r="IJJ168" s="426"/>
      <c r="IJK168" s="427"/>
      <c r="IJL168" s="427"/>
      <c r="IJM168" s="423"/>
      <c r="IJN168" s="428"/>
      <c r="IJO168" s="79"/>
      <c r="IJP168" s="424"/>
      <c r="IJQ168" s="89"/>
      <c r="IJR168" s="425"/>
      <c r="IJS168" s="423"/>
      <c r="IJT168" s="426"/>
      <c r="IJU168" s="426"/>
      <c r="IJV168" s="427"/>
      <c r="IJW168" s="427"/>
      <c r="IJX168" s="423"/>
      <c r="IJY168" s="428"/>
      <c r="IJZ168" s="79"/>
      <c r="IKA168" s="424"/>
      <c r="IKB168" s="89"/>
      <c r="IKC168" s="425"/>
      <c r="IKD168" s="423"/>
      <c r="IKE168" s="426"/>
      <c r="IKF168" s="426"/>
      <c r="IKG168" s="427"/>
      <c r="IKH168" s="427"/>
      <c r="IKI168" s="423"/>
      <c r="IKJ168" s="428"/>
      <c r="IKK168" s="79"/>
      <c r="IKL168" s="424"/>
      <c r="IKM168" s="89"/>
      <c r="IKN168" s="425"/>
      <c r="IKO168" s="423"/>
      <c r="IKP168" s="426"/>
      <c r="IKQ168" s="426"/>
      <c r="IKR168" s="427"/>
      <c r="IKS168" s="427"/>
      <c r="IKT168" s="423"/>
      <c r="IKU168" s="428"/>
      <c r="IKV168" s="79"/>
      <c r="IKW168" s="424"/>
      <c r="IKX168" s="89"/>
      <c r="IKY168" s="425"/>
      <c r="IKZ168" s="423"/>
      <c r="ILA168" s="426"/>
      <c r="ILB168" s="426"/>
      <c r="ILC168" s="427"/>
      <c r="ILD168" s="427"/>
      <c r="ILE168" s="423"/>
      <c r="ILF168" s="428"/>
      <c r="ILG168" s="79"/>
      <c r="ILH168" s="424"/>
      <c r="ILI168" s="89"/>
      <c r="ILJ168" s="425"/>
      <c r="ILK168" s="423"/>
      <c r="ILL168" s="426"/>
      <c r="ILM168" s="426"/>
      <c r="ILN168" s="427"/>
      <c r="ILO168" s="427"/>
      <c r="ILP168" s="423"/>
      <c r="ILQ168" s="428"/>
      <c r="ILR168" s="79"/>
      <c r="ILS168" s="424"/>
      <c r="ILT168" s="89"/>
      <c r="ILU168" s="425"/>
      <c r="ILV168" s="423"/>
      <c r="ILW168" s="426"/>
      <c r="ILX168" s="426"/>
      <c r="ILY168" s="427"/>
      <c r="ILZ168" s="427"/>
      <c r="IMA168" s="423"/>
      <c r="IMB168" s="428"/>
      <c r="IMC168" s="79"/>
      <c r="IMD168" s="424"/>
      <c r="IME168" s="89"/>
      <c r="IMF168" s="425"/>
      <c r="IMG168" s="423"/>
      <c r="IMH168" s="426"/>
      <c r="IMI168" s="426"/>
      <c r="IMJ168" s="427"/>
      <c r="IMK168" s="427"/>
      <c r="IML168" s="423"/>
      <c r="IMM168" s="428"/>
      <c r="IMN168" s="79"/>
      <c r="IMO168" s="424"/>
      <c r="IMP168" s="89"/>
      <c r="IMQ168" s="425"/>
      <c r="IMR168" s="423"/>
      <c r="IMS168" s="426"/>
      <c r="IMT168" s="426"/>
      <c r="IMU168" s="427"/>
      <c r="IMV168" s="427"/>
      <c r="IMW168" s="423"/>
      <c r="IMX168" s="428"/>
      <c r="IMY168" s="79"/>
      <c r="IMZ168" s="424"/>
      <c r="INA168" s="89"/>
      <c r="INB168" s="425"/>
      <c r="INC168" s="423"/>
      <c r="IND168" s="426"/>
      <c r="INE168" s="426"/>
      <c r="INF168" s="427"/>
      <c r="ING168" s="427"/>
      <c r="INH168" s="423"/>
      <c r="INI168" s="428"/>
      <c r="INJ168" s="79"/>
      <c r="INK168" s="424"/>
      <c r="INL168" s="89"/>
      <c r="INM168" s="425"/>
      <c r="INN168" s="423"/>
      <c r="INO168" s="426"/>
      <c r="INP168" s="426"/>
      <c r="INQ168" s="427"/>
      <c r="INR168" s="427"/>
      <c r="INS168" s="423"/>
      <c r="INT168" s="428"/>
      <c r="INU168" s="79"/>
      <c r="INV168" s="424"/>
      <c r="INW168" s="89"/>
      <c r="INX168" s="425"/>
      <c r="INY168" s="423"/>
      <c r="INZ168" s="426"/>
      <c r="IOA168" s="426"/>
      <c r="IOB168" s="427"/>
      <c r="IOC168" s="427"/>
      <c r="IOD168" s="423"/>
      <c r="IOE168" s="428"/>
      <c r="IOF168" s="79"/>
      <c r="IOG168" s="424"/>
      <c r="IOH168" s="89"/>
      <c r="IOI168" s="425"/>
      <c r="IOJ168" s="423"/>
      <c r="IOK168" s="426"/>
      <c r="IOL168" s="426"/>
      <c r="IOM168" s="427"/>
      <c r="ION168" s="427"/>
      <c r="IOO168" s="423"/>
      <c r="IOP168" s="428"/>
      <c r="IOQ168" s="79"/>
      <c r="IOR168" s="424"/>
      <c r="IOS168" s="89"/>
      <c r="IOT168" s="425"/>
      <c r="IOU168" s="423"/>
      <c r="IOV168" s="426"/>
      <c r="IOW168" s="426"/>
      <c r="IOX168" s="427"/>
      <c r="IOY168" s="427"/>
      <c r="IOZ168" s="423"/>
      <c r="IPA168" s="428"/>
      <c r="IPB168" s="79"/>
      <c r="IPC168" s="424"/>
      <c r="IPD168" s="89"/>
      <c r="IPE168" s="425"/>
      <c r="IPF168" s="423"/>
      <c r="IPG168" s="426"/>
      <c r="IPH168" s="426"/>
      <c r="IPI168" s="427"/>
      <c r="IPJ168" s="427"/>
      <c r="IPK168" s="423"/>
      <c r="IPL168" s="428"/>
      <c r="IPM168" s="79"/>
      <c r="IPN168" s="424"/>
      <c r="IPO168" s="89"/>
      <c r="IPP168" s="425"/>
      <c r="IPQ168" s="423"/>
      <c r="IPR168" s="426"/>
      <c r="IPS168" s="426"/>
      <c r="IPT168" s="427"/>
      <c r="IPU168" s="427"/>
      <c r="IPV168" s="423"/>
      <c r="IPW168" s="428"/>
      <c r="IPX168" s="79"/>
      <c r="IPY168" s="424"/>
      <c r="IPZ168" s="89"/>
      <c r="IQA168" s="425"/>
      <c r="IQB168" s="423"/>
      <c r="IQC168" s="426"/>
      <c r="IQD168" s="426"/>
      <c r="IQE168" s="427"/>
      <c r="IQF168" s="427"/>
      <c r="IQG168" s="423"/>
      <c r="IQH168" s="428"/>
      <c r="IQI168" s="79"/>
      <c r="IQJ168" s="424"/>
      <c r="IQK168" s="89"/>
      <c r="IQL168" s="425"/>
      <c r="IQM168" s="423"/>
      <c r="IQN168" s="426"/>
      <c r="IQO168" s="426"/>
      <c r="IQP168" s="427"/>
      <c r="IQQ168" s="427"/>
      <c r="IQR168" s="423"/>
      <c r="IQS168" s="428"/>
      <c r="IQT168" s="79"/>
      <c r="IQU168" s="424"/>
      <c r="IQV168" s="89"/>
      <c r="IQW168" s="425"/>
      <c r="IQX168" s="423"/>
      <c r="IQY168" s="426"/>
      <c r="IQZ168" s="426"/>
      <c r="IRA168" s="427"/>
      <c r="IRB168" s="427"/>
      <c r="IRC168" s="423"/>
      <c r="IRD168" s="428"/>
      <c r="IRE168" s="79"/>
      <c r="IRF168" s="424"/>
      <c r="IRG168" s="89"/>
      <c r="IRH168" s="425"/>
      <c r="IRI168" s="423"/>
      <c r="IRJ168" s="426"/>
      <c r="IRK168" s="426"/>
      <c r="IRL168" s="427"/>
      <c r="IRM168" s="427"/>
      <c r="IRN168" s="423"/>
      <c r="IRO168" s="428"/>
      <c r="IRP168" s="79"/>
      <c r="IRQ168" s="424"/>
      <c r="IRR168" s="89"/>
      <c r="IRS168" s="425"/>
      <c r="IRT168" s="423"/>
      <c r="IRU168" s="426"/>
      <c r="IRV168" s="426"/>
      <c r="IRW168" s="427"/>
      <c r="IRX168" s="427"/>
      <c r="IRY168" s="423"/>
      <c r="IRZ168" s="428"/>
      <c r="ISA168" s="79"/>
      <c r="ISB168" s="424"/>
      <c r="ISC168" s="89"/>
      <c r="ISD168" s="425"/>
      <c r="ISE168" s="423"/>
      <c r="ISF168" s="426"/>
      <c r="ISG168" s="426"/>
      <c r="ISH168" s="427"/>
      <c r="ISI168" s="427"/>
      <c r="ISJ168" s="423"/>
      <c r="ISK168" s="428"/>
      <c r="ISL168" s="79"/>
      <c r="ISM168" s="424"/>
      <c r="ISN168" s="89"/>
      <c r="ISO168" s="425"/>
      <c r="ISP168" s="423"/>
      <c r="ISQ168" s="426"/>
      <c r="ISR168" s="426"/>
      <c r="ISS168" s="427"/>
      <c r="IST168" s="427"/>
      <c r="ISU168" s="423"/>
      <c r="ISV168" s="428"/>
      <c r="ISW168" s="79"/>
      <c r="ISX168" s="424"/>
      <c r="ISY168" s="89"/>
      <c r="ISZ168" s="425"/>
      <c r="ITA168" s="423"/>
      <c r="ITB168" s="426"/>
      <c r="ITC168" s="426"/>
      <c r="ITD168" s="427"/>
      <c r="ITE168" s="427"/>
      <c r="ITF168" s="423"/>
      <c r="ITG168" s="428"/>
      <c r="ITH168" s="79"/>
      <c r="ITI168" s="424"/>
      <c r="ITJ168" s="89"/>
      <c r="ITK168" s="425"/>
      <c r="ITL168" s="423"/>
      <c r="ITM168" s="426"/>
      <c r="ITN168" s="426"/>
      <c r="ITO168" s="427"/>
      <c r="ITP168" s="427"/>
      <c r="ITQ168" s="423"/>
      <c r="ITR168" s="428"/>
      <c r="ITS168" s="79"/>
      <c r="ITT168" s="424"/>
      <c r="ITU168" s="89"/>
      <c r="ITV168" s="425"/>
      <c r="ITW168" s="423"/>
      <c r="ITX168" s="426"/>
      <c r="ITY168" s="426"/>
      <c r="ITZ168" s="427"/>
      <c r="IUA168" s="427"/>
      <c r="IUB168" s="423"/>
      <c r="IUC168" s="428"/>
      <c r="IUD168" s="79"/>
      <c r="IUE168" s="424"/>
      <c r="IUF168" s="89"/>
      <c r="IUG168" s="425"/>
      <c r="IUH168" s="423"/>
      <c r="IUI168" s="426"/>
      <c r="IUJ168" s="426"/>
      <c r="IUK168" s="427"/>
      <c r="IUL168" s="427"/>
      <c r="IUM168" s="423"/>
      <c r="IUN168" s="428"/>
      <c r="IUO168" s="79"/>
      <c r="IUP168" s="424"/>
      <c r="IUQ168" s="89"/>
      <c r="IUR168" s="425"/>
      <c r="IUS168" s="423"/>
      <c r="IUT168" s="426"/>
      <c r="IUU168" s="426"/>
      <c r="IUV168" s="427"/>
      <c r="IUW168" s="427"/>
      <c r="IUX168" s="423"/>
      <c r="IUY168" s="428"/>
      <c r="IUZ168" s="79"/>
      <c r="IVA168" s="424"/>
      <c r="IVB168" s="89"/>
      <c r="IVC168" s="425"/>
      <c r="IVD168" s="423"/>
      <c r="IVE168" s="426"/>
      <c r="IVF168" s="426"/>
      <c r="IVG168" s="427"/>
      <c r="IVH168" s="427"/>
      <c r="IVI168" s="423"/>
      <c r="IVJ168" s="428"/>
      <c r="IVK168" s="79"/>
      <c r="IVL168" s="424"/>
      <c r="IVM168" s="89"/>
      <c r="IVN168" s="425"/>
      <c r="IVO168" s="423"/>
      <c r="IVP168" s="426"/>
      <c r="IVQ168" s="426"/>
      <c r="IVR168" s="427"/>
      <c r="IVS168" s="427"/>
      <c r="IVT168" s="423"/>
      <c r="IVU168" s="428"/>
      <c r="IVV168" s="79"/>
      <c r="IVW168" s="424"/>
      <c r="IVX168" s="89"/>
      <c r="IVY168" s="425"/>
      <c r="IVZ168" s="423"/>
      <c r="IWA168" s="426"/>
      <c r="IWB168" s="426"/>
      <c r="IWC168" s="427"/>
      <c r="IWD168" s="427"/>
      <c r="IWE168" s="423"/>
      <c r="IWF168" s="428"/>
      <c r="IWG168" s="79"/>
      <c r="IWH168" s="424"/>
      <c r="IWI168" s="89"/>
      <c r="IWJ168" s="425"/>
      <c r="IWK168" s="423"/>
      <c r="IWL168" s="426"/>
      <c r="IWM168" s="426"/>
      <c r="IWN168" s="427"/>
      <c r="IWO168" s="427"/>
      <c r="IWP168" s="423"/>
      <c r="IWQ168" s="428"/>
      <c r="IWR168" s="79"/>
      <c r="IWS168" s="424"/>
      <c r="IWT168" s="89"/>
      <c r="IWU168" s="425"/>
      <c r="IWV168" s="423"/>
      <c r="IWW168" s="426"/>
      <c r="IWX168" s="426"/>
      <c r="IWY168" s="427"/>
      <c r="IWZ168" s="427"/>
      <c r="IXA168" s="423"/>
      <c r="IXB168" s="428"/>
      <c r="IXC168" s="79"/>
      <c r="IXD168" s="424"/>
      <c r="IXE168" s="89"/>
      <c r="IXF168" s="425"/>
      <c r="IXG168" s="423"/>
      <c r="IXH168" s="426"/>
      <c r="IXI168" s="426"/>
      <c r="IXJ168" s="427"/>
      <c r="IXK168" s="427"/>
      <c r="IXL168" s="423"/>
      <c r="IXM168" s="428"/>
      <c r="IXN168" s="79"/>
      <c r="IXO168" s="424"/>
      <c r="IXP168" s="89"/>
      <c r="IXQ168" s="425"/>
      <c r="IXR168" s="423"/>
      <c r="IXS168" s="426"/>
      <c r="IXT168" s="426"/>
      <c r="IXU168" s="427"/>
      <c r="IXV168" s="427"/>
      <c r="IXW168" s="423"/>
      <c r="IXX168" s="428"/>
      <c r="IXY168" s="79"/>
      <c r="IXZ168" s="424"/>
      <c r="IYA168" s="89"/>
      <c r="IYB168" s="425"/>
      <c r="IYC168" s="423"/>
      <c r="IYD168" s="426"/>
      <c r="IYE168" s="426"/>
      <c r="IYF168" s="427"/>
      <c r="IYG168" s="427"/>
      <c r="IYH168" s="423"/>
      <c r="IYI168" s="428"/>
      <c r="IYJ168" s="79"/>
      <c r="IYK168" s="424"/>
      <c r="IYL168" s="89"/>
      <c r="IYM168" s="425"/>
      <c r="IYN168" s="423"/>
      <c r="IYO168" s="426"/>
      <c r="IYP168" s="426"/>
      <c r="IYQ168" s="427"/>
      <c r="IYR168" s="427"/>
      <c r="IYS168" s="423"/>
      <c r="IYT168" s="428"/>
      <c r="IYU168" s="79"/>
      <c r="IYV168" s="424"/>
      <c r="IYW168" s="89"/>
      <c r="IYX168" s="425"/>
      <c r="IYY168" s="423"/>
      <c r="IYZ168" s="426"/>
      <c r="IZA168" s="426"/>
      <c r="IZB168" s="427"/>
      <c r="IZC168" s="427"/>
      <c r="IZD168" s="423"/>
      <c r="IZE168" s="428"/>
      <c r="IZF168" s="79"/>
      <c r="IZG168" s="424"/>
      <c r="IZH168" s="89"/>
      <c r="IZI168" s="425"/>
      <c r="IZJ168" s="423"/>
      <c r="IZK168" s="426"/>
      <c r="IZL168" s="426"/>
      <c r="IZM168" s="427"/>
      <c r="IZN168" s="427"/>
      <c r="IZO168" s="423"/>
      <c r="IZP168" s="428"/>
      <c r="IZQ168" s="79"/>
      <c r="IZR168" s="424"/>
      <c r="IZS168" s="89"/>
      <c r="IZT168" s="425"/>
      <c r="IZU168" s="423"/>
      <c r="IZV168" s="426"/>
      <c r="IZW168" s="426"/>
      <c r="IZX168" s="427"/>
      <c r="IZY168" s="427"/>
      <c r="IZZ168" s="423"/>
      <c r="JAA168" s="428"/>
      <c r="JAB168" s="79"/>
      <c r="JAC168" s="424"/>
      <c r="JAD168" s="89"/>
      <c r="JAE168" s="425"/>
      <c r="JAF168" s="423"/>
      <c r="JAG168" s="426"/>
      <c r="JAH168" s="426"/>
      <c r="JAI168" s="427"/>
      <c r="JAJ168" s="427"/>
      <c r="JAK168" s="423"/>
      <c r="JAL168" s="428"/>
      <c r="JAM168" s="79"/>
      <c r="JAN168" s="424"/>
      <c r="JAO168" s="89"/>
      <c r="JAP168" s="425"/>
      <c r="JAQ168" s="423"/>
      <c r="JAR168" s="426"/>
      <c r="JAS168" s="426"/>
      <c r="JAT168" s="427"/>
      <c r="JAU168" s="427"/>
      <c r="JAV168" s="423"/>
      <c r="JAW168" s="428"/>
      <c r="JAX168" s="79"/>
      <c r="JAY168" s="424"/>
      <c r="JAZ168" s="89"/>
      <c r="JBA168" s="425"/>
      <c r="JBB168" s="423"/>
      <c r="JBC168" s="426"/>
      <c r="JBD168" s="426"/>
      <c r="JBE168" s="427"/>
      <c r="JBF168" s="427"/>
      <c r="JBG168" s="423"/>
      <c r="JBH168" s="428"/>
      <c r="JBI168" s="79"/>
      <c r="JBJ168" s="424"/>
      <c r="JBK168" s="89"/>
      <c r="JBL168" s="425"/>
      <c r="JBM168" s="423"/>
      <c r="JBN168" s="426"/>
      <c r="JBO168" s="426"/>
      <c r="JBP168" s="427"/>
      <c r="JBQ168" s="427"/>
      <c r="JBR168" s="423"/>
      <c r="JBS168" s="428"/>
      <c r="JBT168" s="79"/>
      <c r="JBU168" s="424"/>
      <c r="JBV168" s="89"/>
      <c r="JBW168" s="425"/>
      <c r="JBX168" s="423"/>
      <c r="JBY168" s="426"/>
      <c r="JBZ168" s="426"/>
      <c r="JCA168" s="427"/>
      <c r="JCB168" s="427"/>
      <c r="JCC168" s="423"/>
      <c r="JCD168" s="428"/>
      <c r="JCE168" s="79"/>
      <c r="JCF168" s="424"/>
      <c r="JCG168" s="89"/>
      <c r="JCH168" s="425"/>
      <c r="JCI168" s="423"/>
      <c r="JCJ168" s="426"/>
      <c r="JCK168" s="426"/>
      <c r="JCL168" s="427"/>
      <c r="JCM168" s="427"/>
      <c r="JCN168" s="423"/>
      <c r="JCO168" s="428"/>
      <c r="JCP168" s="79"/>
      <c r="JCQ168" s="424"/>
      <c r="JCR168" s="89"/>
      <c r="JCS168" s="425"/>
      <c r="JCT168" s="423"/>
      <c r="JCU168" s="426"/>
      <c r="JCV168" s="426"/>
      <c r="JCW168" s="427"/>
      <c r="JCX168" s="427"/>
      <c r="JCY168" s="423"/>
      <c r="JCZ168" s="428"/>
      <c r="JDA168" s="79"/>
      <c r="JDB168" s="424"/>
      <c r="JDC168" s="89"/>
      <c r="JDD168" s="425"/>
      <c r="JDE168" s="423"/>
      <c r="JDF168" s="426"/>
      <c r="JDG168" s="426"/>
      <c r="JDH168" s="427"/>
      <c r="JDI168" s="427"/>
      <c r="JDJ168" s="423"/>
      <c r="JDK168" s="428"/>
      <c r="JDL168" s="79"/>
      <c r="JDM168" s="424"/>
      <c r="JDN168" s="89"/>
      <c r="JDO168" s="425"/>
      <c r="JDP168" s="423"/>
      <c r="JDQ168" s="426"/>
      <c r="JDR168" s="426"/>
      <c r="JDS168" s="427"/>
      <c r="JDT168" s="427"/>
      <c r="JDU168" s="423"/>
      <c r="JDV168" s="428"/>
      <c r="JDW168" s="79"/>
      <c r="JDX168" s="424"/>
      <c r="JDY168" s="89"/>
      <c r="JDZ168" s="425"/>
      <c r="JEA168" s="423"/>
      <c r="JEB168" s="426"/>
      <c r="JEC168" s="426"/>
      <c r="JED168" s="427"/>
      <c r="JEE168" s="427"/>
      <c r="JEF168" s="423"/>
      <c r="JEG168" s="428"/>
      <c r="JEH168" s="79"/>
      <c r="JEI168" s="424"/>
      <c r="JEJ168" s="89"/>
      <c r="JEK168" s="425"/>
      <c r="JEL168" s="423"/>
      <c r="JEM168" s="426"/>
      <c r="JEN168" s="426"/>
      <c r="JEO168" s="427"/>
      <c r="JEP168" s="427"/>
      <c r="JEQ168" s="423"/>
      <c r="JER168" s="428"/>
      <c r="JES168" s="79"/>
      <c r="JET168" s="424"/>
      <c r="JEU168" s="89"/>
      <c r="JEV168" s="425"/>
      <c r="JEW168" s="423"/>
      <c r="JEX168" s="426"/>
      <c r="JEY168" s="426"/>
      <c r="JEZ168" s="427"/>
      <c r="JFA168" s="427"/>
      <c r="JFB168" s="423"/>
      <c r="JFC168" s="428"/>
      <c r="JFD168" s="79"/>
      <c r="JFE168" s="424"/>
      <c r="JFF168" s="89"/>
      <c r="JFG168" s="425"/>
      <c r="JFH168" s="423"/>
      <c r="JFI168" s="426"/>
      <c r="JFJ168" s="426"/>
      <c r="JFK168" s="427"/>
      <c r="JFL168" s="427"/>
      <c r="JFM168" s="423"/>
      <c r="JFN168" s="428"/>
      <c r="JFO168" s="79"/>
      <c r="JFP168" s="424"/>
      <c r="JFQ168" s="89"/>
      <c r="JFR168" s="425"/>
      <c r="JFS168" s="423"/>
      <c r="JFT168" s="426"/>
      <c r="JFU168" s="426"/>
      <c r="JFV168" s="427"/>
      <c r="JFW168" s="427"/>
      <c r="JFX168" s="423"/>
      <c r="JFY168" s="428"/>
      <c r="JFZ168" s="79"/>
      <c r="JGA168" s="424"/>
      <c r="JGB168" s="89"/>
      <c r="JGC168" s="425"/>
      <c r="JGD168" s="423"/>
      <c r="JGE168" s="426"/>
      <c r="JGF168" s="426"/>
      <c r="JGG168" s="427"/>
      <c r="JGH168" s="427"/>
      <c r="JGI168" s="423"/>
      <c r="JGJ168" s="428"/>
      <c r="JGK168" s="79"/>
      <c r="JGL168" s="424"/>
      <c r="JGM168" s="89"/>
      <c r="JGN168" s="425"/>
      <c r="JGO168" s="423"/>
      <c r="JGP168" s="426"/>
      <c r="JGQ168" s="426"/>
      <c r="JGR168" s="427"/>
      <c r="JGS168" s="427"/>
      <c r="JGT168" s="423"/>
      <c r="JGU168" s="428"/>
      <c r="JGV168" s="79"/>
      <c r="JGW168" s="424"/>
      <c r="JGX168" s="89"/>
      <c r="JGY168" s="425"/>
      <c r="JGZ168" s="423"/>
      <c r="JHA168" s="426"/>
      <c r="JHB168" s="426"/>
      <c r="JHC168" s="427"/>
      <c r="JHD168" s="427"/>
      <c r="JHE168" s="423"/>
      <c r="JHF168" s="428"/>
      <c r="JHG168" s="79"/>
      <c r="JHH168" s="424"/>
      <c r="JHI168" s="89"/>
      <c r="JHJ168" s="425"/>
      <c r="JHK168" s="423"/>
      <c r="JHL168" s="426"/>
      <c r="JHM168" s="426"/>
      <c r="JHN168" s="427"/>
      <c r="JHO168" s="427"/>
      <c r="JHP168" s="423"/>
      <c r="JHQ168" s="428"/>
      <c r="JHR168" s="79"/>
      <c r="JHS168" s="424"/>
      <c r="JHT168" s="89"/>
      <c r="JHU168" s="425"/>
      <c r="JHV168" s="423"/>
      <c r="JHW168" s="426"/>
      <c r="JHX168" s="426"/>
      <c r="JHY168" s="427"/>
      <c r="JHZ168" s="427"/>
      <c r="JIA168" s="423"/>
      <c r="JIB168" s="428"/>
      <c r="JIC168" s="79"/>
      <c r="JID168" s="424"/>
      <c r="JIE168" s="89"/>
      <c r="JIF168" s="425"/>
      <c r="JIG168" s="423"/>
      <c r="JIH168" s="426"/>
      <c r="JII168" s="426"/>
      <c r="JIJ168" s="427"/>
      <c r="JIK168" s="427"/>
      <c r="JIL168" s="423"/>
      <c r="JIM168" s="428"/>
      <c r="JIN168" s="79"/>
      <c r="JIO168" s="424"/>
      <c r="JIP168" s="89"/>
      <c r="JIQ168" s="425"/>
      <c r="JIR168" s="423"/>
      <c r="JIS168" s="426"/>
      <c r="JIT168" s="426"/>
      <c r="JIU168" s="427"/>
      <c r="JIV168" s="427"/>
      <c r="JIW168" s="423"/>
      <c r="JIX168" s="428"/>
      <c r="JIY168" s="79"/>
      <c r="JIZ168" s="424"/>
      <c r="JJA168" s="89"/>
      <c r="JJB168" s="425"/>
      <c r="JJC168" s="423"/>
      <c r="JJD168" s="426"/>
      <c r="JJE168" s="426"/>
      <c r="JJF168" s="427"/>
      <c r="JJG168" s="427"/>
      <c r="JJH168" s="423"/>
      <c r="JJI168" s="428"/>
      <c r="JJJ168" s="79"/>
      <c r="JJK168" s="424"/>
      <c r="JJL168" s="89"/>
      <c r="JJM168" s="425"/>
      <c r="JJN168" s="423"/>
      <c r="JJO168" s="426"/>
      <c r="JJP168" s="426"/>
      <c r="JJQ168" s="427"/>
      <c r="JJR168" s="427"/>
      <c r="JJS168" s="423"/>
      <c r="JJT168" s="428"/>
      <c r="JJU168" s="79"/>
      <c r="JJV168" s="424"/>
      <c r="JJW168" s="89"/>
      <c r="JJX168" s="425"/>
      <c r="JJY168" s="423"/>
      <c r="JJZ168" s="426"/>
      <c r="JKA168" s="426"/>
      <c r="JKB168" s="427"/>
      <c r="JKC168" s="427"/>
      <c r="JKD168" s="423"/>
      <c r="JKE168" s="428"/>
      <c r="JKF168" s="79"/>
      <c r="JKG168" s="424"/>
      <c r="JKH168" s="89"/>
      <c r="JKI168" s="425"/>
      <c r="JKJ168" s="423"/>
      <c r="JKK168" s="426"/>
      <c r="JKL168" s="426"/>
      <c r="JKM168" s="427"/>
      <c r="JKN168" s="427"/>
      <c r="JKO168" s="423"/>
      <c r="JKP168" s="428"/>
      <c r="JKQ168" s="79"/>
      <c r="JKR168" s="424"/>
      <c r="JKS168" s="89"/>
      <c r="JKT168" s="425"/>
      <c r="JKU168" s="423"/>
      <c r="JKV168" s="426"/>
      <c r="JKW168" s="426"/>
      <c r="JKX168" s="427"/>
      <c r="JKY168" s="427"/>
      <c r="JKZ168" s="423"/>
      <c r="JLA168" s="428"/>
      <c r="JLB168" s="79"/>
      <c r="JLC168" s="424"/>
      <c r="JLD168" s="89"/>
      <c r="JLE168" s="425"/>
      <c r="JLF168" s="423"/>
      <c r="JLG168" s="426"/>
      <c r="JLH168" s="426"/>
      <c r="JLI168" s="427"/>
      <c r="JLJ168" s="427"/>
      <c r="JLK168" s="423"/>
      <c r="JLL168" s="428"/>
      <c r="JLM168" s="79"/>
      <c r="JLN168" s="424"/>
      <c r="JLO168" s="89"/>
      <c r="JLP168" s="425"/>
      <c r="JLQ168" s="423"/>
      <c r="JLR168" s="426"/>
      <c r="JLS168" s="426"/>
      <c r="JLT168" s="427"/>
      <c r="JLU168" s="427"/>
      <c r="JLV168" s="423"/>
      <c r="JLW168" s="428"/>
      <c r="JLX168" s="79"/>
      <c r="JLY168" s="424"/>
      <c r="JLZ168" s="89"/>
      <c r="JMA168" s="425"/>
      <c r="JMB168" s="423"/>
      <c r="JMC168" s="426"/>
      <c r="JMD168" s="426"/>
      <c r="JME168" s="427"/>
      <c r="JMF168" s="427"/>
      <c r="JMG168" s="423"/>
      <c r="JMH168" s="428"/>
      <c r="JMI168" s="79"/>
      <c r="JMJ168" s="424"/>
      <c r="JMK168" s="89"/>
      <c r="JML168" s="425"/>
      <c r="JMM168" s="423"/>
      <c r="JMN168" s="426"/>
      <c r="JMO168" s="426"/>
      <c r="JMP168" s="427"/>
      <c r="JMQ168" s="427"/>
      <c r="JMR168" s="423"/>
      <c r="JMS168" s="428"/>
      <c r="JMT168" s="79"/>
      <c r="JMU168" s="424"/>
      <c r="JMV168" s="89"/>
      <c r="JMW168" s="425"/>
      <c r="JMX168" s="423"/>
      <c r="JMY168" s="426"/>
      <c r="JMZ168" s="426"/>
      <c r="JNA168" s="427"/>
      <c r="JNB168" s="427"/>
      <c r="JNC168" s="423"/>
      <c r="JND168" s="428"/>
      <c r="JNE168" s="79"/>
      <c r="JNF168" s="424"/>
      <c r="JNG168" s="89"/>
      <c r="JNH168" s="425"/>
      <c r="JNI168" s="423"/>
      <c r="JNJ168" s="426"/>
      <c r="JNK168" s="426"/>
      <c r="JNL168" s="427"/>
      <c r="JNM168" s="427"/>
      <c r="JNN168" s="423"/>
      <c r="JNO168" s="428"/>
      <c r="JNP168" s="79"/>
      <c r="JNQ168" s="424"/>
      <c r="JNR168" s="89"/>
      <c r="JNS168" s="425"/>
      <c r="JNT168" s="423"/>
      <c r="JNU168" s="426"/>
      <c r="JNV168" s="426"/>
      <c r="JNW168" s="427"/>
      <c r="JNX168" s="427"/>
      <c r="JNY168" s="423"/>
      <c r="JNZ168" s="428"/>
      <c r="JOA168" s="79"/>
      <c r="JOB168" s="424"/>
      <c r="JOC168" s="89"/>
      <c r="JOD168" s="425"/>
      <c r="JOE168" s="423"/>
      <c r="JOF168" s="426"/>
      <c r="JOG168" s="426"/>
      <c r="JOH168" s="427"/>
      <c r="JOI168" s="427"/>
      <c r="JOJ168" s="423"/>
      <c r="JOK168" s="428"/>
      <c r="JOL168" s="79"/>
      <c r="JOM168" s="424"/>
      <c r="JON168" s="89"/>
      <c r="JOO168" s="425"/>
      <c r="JOP168" s="423"/>
      <c r="JOQ168" s="426"/>
      <c r="JOR168" s="426"/>
      <c r="JOS168" s="427"/>
      <c r="JOT168" s="427"/>
      <c r="JOU168" s="423"/>
      <c r="JOV168" s="428"/>
      <c r="JOW168" s="79"/>
      <c r="JOX168" s="424"/>
      <c r="JOY168" s="89"/>
      <c r="JOZ168" s="425"/>
      <c r="JPA168" s="423"/>
      <c r="JPB168" s="426"/>
      <c r="JPC168" s="426"/>
      <c r="JPD168" s="427"/>
      <c r="JPE168" s="427"/>
      <c r="JPF168" s="423"/>
      <c r="JPG168" s="428"/>
      <c r="JPH168" s="79"/>
      <c r="JPI168" s="424"/>
      <c r="JPJ168" s="89"/>
      <c r="JPK168" s="425"/>
      <c r="JPL168" s="423"/>
      <c r="JPM168" s="426"/>
      <c r="JPN168" s="426"/>
      <c r="JPO168" s="427"/>
      <c r="JPP168" s="427"/>
      <c r="JPQ168" s="423"/>
      <c r="JPR168" s="428"/>
      <c r="JPS168" s="79"/>
      <c r="JPT168" s="424"/>
      <c r="JPU168" s="89"/>
      <c r="JPV168" s="425"/>
      <c r="JPW168" s="423"/>
      <c r="JPX168" s="426"/>
      <c r="JPY168" s="426"/>
      <c r="JPZ168" s="427"/>
      <c r="JQA168" s="427"/>
      <c r="JQB168" s="423"/>
      <c r="JQC168" s="428"/>
      <c r="JQD168" s="79"/>
      <c r="JQE168" s="424"/>
      <c r="JQF168" s="89"/>
      <c r="JQG168" s="425"/>
      <c r="JQH168" s="423"/>
      <c r="JQI168" s="426"/>
      <c r="JQJ168" s="426"/>
      <c r="JQK168" s="427"/>
      <c r="JQL168" s="427"/>
      <c r="JQM168" s="423"/>
      <c r="JQN168" s="428"/>
      <c r="JQO168" s="79"/>
      <c r="JQP168" s="424"/>
      <c r="JQQ168" s="89"/>
      <c r="JQR168" s="425"/>
      <c r="JQS168" s="423"/>
      <c r="JQT168" s="426"/>
      <c r="JQU168" s="426"/>
      <c r="JQV168" s="427"/>
      <c r="JQW168" s="427"/>
      <c r="JQX168" s="423"/>
      <c r="JQY168" s="428"/>
      <c r="JQZ168" s="79"/>
      <c r="JRA168" s="424"/>
      <c r="JRB168" s="89"/>
      <c r="JRC168" s="425"/>
      <c r="JRD168" s="423"/>
      <c r="JRE168" s="426"/>
      <c r="JRF168" s="426"/>
      <c r="JRG168" s="427"/>
      <c r="JRH168" s="427"/>
      <c r="JRI168" s="423"/>
      <c r="JRJ168" s="428"/>
      <c r="JRK168" s="79"/>
      <c r="JRL168" s="424"/>
      <c r="JRM168" s="89"/>
      <c r="JRN168" s="425"/>
      <c r="JRO168" s="423"/>
      <c r="JRP168" s="426"/>
      <c r="JRQ168" s="426"/>
      <c r="JRR168" s="427"/>
      <c r="JRS168" s="427"/>
      <c r="JRT168" s="423"/>
      <c r="JRU168" s="428"/>
      <c r="JRV168" s="79"/>
      <c r="JRW168" s="424"/>
      <c r="JRX168" s="89"/>
      <c r="JRY168" s="425"/>
      <c r="JRZ168" s="423"/>
      <c r="JSA168" s="426"/>
      <c r="JSB168" s="426"/>
      <c r="JSC168" s="427"/>
      <c r="JSD168" s="427"/>
      <c r="JSE168" s="423"/>
      <c r="JSF168" s="428"/>
      <c r="JSG168" s="79"/>
      <c r="JSH168" s="424"/>
      <c r="JSI168" s="89"/>
      <c r="JSJ168" s="425"/>
      <c r="JSK168" s="423"/>
      <c r="JSL168" s="426"/>
      <c r="JSM168" s="426"/>
      <c r="JSN168" s="427"/>
      <c r="JSO168" s="427"/>
      <c r="JSP168" s="423"/>
      <c r="JSQ168" s="428"/>
      <c r="JSR168" s="79"/>
      <c r="JSS168" s="424"/>
      <c r="JST168" s="89"/>
      <c r="JSU168" s="425"/>
      <c r="JSV168" s="423"/>
      <c r="JSW168" s="426"/>
      <c r="JSX168" s="426"/>
      <c r="JSY168" s="427"/>
      <c r="JSZ168" s="427"/>
      <c r="JTA168" s="423"/>
      <c r="JTB168" s="428"/>
      <c r="JTC168" s="79"/>
      <c r="JTD168" s="424"/>
      <c r="JTE168" s="89"/>
      <c r="JTF168" s="425"/>
      <c r="JTG168" s="423"/>
      <c r="JTH168" s="426"/>
      <c r="JTI168" s="426"/>
      <c r="JTJ168" s="427"/>
      <c r="JTK168" s="427"/>
      <c r="JTL168" s="423"/>
      <c r="JTM168" s="428"/>
      <c r="JTN168" s="79"/>
      <c r="JTO168" s="424"/>
      <c r="JTP168" s="89"/>
      <c r="JTQ168" s="425"/>
      <c r="JTR168" s="423"/>
      <c r="JTS168" s="426"/>
      <c r="JTT168" s="426"/>
      <c r="JTU168" s="427"/>
      <c r="JTV168" s="427"/>
      <c r="JTW168" s="423"/>
      <c r="JTX168" s="428"/>
      <c r="JTY168" s="79"/>
      <c r="JTZ168" s="424"/>
      <c r="JUA168" s="89"/>
      <c r="JUB168" s="425"/>
      <c r="JUC168" s="423"/>
      <c r="JUD168" s="426"/>
      <c r="JUE168" s="426"/>
      <c r="JUF168" s="427"/>
      <c r="JUG168" s="427"/>
      <c r="JUH168" s="423"/>
      <c r="JUI168" s="428"/>
      <c r="JUJ168" s="79"/>
      <c r="JUK168" s="424"/>
      <c r="JUL168" s="89"/>
      <c r="JUM168" s="425"/>
      <c r="JUN168" s="423"/>
      <c r="JUO168" s="426"/>
      <c r="JUP168" s="426"/>
      <c r="JUQ168" s="427"/>
      <c r="JUR168" s="427"/>
      <c r="JUS168" s="423"/>
      <c r="JUT168" s="428"/>
      <c r="JUU168" s="79"/>
      <c r="JUV168" s="424"/>
      <c r="JUW168" s="89"/>
      <c r="JUX168" s="425"/>
      <c r="JUY168" s="423"/>
      <c r="JUZ168" s="426"/>
      <c r="JVA168" s="426"/>
      <c r="JVB168" s="427"/>
      <c r="JVC168" s="427"/>
      <c r="JVD168" s="423"/>
      <c r="JVE168" s="428"/>
      <c r="JVF168" s="79"/>
      <c r="JVG168" s="424"/>
      <c r="JVH168" s="89"/>
      <c r="JVI168" s="425"/>
      <c r="JVJ168" s="423"/>
      <c r="JVK168" s="426"/>
      <c r="JVL168" s="426"/>
      <c r="JVM168" s="427"/>
      <c r="JVN168" s="427"/>
      <c r="JVO168" s="423"/>
      <c r="JVP168" s="428"/>
      <c r="JVQ168" s="79"/>
      <c r="JVR168" s="424"/>
      <c r="JVS168" s="89"/>
      <c r="JVT168" s="425"/>
      <c r="JVU168" s="423"/>
      <c r="JVV168" s="426"/>
      <c r="JVW168" s="426"/>
      <c r="JVX168" s="427"/>
      <c r="JVY168" s="427"/>
      <c r="JVZ168" s="423"/>
      <c r="JWA168" s="428"/>
      <c r="JWB168" s="79"/>
      <c r="JWC168" s="424"/>
      <c r="JWD168" s="89"/>
      <c r="JWE168" s="425"/>
      <c r="JWF168" s="423"/>
      <c r="JWG168" s="426"/>
      <c r="JWH168" s="426"/>
      <c r="JWI168" s="427"/>
      <c r="JWJ168" s="427"/>
      <c r="JWK168" s="423"/>
      <c r="JWL168" s="428"/>
      <c r="JWM168" s="79"/>
      <c r="JWN168" s="424"/>
      <c r="JWO168" s="89"/>
      <c r="JWP168" s="425"/>
      <c r="JWQ168" s="423"/>
      <c r="JWR168" s="426"/>
      <c r="JWS168" s="426"/>
      <c r="JWT168" s="427"/>
      <c r="JWU168" s="427"/>
      <c r="JWV168" s="423"/>
      <c r="JWW168" s="428"/>
      <c r="JWX168" s="79"/>
      <c r="JWY168" s="424"/>
      <c r="JWZ168" s="89"/>
      <c r="JXA168" s="425"/>
      <c r="JXB168" s="423"/>
      <c r="JXC168" s="426"/>
      <c r="JXD168" s="426"/>
      <c r="JXE168" s="427"/>
      <c r="JXF168" s="427"/>
      <c r="JXG168" s="423"/>
      <c r="JXH168" s="428"/>
      <c r="JXI168" s="79"/>
      <c r="JXJ168" s="424"/>
      <c r="JXK168" s="89"/>
      <c r="JXL168" s="425"/>
      <c r="JXM168" s="423"/>
      <c r="JXN168" s="426"/>
      <c r="JXO168" s="426"/>
      <c r="JXP168" s="427"/>
      <c r="JXQ168" s="427"/>
      <c r="JXR168" s="423"/>
      <c r="JXS168" s="428"/>
      <c r="JXT168" s="79"/>
      <c r="JXU168" s="424"/>
      <c r="JXV168" s="89"/>
      <c r="JXW168" s="425"/>
      <c r="JXX168" s="423"/>
      <c r="JXY168" s="426"/>
      <c r="JXZ168" s="426"/>
      <c r="JYA168" s="427"/>
      <c r="JYB168" s="427"/>
      <c r="JYC168" s="423"/>
      <c r="JYD168" s="428"/>
      <c r="JYE168" s="79"/>
      <c r="JYF168" s="424"/>
      <c r="JYG168" s="89"/>
      <c r="JYH168" s="425"/>
      <c r="JYI168" s="423"/>
      <c r="JYJ168" s="426"/>
      <c r="JYK168" s="426"/>
      <c r="JYL168" s="427"/>
      <c r="JYM168" s="427"/>
      <c r="JYN168" s="423"/>
      <c r="JYO168" s="428"/>
      <c r="JYP168" s="79"/>
      <c r="JYQ168" s="424"/>
      <c r="JYR168" s="89"/>
      <c r="JYS168" s="425"/>
      <c r="JYT168" s="423"/>
      <c r="JYU168" s="426"/>
      <c r="JYV168" s="426"/>
      <c r="JYW168" s="427"/>
      <c r="JYX168" s="427"/>
      <c r="JYY168" s="423"/>
      <c r="JYZ168" s="428"/>
      <c r="JZA168" s="79"/>
      <c r="JZB168" s="424"/>
      <c r="JZC168" s="89"/>
      <c r="JZD168" s="425"/>
      <c r="JZE168" s="423"/>
      <c r="JZF168" s="426"/>
      <c r="JZG168" s="426"/>
      <c r="JZH168" s="427"/>
      <c r="JZI168" s="427"/>
      <c r="JZJ168" s="423"/>
      <c r="JZK168" s="428"/>
      <c r="JZL168" s="79"/>
      <c r="JZM168" s="424"/>
      <c r="JZN168" s="89"/>
      <c r="JZO168" s="425"/>
      <c r="JZP168" s="423"/>
      <c r="JZQ168" s="426"/>
      <c r="JZR168" s="426"/>
      <c r="JZS168" s="427"/>
      <c r="JZT168" s="427"/>
      <c r="JZU168" s="423"/>
      <c r="JZV168" s="428"/>
      <c r="JZW168" s="79"/>
      <c r="JZX168" s="424"/>
      <c r="JZY168" s="89"/>
      <c r="JZZ168" s="425"/>
      <c r="KAA168" s="423"/>
      <c r="KAB168" s="426"/>
      <c r="KAC168" s="426"/>
      <c r="KAD168" s="427"/>
      <c r="KAE168" s="427"/>
      <c r="KAF168" s="423"/>
      <c r="KAG168" s="428"/>
      <c r="KAH168" s="79"/>
      <c r="KAI168" s="424"/>
      <c r="KAJ168" s="89"/>
      <c r="KAK168" s="425"/>
      <c r="KAL168" s="423"/>
      <c r="KAM168" s="426"/>
      <c r="KAN168" s="426"/>
      <c r="KAO168" s="427"/>
      <c r="KAP168" s="427"/>
      <c r="KAQ168" s="423"/>
      <c r="KAR168" s="428"/>
      <c r="KAS168" s="79"/>
      <c r="KAT168" s="424"/>
      <c r="KAU168" s="89"/>
      <c r="KAV168" s="425"/>
      <c r="KAW168" s="423"/>
      <c r="KAX168" s="426"/>
      <c r="KAY168" s="426"/>
      <c r="KAZ168" s="427"/>
      <c r="KBA168" s="427"/>
      <c r="KBB168" s="423"/>
      <c r="KBC168" s="428"/>
      <c r="KBD168" s="79"/>
      <c r="KBE168" s="424"/>
      <c r="KBF168" s="89"/>
      <c r="KBG168" s="425"/>
      <c r="KBH168" s="423"/>
      <c r="KBI168" s="426"/>
      <c r="KBJ168" s="426"/>
      <c r="KBK168" s="427"/>
      <c r="KBL168" s="427"/>
      <c r="KBM168" s="423"/>
      <c r="KBN168" s="428"/>
      <c r="KBO168" s="79"/>
      <c r="KBP168" s="424"/>
      <c r="KBQ168" s="89"/>
      <c r="KBR168" s="425"/>
      <c r="KBS168" s="423"/>
      <c r="KBT168" s="426"/>
      <c r="KBU168" s="426"/>
      <c r="KBV168" s="427"/>
      <c r="KBW168" s="427"/>
      <c r="KBX168" s="423"/>
      <c r="KBY168" s="428"/>
      <c r="KBZ168" s="79"/>
      <c r="KCA168" s="424"/>
      <c r="KCB168" s="89"/>
      <c r="KCC168" s="425"/>
      <c r="KCD168" s="423"/>
      <c r="KCE168" s="426"/>
      <c r="KCF168" s="426"/>
      <c r="KCG168" s="427"/>
      <c r="KCH168" s="427"/>
      <c r="KCI168" s="423"/>
      <c r="KCJ168" s="428"/>
      <c r="KCK168" s="79"/>
      <c r="KCL168" s="424"/>
      <c r="KCM168" s="89"/>
      <c r="KCN168" s="425"/>
      <c r="KCO168" s="423"/>
      <c r="KCP168" s="426"/>
      <c r="KCQ168" s="426"/>
      <c r="KCR168" s="427"/>
      <c r="KCS168" s="427"/>
      <c r="KCT168" s="423"/>
      <c r="KCU168" s="428"/>
      <c r="KCV168" s="79"/>
      <c r="KCW168" s="424"/>
      <c r="KCX168" s="89"/>
      <c r="KCY168" s="425"/>
      <c r="KCZ168" s="423"/>
      <c r="KDA168" s="426"/>
      <c r="KDB168" s="426"/>
      <c r="KDC168" s="427"/>
      <c r="KDD168" s="427"/>
      <c r="KDE168" s="423"/>
      <c r="KDF168" s="428"/>
      <c r="KDG168" s="79"/>
      <c r="KDH168" s="424"/>
      <c r="KDI168" s="89"/>
      <c r="KDJ168" s="425"/>
      <c r="KDK168" s="423"/>
      <c r="KDL168" s="426"/>
      <c r="KDM168" s="426"/>
      <c r="KDN168" s="427"/>
      <c r="KDO168" s="427"/>
      <c r="KDP168" s="423"/>
      <c r="KDQ168" s="428"/>
      <c r="KDR168" s="79"/>
      <c r="KDS168" s="424"/>
      <c r="KDT168" s="89"/>
      <c r="KDU168" s="425"/>
      <c r="KDV168" s="423"/>
      <c r="KDW168" s="426"/>
      <c r="KDX168" s="426"/>
      <c r="KDY168" s="427"/>
      <c r="KDZ168" s="427"/>
      <c r="KEA168" s="423"/>
      <c r="KEB168" s="428"/>
      <c r="KEC168" s="79"/>
      <c r="KED168" s="424"/>
      <c r="KEE168" s="89"/>
      <c r="KEF168" s="425"/>
      <c r="KEG168" s="423"/>
      <c r="KEH168" s="426"/>
      <c r="KEI168" s="426"/>
      <c r="KEJ168" s="427"/>
      <c r="KEK168" s="427"/>
      <c r="KEL168" s="423"/>
      <c r="KEM168" s="428"/>
      <c r="KEN168" s="79"/>
      <c r="KEO168" s="424"/>
      <c r="KEP168" s="89"/>
      <c r="KEQ168" s="425"/>
      <c r="KER168" s="423"/>
      <c r="KES168" s="426"/>
      <c r="KET168" s="426"/>
      <c r="KEU168" s="427"/>
      <c r="KEV168" s="427"/>
      <c r="KEW168" s="423"/>
      <c r="KEX168" s="428"/>
      <c r="KEY168" s="79"/>
      <c r="KEZ168" s="424"/>
      <c r="KFA168" s="89"/>
      <c r="KFB168" s="425"/>
      <c r="KFC168" s="423"/>
      <c r="KFD168" s="426"/>
      <c r="KFE168" s="426"/>
      <c r="KFF168" s="427"/>
      <c r="KFG168" s="427"/>
      <c r="KFH168" s="423"/>
      <c r="KFI168" s="428"/>
      <c r="KFJ168" s="79"/>
      <c r="KFK168" s="424"/>
      <c r="KFL168" s="89"/>
      <c r="KFM168" s="425"/>
      <c r="KFN168" s="423"/>
      <c r="KFO168" s="426"/>
      <c r="KFP168" s="426"/>
      <c r="KFQ168" s="427"/>
      <c r="KFR168" s="427"/>
      <c r="KFS168" s="423"/>
      <c r="KFT168" s="428"/>
      <c r="KFU168" s="79"/>
      <c r="KFV168" s="424"/>
      <c r="KFW168" s="89"/>
      <c r="KFX168" s="425"/>
      <c r="KFY168" s="423"/>
      <c r="KFZ168" s="426"/>
      <c r="KGA168" s="426"/>
      <c r="KGB168" s="427"/>
      <c r="KGC168" s="427"/>
      <c r="KGD168" s="423"/>
      <c r="KGE168" s="428"/>
      <c r="KGF168" s="79"/>
      <c r="KGG168" s="424"/>
      <c r="KGH168" s="89"/>
      <c r="KGI168" s="425"/>
      <c r="KGJ168" s="423"/>
      <c r="KGK168" s="426"/>
      <c r="KGL168" s="426"/>
      <c r="KGM168" s="427"/>
      <c r="KGN168" s="427"/>
      <c r="KGO168" s="423"/>
      <c r="KGP168" s="428"/>
      <c r="KGQ168" s="79"/>
      <c r="KGR168" s="424"/>
      <c r="KGS168" s="89"/>
      <c r="KGT168" s="425"/>
      <c r="KGU168" s="423"/>
      <c r="KGV168" s="426"/>
      <c r="KGW168" s="426"/>
      <c r="KGX168" s="427"/>
      <c r="KGY168" s="427"/>
      <c r="KGZ168" s="423"/>
      <c r="KHA168" s="428"/>
      <c r="KHB168" s="79"/>
      <c r="KHC168" s="424"/>
      <c r="KHD168" s="89"/>
      <c r="KHE168" s="425"/>
      <c r="KHF168" s="423"/>
      <c r="KHG168" s="426"/>
      <c r="KHH168" s="426"/>
      <c r="KHI168" s="427"/>
      <c r="KHJ168" s="427"/>
      <c r="KHK168" s="423"/>
      <c r="KHL168" s="428"/>
      <c r="KHM168" s="79"/>
      <c r="KHN168" s="424"/>
      <c r="KHO168" s="89"/>
      <c r="KHP168" s="425"/>
      <c r="KHQ168" s="423"/>
      <c r="KHR168" s="426"/>
      <c r="KHS168" s="426"/>
      <c r="KHT168" s="427"/>
      <c r="KHU168" s="427"/>
      <c r="KHV168" s="423"/>
      <c r="KHW168" s="428"/>
      <c r="KHX168" s="79"/>
      <c r="KHY168" s="424"/>
      <c r="KHZ168" s="89"/>
      <c r="KIA168" s="425"/>
      <c r="KIB168" s="423"/>
      <c r="KIC168" s="426"/>
      <c r="KID168" s="426"/>
      <c r="KIE168" s="427"/>
      <c r="KIF168" s="427"/>
      <c r="KIG168" s="423"/>
      <c r="KIH168" s="428"/>
      <c r="KII168" s="79"/>
      <c r="KIJ168" s="424"/>
      <c r="KIK168" s="89"/>
      <c r="KIL168" s="425"/>
      <c r="KIM168" s="423"/>
      <c r="KIN168" s="426"/>
      <c r="KIO168" s="426"/>
      <c r="KIP168" s="427"/>
      <c r="KIQ168" s="427"/>
      <c r="KIR168" s="423"/>
      <c r="KIS168" s="428"/>
      <c r="KIT168" s="79"/>
      <c r="KIU168" s="424"/>
      <c r="KIV168" s="89"/>
      <c r="KIW168" s="425"/>
      <c r="KIX168" s="423"/>
      <c r="KIY168" s="426"/>
      <c r="KIZ168" s="426"/>
      <c r="KJA168" s="427"/>
      <c r="KJB168" s="427"/>
      <c r="KJC168" s="423"/>
      <c r="KJD168" s="428"/>
      <c r="KJE168" s="79"/>
      <c r="KJF168" s="424"/>
      <c r="KJG168" s="89"/>
      <c r="KJH168" s="425"/>
      <c r="KJI168" s="423"/>
      <c r="KJJ168" s="426"/>
      <c r="KJK168" s="426"/>
      <c r="KJL168" s="427"/>
      <c r="KJM168" s="427"/>
      <c r="KJN168" s="423"/>
      <c r="KJO168" s="428"/>
      <c r="KJP168" s="79"/>
      <c r="KJQ168" s="424"/>
      <c r="KJR168" s="89"/>
      <c r="KJS168" s="425"/>
      <c r="KJT168" s="423"/>
      <c r="KJU168" s="426"/>
      <c r="KJV168" s="426"/>
      <c r="KJW168" s="427"/>
      <c r="KJX168" s="427"/>
      <c r="KJY168" s="423"/>
      <c r="KJZ168" s="428"/>
      <c r="KKA168" s="79"/>
      <c r="KKB168" s="424"/>
      <c r="KKC168" s="89"/>
      <c r="KKD168" s="425"/>
      <c r="KKE168" s="423"/>
      <c r="KKF168" s="426"/>
      <c r="KKG168" s="426"/>
      <c r="KKH168" s="427"/>
      <c r="KKI168" s="427"/>
      <c r="KKJ168" s="423"/>
      <c r="KKK168" s="428"/>
      <c r="KKL168" s="79"/>
      <c r="KKM168" s="424"/>
      <c r="KKN168" s="89"/>
      <c r="KKO168" s="425"/>
      <c r="KKP168" s="423"/>
      <c r="KKQ168" s="426"/>
      <c r="KKR168" s="426"/>
      <c r="KKS168" s="427"/>
      <c r="KKT168" s="427"/>
      <c r="KKU168" s="423"/>
      <c r="KKV168" s="428"/>
      <c r="KKW168" s="79"/>
      <c r="KKX168" s="424"/>
      <c r="KKY168" s="89"/>
      <c r="KKZ168" s="425"/>
      <c r="KLA168" s="423"/>
      <c r="KLB168" s="426"/>
      <c r="KLC168" s="426"/>
      <c r="KLD168" s="427"/>
      <c r="KLE168" s="427"/>
      <c r="KLF168" s="423"/>
      <c r="KLG168" s="428"/>
      <c r="KLH168" s="79"/>
      <c r="KLI168" s="424"/>
      <c r="KLJ168" s="89"/>
      <c r="KLK168" s="425"/>
      <c r="KLL168" s="423"/>
      <c r="KLM168" s="426"/>
      <c r="KLN168" s="426"/>
      <c r="KLO168" s="427"/>
      <c r="KLP168" s="427"/>
      <c r="KLQ168" s="423"/>
      <c r="KLR168" s="428"/>
      <c r="KLS168" s="79"/>
      <c r="KLT168" s="424"/>
      <c r="KLU168" s="89"/>
      <c r="KLV168" s="425"/>
      <c r="KLW168" s="423"/>
      <c r="KLX168" s="426"/>
      <c r="KLY168" s="426"/>
      <c r="KLZ168" s="427"/>
      <c r="KMA168" s="427"/>
      <c r="KMB168" s="423"/>
      <c r="KMC168" s="428"/>
      <c r="KMD168" s="79"/>
      <c r="KME168" s="424"/>
      <c r="KMF168" s="89"/>
      <c r="KMG168" s="425"/>
      <c r="KMH168" s="423"/>
      <c r="KMI168" s="426"/>
      <c r="KMJ168" s="426"/>
      <c r="KMK168" s="427"/>
      <c r="KML168" s="427"/>
      <c r="KMM168" s="423"/>
      <c r="KMN168" s="428"/>
      <c r="KMO168" s="79"/>
      <c r="KMP168" s="424"/>
      <c r="KMQ168" s="89"/>
      <c r="KMR168" s="425"/>
      <c r="KMS168" s="423"/>
      <c r="KMT168" s="426"/>
      <c r="KMU168" s="426"/>
      <c r="KMV168" s="427"/>
      <c r="KMW168" s="427"/>
      <c r="KMX168" s="423"/>
      <c r="KMY168" s="428"/>
      <c r="KMZ168" s="79"/>
      <c r="KNA168" s="424"/>
      <c r="KNB168" s="89"/>
      <c r="KNC168" s="425"/>
      <c r="KND168" s="423"/>
      <c r="KNE168" s="426"/>
      <c r="KNF168" s="426"/>
      <c r="KNG168" s="427"/>
      <c r="KNH168" s="427"/>
      <c r="KNI168" s="423"/>
      <c r="KNJ168" s="428"/>
      <c r="KNK168" s="79"/>
      <c r="KNL168" s="424"/>
      <c r="KNM168" s="89"/>
      <c r="KNN168" s="425"/>
      <c r="KNO168" s="423"/>
      <c r="KNP168" s="426"/>
      <c r="KNQ168" s="426"/>
      <c r="KNR168" s="427"/>
      <c r="KNS168" s="427"/>
      <c r="KNT168" s="423"/>
      <c r="KNU168" s="428"/>
      <c r="KNV168" s="79"/>
      <c r="KNW168" s="424"/>
      <c r="KNX168" s="89"/>
      <c r="KNY168" s="425"/>
      <c r="KNZ168" s="423"/>
      <c r="KOA168" s="426"/>
      <c r="KOB168" s="426"/>
      <c r="KOC168" s="427"/>
      <c r="KOD168" s="427"/>
      <c r="KOE168" s="423"/>
      <c r="KOF168" s="428"/>
      <c r="KOG168" s="79"/>
      <c r="KOH168" s="424"/>
      <c r="KOI168" s="89"/>
      <c r="KOJ168" s="425"/>
      <c r="KOK168" s="423"/>
      <c r="KOL168" s="426"/>
      <c r="KOM168" s="426"/>
      <c r="KON168" s="427"/>
      <c r="KOO168" s="427"/>
      <c r="KOP168" s="423"/>
      <c r="KOQ168" s="428"/>
      <c r="KOR168" s="79"/>
      <c r="KOS168" s="424"/>
      <c r="KOT168" s="89"/>
      <c r="KOU168" s="425"/>
      <c r="KOV168" s="423"/>
      <c r="KOW168" s="426"/>
      <c r="KOX168" s="426"/>
      <c r="KOY168" s="427"/>
      <c r="KOZ168" s="427"/>
      <c r="KPA168" s="423"/>
      <c r="KPB168" s="428"/>
      <c r="KPC168" s="79"/>
      <c r="KPD168" s="424"/>
      <c r="KPE168" s="89"/>
      <c r="KPF168" s="425"/>
      <c r="KPG168" s="423"/>
      <c r="KPH168" s="426"/>
      <c r="KPI168" s="426"/>
      <c r="KPJ168" s="427"/>
      <c r="KPK168" s="427"/>
      <c r="KPL168" s="423"/>
      <c r="KPM168" s="428"/>
      <c r="KPN168" s="79"/>
      <c r="KPO168" s="424"/>
      <c r="KPP168" s="89"/>
      <c r="KPQ168" s="425"/>
      <c r="KPR168" s="423"/>
      <c r="KPS168" s="426"/>
      <c r="KPT168" s="426"/>
      <c r="KPU168" s="427"/>
      <c r="KPV168" s="427"/>
      <c r="KPW168" s="423"/>
      <c r="KPX168" s="428"/>
      <c r="KPY168" s="79"/>
      <c r="KPZ168" s="424"/>
      <c r="KQA168" s="89"/>
      <c r="KQB168" s="425"/>
      <c r="KQC168" s="423"/>
      <c r="KQD168" s="426"/>
      <c r="KQE168" s="426"/>
      <c r="KQF168" s="427"/>
      <c r="KQG168" s="427"/>
      <c r="KQH168" s="423"/>
      <c r="KQI168" s="428"/>
      <c r="KQJ168" s="79"/>
      <c r="KQK168" s="424"/>
      <c r="KQL168" s="89"/>
      <c r="KQM168" s="425"/>
      <c r="KQN168" s="423"/>
      <c r="KQO168" s="426"/>
      <c r="KQP168" s="426"/>
      <c r="KQQ168" s="427"/>
      <c r="KQR168" s="427"/>
      <c r="KQS168" s="423"/>
      <c r="KQT168" s="428"/>
      <c r="KQU168" s="79"/>
      <c r="KQV168" s="424"/>
      <c r="KQW168" s="89"/>
      <c r="KQX168" s="425"/>
      <c r="KQY168" s="423"/>
      <c r="KQZ168" s="426"/>
      <c r="KRA168" s="426"/>
      <c r="KRB168" s="427"/>
      <c r="KRC168" s="427"/>
      <c r="KRD168" s="423"/>
      <c r="KRE168" s="428"/>
      <c r="KRF168" s="79"/>
      <c r="KRG168" s="424"/>
      <c r="KRH168" s="89"/>
      <c r="KRI168" s="425"/>
      <c r="KRJ168" s="423"/>
      <c r="KRK168" s="426"/>
      <c r="KRL168" s="426"/>
      <c r="KRM168" s="427"/>
      <c r="KRN168" s="427"/>
      <c r="KRO168" s="423"/>
      <c r="KRP168" s="428"/>
      <c r="KRQ168" s="79"/>
      <c r="KRR168" s="424"/>
      <c r="KRS168" s="89"/>
      <c r="KRT168" s="425"/>
      <c r="KRU168" s="423"/>
      <c r="KRV168" s="426"/>
      <c r="KRW168" s="426"/>
      <c r="KRX168" s="427"/>
      <c r="KRY168" s="427"/>
      <c r="KRZ168" s="423"/>
      <c r="KSA168" s="428"/>
      <c r="KSB168" s="79"/>
      <c r="KSC168" s="424"/>
      <c r="KSD168" s="89"/>
      <c r="KSE168" s="425"/>
      <c r="KSF168" s="423"/>
      <c r="KSG168" s="426"/>
      <c r="KSH168" s="426"/>
      <c r="KSI168" s="427"/>
      <c r="KSJ168" s="427"/>
      <c r="KSK168" s="423"/>
      <c r="KSL168" s="428"/>
      <c r="KSM168" s="79"/>
      <c r="KSN168" s="424"/>
      <c r="KSO168" s="89"/>
      <c r="KSP168" s="425"/>
      <c r="KSQ168" s="423"/>
      <c r="KSR168" s="426"/>
      <c r="KSS168" s="426"/>
      <c r="KST168" s="427"/>
      <c r="KSU168" s="427"/>
      <c r="KSV168" s="423"/>
      <c r="KSW168" s="428"/>
      <c r="KSX168" s="79"/>
      <c r="KSY168" s="424"/>
      <c r="KSZ168" s="89"/>
      <c r="KTA168" s="425"/>
      <c r="KTB168" s="423"/>
      <c r="KTC168" s="426"/>
      <c r="KTD168" s="426"/>
      <c r="KTE168" s="427"/>
      <c r="KTF168" s="427"/>
      <c r="KTG168" s="423"/>
      <c r="KTH168" s="428"/>
      <c r="KTI168" s="79"/>
      <c r="KTJ168" s="424"/>
      <c r="KTK168" s="89"/>
      <c r="KTL168" s="425"/>
      <c r="KTM168" s="423"/>
      <c r="KTN168" s="426"/>
      <c r="KTO168" s="426"/>
      <c r="KTP168" s="427"/>
      <c r="KTQ168" s="427"/>
      <c r="KTR168" s="423"/>
      <c r="KTS168" s="428"/>
      <c r="KTT168" s="79"/>
      <c r="KTU168" s="424"/>
      <c r="KTV168" s="89"/>
      <c r="KTW168" s="425"/>
      <c r="KTX168" s="423"/>
      <c r="KTY168" s="426"/>
      <c r="KTZ168" s="426"/>
      <c r="KUA168" s="427"/>
      <c r="KUB168" s="427"/>
      <c r="KUC168" s="423"/>
      <c r="KUD168" s="428"/>
      <c r="KUE168" s="79"/>
      <c r="KUF168" s="424"/>
      <c r="KUG168" s="89"/>
      <c r="KUH168" s="425"/>
      <c r="KUI168" s="423"/>
      <c r="KUJ168" s="426"/>
      <c r="KUK168" s="426"/>
      <c r="KUL168" s="427"/>
      <c r="KUM168" s="427"/>
      <c r="KUN168" s="423"/>
      <c r="KUO168" s="428"/>
      <c r="KUP168" s="79"/>
      <c r="KUQ168" s="424"/>
      <c r="KUR168" s="89"/>
      <c r="KUS168" s="425"/>
      <c r="KUT168" s="423"/>
      <c r="KUU168" s="426"/>
      <c r="KUV168" s="426"/>
      <c r="KUW168" s="427"/>
      <c r="KUX168" s="427"/>
      <c r="KUY168" s="423"/>
      <c r="KUZ168" s="428"/>
      <c r="KVA168" s="79"/>
      <c r="KVB168" s="424"/>
      <c r="KVC168" s="89"/>
      <c r="KVD168" s="425"/>
      <c r="KVE168" s="423"/>
      <c r="KVF168" s="426"/>
      <c r="KVG168" s="426"/>
      <c r="KVH168" s="427"/>
      <c r="KVI168" s="427"/>
      <c r="KVJ168" s="423"/>
      <c r="KVK168" s="428"/>
      <c r="KVL168" s="79"/>
      <c r="KVM168" s="424"/>
      <c r="KVN168" s="89"/>
      <c r="KVO168" s="425"/>
      <c r="KVP168" s="423"/>
      <c r="KVQ168" s="426"/>
      <c r="KVR168" s="426"/>
      <c r="KVS168" s="427"/>
      <c r="KVT168" s="427"/>
      <c r="KVU168" s="423"/>
      <c r="KVV168" s="428"/>
      <c r="KVW168" s="79"/>
      <c r="KVX168" s="424"/>
      <c r="KVY168" s="89"/>
      <c r="KVZ168" s="425"/>
      <c r="KWA168" s="423"/>
      <c r="KWB168" s="426"/>
      <c r="KWC168" s="426"/>
      <c r="KWD168" s="427"/>
      <c r="KWE168" s="427"/>
      <c r="KWF168" s="423"/>
      <c r="KWG168" s="428"/>
      <c r="KWH168" s="79"/>
      <c r="KWI168" s="424"/>
      <c r="KWJ168" s="89"/>
      <c r="KWK168" s="425"/>
      <c r="KWL168" s="423"/>
      <c r="KWM168" s="426"/>
      <c r="KWN168" s="426"/>
      <c r="KWO168" s="427"/>
      <c r="KWP168" s="427"/>
      <c r="KWQ168" s="423"/>
      <c r="KWR168" s="428"/>
      <c r="KWS168" s="79"/>
      <c r="KWT168" s="424"/>
      <c r="KWU168" s="89"/>
      <c r="KWV168" s="425"/>
      <c r="KWW168" s="423"/>
      <c r="KWX168" s="426"/>
      <c r="KWY168" s="426"/>
      <c r="KWZ168" s="427"/>
      <c r="KXA168" s="427"/>
      <c r="KXB168" s="423"/>
      <c r="KXC168" s="428"/>
      <c r="KXD168" s="79"/>
      <c r="KXE168" s="424"/>
      <c r="KXF168" s="89"/>
      <c r="KXG168" s="425"/>
      <c r="KXH168" s="423"/>
      <c r="KXI168" s="426"/>
      <c r="KXJ168" s="426"/>
      <c r="KXK168" s="427"/>
      <c r="KXL168" s="427"/>
      <c r="KXM168" s="423"/>
      <c r="KXN168" s="428"/>
      <c r="KXO168" s="79"/>
      <c r="KXP168" s="424"/>
      <c r="KXQ168" s="89"/>
      <c r="KXR168" s="425"/>
      <c r="KXS168" s="423"/>
      <c r="KXT168" s="426"/>
      <c r="KXU168" s="426"/>
      <c r="KXV168" s="427"/>
      <c r="KXW168" s="427"/>
      <c r="KXX168" s="423"/>
      <c r="KXY168" s="428"/>
      <c r="KXZ168" s="79"/>
      <c r="KYA168" s="424"/>
      <c r="KYB168" s="89"/>
      <c r="KYC168" s="425"/>
      <c r="KYD168" s="423"/>
      <c r="KYE168" s="426"/>
      <c r="KYF168" s="426"/>
      <c r="KYG168" s="427"/>
      <c r="KYH168" s="427"/>
      <c r="KYI168" s="423"/>
      <c r="KYJ168" s="428"/>
      <c r="KYK168" s="79"/>
      <c r="KYL168" s="424"/>
      <c r="KYM168" s="89"/>
      <c r="KYN168" s="425"/>
      <c r="KYO168" s="423"/>
      <c r="KYP168" s="426"/>
      <c r="KYQ168" s="426"/>
      <c r="KYR168" s="427"/>
      <c r="KYS168" s="427"/>
      <c r="KYT168" s="423"/>
      <c r="KYU168" s="428"/>
      <c r="KYV168" s="79"/>
      <c r="KYW168" s="424"/>
      <c r="KYX168" s="89"/>
      <c r="KYY168" s="425"/>
      <c r="KYZ168" s="423"/>
      <c r="KZA168" s="426"/>
      <c r="KZB168" s="426"/>
      <c r="KZC168" s="427"/>
      <c r="KZD168" s="427"/>
      <c r="KZE168" s="423"/>
      <c r="KZF168" s="428"/>
      <c r="KZG168" s="79"/>
      <c r="KZH168" s="424"/>
      <c r="KZI168" s="89"/>
      <c r="KZJ168" s="425"/>
      <c r="KZK168" s="423"/>
      <c r="KZL168" s="426"/>
      <c r="KZM168" s="426"/>
      <c r="KZN168" s="427"/>
      <c r="KZO168" s="427"/>
      <c r="KZP168" s="423"/>
      <c r="KZQ168" s="428"/>
      <c r="KZR168" s="79"/>
      <c r="KZS168" s="424"/>
      <c r="KZT168" s="89"/>
      <c r="KZU168" s="425"/>
      <c r="KZV168" s="423"/>
      <c r="KZW168" s="426"/>
      <c r="KZX168" s="426"/>
      <c r="KZY168" s="427"/>
      <c r="KZZ168" s="427"/>
      <c r="LAA168" s="423"/>
      <c r="LAB168" s="428"/>
      <c r="LAC168" s="79"/>
      <c r="LAD168" s="424"/>
      <c r="LAE168" s="89"/>
      <c r="LAF168" s="425"/>
      <c r="LAG168" s="423"/>
      <c r="LAH168" s="426"/>
      <c r="LAI168" s="426"/>
      <c r="LAJ168" s="427"/>
      <c r="LAK168" s="427"/>
      <c r="LAL168" s="423"/>
      <c r="LAM168" s="428"/>
      <c r="LAN168" s="79"/>
      <c r="LAO168" s="424"/>
      <c r="LAP168" s="89"/>
      <c r="LAQ168" s="425"/>
      <c r="LAR168" s="423"/>
      <c r="LAS168" s="426"/>
      <c r="LAT168" s="426"/>
      <c r="LAU168" s="427"/>
      <c r="LAV168" s="427"/>
      <c r="LAW168" s="423"/>
      <c r="LAX168" s="428"/>
      <c r="LAY168" s="79"/>
      <c r="LAZ168" s="424"/>
      <c r="LBA168" s="89"/>
      <c r="LBB168" s="425"/>
      <c r="LBC168" s="423"/>
      <c r="LBD168" s="426"/>
      <c r="LBE168" s="426"/>
      <c r="LBF168" s="427"/>
      <c r="LBG168" s="427"/>
      <c r="LBH168" s="423"/>
      <c r="LBI168" s="428"/>
      <c r="LBJ168" s="79"/>
      <c r="LBK168" s="424"/>
      <c r="LBL168" s="89"/>
      <c r="LBM168" s="425"/>
      <c r="LBN168" s="423"/>
      <c r="LBO168" s="426"/>
      <c r="LBP168" s="426"/>
      <c r="LBQ168" s="427"/>
      <c r="LBR168" s="427"/>
      <c r="LBS168" s="423"/>
      <c r="LBT168" s="428"/>
      <c r="LBU168" s="79"/>
      <c r="LBV168" s="424"/>
      <c r="LBW168" s="89"/>
      <c r="LBX168" s="425"/>
      <c r="LBY168" s="423"/>
      <c r="LBZ168" s="426"/>
      <c r="LCA168" s="426"/>
      <c r="LCB168" s="427"/>
      <c r="LCC168" s="427"/>
      <c r="LCD168" s="423"/>
      <c r="LCE168" s="428"/>
      <c r="LCF168" s="79"/>
      <c r="LCG168" s="424"/>
      <c r="LCH168" s="89"/>
      <c r="LCI168" s="425"/>
      <c r="LCJ168" s="423"/>
      <c r="LCK168" s="426"/>
      <c r="LCL168" s="426"/>
      <c r="LCM168" s="427"/>
      <c r="LCN168" s="427"/>
      <c r="LCO168" s="423"/>
      <c r="LCP168" s="428"/>
      <c r="LCQ168" s="79"/>
      <c r="LCR168" s="424"/>
      <c r="LCS168" s="89"/>
      <c r="LCT168" s="425"/>
      <c r="LCU168" s="423"/>
      <c r="LCV168" s="426"/>
      <c r="LCW168" s="426"/>
      <c r="LCX168" s="427"/>
      <c r="LCY168" s="427"/>
      <c r="LCZ168" s="423"/>
      <c r="LDA168" s="428"/>
      <c r="LDB168" s="79"/>
      <c r="LDC168" s="424"/>
      <c r="LDD168" s="89"/>
      <c r="LDE168" s="425"/>
      <c r="LDF168" s="423"/>
      <c r="LDG168" s="426"/>
      <c r="LDH168" s="426"/>
      <c r="LDI168" s="427"/>
      <c r="LDJ168" s="427"/>
      <c r="LDK168" s="423"/>
      <c r="LDL168" s="428"/>
      <c r="LDM168" s="79"/>
      <c r="LDN168" s="424"/>
      <c r="LDO168" s="89"/>
      <c r="LDP168" s="425"/>
      <c r="LDQ168" s="423"/>
      <c r="LDR168" s="426"/>
      <c r="LDS168" s="426"/>
      <c r="LDT168" s="427"/>
      <c r="LDU168" s="427"/>
      <c r="LDV168" s="423"/>
      <c r="LDW168" s="428"/>
      <c r="LDX168" s="79"/>
      <c r="LDY168" s="424"/>
      <c r="LDZ168" s="89"/>
      <c r="LEA168" s="425"/>
      <c r="LEB168" s="423"/>
      <c r="LEC168" s="426"/>
      <c r="LED168" s="426"/>
      <c r="LEE168" s="427"/>
      <c r="LEF168" s="427"/>
      <c r="LEG168" s="423"/>
      <c r="LEH168" s="428"/>
      <c r="LEI168" s="79"/>
      <c r="LEJ168" s="424"/>
      <c r="LEK168" s="89"/>
      <c r="LEL168" s="425"/>
      <c r="LEM168" s="423"/>
      <c r="LEN168" s="426"/>
      <c r="LEO168" s="426"/>
      <c r="LEP168" s="427"/>
      <c r="LEQ168" s="427"/>
      <c r="LER168" s="423"/>
      <c r="LES168" s="428"/>
      <c r="LET168" s="79"/>
      <c r="LEU168" s="424"/>
      <c r="LEV168" s="89"/>
      <c r="LEW168" s="425"/>
      <c r="LEX168" s="423"/>
      <c r="LEY168" s="426"/>
      <c r="LEZ168" s="426"/>
      <c r="LFA168" s="427"/>
      <c r="LFB168" s="427"/>
      <c r="LFC168" s="423"/>
      <c r="LFD168" s="428"/>
      <c r="LFE168" s="79"/>
      <c r="LFF168" s="424"/>
      <c r="LFG168" s="89"/>
      <c r="LFH168" s="425"/>
      <c r="LFI168" s="423"/>
      <c r="LFJ168" s="426"/>
      <c r="LFK168" s="426"/>
      <c r="LFL168" s="427"/>
      <c r="LFM168" s="427"/>
      <c r="LFN168" s="423"/>
      <c r="LFO168" s="428"/>
      <c r="LFP168" s="79"/>
      <c r="LFQ168" s="424"/>
      <c r="LFR168" s="89"/>
      <c r="LFS168" s="425"/>
      <c r="LFT168" s="423"/>
      <c r="LFU168" s="426"/>
      <c r="LFV168" s="426"/>
      <c r="LFW168" s="427"/>
      <c r="LFX168" s="427"/>
      <c r="LFY168" s="423"/>
      <c r="LFZ168" s="428"/>
      <c r="LGA168" s="79"/>
      <c r="LGB168" s="424"/>
      <c r="LGC168" s="89"/>
      <c r="LGD168" s="425"/>
      <c r="LGE168" s="423"/>
      <c r="LGF168" s="426"/>
      <c r="LGG168" s="426"/>
      <c r="LGH168" s="427"/>
      <c r="LGI168" s="427"/>
      <c r="LGJ168" s="423"/>
      <c r="LGK168" s="428"/>
      <c r="LGL168" s="79"/>
      <c r="LGM168" s="424"/>
      <c r="LGN168" s="89"/>
      <c r="LGO168" s="425"/>
      <c r="LGP168" s="423"/>
      <c r="LGQ168" s="426"/>
      <c r="LGR168" s="426"/>
      <c r="LGS168" s="427"/>
      <c r="LGT168" s="427"/>
      <c r="LGU168" s="423"/>
      <c r="LGV168" s="428"/>
      <c r="LGW168" s="79"/>
      <c r="LGX168" s="424"/>
      <c r="LGY168" s="89"/>
      <c r="LGZ168" s="425"/>
      <c r="LHA168" s="423"/>
      <c r="LHB168" s="426"/>
      <c r="LHC168" s="426"/>
      <c r="LHD168" s="427"/>
      <c r="LHE168" s="427"/>
      <c r="LHF168" s="423"/>
      <c r="LHG168" s="428"/>
      <c r="LHH168" s="79"/>
      <c r="LHI168" s="424"/>
      <c r="LHJ168" s="89"/>
      <c r="LHK168" s="425"/>
      <c r="LHL168" s="423"/>
      <c r="LHM168" s="426"/>
      <c r="LHN168" s="426"/>
      <c r="LHO168" s="427"/>
      <c r="LHP168" s="427"/>
      <c r="LHQ168" s="423"/>
      <c r="LHR168" s="428"/>
      <c r="LHS168" s="79"/>
      <c r="LHT168" s="424"/>
      <c r="LHU168" s="89"/>
      <c r="LHV168" s="425"/>
      <c r="LHW168" s="423"/>
      <c r="LHX168" s="426"/>
      <c r="LHY168" s="426"/>
      <c r="LHZ168" s="427"/>
      <c r="LIA168" s="427"/>
      <c r="LIB168" s="423"/>
      <c r="LIC168" s="428"/>
      <c r="LID168" s="79"/>
      <c r="LIE168" s="424"/>
      <c r="LIF168" s="89"/>
      <c r="LIG168" s="425"/>
      <c r="LIH168" s="423"/>
      <c r="LII168" s="426"/>
      <c r="LIJ168" s="426"/>
      <c r="LIK168" s="427"/>
      <c r="LIL168" s="427"/>
      <c r="LIM168" s="423"/>
      <c r="LIN168" s="428"/>
      <c r="LIO168" s="79"/>
      <c r="LIP168" s="424"/>
      <c r="LIQ168" s="89"/>
      <c r="LIR168" s="425"/>
      <c r="LIS168" s="423"/>
      <c r="LIT168" s="426"/>
      <c r="LIU168" s="426"/>
      <c r="LIV168" s="427"/>
      <c r="LIW168" s="427"/>
      <c r="LIX168" s="423"/>
      <c r="LIY168" s="428"/>
      <c r="LIZ168" s="79"/>
      <c r="LJA168" s="424"/>
      <c r="LJB168" s="89"/>
      <c r="LJC168" s="425"/>
      <c r="LJD168" s="423"/>
      <c r="LJE168" s="426"/>
      <c r="LJF168" s="426"/>
      <c r="LJG168" s="427"/>
      <c r="LJH168" s="427"/>
      <c r="LJI168" s="423"/>
      <c r="LJJ168" s="428"/>
      <c r="LJK168" s="79"/>
      <c r="LJL168" s="424"/>
      <c r="LJM168" s="89"/>
      <c r="LJN168" s="425"/>
      <c r="LJO168" s="423"/>
      <c r="LJP168" s="426"/>
      <c r="LJQ168" s="426"/>
      <c r="LJR168" s="427"/>
      <c r="LJS168" s="427"/>
      <c r="LJT168" s="423"/>
      <c r="LJU168" s="428"/>
      <c r="LJV168" s="79"/>
      <c r="LJW168" s="424"/>
      <c r="LJX168" s="89"/>
      <c r="LJY168" s="425"/>
      <c r="LJZ168" s="423"/>
      <c r="LKA168" s="426"/>
      <c r="LKB168" s="426"/>
      <c r="LKC168" s="427"/>
      <c r="LKD168" s="427"/>
      <c r="LKE168" s="423"/>
      <c r="LKF168" s="428"/>
      <c r="LKG168" s="79"/>
      <c r="LKH168" s="424"/>
      <c r="LKI168" s="89"/>
      <c r="LKJ168" s="425"/>
      <c r="LKK168" s="423"/>
      <c r="LKL168" s="426"/>
      <c r="LKM168" s="426"/>
      <c r="LKN168" s="427"/>
      <c r="LKO168" s="427"/>
      <c r="LKP168" s="423"/>
      <c r="LKQ168" s="428"/>
      <c r="LKR168" s="79"/>
      <c r="LKS168" s="424"/>
      <c r="LKT168" s="89"/>
      <c r="LKU168" s="425"/>
      <c r="LKV168" s="423"/>
      <c r="LKW168" s="426"/>
      <c r="LKX168" s="426"/>
      <c r="LKY168" s="427"/>
      <c r="LKZ168" s="427"/>
      <c r="LLA168" s="423"/>
      <c r="LLB168" s="428"/>
      <c r="LLC168" s="79"/>
      <c r="LLD168" s="424"/>
      <c r="LLE168" s="89"/>
      <c r="LLF168" s="425"/>
      <c r="LLG168" s="423"/>
      <c r="LLH168" s="426"/>
      <c r="LLI168" s="426"/>
      <c r="LLJ168" s="427"/>
      <c r="LLK168" s="427"/>
      <c r="LLL168" s="423"/>
      <c r="LLM168" s="428"/>
      <c r="LLN168" s="79"/>
      <c r="LLO168" s="424"/>
      <c r="LLP168" s="89"/>
      <c r="LLQ168" s="425"/>
      <c r="LLR168" s="423"/>
      <c r="LLS168" s="426"/>
      <c r="LLT168" s="426"/>
      <c r="LLU168" s="427"/>
      <c r="LLV168" s="427"/>
      <c r="LLW168" s="423"/>
      <c r="LLX168" s="428"/>
      <c r="LLY168" s="79"/>
      <c r="LLZ168" s="424"/>
      <c r="LMA168" s="89"/>
      <c r="LMB168" s="425"/>
      <c r="LMC168" s="423"/>
      <c r="LMD168" s="426"/>
      <c r="LME168" s="426"/>
      <c r="LMF168" s="427"/>
      <c r="LMG168" s="427"/>
      <c r="LMH168" s="423"/>
      <c r="LMI168" s="428"/>
      <c r="LMJ168" s="79"/>
      <c r="LMK168" s="424"/>
      <c r="LML168" s="89"/>
      <c r="LMM168" s="425"/>
      <c r="LMN168" s="423"/>
      <c r="LMO168" s="426"/>
      <c r="LMP168" s="426"/>
      <c r="LMQ168" s="427"/>
      <c r="LMR168" s="427"/>
      <c r="LMS168" s="423"/>
      <c r="LMT168" s="428"/>
      <c r="LMU168" s="79"/>
      <c r="LMV168" s="424"/>
      <c r="LMW168" s="89"/>
      <c r="LMX168" s="425"/>
      <c r="LMY168" s="423"/>
      <c r="LMZ168" s="426"/>
      <c r="LNA168" s="426"/>
      <c r="LNB168" s="427"/>
      <c r="LNC168" s="427"/>
      <c r="LND168" s="423"/>
      <c r="LNE168" s="428"/>
      <c r="LNF168" s="79"/>
      <c r="LNG168" s="424"/>
      <c r="LNH168" s="89"/>
      <c r="LNI168" s="425"/>
      <c r="LNJ168" s="423"/>
      <c r="LNK168" s="426"/>
      <c r="LNL168" s="426"/>
      <c r="LNM168" s="427"/>
      <c r="LNN168" s="427"/>
      <c r="LNO168" s="423"/>
      <c r="LNP168" s="428"/>
      <c r="LNQ168" s="79"/>
      <c r="LNR168" s="424"/>
      <c r="LNS168" s="89"/>
      <c r="LNT168" s="425"/>
      <c r="LNU168" s="423"/>
      <c r="LNV168" s="426"/>
      <c r="LNW168" s="426"/>
      <c r="LNX168" s="427"/>
      <c r="LNY168" s="427"/>
      <c r="LNZ168" s="423"/>
      <c r="LOA168" s="428"/>
      <c r="LOB168" s="79"/>
      <c r="LOC168" s="424"/>
      <c r="LOD168" s="89"/>
      <c r="LOE168" s="425"/>
      <c r="LOF168" s="423"/>
      <c r="LOG168" s="426"/>
      <c r="LOH168" s="426"/>
      <c r="LOI168" s="427"/>
      <c r="LOJ168" s="427"/>
      <c r="LOK168" s="423"/>
      <c r="LOL168" s="428"/>
      <c r="LOM168" s="79"/>
      <c r="LON168" s="424"/>
      <c r="LOO168" s="89"/>
      <c r="LOP168" s="425"/>
      <c r="LOQ168" s="423"/>
      <c r="LOR168" s="426"/>
      <c r="LOS168" s="426"/>
      <c r="LOT168" s="427"/>
      <c r="LOU168" s="427"/>
      <c r="LOV168" s="423"/>
      <c r="LOW168" s="428"/>
      <c r="LOX168" s="79"/>
      <c r="LOY168" s="424"/>
      <c r="LOZ168" s="89"/>
      <c r="LPA168" s="425"/>
      <c r="LPB168" s="423"/>
      <c r="LPC168" s="426"/>
      <c r="LPD168" s="426"/>
      <c r="LPE168" s="427"/>
      <c r="LPF168" s="427"/>
      <c r="LPG168" s="423"/>
      <c r="LPH168" s="428"/>
      <c r="LPI168" s="79"/>
      <c r="LPJ168" s="424"/>
      <c r="LPK168" s="89"/>
      <c r="LPL168" s="425"/>
      <c r="LPM168" s="423"/>
      <c r="LPN168" s="426"/>
      <c r="LPO168" s="426"/>
      <c r="LPP168" s="427"/>
      <c r="LPQ168" s="427"/>
      <c r="LPR168" s="423"/>
      <c r="LPS168" s="428"/>
      <c r="LPT168" s="79"/>
      <c r="LPU168" s="424"/>
      <c r="LPV168" s="89"/>
      <c r="LPW168" s="425"/>
      <c r="LPX168" s="423"/>
      <c r="LPY168" s="426"/>
      <c r="LPZ168" s="426"/>
      <c r="LQA168" s="427"/>
      <c r="LQB168" s="427"/>
      <c r="LQC168" s="423"/>
      <c r="LQD168" s="428"/>
      <c r="LQE168" s="79"/>
      <c r="LQF168" s="424"/>
      <c r="LQG168" s="89"/>
      <c r="LQH168" s="425"/>
      <c r="LQI168" s="423"/>
      <c r="LQJ168" s="426"/>
      <c r="LQK168" s="426"/>
      <c r="LQL168" s="427"/>
      <c r="LQM168" s="427"/>
      <c r="LQN168" s="423"/>
      <c r="LQO168" s="428"/>
      <c r="LQP168" s="79"/>
      <c r="LQQ168" s="424"/>
      <c r="LQR168" s="89"/>
      <c r="LQS168" s="425"/>
      <c r="LQT168" s="423"/>
      <c r="LQU168" s="426"/>
      <c r="LQV168" s="426"/>
      <c r="LQW168" s="427"/>
      <c r="LQX168" s="427"/>
      <c r="LQY168" s="423"/>
      <c r="LQZ168" s="428"/>
      <c r="LRA168" s="79"/>
      <c r="LRB168" s="424"/>
      <c r="LRC168" s="89"/>
      <c r="LRD168" s="425"/>
      <c r="LRE168" s="423"/>
      <c r="LRF168" s="426"/>
      <c r="LRG168" s="426"/>
      <c r="LRH168" s="427"/>
      <c r="LRI168" s="427"/>
      <c r="LRJ168" s="423"/>
      <c r="LRK168" s="428"/>
      <c r="LRL168" s="79"/>
      <c r="LRM168" s="424"/>
      <c r="LRN168" s="89"/>
      <c r="LRO168" s="425"/>
      <c r="LRP168" s="423"/>
      <c r="LRQ168" s="426"/>
      <c r="LRR168" s="426"/>
      <c r="LRS168" s="427"/>
      <c r="LRT168" s="427"/>
      <c r="LRU168" s="423"/>
      <c r="LRV168" s="428"/>
      <c r="LRW168" s="79"/>
      <c r="LRX168" s="424"/>
      <c r="LRY168" s="89"/>
      <c r="LRZ168" s="425"/>
      <c r="LSA168" s="423"/>
      <c r="LSB168" s="426"/>
      <c r="LSC168" s="426"/>
      <c r="LSD168" s="427"/>
      <c r="LSE168" s="427"/>
      <c r="LSF168" s="423"/>
      <c r="LSG168" s="428"/>
      <c r="LSH168" s="79"/>
      <c r="LSI168" s="424"/>
      <c r="LSJ168" s="89"/>
      <c r="LSK168" s="425"/>
      <c r="LSL168" s="423"/>
      <c r="LSM168" s="426"/>
      <c r="LSN168" s="426"/>
      <c r="LSO168" s="427"/>
      <c r="LSP168" s="427"/>
      <c r="LSQ168" s="423"/>
      <c r="LSR168" s="428"/>
      <c r="LSS168" s="79"/>
      <c r="LST168" s="424"/>
      <c r="LSU168" s="89"/>
      <c r="LSV168" s="425"/>
      <c r="LSW168" s="423"/>
      <c r="LSX168" s="426"/>
      <c r="LSY168" s="426"/>
      <c r="LSZ168" s="427"/>
      <c r="LTA168" s="427"/>
      <c r="LTB168" s="423"/>
      <c r="LTC168" s="428"/>
      <c r="LTD168" s="79"/>
      <c r="LTE168" s="424"/>
      <c r="LTF168" s="89"/>
      <c r="LTG168" s="425"/>
      <c r="LTH168" s="423"/>
      <c r="LTI168" s="426"/>
      <c r="LTJ168" s="426"/>
      <c r="LTK168" s="427"/>
      <c r="LTL168" s="427"/>
      <c r="LTM168" s="423"/>
      <c r="LTN168" s="428"/>
      <c r="LTO168" s="79"/>
      <c r="LTP168" s="424"/>
      <c r="LTQ168" s="89"/>
      <c r="LTR168" s="425"/>
      <c r="LTS168" s="423"/>
      <c r="LTT168" s="426"/>
      <c r="LTU168" s="426"/>
      <c r="LTV168" s="427"/>
      <c r="LTW168" s="427"/>
      <c r="LTX168" s="423"/>
      <c r="LTY168" s="428"/>
      <c r="LTZ168" s="79"/>
      <c r="LUA168" s="424"/>
      <c r="LUB168" s="89"/>
      <c r="LUC168" s="425"/>
      <c r="LUD168" s="423"/>
      <c r="LUE168" s="426"/>
      <c r="LUF168" s="426"/>
      <c r="LUG168" s="427"/>
      <c r="LUH168" s="427"/>
      <c r="LUI168" s="423"/>
      <c r="LUJ168" s="428"/>
      <c r="LUK168" s="79"/>
      <c r="LUL168" s="424"/>
      <c r="LUM168" s="89"/>
      <c r="LUN168" s="425"/>
      <c r="LUO168" s="423"/>
      <c r="LUP168" s="426"/>
      <c r="LUQ168" s="426"/>
      <c r="LUR168" s="427"/>
      <c r="LUS168" s="427"/>
      <c r="LUT168" s="423"/>
      <c r="LUU168" s="428"/>
      <c r="LUV168" s="79"/>
      <c r="LUW168" s="424"/>
      <c r="LUX168" s="89"/>
      <c r="LUY168" s="425"/>
      <c r="LUZ168" s="423"/>
      <c r="LVA168" s="426"/>
      <c r="LVB168" s="426"/>
      <c r="LVC168" s="427"/>
      <c r="LVD168" s="427"/>
      <c r="LVE168" s="423"/>
      <c r="LVF168" s="428"/>
      <c r="LVG168" s="79"/>
      <c r="LVH168" s="424"/>
      <c r="LVI168" s="89"/>
      <c r="LVJ168" s="425"/>
      <c r="LVK168" s="423"/>
      <c r="LVL168" s="426"/>
      <c r="LVM168" s="426"/>
      <c r="LVN168" s="427"/>
      <c r="LVO168" s="427"/>
      <c r="LVP168" s="423"/>
      <c r="LVQ168" s="428"/>
      <c r="LVR168" s="79"/>
      <c r="LVS168" s="424"/>
      <c r="LVT168" s="89"/>
      <c r="LVU168" s="425"/>
      <c r="LVV168" s="423"/>
      <c r="LVW168" s="426"/>
      <c r="LVX168" s="426"/>
      <c r="LVY168" s="427"/>
      <c r="LVZ168" s="427"/>
      <c r="LWA168" s="423"/>
      <c r="LWB168" s="428"/>
      <c r="LWC168" s="79"/>
      <c r="LWD168" s="424"/>
      <c r="LWE168" s="89"/>
      <c r="LWF168" s="425"/>
      <c r="LWG168" s="423"/>
      <c r="LWH168" s="426"/>
      <c r="LWI168" s="426"/>
      <c r="LWJ168" s="427"/>
      <c r="LWK168" s="427"/>
      <c r="LWL168" s="423"/>
      <c r="LWM168" s="428"/>
      <c r="LWN168" s="79"/>
      <c r="LWO168" s="424"/>
      <c r="LWP168" s="89"/>
      <c r="LWQ168" s="425"/>
      <c r="LWR168" s="423"/>
      <c r="LWS168" s="426"/>
      <c r="LWT168" s="426"/>
      <c r="LWU168" s="427"/>
      <c r="LWV168" s="427"/>
      <c r="LWW168" s="423"/>
      <c r="LWX168" s="428"/>
      <c r="LWY168" s="79"/>
      <c r="LWZ168" s="424"/>
      <c r="LXA168" s="89"/>
      <c r="LXB168" s="425"/>
      <c r="LXC168" s="423"/>
      <c r="LXD168" s="426"/>
      <c r="LXE168" s="426"/>
      <c r="LXF168" s="427"/>
      <c r="LXG168" s="427"/>
      <c r="LXH168" s="423"/>
      <c r="LXI168" s="428"/>
      <c r="LXJ168" s="79"/>
      <c r="LXK168" s="424"/>
      <c r="LXL168" s="89"/>
      <c r="LXM168" s="425"/>
      <c r="LXN168" s="423"/>
      <c r="LXO168" s="426"/>
      <c r="LXP168" s="426"/>
      <c r="LXQ168" s="427"/>
      <c r="LXR168" s="427"/>
      <c r="LXS168" s="423"/>
      <c r="LXT168" s="428"/>
      <c r="LXU168" s="79"/>
      <c r="LXV168" s="424"/>
      <c r="LXW168" s="89"/>
      <c r="LXX168" s="425"/>
      <c r="LXY168" s="423"/>
      <c r="LXZ168" s="426"/>
      <c r="LYA168" s="426"/>
      <c r="LYB168" s="427"/>
      <c r="LYC168" s="427"/>
      <c r="LYD168" s="423"/>
      <c r="LYE168" s="428"/>
      <c r="LYF168" s="79"/>
      <c r="LYG168" s="424"/>
      <c r="LYH168" s="89"/>
      <c r="LYI168" s="425"/>
      <c r="LYJ168" s="423"/>
      <c r="LYK168" s="426"/>
      <c r="LYL168" s="426"/>
      <c r="LYM168" s="427"/>
      <c r="LYN168" s="427"/>
      <c r="LYO168" s="423"/>
      <c r="LYP168" s="428"/>
      <c r="LYQ168" s="79"/>
      <c r="LYR168" s="424"/>
      <c r="LYS168" s="89"/>
      <c r="LYT168" s="425"/>
      <c r="LYU168" s="423"/>
      <c r="LYV168" s="426"/>
      <c r="LYW168" s="426"/>
      <c r="LYX168" s="427"/>
      <c r="LYY168" s="427"/>
      <c r="LYZ168" s="423"/>
      <c r="LZA168" s="428"/>
      <c r="LZB168" s="79"/>
      <c r="LZC168" s="424"/>
      <c r="LZD168" s="89"/>
      <c r="LZE168" s="425"/>
      <c r="LZF168" s="423"/>
      <c r="LZG168" s="426"/>
      <c r="LZH168" s="426"/>
      <c r="LZI168" s="427"/>
      <c r="LZJ168" s="427"/>
      <c r="LZK168" s="423"/>
      <c r="LZL168" s="428"/>
      <c r="LZM168" s="79"/>
      <c r="LZN168" s="424"/>
      <c r="LZO168" s="89"/>
      <c r="LZP168" s="425"/>
      <c r="LZQ168" s="423"/>
      <c r="LZR168" s="426"/>
      <c r="LZS168" s="426"/>
      <c r="LZT168" s="427"/>
      <c r="LZU168" s="427"/>
      <c r="LZV168" s="423"/>
      <c r="LZW168" s="428"/>
      <c r="LZX168" s="79"/>
      <c r="LZY168" s="424"/>
      <c r="LZZ168" s="89"/>
      <c r="MAA168" s="425"/>
      <c r="MAB168" s="423"/>
      <c r="MAC168" s="426"/>
      <c r="MAD168" s="426"/>
      <c r="MAE168" s="427"/>
      <c r="MAF168" s="427"/>
      <c r="MAG168" s="423"/>
      <c r="MAH168" s="428"/>
      <c r="MAI168" s="79"/>
      <c r="MAJ168" s="424"/>
      <c r="MAK168" s="89"/>
      <c r="MAL168" s="425"/>
      <c r="MAM168" s="423"/>
      <c r="MAN168" s="426"/>
      <c r="MAO168" s="426"/>
      <c r="MAP168" s="427"/>
      <c r="MAQ168" s="427"/>
      <c r="MAR168" s="423"/>
      <c r="MAS168" s="428"/>
      <c r="MAT168" s="79"/>
      <c r="MAU168" s="424"/>
      <c r="MAV168" s="89"/>
      <c r="MAW168" s="425"/>
      <c r="MAX168" s="423"/>
      <c r="MAY168" s="426"/>
      <c r="MAZ168" s="426"/>
      <c r="MBA168" s="427"/>
      <c r="MBB168" s="427"/>
      <c r="MBC168" s="423"/>
      <c r="MBD168" s="428"/>
      <c r="MBE168" s="79"/>
      <c r="MBF168" s="424"/>
      <c r="MBG168" s="89"/>
      <c r="MBH168" s="425"/>
      <c r="MBI168" s="423"/>
      <c r="MBJ168" s="426"/>
      <c r="MBK168" s="426"/>
      <c r="MBL168" s="427"/>
      <c r="MBM168" s="427"/>
      <c r="MBN168" s="423"/>
      <c r="MBO168" s="428"/>
      <c r="MBP168" s="79"/>
      <c r="MBQ168" s="424"/>
      <c r="MBR168" s="89"/>
      <c r="MBS168" s="425"/>
      <c r="MBT168" s="423"/>
      <c r="MBU168" s="426"/>
      <c r="MBV168" s="426"/>
      <c r="MBW168" s="427"/>
      <c r="MBX168" s="427"/>
      <c r="MBY168" s="423"/>
      <c r="MBZ168" s="428"/>
      <c r="MCA168" s="79"/>
      <c r="MCB168" s="424"/>
      <c r="MCC168" s="89"/>
      <c r="MCD168" s="425"/>
      <c r="MCE168" s="423"/>
      <c r="MCF168" s="426"/>
      <c r="MCG168" s="426"/>
      <c r="MCH168" s="427"/>
      <c r="MCI168" s="427"/>
      <c r="MCJ168" s="423"/>
      <c r="MCK168" s="428"/>
      <c r="MCL168" s="79"/>
      <c r="MCM168" s="424"/>
      <c r="MCN168" s="89"/>
      <c r="MCO168" s="425"/>
      <c r="MCP168" s="423"/>
      <c r="MCQ168" s="426"/>
      <c r="MCR168" s="426"/>
      <c r="MCS168" s="427"/>
      <c r="MCT168" s="427"/>
      <c r="MCU168" s="423"/>
      <c r="MCV168" s="428"/>
      <c r="MCW168" s="79"/>
      <c r="MCX168" s="424"/>
      <c r="MCY168" s="89"/>
      <c r="MCZ168" s="425"/>
      <c r="MDA168" s="423"/>
      <c r="MDB168" s="426"/>
      <c r="MDC168" s="426"/>
      <c r="MDD168" s="427"/>
      <c r="MDE168" s="427"/>
      <c r="MDF168" s="423"/>
      <c r="MDG168" s="428"/>
      <c r="MDH168" s="79"/>
      <c r="MDI168" s="424"/>
      <c r="MDJ168" s="89"/>
      <c r="MDK168" s="425"/>
      <c r="MDL168" s="423"/>
      <c r="MDM168" s="426"/>
      <c r="MDN168" s="426"/>
      <c r="MDO168" s="427"/>
      <c r="MDP168" s="427"/>
      <c r="MDQ168" s="423"/>
      <c r="MDR168" s="428"/>
      <c r="MDS168" s="79"/>
      <c r="MDT168" s="424"/>
      <c r="MDU168" s="89"/>
      <c r="MDV168" s="425"/>
      <c r="MDW168" s="423"/>
      <c r="MDX168" s="426"/>
      <c r="MDY168" s="426"/>
      <c r="MDZ168" s="427"/>
      <c r="MEA168" s="427"/>
      <c r="MEB168" s="423"/>
      <c r="MEC168" s="428"/>
      <c r="MED168" s="79"/>
      <c r="MEE168" s="424"/>
      <c r="MEF168" s="89"/>
      <c r="MEG168" s="425"/>
      <c r="MEH168" s="423"/>
      <c r="MEI168" s="426"/>
      <c r="MEJ168" s="426"/>
      <c r="MEK168" s="427"/>
      <c r="MEL168" s="427"/>
      <c r="MEM168" s="423"/>
      <c r="MEN168" s="428"/>
      <c r="MEO168" s="79"/>
      <c r="MEP168" s="424"/>
      <c r="MEQ168" s="89"/>
      <c r="MER168" s="425"/>
      <c r="MES168" s="423"/>
      <c r="MET168" s="426"/>
      <c r="MEU168" s="426"/>
      <c r="MEV168" s="427"/>
      <c r="MEW168" s="427"/>
      <c r="MEX168" s="423"/>
      <c r="MEY168" s="428"/>
      <c r="MEZ168" s="79"/>
      <c r="MFA168" s="424"/>
      <c r="MFB168" s="89"/>
      <c r="MFC168" s="425"/>
      <c r="MFD168" s="423"/>
      <c r="MFE168" s="426"/>
      <c r="MFF168" s="426"/>
      <c r="MFG168" s="427"/>
      <c r="MFH168" s="427"/>
      <c r="MFI168" s="423"/>
      <c r="MFJ168" s="428"/>
      <c r="MFK168" s="79"/>
      <c r="MFL168" s="424"/>
      <c r="MFM168" s="89"/>
      <c r="MFN168" s="425"/>
      <c r="MFO168" s="423"/>
      <c r="MFP168" s="426"/>
      <c r="MFQ168" s="426"/>
      <c r="MFR168" s="427"/>
      <c r="MFS168" s="427"/>
      <c r="MFT168" s="423"/>
      <c r="MFU168" s="428"/>
      <c r="MFV168" s="79"/>
      <c r="MFW168" s="424"/>
      <c r="MFX168" s="89"/>
      <c r="MFY168" s="425"/>
      <c r="MFZ168" s="423"/>
      <c r="MGA168" s="426"/>
      <c r="MGB168" s="426"/>
      <c r="MGC168" s="427"/>
      <c r="MGD168" s="427"/>
      <c r="MGE168" s="423"/>
      <c r="MGF168" s="428"/>
      <c r="MGG168" s="79"/>
      <c r="MGH168" s="424"/>
      <c r="MGI168" s="89"/>
      <c r="MGJ168" s="425"/>
      <c r="MGK168" s="423"/>
      <c r="MGL168" s="426"/>
      <c r="MGM168" s="426"/>
      <c r="MGN168" s="427"/>
      <c r="MGO168" s="427"/>
      <c r="MGP168" s="423"/>
      <c r="MGQ168" s="428"/>
      <c r="MGR168" s="79"/>
      <c r="MGS168" s="424"/>
      <c r="MGT168" s="89"/>
      <c r="MGU168" s="425"/>
      <c r="MGV168" s="423"/>
      <c r="MGW168" s="426"/>
      <c r="MGX168" s="426"/>
      <c r="MGY168" s="427"/>
      <c r="MGZ168" s="427"/>
      <c r="MHA168" s="423"/>
      <c r="MHB168" s="428"/>
      <c r="MHC168" s="79"/>
      <c r="MHD168" s="424"/>
      <c r="MHE168" s="89"/>
      <c r="MHF168" s="425"/>
      <c r="MHG168" s="423"/>
      <c r="MHH168" s="426"/>
      <c r="MHI168" s="426"/>
      <c r="MHJ168" s="427"/>
      <c r="MHK168" s="427"/>
      <c r="MHL168" s="423"/>
      <c r="MHM168" s="428"/>
      <c r="MHN168" s="79"/>
      <c r="MHO168" s="424"/>
      <c r="MHP168" s="89"/>
      <c r="MHQ168" s="425"/>
      <c r="MHR168" s="423"/>
      <c r="MHS168" s="426"/>
      <c r="MHT168" s="426"/>
      <c r="MHU168" s="427"/>
      <c r="MHV168" s="427"/>
      <c r="MHW168" s="423"/>
      <c r="MHX168" s="428"/>
      <c r="MHY168" s="79"/>
      <c r="MHZ168" s="424"/>
      <c r="MIA168" s="89"/>
      <c r="MIB168" s="425"/>
      <c r="MIC168" s="423"/>
      <c r="MID168" s="426"/>
      <c r="MIE168" s="426"/>
      <c r="MIF168" s="427"/>
      <c r="MIG168" s="427"/>
      <c r="MIH168" s="423"/>
      <c r="MII168" s="428"/>
      <c r="MIJ168" s="79"/>
      <c r="MIK168" s="424"/>
      <c r="MIL168" s="89"/>
      <c r="MIM168" s="425"/>
      <c r="MIN168" s="423"/>
      <c r="MIO168" s="426"/>
      <c r="MIP168" s="426"/>
      <c r="MIQ168" s="427"/>
      <c r="MIR168" s="427"/>
      <c r="MIS168" s="423"/>
      <c r="MIT168" s="428"/>
      <c r="MIU168" s="79"/>
      <c r="MIV168" s="424"/>
      <c r="MIW168" s="89"/>
      <c r="MIX168" s="425"/>
      <c r="MIY168" s="423"/>
      <c r="MIZ168" s="426"/>
      <c r="MJA168" s="426"/>
      <c r="MJB168" s="427"/>
      <c r="MJC168" s="427"/>
      <c r="MJD168" s="423"/>
      <c r="MJE168" s="428"/>
      <c r="MJF168" s="79"/>
      <c r="MJG168" s="424"/>
      <c r="MJH168" s="89"/>
      <c r="MJI168" s="425"/>
      <c r="MJJ168" s="423"/>
      <c r="MJK168" s="426"/>
      <c r="MJL168" s="426"/>
      <c r="MJM168" s="427"/>
      <c r="MJN168" s="427"/>
      <c r="MJO168" s="423"/>
      <c r="MJP168" s="428"/>
      <c r="MJQ168" s="79"/>
      <c r="MJR168" s="424"/>
      <c r="MJS168" s="89"/>
      <c r="MJT168" s="425"/>
      <c r="MJU168" s="423"/>
      <c r="MJV168" s="426"/>
      <c r="MJW168" s="426"/>
      <c r="MJX168" s="427"/>
      <c r="MJY168" s="427"/>
      <c r="MJZ168" s="423"/>
      <c r="MKA168" s="428"/>
      <c r="MKB168" s="79"/>
      <c r="MKC168" s="424"/>
      <c r="MKD168" s="89"/>
      <c r="MKE168" s="425"/>
      <c r="MKF168" s="423"/>
      <c r="MKG168" s="426"/>
      <c r="MKH168" s="426"/>
      <c r="MKI168" s="427"/>
      <c r="MKJ168" s="427"/>
      <c r="MKK168" s="423"/>
      <c r="MKL168" s="428"/>
      <c r="MKM168" s="79"/>
      <c r="MKN168" s="424"/>
      <c r="MKO168" s="89"/>
      <c r="MKP168" s="425"/>
      <c r="MKQ168" s="423"/>
      <c r="MKR168" s="426"/>
      <c r="MKS168" s="426"/>
      <c r="MKT168" s="427"/>
      <c r="MKU168" s="427"/>
      <c r="MKV168" s="423"/>
      <c r="MKW168" s="428"/>
      <c r="MKX168" s="79"/>
      <c r="MKY168" s="424"/>
      <c r="MKZ168" s="89"/>
      <c r="MLA168" s="425"/>
      <c r="MLB168" s="423"/>
      <c r="MLC168" s="426"/>
      <c r="MLD168" s="426"/>
      <c r="MLE168" s="427"/>
      <c r="MLF168" s="427"/>
      <c r="MLG168" s="423"/>
      <c r="MLH168" s="428"/>
      <c r="MLI168" s="79"/>
      <c r="MLJ168" s="424"/>
      <c r="MLK168" s="89"/>
      <c r="MLL168" s="425"/>
      <c r="MLM168" s="423"/>
      <c r="MLN168" s="426"/>
      <c r="MLO168" s="426"/>
      <c r="MLP168" s="427"/>
      <c r="MLQ168" s="427"/>
      <c r="MLR168" s="423"/>
      <c r="MLS168" s="428"/>
      <c r="MLT168" s="79"/>
      <c r="MLU168" s="424"/>
      <c r="MLV168" s="89"/>
      <c r="MLW168" s="425"/>
      <c r="MLX168" s="423"/>
      <c r="MLY168" s="426"/>
      <c r="MLZ168" s="426"/>
      <c r="MMA168" s="427"/>
      <c r="MMB168" s="427"/>
      <c r="MMC168" s="423"/>
      <c r="MMD168" s="428"/>
      <c r="MME168" s="79"/>
      <c r="MMF168" s="424"/>
      <c r="MMG168" s="89"/>
      <c r="MMH168" s="425"/>
      <c r="MMI168" s="423"/>
      <c r="MMJ168" s="426"/>
      <c r="MMK168" s="426"/>
      <c r="MML168" s="427"/>
      <c r="MMM168" s="427"/>
      <c r="MMN168" s="423"/>
      <c r="MMO168" s="428"/>
      <c r="MMP168" s="79"/>
      <c r="MMQ168" s="424"/>
      <c r="MMR168" s="89"/>
      <c r="MMS168" s="425"/>
      <c r="MMT168" s="423"/>
      <c r="MMU168" s="426"/>
      <c r="MMV168" s="426"/>
      <c r="MMW168" s="427"/>
      <c r="MMX168" s="427"/>
      <c r="MMY168" s="423"/>
      <c r="MMZ168" s="428"/>
      <c r="MNA168" s="79"/>
      <c r="MNB168" s="424"/>
      <c r="MNC168" s="89"/>
      <c r="MND168" s="425"/>
      <c r="MNE168" s="423"/>
      <c r="MNF168" s="426"/>
      <c r="MNG168" s="426"/>
      <c r="MNH168" s="427"/>
      <c r="MNI168" s="427"/>
      <c r="MNJ168" s="423"/>
      <c r="MNK168" s="428"/>
      <c r="MNL168" s="79"/>
      <c r="MNM168" s="424"/>
      <c r="MNN168" s="89"/>
      <c r="MNO168" s="425"/>
      <c r="MNP168" s="423"/>
      <c r="MNQ168" s="426"/>
      <c r="MNR168" s="426"/>
      <c r="MNS168" s="427"/>
      <c r="MNT168" s="427"/>
      <c r="MNU168" s="423"/>
      <c r="MNV168" s="428"/>
      <c r="MNW168" s="79"/>
      <c r="MNX168" s="424"/>
      <c r="MNY168" s="89"/>
      <c r="MNZ168" s="425"/>
      <c r="MOA168" s="423"/>
      <c r="MOB168" s="426"/>
      <c r="MOC168" s="426"/>
      <c r="MOD168" s="427"/>
      <c r="MOE168" s="427"/>
      <c r="MOF168" s="423"/>
      <c r="MOG168" s="428"/>
      <c r="MOH168" s="79"/>
      <c r="MOI168" s="424"/>
      <c r="MOJ168" s="89"/>
      <c r="MOK168" s="425"/>
      <c r="MOL168" s="423"/>
      <c r="MOM168" s="426"/>
      <c r="MON168" s="426"/>
      <c r="MOO168" s="427"/>
      <c r="MOP168" s="427"/>
      <c r="MOQ168" s="423"/>
      <c r="MOR168" s="428"/>
      <c r="MOS168" s="79"/>
      <c r="MOT168" s="424"/>
      <c r="MOU168" s="89"/>
      <c r="MOV168" s="425"/>
      <c r="MOW168" s="423"/>
      <c r="MOX168" s="426"/>
      <c r="MOY168" s="426"/>
      <c r="MOZ168" s="427"/>
      <c r="MPA168" s="427"/>
      <c r="MPB168" s="423"/>
      <c r="MPC168" s="428"/>
      <c r="MPD168" s="79"/>
      <c r="MPE168" s="424"/>
      <c r="MPF168" s="89"/>
      <c r="MPG168" s="425"/>
      <c r="MPH168" s="423"/>
      <c r="MPI168" s="426"/>
      <c r="MPJ168" s="426"/>
      <c r="MPK168" s="427"/>
      <c r="MPL168" s="427"/>
      <c r="MPM168" s="423"/>
      <c r="MPN168" s="428"/>
      <c r="MPO168" s="79"/>
      <c r="MPP168" s="424"/>
      <c r="MPQ168" s="89"/>
      <c r="MPR168" s="425"/>
      <c r="MPS168" s="423"/>
      <c r="MPT168" s="426"/>
      <c r="MPU168" s="426"/>
      <c r="MPV168" s="427"/>
      <c r="MPW168" s="427"/>
      <c r="MPX168" s="423"/>
      <c r="MPY168" s="428"/>
      <c r="MPZ168" s="79"/>
      <c r="MQA168" s="424"/>
      <c r="MQB168" s="89"/>
      <c r="MQC168" s="425"/>
      <c r="MQD168" s="423"/>
      <c r="MQE168" s="426"/>
      <c r="MQF168" s="426"/>
      <c r="MQG168" s="427"/>
      <c r="MQH168" s="427"/>
      <c r="MQI168" s="423"/>
      <c r="MQJ168" s="428"/>
      <c r="MQK168" s="79"/>
      <c r="MQL168" s="424"/>
      <c r="MQM168" s="89"/>
      <c r="MQN168" s="425"/>
      <c r="MQO168" s="423"/>
      <c r="MQP168" s="426"/>
      <c r="MQQ168" s="426"/>
      <c r="MQR168" s="427"/>
      <c r="MQS168" s="427"/>
      <c r="MQT168" s="423"/>
      <c r="MQU168" s="428"/>
      <c r="MQV168" s="79"/>
      <c r="MQW168" s="424"/>
      <c r="MQX168" s="89"/>
      <c r="MQY168" s="425"/>
      <c r="MQZ168" s="423"/>
      <c r="MRA168" s="426"/>
      <c r="MRB168" s="426"/>
      <c r="MRC168" s="427"/>
      <c r="MRD168" s="427"/>
      <c r="MRE168" s="423"/>
      <c r="MRF168" s="428"/>
      <c r="MRG168" s="79"/>
      <c r="MRH168" s="424"/>
      <c r="MRI168" s="89"/>
      <c r="MRJ168" s="425"/>
      <c r="MRK168" s="423"/>
      <c r="MRL168" s="426"/>
      <c r="MRM168" s="426"/>
      <c r="MRN168" s="427"/>
      <c r="MRO168" s="427"/>
      <c r="MRP168" s="423"/>
      <c r="MRQ168" s="428"/>
      <c r="MRR168" s="79"/>
      <c r="MRS168" s="424"/>
      <c r="MRT168" s="89"/>
      <c r="MRU168" s="425"/>
      <c r="MRV168" s="423"/>
      <c r="MRW168" s="426"/>
      <c r="MRX168" s="426"/>
      <c r="MRY168" s="427"/>
      <c r="MRZ168" s="427"/>
      <c r="MSA168" s="423"/>
      <c r="MSB168" s="428"/>
      <c r="MSC168" s="79"/>
      <c r="MSD168" s="424"/>
      <c r="MSE168" s="89"/>
      <c r="MSF168" s="425"/>
      <c r="MSG168" s="423"/>
      <c r="MSH168" s="426"/>
      <c r="MSI168" s="426"/>
      <c r="MSJ168" s="427"/>
      <c r="MSK168" s="427"/>
      <c r="MSL168" s="423"/>
      <c r="MSM168" s="428"/>
      <c r="MSN168" s="79"/>
      <c r="MSO168" s="424"/>
      <c r="MSP168" s="89"/>
      <c r="MSQ168" s="425"/>
      <c r="MSR168" s="423"/>
      <c r="MSS168" s="426"/>
      <c r="MST168" s="426"/>
      <c r="MSU168" s="427"/>
      <c r="MSV168" s="427"/>
      <c r="MSW168" s="423"/>
      <c r="MSX168" s="428"/>
      <c r="MSY168" s="79"/>
      <c r="MSZ168" s="424"/>
      <c r="MTA168" s="89"/>
      <c r="MTB168" s="425"/>
      <c r="MTC168" s="423"/>
      <c r="MTD168" s="426"/>
      <c r="MTE168" s="426"/>
      <c r="MTF168" s="427"/>
      <c r="MTG168" s="427"/>
      <c r="MTH168" s="423"/>
      <c r="MTI168" s="428"/>
      <c r="MTJ168" s="79"/>
      <c r="MTK168" s="424"/>
      <c r="MTL168" s="89"/>
      <c r="MTM168" s="425"/>
      <c r="MTN168" s="423"/>
      <c r="MTO168" s="426"/>
      <c r="MTP168" s="426"/>
      <c r="MTQ168" s="427"/>
      <c r="MTR168" s="427"/>
      <c r="MTS168" s="423"/>
      <c r="MTT168" s="428"/>
      <c r="MTU168" s="79"/>
      <c r="MTV168" s="424"/>
      <c r="MTW168" s="89"/>
      <c r="MTX168" s="425"/>
      <c r="MTY168" s="423"/>
      <c r="MTZ168" s="426"/>
      <c r="MUA168" s="426"/>
      <c r="MUB168" s="427"/>
      <c r="MUC168" s="427"/>
      <c r="MUD168" s="423"/>
      <c r="MUE168" s="428"/>
      <c r="MUF168" s="79"/>
      <c r="MUG168" s="424"/>
      <c r="MUH168" s="89"/>
      <c r="MUI168" s="425"/>
      <c r="MUJ168" s="423"/>
      <c r="MUK168" s="426"/>
      <c r="MUL168" s="426"/>
      <c r="MUM168" s="427"/>
      <c r="MUN168" s="427"/>
      <c r="MUO168" s="423"/>
      <c r="MUP168" s="428"/>
      <c r="MUQ168" s="79"/>
      <c r="MUR168" s="424"/>
      <c r="MUS168" s="89"/>
      <c r="MUT168" s="425"/>
      <c r="MUU168" s="423"/>
      <c r="MUV168" s="426"/>
      <c r="MUW168" s="426"/>
      <c r="MUX168" s="427"/>
      <c r="MUY168" s="427"/>
      <c r="MUZ168" s="423"/>
      <c r="MVA168" s="428"/>
      <c r="MVB168" s="79"/>
      <c r="MVC168" s="424"/>
      <c r="MVD168" s="89"/>
      <c r="MVE168" s="425"/>
      <c r="MVF168" s="423"/>
      <c r="MVG168" s="426"/>
      <c r="MVH168" s="426"/>
      <c r="MVI168" s="427"/>
      <c r="MVJ168" s="427"/>
      <c r="MVK168" s="423"/>
      <c r="MVL168" s="428"/>
      <c r="MVM168" s="79"/>
      <c r="MVN168" s="424"/>
      <c r="MVO168" s="89"/>
      <c r="MVP168" s="425"/>
      <c r="MVQ168" s="423"/>
      <c r="MVR168" s="426"/>
      <c r="MVS168" s="426"/>
      <c r="MVT168" s="427"/>
      <c r="MVU168" s="427"/>
      <c r="MVV168" s="423"/>
      <c r="MVW168" s="428"/>
      <c r="MVX168" s="79"/>
      <c r="MVY168" s="424"/>
      <c r="MVZ168" s="89"/>
      <c r="MWA168" s="425"/>
      <c r="MWB168" s="423"/>
      <c r="MWC168" s="426"/>
      <c r="MWD168" s="426"/>
      <c r="MWE168" s="427"/>
      <c r="MWF168" s="427"/>
      <c r="MWG168" s="423"/>
      <c r="MWH168" s="428"/>
      <c r="MWI168" s="79"/>
      <c r="MWJ168" s="424"/>
      <c r="MWK168" s="89"/>
      <c r="MWL168" s="425"/>
      <c r="MWM168" s="423"/>
      <c r="MWN168" s="426"/>
      <c r="MWO168" s="426"/>
      <c r="MWP168" s="427"/>
      <c r="MWQ168" s="427"/>
      <c r="MWR168" s="423"/>
      <c r="MWS168" s="428"/>
      <c r="MWT168" s="79"/>
      <c r="MWU168" s="424"/>
      <c r="MWV168" s="89"/>
      <c r="MWW168" s="425"/>
      <c r="MWX168" s="423"/>
      <c r="MWY168" s="426"/>
      <c r="MWZ168" s="426"/>
      <c r="MXA168" s="427"/>
      <c r="MXB168" s="427"/>
      <c r="MXC168" s="423"/>
      <c r="MXD168" s="428"/>
      <c r="MXE168" s="79"/>
      <c r="MXF168" s="424"/>
      <c r="MXG168" s="89"/>
      <c r="MXH168" s="425"/>
      <c r="MXI168" s="423"/>
      <c r="MXJ168" s="426"/>
      <c r="MXK168" s="426"/>
      <c r="MXL168" s="427"/>
      <c r="MXM168" s="427"/>
      <c r="MXN168" s="423"/>
      <c r="MXO168" s="428"/>
      <c r="MXP168" s="79"/>
      <c r="MXQ168" s="424"/>
      <c r="MXR168" s="89"/>
      <c r="MXS168" s="425"/>
      <c r="MXT168" s="423"/>
      <c r="MXU168" s="426"/>
      <c r="MXV168" s="426"/>
      <c r="MXW168" s="427"/>
      <c r="MXX168" s="427"/>
      <c r="MXY168" s="423"/>
      <c r="MXZ168" s="428"/>
      <c r="MYA168" s="79"/>
      <c r="MYB168" s="424"/>
      <c r="MYC168" s="89"/>
      <c r="MYD168" s="425"/>
      <c r="MYE168" s="423"/>
      <c r="MYF168" s="426"/>
      <c r="MYG168" s="426"/>
      <c r="MYH168" s="427"/>
      <c r="MYI168" s="427"/>
      <c r="MYJ168" s="423"/>
      <c r="MYK168" s="428"/>
      <c r="MYL168" s="79"/>
      <c r="MYM168" s="424"/>
      <c r="MYN168" s="89"/>
      <c r="MYO168" s="425"/>
      <c r="MYP168" s="423"/>
      <c r="MYQ168" s="426"/>
      <c r="MYR168" s="426"/>
      <c r="MYS168" s="427"/>
      <c r="MYT168" s="427"/>
      <c r="MYU168" s="423"/>
      <c r="MYV168" s="428"/>
      <c r="MYW168" s="79"/>
      <c r="MYX168" s="424"/>
      <c r="MYY168" s="89"/>
      <c r="MYZ168" s="425"/>
      <c r="MZA168" s="423"/>
      <c r="MZB168" s="426"/>
      <c r="MZC168" s="426"/>
      <c r="MZD168" s="427"/>
      <c r="MZE168" s="427"/>
      <c r="MZF168" s="423"/>
      <c r="MZG168" s="428"/>
      <c r="MZH168" s="79"/>
      <c r="MZI168" s="424"/>
      <c r="MZJ168" s="89"/>
      <c r="MZK168" s="425"/>
      <c r="MZL168" s="423"/>
      <c r="MZM168" s="426"/>
      <c r="MZN168" s="426"/>
      <c r="MZO168" s="427"/>
      <c r="MZP168" s="427"/>
      <c r="MZQ168" s="423"/>
      <c r="MZR168" s="428"/>
      <c r="MZS168" s="79"/>
      <c r="MZT168" s="424"/>
      <c r="MZU168" s="89"/>
      <c r="MZV168" s="425"/>
      <c r="MZW168" s="423"/>
      <c r="MZX168" s="426"/>
      <c r="MZY168" s="426"/>
      <c r="MZZ168" s="427"/>
      <c r="NAA168" s="427"/>
      <c r="NAB168" s="423"/>
      <c r="NAC168" s="428"/>
      <c r="NAD168" s="79"/>
      <c r="NAE168" s="424"/>
      <c r="NAF168" s="89"/>
      <c r="NAG168" s="425"/>
      <c r="NAH168" s="423"/>
      <c r="NAI168" s="426"/>
      <c r="NAJ168" s="426"/>
      <c r="NAK168" s="427"/>
      <c r="NAL168" s="427"/>
      <c r="NAM168" s="423"/>
      <c r="NAN168" s="428"/>
      <c r="NAO168" s="79"/>
      <c r="NAP168" s="424"/>
      <c r="NAQ168" s="89"/>
      <c r="NAR168" s="425"/>
      <c r="NAS168" s="423"/>
      <c r="NAT168" s="426"/>
      <c r="NAU168" s="426"/>
      <c r="NAV168" s="427"/>
      <c r="NAW168" s="427"/>
      <c r="NAX168" s="423"/>
      <c r="NAY168" s="428"/>
      <c r="NAZ168" s="79"/>
      <c r="NBA168" s="424"/>
      <c r="NBB168" s="89"/>
      <c r="NBC168" s="425"/>
      <c r="NBD168" s="423"/>
      <c r="NBE168" s="426"/>
      <c r="NBF168" s="426"/>
      <c r="NBG168" s="427"/>
      <c r="NBH168" s="427"/>
      <c r="NBI168" s="423"/>
      <c r="NBJ168" s="428"/>
      <c r="NBK168" s="79"/>
      <c r="NBL168" s="424"/>
      <c r="NBM168" s="89"/>
      <c r="NBN168" s="425"/>
      <c r="NBO168" s="423"/>
      <c r="NBP168" s="426"/>
      <c r="NBQ168" s="426"/>
      <c r="NBR168" s="427"/>
      <c r="NBS168" s="427"/>
      <c r="NBT168" s="423"/>
      <c r="NBU168" s="428"/>
      <c r="NBV168" s="79"/>
      <c r="NBW168" s="424"/>
      <c r="NBX168" s="89"/>
      <c r="NBY168" s="425"/>
      <c r="NBZ168" s="423"/>
      <c r="NCA168" s="426"/>
      <c r="NCB168" s="426"/>
      <c r="NCC168" s="427"/>
      <c r="NCD168" s="427"/>
      <c r="NCE168" s="423"/>
      <c r="NCF168" s="428"/>
      <c r="NCG168" s="79"/>
      <c r="NCH168" s="424"/>
      <c r="NCI168" s="89"/>
      <c r="NCJ168" s="425"/>
      <c r="NCK168" s="423"/>
      <c r="NCL168" s="426"/>
      <c r="NCM168" s="426"/>
      <c r="NCN168" s="427"/>
      <c r="NCO168" s="427"/>
      <c r="NCP168" s="423"/>
      <c r="NCQ168" s="428"/>
      <c r="NCR168" s="79"/>
      <c r="NCS168" s="424"/>
      <c r="NCT168" s="89"/>
      <c r="NCU168" s="425"/>
      <c r="NCV168" s="423"/>
      <c r="NCW168" s="426"/>
      <c r="NCX168" s="426"/>
      <c r="NCY168" s="427"/>
      <c r="NCZ168" s="427"/>
      <c r="NDA168" s="423"/>
      <c r="NDB168" s="428"/>
      <c r="NDC168" s="79"/>
      <c r="NDD168" s="424"/>
      <c r="NDE168" s="89"/>
      <c r="NDF168" s="425"/>
      <c r="NDG168" s="423"/>
      <c r="NDH168" s="426"/>
      <c r="NDI168" s="426"/>
      <c r="NDJ168" s="427"/>
      <c r="NDK168" s="427"/>
      <c r="NDL168" s="423"/>
      <c r="NDM168" s="428"/>
      <c r="NDN168" s="79"/>
      <c r="NDO168" s="424"/>
      <c r="NDP168" s="89"/>
      <c r="NDQ168" s="425"/>
      <c r="NDR168" s="423"/>
      <c r="NDS168" s="426"/>
      <c r="NDT168" s="426"/>
      <c r="NDU168" s="427"/>
      <c r="NDV168" s="427"/>
      <c r="NDW168" s="423"/>
      <c r="NDX168" s="428"/>
      <c r="NDY168" s="79"/>
      <c r="NDZ168" s="424"/>
      <c r="NEA168" s="89"/>
      <c r="NEB168" s="425"/>
      <c r="NEC168" s="423"/>
      <c r="NED168" s="426"/>
      <c r="NEE168" s="426"/>
      <c r="NEF168" s="427"/>
      <c r="NEG168" s="427"/>
      <c r="NEH168" s="423"/>
      <c r="NEI168" s="428"/>
      <c r="NEJ168" s="79"/>
      <c r="NEK168" s="424"/>
      <c r="NEL168" s="89"/>
      <c r="NEM168" s="425"/>
      <c r="NEN168" s="423"/>
      <c r="NEO168" s="426"/>
      <c r="NEP168" s="426"/>
      <c r="NEQ168" s="427"/>
      <c r="NER168" s="427"/>
      <c r="NES168" s="423"/>
      <c r="NET168" s="428"/>
      <c r="NEU168" s="79"/>
      <c r="NEV168" s="424"/>
      <c r="NEW168" s="89"/>
      <c r="NEX168" s="425"/>
      <c r="NEY168" s="423"/>
      <c r="NEZ168" s="426"/>
      <c r="NFA168" s="426"/>
      <c r="NFB168" s="427"/>
      <c r="NFC168" s="427"/>
      <c r="NFD168" s="423"/>
      <c r="NFE168" s="428"/>
      <c r="NFF168" s="79"/>
      <c r="NFG168" s="424"/>
      <c r="NFH168" s="89"/>
      <c r="NFI168" s="425"/>
      <c r="NFJ168" s="423"/>
      <c r="NFK168" s="426"/>
      <c r="NFL168" s="426"/>
      <c r="NFM168" s="427"/>
      <c r="NFN168" s="427"/>
      <c r="NFO168" s="423"/>
      <c r="NFP168" s="428"/>
      <c r="NFQ168" s="79"/>
      <c r="NFR168" s="424"/>
      <c r="NFS168" s="89"/>
      <c r="NFT168" s="425"/>
      <c r="NFU168" s="423"/>
      <c r="NFV168" s="426"/>
      <c r="NFW168" s="426"/>
      <c r="NFX168" s="427"/>
      <c r="NFY168" s="427"/>
      <c r="NFZ168" s="423"/>
      <c r="NGA168" s="428"/>
      <c r="NGB168" s="79"/>
      <c r="NGC168" s="424"/>
      <c r="NGD168" s="89"/>
      <c r="NGE168" s="425"/>
      <c r="NGF168" s="423"/>
      <c r="NGG168" s="426"/>
      <c r="NGH168" s="426"/>
      <c r="NGI168" s="427"/>
      <c r="NGJ168" s="427"/>
      <c r="NGK168" s="423"/>
      <c r="NGL168" s="428"/>
      <c r="NGM168" s="79"/>
      <c r="NGN168" s="424"/>
      <c r="NGO168" s="89"/>
      <c r="NGP168" s="425"/>
      <c r="NGQ168" s="423"/>
      <c r="NGR168" s="426"/>
      <c r="NGS168" s="426"/>
      <c r="NGT168" s="427"/>
      <c r="NGU168" s="427"/>
      <c r="NGV168" s="423"/>
      <c r="NGW168" s="428"/>
      <c r="NGX168" s="79"/>
      <c r="NGY168" s="424"/>
      <c r="NGZ168" s="89"/>
      <c r="NHA168" s="425"/>
      <c r="NHB168" s="423"/>
      <c r="NHC168" s="426"/>
      <c r="NHD168" s="426"/>
      <c r="NHE168" s="427"/>
      <c r="NHF168" s="427"/>
      <c r="NHG168" s="423"/>
      <c r="NHH168" s="428"/>
      <c r="NHI168" s="79"/>
      <c r="NHJ168" s="424"/>
      <c r="NHK168" s="89"/>
      <c r="NHL168" s="425"/>
      <c r="NHM168" s="423"/>
      <c r="NHN168" s="426"/>
      <c r="NHO168" s="426"/>
      <c r="NHP168" s="427"/>
      <c r="NHQ168" s="427"/>
      <c r="NHR168" s="423"/>
      <c r="NHS168" s="428"/>
      <c r="NHT168" s="79"/>
      <c r="NHU168" s="424"/>
      <c r="NHV168" s="89"/>
      <c r="NHW168" s="425"/>
      <c r="NHX168" s="423"/>
      <c r="NHY168" s="426"/>
      <c r="NHZ168" s="426"/>
      <c r="NIA168" s="427"/>
      <c r="NIB168" s="427"/>
      <c r="NIC168" s="423"/>
      <c r="NID168" s="428"/>
      <c r="NIE168" s="79"/>
      <c r="NIF168" s="424"/>
      <c r="NIG168" s="89"/>
      <c r="NIH168" s="425"/>
      <c r="NII168" s="423"/>
      <c r="NIJ168" s="426"/>
      <c r="NIK168" s="426"/>
      <c r="NIL168" s="427"/>
      <c r="NIM168" s="427"/>
      <c r="NIN168" s="423"/>
      <c r="NIO168" s="428"/>
      <c r="NIP168" s="79"/>
      <c r="NIQ168" s="424"/>
      <c r="NIR168" s="89"/>
      <c r="NIS168" s="425"/>
      <c r="NIT168" s="423"/>
      <c r="NIU168" s="426"/>
      <c r="NIV168" s="426"/>
      <c r="NIW168" s="427"/>
      <c r="NIX168" s="427"/>
      <c r="NIY168" s="423"/>
      <c r="NIZ168" s="428"/>
      <c r="NJA168" s="79"/>
      <c r="NJB168" s="424"/>
      <c r="NJC168" s="89"/>
      <c r="NJD168" s="425"/>
      <c r="NJE168" s="423"/>
      <c r="NJF168" s="426"/>
      <c r="NJG168" s="426"/>
      <c r="NJH168" s="427"/>
      <c r="NJI168" s="427"/>
      <c r="NJJ168" s="423"/>
      <c r="NJK168" s="428"/>
      <c r="NJL168" s="79"/>
      <c r="NJM168" s="424"/>
      <c r="NJN168" s="89"/>
      <c r="NJO168" s="425"/>
      <c r="NJP168" s="423"/>
      <c r="NJQ168" s="426"/>
      <c r="NJR168" s="426"/>
      <c r="NJS168" s="427"/>
      <c r="NJT168" s="427"/>
      <c r="NJU168" s="423"/>
      <c r="NJV168" s="428"/>
      <c r="NJW168" s="79"/>
      <c r="NJX168" s="424"/>
      <c r="NJY168" s="89"/>
      <c r="NJZ168" s="425"/>
      <c r="NKA168" s="423"/>
      <c r="NKB168" s="426"/>
      <c r="NKC168" s="426"/>
      <c r="NKD168" s="427"/>
      <c r="NKE168" s="427"/>
      <c r="NKF168" s="423"/>
      <c r="NKG168" s="428"/>
      <c r="NKH168" s="79"/>
      <c r="NKI168" s="424"/>
      <c r="NKJ168" s="89"/>
      <c r="NKK168" s="425"/>
      <c r="NKL168" s="423"/>
      <c r="NKM168" s="426"/>
      <c r="NKN168" s="426"/>
      <c r="NKO168" s="427"/>
      <c r="NKP168" s="427"/>
      <c r="NKQ168" s="423"/>
      <c r="NKR168" s="428"/>
      <c r="NKS168" s="79"/>
      <c r="NKT168" s="424"/>
      <c r="NKU168" s="89"/>
      <c r="NKV168" s="425"/>
      <c r="NKW168" s="423"/>
      <c r="NKX168" s="426"/>
      <c r="NKY168" s="426"/>
      <c r="NKZ168" s="427"/>
      <c r="NLA168" s="427"/>
      <c r="NLB168" s="423"/>
      <c r="NLC168" s="428"/>
      <c r="NLD168" s="79"/>
      <c r="NLE168" s="424"/>
      <c r="NLF168" s="89"/>
      <c r="NLG168" s="425"/>
      <c r="NLH168" s="423"/>
      <c r="NLI168" s="426"/>
      <c r="NLJ168" s="426"/>
      <c r="NLK168" s="427"/>
      <c r="NLL168" s="427"/>
      <c r="NLM168" s="423"/>
      <c r="NLN168" s="428"/>
      <c r="NLO168" s="79"/>
      <c r="NLP168" s="424"/>
      <c r="NLQ168" s="89"/>
      <c r="NLR168" s="425"/>
      <c r="NLS168" s="423"/>
      <c r="NLT168" s="426"/>
      <c r="NLU168" s="426"/>
      <c r="NLV168" s="427"/>
      <c r="NLW168" s="427"/>
      <c r="NLX168" s="423"/>
      <c r="NLY168" s="428"/>
      <c r="NLZ168" s="79"/>
      <c r="NMA168" s="424"/>
      <c r="NMB168" s="89"/>
      <c r="NMC168" s="425"/>
      <c r="NMD168" s="423"/>
      <c r="NME168" s="426"/>
      <c r="NMF168" s="426"/>
      <c r="NMG168" s="427"/>
      <c r="NMH168" s="427"/>
      <c r="NMI168" s="423"/>
      <c r="NMJ168" s="428"/>
      <c r="NMK168" s="79"/>
      <c r="NML168" s="424"/>
      <c r="NMM168" s="89"/>
      <c r="NMN168" s="425"/>
      <c r="NMO168" s="423"/>
      <c r="NMP168" s="426"/>
      <c r="NMQ168" s="426"/>
      <c r="NMR168" s="427"/>
      <c r="NMS168" s="427"/>
      <c r="NMT168" s="423"/>
      <c r="NMU168" s="428"/>
      <c r="NMV168" s="79"/>
      <c r="NMW168" s="424"/>
      <c r="NMX168" s="89"/>
      <c r="NMY168" s="425"/>
      <c r="NMZ168" s="423"/>
      <c r="NNA168" s="426"/>
      <c r="NNB168" s="426"/>
      <c r="NNC168" s="427"/>
      <c r="NND168" s="427"/>
      <c r="NNE168" s="423"/>
      <c r="NNF168" s="428"/>
      <c r="NNG168" s="79"/>
      <c r="NNH168" s="424"/>
      <c r="NNI168" s="89"/>
      <c r="NNJ168" s="425"/>
      <c r="NNK168" s="423"/>
      <c r="NNL168" s="426"/>
      <c r="NNM168" s="426"/>
      <c r="NNN168" s="427"/>
      <c r="NNO168" s="427"/>
      <c r="NNP168" s="423"/>
      <c r="NNQ168" s="428"/>
      <c r="NNR168" s="79"/>
      <c r="NNS168" s="424"/>
      <c r="NNT168" s="89"/>
      <c r="NNU168" s="425"/>
      <c r="NNV168" s="423"/>
      <c r="NNW168" s="426"/>
      <c r="NNX168" s="426"/>
      <c r="NNY168" s="427"/>
      <c r="NNZ168" s="427"/>
      <c r="NOA168" s="423"/>
      <c r="NOB168" s="428"/>
      <c r="NOC168" s="79"/>
      <c r="NOD168" s="424"/>
      <c r="NOE168" s="89"/>
      <c r="NOF168" s="425"/>
      <c r="NOG168" s="423"/>
      <c r="NOH168" s="426"/>
      <c r="NOI168" s="426"/>
      <c r="NOJ168" s="427"/>
      <c r="NOK168" s="427"/>
      <c r="NOL168" s="423"/>
      <c r="NOM168" s="428"/>
      <c r="NON168" s="79"/>
      <c r="NOO168" s="424"/>
      <c r="NOP168" s="89"/>
      <c r="NOQ168" s="425"/>
      <c r="NOR168" s="423"/>
      <c r="NOS168" s="426"/>
      <c r="NOT168" s="426"/>
      <c r="NOU168" s="427"/>
      <c r="NOV168" s="427"/>
      <c r="NOW168" s="423"/>
      <c r="NOX168" s="428"/>
      <c r="NOY168" s="79"/>
      <c r="NOZ168" s="424"/>
      <c r="NPA168" s="89"/>
      <c r="NPB168" s="425"/>
      <c r="NPC168" s="423"/>
      <c r="NPD168" s="426"/>
      <c r="NPE168" s="426"/>
      <c r="NPF168" s="427"/>
      <c r="NPG168" s="427"/>
      <c r="NPH168" s="423"/>
      <c r="NPI168" s="428"/>
      <c r="NPJ168" s="79"/>
      <c r="NPK168" s="424"/>
      <c r="NPL168" s="89"/>
      <c r="NPM168" s="425"/>
      <c r="NPN168" s="423"/>
      <c r="NPO168" s="426"/>
      <c r="NPP168" s="426"/>
      <c r="NPQ168" s="427"/>
      <c r="NPR168" s="427"/>
      <c r="NPS168" s="423"/>
      <c r="NPT168" s="428"/>
      <c r="NPU168" s="79"/>
      <c r="NPV168" s="424"/>
      <c r="NPW168" s="89"/>
      <c r="NPX168" s="425"/>
      <c r="NPY168" s="423"/>
      <c r="NPZ168" s="426"/>
      <c r="NQA168" s="426"/>
      <c r="NQB168" s="427"/>
      <c r="NQC168" s="427"/>
      <c r="NQD168" s="423"/>
      <c r="NQE168" s="428"/>
      <c r="NQF168" s="79"/>
      <c r="NQG168" s="424"/>
      <c r="NQH168" s="89"/>
      <c r="NQI168" s="425"/>
      <c r="NQJ168" s="423"/>
      <c r="NQK168" s="426"/>
      <c r="NQL168" s="426"/>
      <c r="NQM168" s="427"/>
      <c r="NQN168" s="427"/>
      <c r="NQO168" s="423"/>
      <c r="NQP168" s="428"/>
      <c r="NQQ168" s="79"/>
      <c r="NQR168" s="424"/>
      <c r="NQS168" s="89"/>
      <c r="NQT168" s="425"/>
      <c r="NQU168" s="423"/>
      <c r="NQV168" s="426"/>
      <c r="NQW168" s="426"/>
      <c r="NQX168" s="427"/>
      <c r="NQY168" s="427"/>
      <c r="NQZ168" s="423"/>
      <c r="NRA168" s="428"/>
      <c r="NRB168" s="79"/>
      <c r="NRC168" s="424"/>
      <c r="NRD168" s="89"/>
      <c r="NRE168" s="425"/>
      <c r="NRF168" s="423"/>
      <c r="NRG168" s="426"/>
      <c r="NRH168" s="426"/>
      <c r="NRI168" s="427"/>
      <c r="NRJ168" s="427"/>
      <c r="NRK168" s="423"/>
      <c r="NRL168" s="428"/>
      <c r="NRM168" s="79"/>
      <c r="NRN168" s="424"/>
      <c r="NRO168" s="89"/>
      <c r="NRP168" s="425"/>
      <c r="NRQ168" s="423"/>
      <c r="NRR168" s="426"/>
      <c r="NRS168" s="426"/>
      <c r="NRT168" s="427"/>
      <c r="NRU168" s="427"/>
      <c r="NRV168" s="423"/>
      <c r="NRW168" s="428"/>
      <c r="NRX168" s="79"/>
      <c r="NRY168" s="424"/>
      <c r="NRZ168" s="89"/>
      <c r="NSA168" s="425"/>
      <c r="NSB168" s="423"/>
      <c r="NSC168" s="426"/>
      <c r="NSD168" s="426"/>
      <c r="NSE168" s="427"/>
      <c r="NSF168" s="427"/>
      <c r="NSG168" s="423"/>
      <c r="NSH168" s="428"/>
      <c r="NSI168" s="79"/>
      <c r="NSJ168" s="424"/>
      <c r="NSK168" s="89"/>
      <c r="NSL168" s="425"/>
      <c r="NSM168" s="423"/>
      <c r="NSN168" s="426"/>
      <c r="NSO168" s="426"/>
      <c r="NSP168" s="427"/>
      <c r="NSQ168" s="427"/>
      <c r="NSR168" s="423"/>
      <c r="NSS168" s="428"/>
      <c r="NST168" s="79"/>
      <c r="NSU168" s="424"/>
      <c r="NSV168" s="89"/>
      <c r="NSW168" s="425"/>
      <c r="NSX168" s="423"/>
      <c r="NSY168" s="426"/>
      <c r="NSZ168" s="426"/>
      <c r="NTA168" s="427"/>
      <c r="NTB168" s="427"/>
      <c r="NTC168" s="423"/>
      <c r="NTD168" s="428"/>
      <c r="NTE168" s="79"/>
      <c r="NTF168" s="424"/>
      <c r="NTG168" s="89"/>
      <c r="NTH168" s="425"/>
      <c r="NTI168" s="423"/>
      <c r="NTJ168" s="426"/>
      <c r="NTK168" s="426"/>
      <c r="NTL168" s="427"/>
      <c r="NTM168" s="427"/>
      <c r="NTN168" s="423"/>
      <c r="NTO168" s="428"/>
      <c r="NTP168" s="79"/>
      <c r="NTQ168" s="424"/>
      <c r="NTR168" s="89"/>
      <c r="NTS168" s="425"/>
      <c r="NTT168" s="423"/>
      <c r="NTU168" s="426"/>
      <c r="NTV168" s="426"/>
      <c r="NTW168" s="427"/>
      <c r="NTX168" s="427"/>
      <c r="NTY168" s="423"/>
      <c r="NTZ168" s="428"/>
      <c r="NUA168" s="79"/>
      <c r="NUB168" s="424"/>
      <c r="NUC168" s="89"/>
      <c r="NUD168" s="425"/>
      <c r="NUE168" s="423"/>
      <c r="NUF168" s="426"/>
      <c r="NUG168" s="426"/>
      <c r="NUH168" s="427"/>
      <c r="NUI168" s="427"/>
      <c r="NUJ168" s="423"/>
      <c r="NUK168" s="428"/>
      <c r="NUL168" s="79"/>
      <c r="NUM168" s="424"/>
      <c r="NUN168" s="89"/>
      <c r="NUO168" s="425"/>
      <c r="NUP168" s="423"/>
      <c r="NUQ168" s="426"/>
      <c r="NUR168" s="426"/>
      <c r="NUS168" s="427"/>
      <c r="NUT168" s="427"/>
      <c r="NUU168" s="423"/>
      <c r="NUV168" s="428"/>
      <c r="NUW168" s="79"/>
      <c r="NUX168" s="424"/>
      <c r="NUY168" s="89"/>
      <c r="NUZ168" s="425"/>
      <c r="NVA168" s="423"/>
      <c r="NVB168" s="426"/>
      <c r="NVC168" s="426"/>
      <c r="NVD168" s="427"/>
      <c r="NVE168" s="427"/>
      <c r="NVF168" s="423"/>
      <c r="NVG168" s="428"/>
      <c r="NVH168" s="79"/>
      <c r="NVI168" s="424"/>
      <c r="NVJ168" s="89"/>
      <c r="NVK168" s="425"/>
      <c r="NVL168" s="423"/>
      <c r="NVM168" s="426"/>
      <c r="NVN168" s="426"/>
      <c r="NVO168" s="427"/>
      <c r="NVP168" s="427"/>
      <c r="NVQ168" s="423"/>
      <c r="NVR168" s="428"/>
      <c r="NVS168" s="79"/>
      <c r="NVT168" s="424"/>
      <c r="NVU168" s="89"/>
      <c r="NVV168" s="425"/>
      <c r="NVW168" s="423"/>
      <c r="NVX168" s="426"/>
      <c r="NVY168" s="426"/>
      <c r="NVZ168" s="427"/>
      <c r="NWA168" s="427"/>
      <c r="NWB168" s="423"/>
      <c r="NWC168" s="428"/>
      <c r="NWD168" s="79"/>
      <c r="NWE168" s="424"/>
      <c r="NWF168" s="89"/>
      <c r="NWG168" s="425"/>
      <c r="NWH168" s="423"/>
      <c r="NWI168" s="426"/>
      <c r="NWJ168" s="426"/>
      <c r="NWK168" s="427"/>
      <c r="NWL168" s="427"/>
      <c r="NWM168" s="423"/>
      <c r="NWN168" s="428"/>
      <c r="NWO168" s="79"/>
      <c r="NWP168" s="424"/>
      <c r="NWQ168" s="89"/>
      <c r="NWR168" s="425"/>
      <c r="NWS168" s="423"/>
      <c r="NWT168" s="426"/>
      <c r="NWU168" s="426"/>
      <c r="NWV168" s="427"/>
      <c r="NWW168" s="427"/>
      <c r="NWX168" s="423"/>
      <c r="NWY168" s="428"/>
      <c r="NWZ168" s="79"/>
      <c r="NXA168" s="424"/>
      <c r="NXB168" s="89"/>
      <c r="NXC168" s="425"/>
      <c r="NXD168" s="423"/>
      <c r="NXE168" s="426"/>
      <c r="NXF168" s="426"/>
      <c r="NXG168" s="427"/>
      <c r="NXH168" s="427"/>
      <c r="NXI168" s="423"/>
      <c r="NXJ168" s="428"/>
      <c r="NXK168" s="79"/>
      <c r="NXL168" s="424"/>
      <c r="NXM168" s="89"/>
      <c r="NXN168" s="425"/>
      <c r="NXO168" s="423"/>
      <c r="NXP168" s="426"/>
      <c r="NXQ168" s="426"/>
      <c r="NXR168" s="427"/>
      <c r="NXS168" s="427"/>
      <c r="NXT168" s="423"/>
      <c r="NXU168" s="428"/>
      <c r="NXV168" s="79"/>
      <c r="NXW168" s="424"/>
      <c r="NXX168" s="89"/>
      <c r="NXY168" s="425"/>
      <c r="NXZ168" s="423"/>
      <c r="NYA168" s="426"/>
      <c r="NYB168" s="426"/>
      <c r="NYC168" s="427"/>
      <c r="NYD168" s="427"/>
      <c r="NYE168" s="423"/>
      <c r="NYF168" s="428"/>
      <c r="NYG168" s="79"/>
      <c r="NYH168" s="424"/>
      <c r="NYI168" s="89"/>
      <c r="NYJ168" s="425"/>
      <c r="NYK168" s="423"/>
      <c r="NYL168" s="426"/>
      <c r="NYM168" s="426"/>
      <c r="NYN168" s="427"/>
      <c r="NYO168" s="427"/>
      <c r="NYP168" s="423"/>
      <c r="NYQ168" s="428"/>
      <c r="NYR168" s="79"/>
      <c r="NYS168" s="424"/>
      <c r="NYT168" s="89"/>
      <c r="NYU168" s="425"/>
      <c r="NYV168" s="423"/>
      <c r="NYW168" s="426"/>
      <c r="NYX168" s="426"/>
      <c r="NYY168" s="427"/>
      <c r="NYZ168" s="427"/>
      <c r="NZA168" s="423"/>
      <c r="NZB168" s="428"/>
      <c r="NZC168" s="79"/>
      <c r="NZD168" s="424"/>
      <c r="NZE168" s="89"/>
      <c r="NZF168" s="425"/>
      <c r="NZG168" s="423"/>
      <c r="NZH168" s="426"/>
      <c r="NZI168" s="426"/>
      <c r="NZJ168" s="427"/>
      <c r="NZK168" s="427"/>
      <c r="NZL168" s="423"/>
      <c r="NZM168" s="428"/>
      <c r="NZN168" s="79"/>
      <c r="NZO168" s="424"/>
      <c r="NZP168" s="89"/>
      <c r="NZQ168" s="425"/>
      <c r="NZR168" s="423"/>
      <c r="NZS168" s="426"/>
      <c r="NZT168" s="426"/>
      <c r="NZU168" s="427"/>
      <c r="NZV168" s="427"/>
      <c r="NZW168" s="423"/>
      <c r="NZX168" s="428"/>
      <c r="NZY168" s="79"/>
      <c r="NZZ168" s="424"/>
      <c r="OAA168" s="89"/>
      <c r="OAB168" s="425"/>
      <c r="OAC168" s="423"/>
      <c r="OAD168" s="426"/>
      <c r="OAE168" s="426"/>
      <c r="OAF168" s="427"/>
      <c r="OAG168" s="427"/>
      <c r="OAH168" s="423"/>
      <c r="OAI168" s="428"/>
      <c r="OAJ168" s="79"/>
      <c r="OAK168" s="424"/>
      <c r="OAL168" s="89"/>
      <c r="OAM168" s="425"/>
      <c r="OAN168" s="423"/>
      <c r="OAO168" s="426"/>
      <c r="OAP168" s="426"/>
      <c r="OAQ168" s="427"/>
      <c r="OAR168" s="427"/>
      <c r="OAS168" s="423"/>
      <c r="OAT168" s="428"/>
      <c r="OAU168" s="79"/>
      <c r="OAV168" s="424"/>
      <c r="OAW168" s="89"/>
      <c r="OAX168" s="425"/>
      <c r="OAY168" s="423"/>
      <c r="OAZ168" s="426"/>
      <c r="OBA168" s="426"/>
      <c r="OBB168" s="427"/>
      <c r="OBC168" s="427"/>
      <c r="OBD168" s="423"/>
      <c r="OBE168" s="428"/>
      <c r="OBF168" s="79"/>
      <c r="OBG168" s="424"/>
      <c r="OBH168" s="89"/>
      <c r="OBI168" s="425"/>
      <c r="OBJ168" s="423"/>
      <c r="OBK168" s="426"/>
      <c r="OBL168" s="426"/>
      <c r="OBM168" s="427"/>
      <c r="OBN168" s="427"/>
      <c r="OBO168" s="423"/>
      <c r="OBP168" s="428"/>
      <c r="OBQ168" s="79"/>
      <c r="OBR168" s="424"/>
      <c r="OBS168" s="89"/>
      <c r="OBT168" s="425"/>
      <c r="OBU168" s="423"/>
      <c r="OBV168" s="426"/>
      <c r="OBW168" s="426"/>
      <c r="OBX168" s="427"/>
      <c r="OBY168" s="427"/>
      <c r="OBZ168" s="423"/>
      <c r="OCA168" s="428"/>
      <c r="OCB168" s="79"/>
      <c r="OCC168" s="424"/>
      <c r="OCD168" s="89"/>
      <c r="OCE168" s="425"/>
      <c r="OCF168" s="423"/>
      <c r="OCG168" s="426"/>
      <c r="OCH168" s="426"/>
      <c r="OCI168" s="427"/>
      <c r="OCJ168" s="427"/>
      <c r="OCK168" s="423"/>
      <c r="OCL168" s="428"/>
      <c r="OCM168" s="79"/>
      <c r="OCN168" s="424"/>
      <c r="OCO168" s="89"/>
      <c r="OCP168" s="425"/>
      <c r="OCQ168" s="423"/>
      <c r="OCR168" s="426"/>
      <c r="OCS168" s="426"/>
      <c r="OCT168" s="427"/>
      <c r="OCU168" s="427"/>
      <c r="OCV168" s="423"/>
      <c r="OCW168" s="428"/>
      <c r="OCX168" s="79"/>
      <c r="OCY168" s="424"/>
      <c r="OCZ168" s="89"/>
      <c r="ODA168" s="425"/>
      <c r="ODB168" s="423"/>
      <c r="ODC168" s="426"/>
      <c r="ODD168" s="426"/>
      <c r="ODE168" s="427"/>
      <c r="ODF168" s="427"/>
      <c r="ODG168" s="423"/>
      <c r="ODH168" s="428"/>
      <c r="ODI168" s="79"/>
      <c r="ODJ168" s="424"/>
      <c r="ODK168" s="89"/>
      <c r="ODL168" s="425"/>
      <c r="ODM168" s="423"/>
      <c r="ODN168" s="426"/>
      <c r="ODO168" s="426"/>
      <c r="ODP168" s="427"/>
      <c r="ODQ168" s="427"/>
      <c r="ODR168" s="423"/>
      <c r="ODS168" s="428"/>
      <c r="ODT168" s="79"/>
      <c r="ODU168" s="424"/>
      <c r="ODV168" s="89"/>
      <c r="ODW168" s="425"/>
      <c r="ODX168" s="423"/>
      <c r="ODY168" s="426"/>
      <c r="ODZ168" s="426"/>
      <c r="OEA168" s="427"/>
      <c r="OEB168" s="427"/>
      <c r="OEC168" s="423"/>
      <c r="OED168" s="428"/>
      <c r="OEE168" s="79"/>
      <c r="OEF168" s="424"/>
      <c r="OEG168" s="89"/>
      <c r="OEH168" s="425"/>
      <c r="OEI168" s="423"/>
      <c r="OEJ168" s="426"/>
      <c r="OEK168" s="426"/>
      <c r="OEL168" s="427"/>
      <c r="OEM168" s="427"/>
      <c r="OEN168" s="423"/>
      <c r="OEO168" s="428"/>
      <c r="OEP168" s="79"/>
      <c r="OEQ168" s="424"/>
      <c r="OER168" s="89"/>
      <c r="OES168" s="425"/>
      <c r="OET168" s="423"/>
      <c r="OEU168" s="426"/>
      <c r="OEV168" s="426"/>
      <c r="OEW168" s="427"/>
      <c r="OEX168" s="427"/>
      <c r="OEY168" s="423"/>
      <c r="OEZ168" s="428"/>
      <c r="OFA168" s="79"/>
      <c r="OFB168" s="424"/>
      <c r="OFC168" s="89"/>
      <c r="OFD168" s="425"/>
      <c r="OFE168" s="423"/>
      <c r="OFF168" s="426"/>
      <c r="OFG168" s="426"/>
      <c r="OFH168" s="427"/>
      <c r="OFI168" s="427"/>
      <c r="OFJ168" s="423"/>
      <c r="OFK168" s="428"/>
      <c r="OFL168" s="79"/>
      <c r="OFM168" s="424"/>
      <c r="OFN168" s="89"/>
      <c r="OFO168" s="425"/>
      <c r="OFP168" s="423"/>
      <c r="OFQ168" s="426"/>
      <c r="OFR168" s="426"/>
      <c r="OFS168" s="427"/>
      <c r="OFT168" s="427"/>
      <c r="OFU168" s="423"/>
      <c r="OFV168" s="428"/>
      <c r="OFW168" s="79"/>
      <c r="OFX168" s="424"/>
      <c r="OFY168" s="89"/>
      <c r="OFZ168" s="425"/>
      <c r="OGA168" s="423"/>
      <c r="OGB168" s="426"/>
      <c r="OGC168" s="426"/>
      <c r="OGD168" s="427"/>
      <c r="OGE168" s="427"/>
      <c r="OGF168" s="423"/>
      <c r="OGG168" s="428"/>
      <c r="OGH168" s="79"/>
      <c r="OGI168" s="424"/>
      <c r="OGJ168" s="89"/>
      <c r="OGK168" s="425"/>
      <c r="OGL168" s="423"/>
      <c r="OGM168" s="426"/>
      <c r="OGN168" s="426"/>
      <c r="OGO168" s="427"/>
      <c r="OGP168" s="427"/>
      <c r="OGQ168" s="423"/>
      <c r="OGR168" s="428"/>
      <c r="OGS168" s="79"/>
      <c r="OGT168" s="424"/>
      <c r="OGU168" s="89"/>
      <c r="OGV168" s="425"/>
      <c r="OGW168" s="423"/>
      <c r="OGX168" s="426"/>
      <c r="OGY168" s="426"/>
      <c r="OGZ168" s="427"/>
      <c r="OHA168" s="427"/>
      <c r="OHB168" s="423"/>
      <c r="OHC168" s="428"/>
      <c r="OHD168" s="79"/>
      <c r="OHE168" s="424"/>
      <c r="OHF168" s="89"/>
      <c r="OHG168" s="425"/>
      <c r="OHH168" s="423"/>
      <c r="OHI168" s="426"/>
      <c r="OHJ168" s="426"/>
      <c r="OHK168" s="427"/>
      <c r="OHL168" s="427"/>
      <c r="OHM168" s="423"/>
      <c r="OHN168" s="428"/>
      <c r="OHO168" s="79"/>
      <c r="OHP168" s="424"/>
      <c r="OHQ168" s="89"/>
      <c r="OHR168" s="425"/>
      <c r="OHS168" s="423"/>
      <c r="OHT168" s="426"/>
      <c r="OHU168" s="426"/>
      <c r="OHV168" s="427"/>
      <c r="OHW168" s="427"/>
      <c r="OHX168" s="423"/>
      <c r="OHY168" s="428"/>
      <c r="OHZ168" s="79"/>
      <c r="OIA168" s="424"/>
      <c r="OIB168" s="89"/>
      <c r="OIC168" s="425"/>
      <c r="OID168" s="423"/>
      <c r="OIE168" s="426"/>
      <c r="OIF168" s="426"/>
      <c r="OIG168" s="427"/>
      <c r="OIH168" s="427"/>
      <c r="OII168" s="423"/>
      <c r="OIJ168" s="428"/>
      <c r="OIK168" s="79"/>
      <c r="OIL168" s="424"/>
      <c r="OIM168" s="89"/>
      <c r="OIN168" s="425"/>
      <c r="OIO168" s="423"/>
      <c r="OIP168" s="426"/>
      <c r="OIQ168" s="426"/>
      <c r="OIR168" s="427"/>
      <c r="OIS168" s="427"/>
      <c r="OIT168" s="423"/>
      <c r="OIU168" s="428"/>
      <c r="OIV168" s="79"/>
      <c r="OIW168" s="424"/>
      <c r="OIX168" s="89"/>
      <c r="OIY168" s="425"/>
      <c r="OIZ168" s="423"/>
      <c r="OJA168" s="426"/>
      <c r="OJB168" s="426"/>
      <c r="OJC168" s="427"/>
      <c r="OJD168" s="427"/>
      <c r="OJE168" s="423"/>
      <c r="OJF168" s="428"/>
      <c r="OJG168" s="79"/>
      <c r="OJH168" s="424"/>
      <c r="OJI168" s="89"/>
      <c r="OJJ168" s="425"/>
      <c r="OJK168" s="423"/>
      <c r="OJL168" s="426"/>
      <c r="OJM168" s="426"/>
      <c r="OJN168" s="427"/>
      <c r="OJO168" s="427"/>
      <c r="OJP168" s="423"/>
      <c r="OJQ168" s="428"/>
      <c r="OJR168" s="79"/>
      <c r="OJS168" s="424"/>
      <c r="OJT168" s="89"/>
      <c r="OJU168" s="425"/>
      <c r="OJV168" s="423"/>
      <c r="OJW168" s="426"/>
      <c r="OJX168" s="426"/>
      <c r="OJY168" s="427"/>
      <c r="OJZ168" s="427"/>
      <c r="OKA168" s="423"/>
      <c r="OKB168" s="428"/>
      <c r="OKC168" s="79"/>
      <c r="OKD168" s="424"/>
      <c r="OKE168" s="89"/>
      <c r="OKF168" s="425"/>
      <c r="OKG168" s="423"/>
      <c r="OKH168" s="426"/>
      <c r="OKI168" s="426"/>
      <c r="OKJ168" s="427"/>
      <c r="OKK168" s="427"/>
      <c r="OKL168" s="423"/>
      <c r="OKM168" s="428"/>
      <c r="OKN168" s="79"/>
      <c r="OKO168" s="424"/>
      <c r="OKP168" s="89"/>
      <c r="OKQ168" s="425"/>
      <c r="OKR168" s="423"/>
      <c r="OKS168" s="426"/>
      <c r="OKT168" s="426"/>
      <c r="OKU168" s="427"/>
      <c r="OKV168" s="427"/>
      <c r="OKW168" s="423"/>
      <c r="OKX168" s="428"/>
      <c r="OKY168" s="79"/>
      <c r="OKZ168" s="424"/>
      <c r="OLA168" s="89"/>
      <c r="OLB168" s="425"/>
      <c r="OLC168" s="423"/>
      <c r="OLD168" s="426"/>
      <c r="OLE168" s="426"/>
      <c r="OLF168" s="427"/>
      <c r="OLG168" s="427"/>
      <c r="OLH168" s="423"/>
      <c r="OLI168" s="428"/>
      <c r="OLJ168" s="79"/>
      <c r="OLK168" s="424"/>
      <c r="OLL168" s="89"/>
      <c r="OLM168" s="425"/>
      <c r="OLN168" s="423"/>
      <c r="OLO168" s="426"/>
      <c r="OLP168" s="426"/>
      <c r="OLQ168" s="427"/>
      <c r="OLR168" s="427"/>
      <c r="OLS168" s="423"/>
      <c r="OLT168" s="428"/>
      <c r="OLU168" s="79"/>
      <c r="OLV168" s="424"/>
      <c r="OLW168" s="89"/>
      <c r="OLX168" s="425"/>
      <c r="OLY168" s="423"/>
      <c r="OLZ168" s="426"/>
      <c r="OMA168" s="426"/>
      <c r="OMB168" s="427"/>
      <c r="OMC168" s="427"/>
      <c r="OMD168" s="423"/>
      <c r="OME168" s="428"/>
      <c r="OMF168" s="79"/>
      <c r="OMG168" s="424"/>
      <c r="OMH168" s="89"/>
      <c r="OMI168" s="425"/>
      <c r="OMJ168" s="423"/>
      <c r="OMK168" s="426"/>
      <c r="OML168" s="426"/>
      <c r="OMM168" s="427"/>
      <c r="OMN168" s="427"/>
      <c r="OMO168" s="423"/>
      <c r="OMP168" s="428"/>
      <c r="OMQ168" s="79"/>
      <c r="OMR168" s="424"/>
      <c r="OMS168" s="89"/>
      <c r="OMT168" s="425"/>
      <c r="OMU168" s="423"/>
      <c r="OMV168" s="426"/>
      <c r="OMW168" s="426"/>
      <c r="OMX168" s="427"/>
      <c r="OMY168" s="427"/>
      <c r="OMZ168" s="423"/>
      <c r="ONA168" s="428"/>
      <c r="ONB168" s="79"/>
      <c r="ONC168" s="424"/>
      <c r="OND168" s="89"/>
      <c r="ONE168" s="425"/>
      <c r="ONF168" s="423"/>
      <c r="ONG168" s="426"/>
      <c r="ONH168" s="426"/>
      <c r="ONI168" s="427"/>
      <c r="ONJ168" s="427"/>
      <c r="ONK168" s="423"/>
      <c r="ONL168" s="428"/>
      <c r="ONM168" s="79"/>
      <c r="ONN168" s="424"/>
      <c r="ONO168" s="89"/>
      <c r="ONP168" s="425"/>
      <c r="ONQ168" s="423"/>
      <c r="ONR168" s="426"/>
      <c r="ONS168" s="426"/>
      <c r="ONT168" s="427"/>
      <c r="ONU168" s="427"/>
      <c r="ONV168" s="423"/>
      <c r="ONW168" s="428"/>
      <c r="ONX168" s="79"/>
      <c r="ONY168" s="424"/>
      <c r="ONZ168" s="89"/>
      <c r="OOA168" s="425"/>
      <c r="OOB168" s="423"/>
      <c r="OOC168" s="426"/>
      <c r="OOD168" s="426"/>
      <c r="OOE168" s="427"/>
      <c r="OOF168" s="427"/>
      <c r="OOG168" s="423"/>
      <c r="OOH168" s="428"/>
      <c r="OOI168" s="79"/>
      <c r="OOJ168" s="424"/>
      <c r="OOK168" s="89"/>
      <c r="OOL168" s="425"/>
      <c r="OOM168" s="423"/>
      <c r="OON168" s="426"/>
      <c r="OOO168" s="426"/>
      <c r="OOP168" s="427"/>
      <c r="OOQ168" s="427"/>
      <c r="OOR168" s="423"/>
      <c r="OOS168" s="428"/>
      <c r="OOT168" s="79"/>
      <c r="OOU168" s="424"/>
      <c r="OOV168" s="89"/>
      <c r="OOW168" s="425"/>
      <c r="OOX168" s="423"/>
      <c r="OOY168" s="426"/>
      <c r="OOZ168" s="426"/>
      <c r="OPA168" s="427"/>
      <c r="OPB168" s="427"/>
      <c r="OPC168" s="423"/>
      <c r="OPD168" s="428"/>
      <c r="OPE168" s="79"/>
      <c r="OPF168" s="424"/>
      <c r="OPG168" s="89"/>
      <c r="OPH168" s="425"/>
      <c r="OPI168" s="423"/>
      <c r="OPJ168" s="426"/>
      <c r="OPK168" s="426"/>
      <c r="OPL168" s="427"/>
      <c r="OPM168" s="427"/>
      <c r="OPN168" s="423"/>
      <c r="OPO168" s="428"/>
      <c r="OPP168" s="79"/>
      <c r="OPQ168" s="424"/>
      <c r="OPR168" s="89"/>
      <c r="OPS168" s="425"/>
      <c r="OPT168" s="423"/>
      <c r="OPU168" s="426"/>
      <c r="OPV168" s="426"/>
      <c r="OPW168" s="427"/>
      <c r="OPX168" s="427"/>
      <c r="OPY168" s="423"/>
      <c r="OPZ168" s="428"/>
      <c r="OQA168" s="79"/>
      <c r="OQB168" s="424"/>
      <c r="OQC168" s="89"/>
      <c r="OQD168" s="425"/>
      <c r="OQE168" s="423"/>
      <c r="OQF168" s="426"/>
      <c r="OQG168" s="426"/>
      <c r="OQH168" s="427"/>
      <c r="OQI168" s="427"/>
      <c r="OQJ168" s="423"/>
      <c r="OQK168" s="428"/>
      <c r="OQL168" s="79"/>
      <c r="OQM168" s="424"/>
      <c r="OQN168" s="89"/>
      <c r="OQO168" s="425"/>
      <c r="OQP168" s="423"/>
      <c r="OQQ168" s="426"/>
      <c r="OQR168" s="426"/>
      <c r="OQS168" s="427"/>
      <c r="OQT168" s="427"/>
      <c r="OQU168" s="423"/>
      <c r="OQV168" s="428"/>
      <c r="OQW168" s="79"/>
      <c r="OQX168" s="424"/>
      <c r="OQY168" s="89"/>
      <c r="OQZ168" s="425"/>
      <c r="ORA168" s="423"/>
      <c r="ORB168" s="426"/>
      <c r="ORC168" s="426"/>
      <c r="ORD168" s="427"/>
      <c r="ORE168" s="427"/>
      <c r="ORF168" s="423"/>
      <c r="ORG168" s="428"/>
      <c r="ORH168" s="79"/>
      <c r="ORI168" s="424"/>
      <c r="ORJ168" s="89"/>
      <c r="ORK168" s="425"/>
      <c r="ORL168" s="423"/>
      <c r="ORM168" s="426"/>
      <c r="ORN168" s="426"/>
      <c r="ORO168" s="427"/>
      <c r="ORP168" s="427"/>
      <c r="ORQ168" s="423"/>
      <c r="ORR168" s="428"/>
      <c r="ORS168" s="79"/>
      <c r="ORT168" s="424"/>
      <c r="ORU168" s="89"/>
      <c r="ORV168" s="425"/>
      <c r="ORW168" s="423"/>
      <c r="ORX168" s="426"/>
      <c r="ORY168" s="426"/>
      <c r="ORZ168" s="427"/>
      <c r="OSA168" s="427"/>
      <c r="OSB168" s="423"/>
      <c r="OSC168" s="428"/>
      <c r="OSD168" s="79"/>
      <c r="OSE168" s="424"/>
      <c r="OSF168" s="89"/>
      <c r="OSG168" s="425"/>
      <c r="OSH168" s="423"/>
      <c r="OSI168" s="426"/>
      <c r="OSJ168" s="426"/>
      <c r="OSK168" s="427"/>
      <c r="OSL168" s="427"/>
      <c r="OSM168" s="423"/>
      <c r="OSN168" s="428"/>
      <c r="OSO168" s="79"/>
      <c r="OSP168" s="424"/>
      <c r="OSQ168" s="89"/>
      <c r="OSR168" s="425"/>
      <c r="OSS168" s="423"/>
      <c r="OST168" s="426"/>
      <c r="OSU168" s="426"/>
      <c r="OSV168" s="427"/>
      <c r="OSW168" s="427"/>
      <c r="OSX168" s="423"/>
      <c r="OSY168" s="428"/>
      <c r="OSZ168" s="79"/>
      <c r="OTA168" s="424"/>
      <c r="OTB168" s="89"/>
      <c r="OTC168" s="425"/>
      <c r="OTD168" s="423"/>
      <c r="OTE168" s="426"/>
      <c r="OTF168" s="426"/>
      <c r="OTG168" s="427"/>
      <c r="OTH168" s="427"/>
      <c r="OTI168" s="423"/>
      <c r="OTJ168" s="428"/>
      <c r="OTK168" s="79"/>
      <c r="OTL168" s="424"/>
      <c r="OTM168" s="89"/>
      <c r="OTN168" s="425"/>
      <c r="OTO168" s="423"/>
      <c r="OTP168" s="426"/>
      <c r="OTQ168" s="426"/>
      <c r="OTR168" s="427"/>
      <c r="OTS168" s="427"/>
      <c r="OTT168" s="423"/>
      <c r="OTU168" s="428"/>
      <c r="OTV168" s="79"/>
      <c r="OTW168" s="424"/>
      <c r="OTX168" s="89"/>
      <c r="OTY168" s="425"/>
      <c r="OTZ168" s="423"/>
      <c r="OUA168" s="426"/>
      <c r="OUB168" s="426"/>
      <c r="OUC168" s="427"/>
      <c r="OUD168" s="427"/>
      <c r="OUE168" s="423"/>
      <c r="OUF168" s="428"/>
      <c r="OUG168" s="79"/>
      <c r="OUH168" s="424"/>
      <c r="OUI168" s="89"/>
      <c r="OUJ168" s="425"/>
      <c r="OUK168" s="423"/>
      <c r="OUL168" s="426"/>
      <c r="OUM168" s="426"/>
      <c r="OUN168" s="427"/>
      <c r="OUO168" s="427"/>
      <c r="OUP168" s="423"/>
      <c r="OUQ168" s="428"/>
      <c r="OUR168" s="79"/>
      <c r="OUS168" s="424"/>
      <c r="OUT168" s="89"/>
      <c r="OUU168" s="425"/>
      <c r="OUV168" s="423"/>
      <c r="OUW168" s="426"/>
      <c r="OUX168" s="426"/>
      <c r="OUY168" s="427"/>
      <c r="OUZ168" s="427"/>
      <c r="OVA168" s="423"/>
      <c r="OVB168" s="428"/>
      <c r="OVC168" s="79"/>
      <c r="OVD168" s="424"/>
      <c r="OVE168" s="89"/>
      <c r="OVF168" s="425"/>
      <c r="OVG168" s="423"/>
      <c r="OVH168" s="426"/>
      <c r="OVI168" s="426"/>
      <c r="OVJ168" s="427"/>
      <c r="OVK168" s="427"/>
      <c r="OVL168" s="423"/>
      <c r="OVM168" s="428"/>
      <c r="OVN168" s="79"/>
      <c r="OVO168" s="424"/>
      <c r="OVP168" s="89"/>
      <c r="OVQ168" s="425"/>
      <c r="OVR168" s="423"/>
      <c r="OVS168" s="426"/>
      <c r="OVT168" s="426"/>
      <c r="OVU168" s="427"/>
      <c r="OVV168" s="427"/>
      <c r="OVW168" s="423"/>
      <c r="OVX168" s="428"/>
      <c r="OVY168" s="79"/>
      <c r="OVZ168" s="424"/>
      <c r="OWA168" s="89"/>
      <c r="OWB168" s="425"/>
      <c r="OWC168" s="423"/>
      <c r="OWD168" s="426"/>
      <c r="OWE168" s="426"/>
      <c r="OWF168" s="427"/>
      <c r="OWG168" s="427"/>
      <c r="OWH168" s="423"/>
      <c r="OWI168" s="428"/>
      <c r="OWJ168" s="79"/>
      <c r="OWK168" s="424"/>
      <c r="OWL168" s="89"/>
      <c r="OWM168" s="425"/>
      <c r="OWN168" s="423"/>
      <c r="OWO168" s="426"/>
      <c r="OWP168" s="426"/>
      <c r="OWQ168" s="427"/>
      <c r="OWR168" s="427"/>
      <c r="OWS168" s="423"/>
      <c r="OWT168" s="428"/>
      <c r="OWU168" s="79"/>
      <c r="OWV168" s="424"/>
      <c r="OWW168" s="89"/>
      <c r="OWX168" s="425"/>
      <c r="OWY168" s="423"/>
      <c r="OWZ168" s="426"/>
      <c r="OXA168" s="426"/>
      <c r="OXB168" s="427"/>
      <c r="OXC168" s="427"/>
      <c r="OXD168" s="423"/>
      <c r="OXE168" s="428"/>
      <c r="OXF168" s="79"/>
      <c r="OXG168" s="424"/>
      <c r="OXH168" s="89"/>
      <c r="OXI168" s="425"/>
      <c r="OXJ168" s="423"/>
      <c r="OXK168" s="426"/>
      <c r="OXL168" s="426"/>
      <c r="OXM168" s="427"/>
      <c r="OXN168" s="427"/>
      <c r="OXO168" s="423"/>
      <c r="OXP168" s="428"/>
      <c r="OXQ168" s="79"/>
      <c r="OXR168" s="424"/>
      <c r="OXS168" s="89"/>
      <c r="OXT168" s="425"/>
      <c r="OXU168" s="423"/>
      <c r="OXV168" s="426"/>
      <c r="OXW168" s="426"/>
      <c r="OXX168" s="427"/>
      <c r="OXY168" s="427"/>
      <c r="OXZ168" s="423"/>
      <c r="OYA168" s="428"/>
      <c r="OYB168" s="79"/>
      <c r="OYC168" s="424"/>
      <c r="OYD168" s="89"/>
      <c r="OYE168" s="425"/>
      <c r="OYF168" s="423"/>
      <c r="OYG168" s="426"/>
      <c r="OYH168" s="426"/>
      <c r="OYI168" s="427"/>
      <c r="OYJ168" s="427"/>
      <c r="OYK168" s="423"/>
      <c r="OYL168" s="428"/>
      <c r="OYM168" s="79"/>
      <c r="OYN168" s="424"/>
      <c r="OYO168" s="89"/>
      <c r="OYP168" s="425"/>
      <c r="OYQ168" s="423"/>
      <c r="OYR168" s="426"/>
      <c r="OYS168" s="426"/>
      <c r="OYT168" s="427"/>
      <c r="OYU168" s="427"/>
      <c r="OYV168" s="423"/>
      <c r="OYW168" s="428"/>
      <c r="OYX168" s="79"/>
      <c r="OYY168" s="424"/>
      <c r="OYZ168" s="89"/>
      <c r="OZA168" s="425"/>
      <c r="OZB168" s="423"/>
      <c r="OZC168" s="426"/>
      <c r="OZD168" s="426"/>
      <c r="OZE168" s="427"/>
      <c r="OZF168" s="427"/>
      <c r="OZG168" s="423"/>
      <c r="OZH168" s="428"/>
      <c r="OZI168" s="79"/>
      <c r="OZJ168" s="424"/>
      <c r="OZK168" s="89"/>
      <c r="OZL168" s="425"/>
      <c r="OZM168" s="423"/>
      <c r="OZN168" s="426"/>
      <c r="OZO168" s="426"/>
      <c r="OZP168" s="427"/>
      <c r="OZQ168" s="427"/>
      <c r="OZR168" s="423"/>
      <c r="OZS168" s="428"/>
      <c r="OZT168" s="79"/>
      <c r="OZU168" s="424"/>
      <c r="OZV168" s="89"/>
      <c r="OZW168" s="425"/>
      <c r="OZX168" s="423"/>
      <c r="OZY168" s="426"/>
      <c r="OZZ168" s="426"/>
      <c r="PAA168" s="427"/>
      <c r="PAB168" s="427"/>
      <c r="PAC168" s="423"/>
      <c r="PAD168" s="428"/>
      <c r="PAE168" s="79"/>
      <c r="PAF168" s="424"/>
      <c r="PAG168" s="89"/>
      <c r="PAH168" s="425"/>
      <c r="PAI168" s="423"/>
      <c r="PAJ168" s="426"/>
      <c r="PAK168" s="426"/>
      <c r="PAL168" s="427"/>
      <c r="PAM168" s="427"/>
      <c r="PAN168" s="423"/>
      <c r="PAO168" s="428"/>
      <c r="PAP168" s="79"/>
      <c r="PAQ168" s="424"/>
      <c r="PAR168" s="89"/>
      <c r="PAS168" s="425"/>
      <c r="PAT168" s="423"/>
      <c r="PAU168" s="426"/>
      <c r="PAV168" s="426"/>
      <c r="PAW168" s="427"/>
      <c r="PAX168" s="427"/>
      <c r="PAY168" s="423"/>
      <c r="PAZ168" s="428"/>
      <c r="PBA168" s="79"/>
      <c r="PBB168" s="424"/>
      <c r="PBC168" s="89"/>
      <c r="PBD168" s="425"/>
      <c r="PBE168" s="423"/>
      <c r="PBF168" s="426"/>
      <c r="PBG168" s="426"/>
      <c r="PBH168" s="427"/>
      <c r="PBI168" s="427"/>
      <c r="PBJ168" s="423"/>
      <c r="PBK168" s="428"/>
      <c r="PBL168" s="79"/>
      <c r="PBM168" s="424"/>
      <c r="PBN168" s="89"/>
      <c r="PBO168" s="425"/>
      <c r="PBP168" s="423"/>
      <c r="PBQ168" s="426"/>
      <c r="PBR168" s="426"/>
      <c r="PBS168" s="427"/>
      <c r="PBT168" s="427"/>
      <c r="PBU168" s="423"/>
      <c r="PBV168" s="428"/>
      <c r="PBW168" s="79"/>
      <c r="PBX168" s="424"/>
      <c r="PBY168" s="89"/>
      <c r="PBZ168" s="425"/>
      <c r="PCA168" s="423"/>
      <c r="PCB168" s="426"/>
      <c r="PCC168" s="426"/>
      <c r="PCD168" s="427"/>
      <c r="PCE168" s="427"/>
      <c r="PCF168" s="423"/>
      <c r="PCG168" s="428"/>
      <c r="PCH168" s="79"/>
      <c r="PCI168" s="424"/>
      <c r="PCJ168" s="89"/>
      <c r="PCK168" s="425"/>
      <c r="PCL168" s="423"/>
      <c r="PCM168" s="426"/>
      <c r="PCN168" s="426"/>
      <c r="PCO168" s="427"/>
      <c r="PCP168" s="427"/>
      <c r="PCQ168" s="423"/>
      <c r="PCR168" s="428"/>
      <c r="PCS168" s="79"/>
      <c r="PCT168" s="424"/>
      <c r="PCU168" s="89"/>
      <c r="PCV168" s="425"/>
      <c r="PCW168" s="423"/>
      <c r="PCX168" s="426"/>
      <c r="PCY168" s="426"/>
      <c r="PCZ168" s="427"/>
      <c r="PDA168" s="427"/>
      <c r="PDB168" s="423"/>
      <c r="PDC168" s="428"/>
      <c r="PDD168" s="79"/>
      <c r="PDE168" s="424"/>
      <c r="PDF168" s="89"/>
      <c r="PDG168" s="425"/>
      <c r="PDH168" s="423"/>
      <c r="PDI168" s="426"/>
      <c r="PDJ168" s="426"/>
      <c r="PDK168" s="427"/>
      <c r="PDL168" s="427"/>
      <c r="PDM168" s="423"/>
      <c r="PDN168" s="428"/>
      <c r="PDO168" s="79"/>
      <c r="PDP168" s="424"/>
      <c r="PDQ168" s="89"/>
      <c r="PDR168" s="425"/>
      <c r="PDS168" s="423"/>
      <c r="PDT168" s="426"/>
      <c r="PDU168" s="426"/>
      <c r="PDV168" s="427"/>
      <c r="PDW168" s="427"/>
      <c r="PDX168" s="423"/>
      <c r="PDY168" s="428"/>
      <c r="PDZ168" s="79"/>
      <c r="PEA168" s="424"/>
      <c r="PEB168" s="89"/>
      <c r="PEC168" s="425"/>
      <c r="PED168" s="423"/>
      <c r="PEE168" s="426"/>
      <c r="PEF168" s="426"/>
      <c r="PEG168" s="427"/>
      <c r="PEH168" s="427"/>
      <c r="PEI168" s="423"/>
      <c r="PEJ168" s="428"/>
      <c r="PEK168" s="79"/>
      <c r="PEL168" s="424"/>
      <c r="PEM168" s="89"/>
      <c r="PEN168" s="425"/>
      <c r="PEO168" s="423"/>
      <c r="PEP168" s="426"/>
      <c r="PEQ168" s="426"/>
      <c r="PER168" s="427"/>
      <c r="PES168" s="427"/>
      <c r="PET168" s="423"/>
      <c r="PEU168" s="428"/>
      <c r="PEV168" s="79"/>
      <c r="PEW168" s="424"/>
      <c r="PEX168" s="89"/>
      <c r="PEY168" s="425"/>
      <c r="PEZ168" s="423"/>
      <c r="PFA168" s="426"/>
      <c r="PFB168" s="426"/>
      <c r="PFC168" s="427"/>
      <c r="PFD168" s="427"/>
      <c r="PFE168" s="423"/>
      <c r="PFF168" s="428"/>
      <c r="PFG168" s="79"/>
      <c r="PFH168" s="424"/>
      <c r="PFI168" s="89"/>
      <c r="PFJ168" s="425"/>
      <c r="PFK168" s="423"/>
      <c r="PFL168" s="426"/>
      <c r="PFM168" s="426"/>
      <c r="PFN168" s="427"/>
      <c r="PFO168" s="427"/>
      <c r="PFP168" s="423"/>
      <c r="PFQ168" s="428"/>
      <c r="PFR168" s="79"/>
      <c r="PFS168" s="424"/>
      <c r="PFT168" s="89"/>
      <c r="PFU168" s="425"/>
      <c r="PFV168" s="423"/>
      <c r="PFW168" s="426"/>
      <c r="PFX168" s="426"/>
      <c r="PFY168" s="427"/>
      <c r="PFZ168" s="427"/>
      <c r="PGA168" s="423"/>
      <c r="PGB168" s="428"/>
      <c r="PGC168" s="79"/>
      <c r="PGD168" s="424"/>
      <c r="PGE168" s="89"/>
      <c r="PGF168" s="425"/>
      <c r="PGG168" s="423"/>
      <c r="PGH168" s="426"/>
      <c r="PGI168" s="426"/>
      <c r="PGJ168" s="427"/>
      <c r="PGK168" s="427"/>
      <c r="PGL168" s="423"/>
      <c r="PGM168" s="428"/>
      <c r="PGN168" s="79"/>
      <c r="PGO168" s="424"/>
      <c r="PGP168" s="89"/>
      <c r="PGQ168" s="425"/>
      <c r="PGR168" s="423"/>
      <c r="PGS168" s="426"/>
      <c r="PGT168" s="426"/>
      <c r="PGU168" s="427"/>
      <c r="PGV168" s="427"/>
      <c r="PGW168" s="423"/>
      <c r="PGX168" s="428"/>
      <c r="PGY168" s="79"/>
      <c r="PGZ168" s="424"/>
      <c r="PHA168" s="89"/>
      <c r="PHB168" s="425"/>
      <c r="PHC168" s="423"/>
      <c r="PHD168" s="426"/>
      <c r="PHE168" s="426"/>
      <c r="PHF168" s="427"/>
      <c r="PHG168" s="427"/>
      <c r="PHH168" s="423"/>
      <c r="PHI168" s="428"/>
      <c r="PHJ168" s="79"/>
      <c r="PHK168" s="424"/>
      <c r="PHL168" s="89"/>
      <c r="PHM168" s="425"/>
      <c r="PHN168" s="423"/>
      <c r="PHO168" s="426"/>
      <c r="PHP168" s="426"/>
      <c r="PHQ168" s="427"/>
      <c r="PHR168" s="427"/>
      <c r="PHS168" s="423"/>
      <c r="PHT168" s="428"/>
      <c r="PHU168" s="79"/>
      <c r="PHV168" s="424"/>
      <c r="PHW168" s="89"/>
      <c r="PHX168" s="425"/>
      <c r="PHY168" s="423"/>
      <c r="PHZ168" s="426"/>
      <c r="PIA168" s="426"/>
      <c r="PIB168" s="427"/>
      <c r="PIC168" s="427"/>
      <c r="PID168" s="423"/>
      <c r="PIE168" s="428"/>
      <c r="PIF168" s="79"/>
      <c r="PIG168" s="424"/>
      <c r="PIH168" s="89"/>
      <c r="PII168" s="425"/>
      <c r="PIJ168" s="423"/>
      <c r="PIK168" s="426"/>
      <c r="PIL168" s="426"/>
      <c r="PIM168" s="427"/>
      <c r="PIN168" s="427"/>
      <c r="PIO168" s="423"/>
      <c r="PIP168" s="428"/>
      <c r="PIQ168" s="79"/>
      <c r="PIR168" s="424"/>
      <c r="PIS168" s="89"/>
      <c r="PIT168" s="425"/>
      <c r="PIU168" s="423"/>
      <c r="PIV168" s="426"/>
      <c r="PIW168" s="426"/>
      <c r="PIX168" s="427"/>
      <c r="PIY168" s="427"/>
      <c r="PIZ168" s="423"/>
      <c r="PJA168" s="428"/>
      <c r="PJB168" s="79"/>
      <c r="PJC168" s="424"/>
      <c r="PJD168" s="89"/>
      <c r="PJE168" s="425"/>
      <c r="PJF168" s="423"/>
      <c r="PJG168" s="426"/>
      <c r="PJH168" s="426"/>
      <c r="PJI168" s="427"/>
      <c r="PJJ168" s="427"/>
      <c r="PJK168" s="423"/>
      <c r="PJL168" s="428"/>
      <c r="PJM168" s="79"/>
      <c r="PJN168" s="424"/>
      <c r="PJO168" s="89"/>
      <c r="PJP168" s="425"/>
      <c r="PJQ168" s="423"/>
      <c r="PJR168" s="426"/>
      <c r="PJS168" s="426"/>
      <c r="PJT168" s="427"/>
      <c r="PJU168" s="427"/>
      <c r="PJV168" s="423"/>
      <c r="PJW168" s="428"/>
      <c r="PJX168" s="79"/>
      <c r="PJY168" s="424"/>
      <c r="PJZ168" s="89"/>
      <c r="PKA168" s="425"/>
      <c r="PKB168" s="423"/>
      <c r="PKC168" s="426"/>
      <c r="PKD168" s="426"/>
      <c r="PKE168" s="427"/>
      <c r="PKF168" s="427"/>
      <c r="PKG168" s="423"/>
      <c r="PKH168" s="428"/>
      <c r="PKI168" s="79"/>
      <c r="PKJ168" s="424"/>
      <c r="PKK168" s="89"/>
      <c r="PKL168" s="425"/>
      <c r="PKM168" s="423"/>
      <c r="PKN168" s="426"/>
      <c r="PKO168" s="426"/>
      <c r="PKP168" s="427"/>
      <c r="PKQ168" s="427"/>
      <c r="PKR168" s="423"/>
      <c r="PKS168" s="428"/>
      <c r="PKT168" s="79"/>
      <c r="PKU168" s="424"/>
      <c r="PKV168" s="89"/>
      <c r="PKW168" s="425"/>
      <c r="PKX168" s="423"/>
      <c r="PKY168" s="426"/>
      <c r="PKZ168" s="426"/>
      <c r="PLA168" s="427"/>
      <c r="PLB168" s="427"/>
      <c r="PLC168" s="423"/>
      <c r="PLD168" s="428"/>
      <c r="PLE168" s="79"/>
      <c r="PLF168" s="424"/>
      <c r="PLG168" s="89"/>
      <c r="PLH168" s="425"/>
      <c r="PLI168" s="423"/>
      <c r="PLJ168" s="426"/>
      <c r="PLK168" s="426"/>
      <c r="PLL168" s="427"/>
      <c r="PLM168" s="427"/>
      <c r="PLN168" s="423"/>
      <c r="PLO168" s="428"/>
      <c r="PLP168" s="79"/>
      <c r="PLQ168" s="424"/>
      <c r="PLR168" s="89"/>
      <c r="PLS168" s="425"/>
      <c r="PLT168" s="423"/>
      <c r="PLU168" s="426"/>
      <c r="PLV168" s="426"/>
      <c r="PLW168" s="427"/>
      <c r="PLX168" s="427"/>
      <c r="PLY168" s="423"/>
      <c r="PLZ168" s="428"/>
      <c r="PMA168" s="79"/>
      <c r="PMB168" s="424"/>
      <c r="PMC168" s="89"/>
      <c r="PMD168" s="425"/>
      <c r="PME168" s="423"/>
      <c r="PMF168" s="426"/>
      <c r="PMG168" s="426"/>
      <c r="PMH168" s="427"/>
      <c r="PMI168" s="427"/>
      <c r="PMJ168" s="423"/>
      <c r="PMK168" s="428"/>
      <c r="PML168" s="79"/>
      <c r="PMM168" s="424"/>
      <c r="PMN168" s="89"/>
      <c r="PMO168" s="425"/>
      <c r="PMP168" s="423"/>
      <c r="PMQ168" s="426"/>
      <c r="PMR168" s="426"/>
      <c r="PMS168" s="427"/>
      <c r="PMT168" s="427"/>
      <c r="PMU168" s="423"/>
      <c r="PMV168" s="428"/>
      <c r="PMW168" s="79"/>
      <c r="PMX168" s="424"/>
      <c r="PMY168" s="89"/>
      <c r="PMZ168" s="425"/>
      <c r="PNA168" s="423"/>
      <c r="PNB168" s="426"/>
      <c r="PNC168" s="426"/>
      <c r="PND168" s="427"/>
      <c r="PNE168" s="427"/>
      <c r="PNF168" s="423"/>
      <c r="PNG168" s="428"/>
      <c r="PNH168" s="79"/>
      <c r="PNI168" s="424"/>
      <c r="PNJ168" s="89"/>
      <c r="PNK168" s="425"/>
      <c r="PNL168" s="423"/>
      <c r="PNM168" s="426"/>
      <c r="PNN168" s="426"/>
      <c r="PNO168" s="427"/>
      <c r="PNP168" s="427"/>
      <c r="PNQ168" s="423"/>
      <c r="PNR168" s="428"/>
      <c r="PNS168" s="79"/>
      <c r="PNT168" s="424"/>
      <c r="PNU168" s="89"/>
      <c r="PNV168" s="425"/>
      <c r="PNW168" s="423"/>
      <c r="PNX168" s="426"/>
      <c r="PNY168" s="426"/>
      <c r="PNZ168" s="427"/>
      <c r="POA168" s="427"/>
      <c r="POB168" s="423"/>
      <c r="POC168" s="428"/>
      <c r="POD168" s="79"/>
      <c r="POE168" s="424"/>
      <c r="POF168" s="89"/>
      <c r="POG168" s="425"/>
      <c r="POH168" s="423"/>
      <c r="POI168" s="426"/>
      <c r="POJ168" s="426"/>
      <c r="POK168" s="427"/>
      <c r="POL168" s="427"/>
      <c r="POM168" s="423"/>
      <c r="PON168" s="428"/>
      <c r="POO168" s="79"/>
      <c r="POP168" s="424"/>
      <c r="POQ168" s="89"/>
      <c r="POR168" s="425"/>
      <c r="POS168" s="423"/>
      <c r="POT168" s="426"/>
      <c r="POU168" s="426"/>
      <c r="POV168" s="427"/>
      <c r="POW168" s="427"/>
      <c r="POX168" s="423"/>
      <c r="POY168" s="428"/>
      <c r="POZ168" s="79"/>
      <c r="PPA168" s="424"/>
      <c r="PPB168" s="89"/>
      <c r="PPC168" s="425"/>
      <c r="PPD168" s="423"/>
      <c r="PPE168" s="426"/>
      <c r="PPF168" s="426"/>
      <c r="PPG168" s="427"/>
      <c r="PPH168" s="427"/>
      <c r="PPI168" s="423"/>
      <c r="PPJ168" s="428"/>
      <c r="PPK168" s="79"/>
      <c r="PPL168" s="424"/>
      <c r="PPM168" s="89"/>
      <c r="PPN168" s="425"/>
      <c r="PPO168" s="423"/>
      <c r="PPP168" s="426"/>
      <c r="PPQ168" s="426"/>
      <c r="PPR168" s="427"/>
      <c r="PPS168" s="427"/>
      <c r="PPT168" s="423"/>
      <c r="PPU168" s="428"/>
      <c r="PPV168" s="79"/>
      <c r="PPW168" s="424"/>
      <c r="PPX168" s="89"/>
      <c r="PPY168" s="425"/>
      <c r="PPZ168" s="423"/>
      <c r="PQA168" s="426"/>
      <c r="PQB168" s="426"/>
      <c r="PQC168" s="427"/>
      <c r="PQD168" s="427"/>
      <c r="PQE168" s="423"/>
      <c r="PQF168" s="428"/>
      <c r="PQG168" s="79"/>
      <c r="PQH168" s="424"/>
      <c r="PQI168" s="89"/>
      <c r="PQJ168" s="425"/>
      <c r="PQK168" s="423"/>
      <c r="PQL168" s="426"/>
      <c r="PQM168" s="426"/>
      <c r="PQN168" s="427"/>
      <c r="PQO168" s="427"/>
      <c r="PQP168" s="423"/>
      <c r="PQQ168" s="428"/>
      <c r="PQR168" s="79"/>
      <c r="PQS168" s="424"/>
      <c r="PQT168" s="89"/>
      <c r="PQU168" s="425"/>
      <c r="PQV168" s="423"/>
      <c r="PQW168" s="426"/>
      <c r="PQX168" s="426"/>
      <c r="PQY168" s="427"/>
      <c r="PQZ168" s="427"/>
      <c r="PRA168" s="423"/>
      <c r="PRB168" s="428"/>
      <c r="PRC168" s="79"/>
      <c r="PRD168" s="424"/>
      <c r="PRE168" s="89"/>
      <c r="PRF168" s="425"/>
      <c r="PRG168" s="423"/>
      <c r="PRH168" s="426"/>
      <c r="PRI168" s="426"/>
      <c r="PRJ168" s="427"/>
      <c r="PRK168" s="427"/>
      <c r="PRL168" s="423"/>
      <c r="PRM168" s="428"/>
      <c r="PRN168" s="79"/>
      <c r="PRO168" s="424"/>
      <c r="PRP168" s="89"/>
      <c r="PRQ168" s="425"/>
      <c r="PRR168" s="423"/>
      <c r="PRS168" s="426"/>
      <c r="PRT168" s="426"/>
      <c r="PRU168" s="427"/>
      <c r="PRV168" s="427"/>
      <c r="PRW168" s="423"/>
      <c r="PRX168" s="428"/>
      <c r="PRY168" s="79"/>
      <c r="PRZ168" s="424"/>
      <c r="PSA168" s="89"/>
      <c r="PSB168" s="425"/>
      <c r="PSC168" s="423"/>
      <c r="PSD168" s="426"/>
      <c r="PSE168" s="426"/>
      <c r="PSF168" s="427"/>
      <c r="PSG168" s="427"/>
      <c r="PSH168" s="423"/>
      <c r="PSI168" s="428"/>
      <c r="PSJ168" s="79"/>
      <c r="PSK168" s="424"/>
      <c r="PSL168" s="89"/>
      <c r="PSM168" s="425"/>
      <c r="PSN168" s="423"/>
      <c r="PSO168" s="426"/>
      <c r="PSP168" s="426"/>
      <c r="PSQ168" s="427"/>
      <c r="PSR168" s="427"/>
      <c r="PSS168" s="423"/>
      <c r="PST168" s="428"/>
      <c r="PSU168" s="79"/>
      <c r="PSV168" s="424"/>
      <c r="PSW168" s="89"/>
      <c r="PSX168" s="425"/>
      <c r="PSY168" s="423"/>
      <c r="PSZ168" s="426"/>
      <c r="PTA168" s="426"/>
      <c r="PTB168" s="427"/>
      <c r="PTC168" s="427"/>
      <c r="PTD168" s="423"/>
      <c r="PTE168" s="428"/>
      <c r="PTF168" s="79"/>
      <c r="PTG168" s="424"/>
      <c r="PTH168" s="89"/>
      <c r="PTI168" s="425"/>
      <c r="PTJ168" s="423"/>
      <c r="PTK168" s="426"/>
      <c r="PTL168" s="426"/>
      <c r="PTM168" s="427"/>
      <c r="PTN168" s="427"/>
      <c r="PTO168" s="423"/>
      <c r="PTP168" s="428"/>
      <c r="PTQ168" s="79"/>
      <c r="PTR168" s="424"/>
      <c r="PTS168" s="89"/>
      <c r="PTT168" s="425"/>
      <c r="PTU168" s="423"/>
      <c r="PTV168" s="426"/>
      <c r="PTW168" s="426"/>
      <c r="PTX168" s="427"/>
      <c r="PTY168" s="427"/>
      <c r="PTZ168" s="423"/>
      <c r="PUA168" s="428"/>
      <c r="PUB168" s="79"/>
      <c r="PUC168" s="424"/>
      <c r="PUD168" s="89"/>
      <c r="PUE168" s="425"/>
      <c r="PUF168" s="423"/>
      <c r="PUG168" s="426"/>
      <c r="PUH168" s="426"/>
      <c r="PUI168" s="427"/>
      <c r="PUJ168" s="427"/>
      <c r="PUK168" s="423"/>
      <c r="PUL168" s="428"/>
      <c r="PUM168" s="79"/>
      <c r="PUN168" s="424"/>
      <c r="PUO168" s="89"/>
      <c r="PUP168" s="425"/>
      <c r="PUQ168" s="423"/>
      <c r="PUR168" s="426"/>
      <c r="PUS168" s="426"/>
      <c r="PUT168" s="427"/>
      <c r="PUU168" s="427"/>
      <c r="PUV168" s="423"/>
      <c r="PUW168" s="428"/>
      <c r="PUX168" s="79"/>
      <c r="PUY168" s="424"/>
      <c r="PUZ168" s="89"/>
      <c r="PVA168" s="425"/>
      <c r="PVB168" s="423"/>
      <c r="PVC168" s="426"/>
      <c r="PVD168" s="426"/>
      <c r="PVE168" s="427"/>
      <c r="PVF168" s="427"/>
      <c r="PVG168" s="423"/>
      <c r="PVH168" s="428"/>
      <c r="PVI168" s="79"/>
      <c r="PVJ168" s="424"/>
      <c r="PVK168" s="89"/>
      <c r="PVL168" s="425"/>
      <c r="PVM168" s="423"/>
      <c r="PVN168" s="426"/>
      <c r="PVO168" s="426"/>
      <c r="PVP168" s="427"/>
      <c r="PVQ168" s="427"/>
      <c r="PVR168" s="423"/>
      <c r="PVS168" s="428"/>
      <c r="PVT168" s="79"/>
      <c r="PVU168" s="424"/>
      <c r="PVV168" s="89"/>
      <c r="PVW168" s="425"/>
      <c r="PVX168" s="423"/>
      <c r="PVY168" s="426"/>
      <c r="PVZ168" s="426"/>
      <c r="PWA168" s="427"/>
      <c r="PWB168" s="427"/>
      <c r="PWC168" s="423"/>
      <c r="PWD168" s="428"/>
      <c r="PWE168" s="79"/>
      <c r="PWF168" s="424"/>
      <c r="PWG168" s="89"/>
      <c r="PWH168" s="425"/>
      <c r="PWI168" s="423"/>
      <c r="PWJ168" s="426"/>
      <c r="PWK168" s="426"/>
      <c r="PWL168" s="427"/>
      <c r="PWM168" s="427"/>
      <c r="PWN168" s="423"/>
      <c r="PWO168" s="428"/>
      <c r="PWP168" s="79"/>
      <c r="PWQ168" s="424"/>
      <c r="PWR168" s="89"/>
      <c r="PWS168" s="425"/>
      <c r="PWT168" s="423"/>
      <c r="PWU168" s="426"/>
      <c r="PWV168" s="426"/>
      <c r="PWW168" s="427"/>
      <c r="PWX168" s="427"/>
      <c r="PWY168" s="423"/>
      <c r="PWZ168" s="428"/>
      <c r="PXA168" s="79"/>
      <c r="PXB168" s="424"/>
      <c r="PXC168" s="89"/>
      <c r="PXD168" s="425"/>
      <c r="PXE168" s="423"/>
      <c r="PXF168" s="426"/>
      <c r="PXG168" s="426"/>
      <c r="PXH168" s="427"/>
      <c r="PXI168" s="427"/>
      <c r="PXJ168" s="423"/>
      <c r="PXK168" s="428"/>
      <c r="PXL168" s="79"/>
      <c r="PXM168" s="424"/>
      <c r="PXN168" s="89"/>
      <c r="PXO168" s="425"/>
      <c r="PXP168" s="423"/>
      <c r="PXQ168" s="426"/>
      <c r="PXR168" s="426"/>
      <c r="PXS168" s="427"/>
      <c r="PXT168" s="427"/>
      <c r="PXU168" s="423"/>
      <c r="PXV168" s="428"/>
      <c r="PXW168" s="79"/>
      <c r="PXX168" s="424"/>
      <c r="PXY168" s="89"/>
      <c r="PXZ168" s="425"/>
      <c r="PYA168" s="423"/>
      <c r="PYB168" s="426"/>
      <c r="PYC168" s="426"/>
      <c r="PYD168" s="427"/>
      <c r="PYE168" s="427"/>
      <c r="PYF168" s="423"/>
      <c r="PYG168" s="428"/>
      <c r="PYH168" s="79"/>
      <c r="PYI168" s="424"/>
      <c r="PYJ168" s="89"/>
      <c r="PYK168" s="425"/>
      <c r="PYL168" s="423"/>
      <c r="PYM168" s="426"/>
      <c r="PYN168" s="426"/>
      <c r="PYO168" s="427"/>
      <c r="PYP168" s="427"/>
      <c r="PYQ168" s="423"/>
      <c r="PYR168" s="428"/>
      <c r="PYS168" s="79"/>
      <c r="PYT168" s="424"/>
      <c r="PYU168" s="89"/>
      <c r="PYV168" s="425"/>
      <c r="PYW168" s="423"/>
      <c r="PYX168" s="426"/>
      <c r="PYY168" s="426"/>
      <c r="PYZ168" s="427"/>
      <c r="PZA168" s="427"/>
      <c r="PZB168" s="423"/>
      <c r="PZC168" s="428"/>
      <c r="PZD168" s="79"/>
      <c r="PZE168" s="424"/>
      <c r="PZF168" s="89"/>
      <c r="PZG168" s="425"/>
      <c r="PZH168" s="423"/>
      <c r="PZI168" s="426"/>
      <c r="PZJ168" s="426"/>
      <c r="PZK168" s="427"/>
      <c r="PZL168" s="427"/>
      <c r="PZM168" s="423"/>
      <c r="PZN168" s="428"/>
      <c r="PZO168" s="79"/>
      <c r="PZP168" s="424"/>
      <c r="PZQ168" s="89"/>
      <c r="PZR168" s="425"/>
      <c r="PZS168" s="423"/>
      <c r="PZT168" s="426"/>
      <c r="PZU168" s="426"/>
      <c r="PZV168" s="427"/>
      <c r="PZW168" s="427"/>
      <c r="PZX168" s="423"/>
      <c r="PZY168" s="428"/>
      <c r="PZZ168" s="79"/>
      <c r="QAA168" s="424"/>
      <c r="QAB168" s="89"/>
      <c r="QAC168" s="425"/>
      <c r="QAD168" s="423"/>
      <c r="QAE168" s="426"/>
      <c r="QAF168" s="426"/>
      <c r="QAG168" s="427"/>
      <c r="QAH168" s="427"/>
      <c r="QAI168" s="423"/>
      <c r="QAJ168" s="428"/>
      <c r="QAK168" s="79"/>
      <c r="QAL168" s="424"/>
      <c r="QAM168" s="89"/>
      <c r="QAN168" s="425"/>
      <c r="QAO168" s="423"/>
      <c r="QAP168" s="426"/>
      <c r="QAQ168" s="426"/>
      <c r="QAR168" s="427"/>
      <c r="QAS168" s="427"/>
      <c r="QAT168" s="423"/>
      <c r="QAU168" s="428"/>
      <c r="QAV168" s="79"/>
      <c r="QAW168" s="424"/>
      <c r="QAX168" s="89"/>
      <c r="QAY168" s="425"/>
      <c r="QAZ168" s="423"/>
      <c r="QBA168" s="426"/>
      <c r="QBB168" s="426"/>
      <c r="QBC168" s="427"/>
      <c r="QBD168" s="427"/>
      <c r="QBE168" s="423"/>
      <c r="QBF168" s="428"/>
      <c r="QBG168" s="79"/>
      <c r="QBH168" s="424"/>
      <c r="QBI168" s="89"/>
      <c r="QBJ168" s="425"/>
      <c r="QBK168" s="423"/>
      <c r="QBL168" s="426"/>
      <c r="QBM168" s="426"/>
      <c r="QBN168" s="427"/>
      <c r="QBO168" s="427"/>
      <c r="QBP168" s="423"/>
      <c r="QBQ168" s="428"/>
      <c r="QBR168" s="79"/>
      <c r="QBS168" s="424"/>
      <c r="QBT168" s="89"/>
      <c r="QBU168" s="425"/>
      <c r="QBV168" s="423"/>
      <c r="QBW168" s="426"/>
      <c r="QBX168" s="426"/>
      <c r="QBY168" s="427"/>
      <c r="QBZ168" s="427"/>
      <c r="QCA168" s="423"/>
      <c r="QCB168" s="428"/>
      <c r="QCC168" s="79"/>
      <c r="QCD168" s="424"/>
      <c r="QCE168" s="89"/>
      <c r="QCF168" s="425"/>
      <c r="QCG168" s="423"/>
      <c r="QCH168" s="426"/>
      <c r="QCI168" s="426"/>
      <c r="QCJ168" s="427"/>
      <c r="QCK168" s="427"/>
      <c r="QCL168" s="423"/>
      <c r="QCM168" s="428"/>
      <c r="QCN168" s="79"/>
      <c r="QCO168" s="424"/>
      <c r="QCP168" s="89"/>
      <c r="QCQ168" s="425"/>
      <c r="QCR168" s="423"/>
      <c r="QCS168" s="426"/>
      <c r="QCT168" s="426"/>
      <c r="QCU168" s="427"/>
      <c r="QCV168" s="427"/>
      <c r="QCW168" s="423"/>
      <c r="QCX168" s="428"/>
      <c r="QCY168" s="79"/>
      <c r="QCZ168" s="424"/>
      <c r="QDA168" s="89"/>
      <c r="QDB168" s="425"/>
      <c r="QDC168" s="423"/>
      <c r="QDD168" s="426"/>
      <c r="QDE168" s="426"/>
      <c r="QDF168" s="427"/>
      <c r="QDG168" s="427"/>
      <c r="QDH168" s="423"/>
      <c r="QDI168" s="428"/>
      <c r="QDJ168" s="79"/>
      <c r="QDK168" s="424"/>
      <c r="QDL168" s="89"/>
      <c r="QDM168" s="425"/>
      <c r="QDN168" s="423"/>
      <c r="QDO168" s="426"/>
      <c r="QDP168" s="426"/>
      <c r="QDQ168" s="427"/>
      <c r="QDR168" s="427"/>
      <c r="QDS168" s="423"/>
      <c r="QDT168" s="428"/>
      <c r="QDU168" s="79"/>
      <c r="QDV168" s="424"/>
      <c r="QDW168" s="89"/>
      <c r="QDX168" s="425"/>
      <c r="QDY168" s="423"/>
      <c r="QDZ168" s="426"/>
      <c r="QEA168" s="426"/>
      <c r="QEB168" s="427"/>
      <c r="QEC168" s="427"/>
      <c r="QED168" s="423"/>
      <c r="QEE168" s="428"/>
      <c r="QEF168" s="79"/>
      <c r="QEG168" s="424"/>
      <c r="QEH168" s="89"/>
      <c r="QEI168" s="425"/>
      <c r="QEJ168" s="423"/>
      <c r="QEK168" s="426"/>
      <c r="QEL168" s="426"/>
      <c r="QEM168" s="427"/>
      <c r="QEN168" s="427"/>
      <c r="QEO168" s="423"/>
      <c r="QEP168" s="428"/>
      <c r="QEQ168" s="79"/>
      <c r="QER168" s="424"/>
      <c r="QES168" s="89"/>
      <c r="QET168" s="425"/>
      <c r="QEU168" s="423"/>
      <c r="QEV168" s="426"/>
      <c r="QEW168" s="426"/>
      <c r="QEX168" s="427"/>
      <c r="QEY168" s="427"/>
      <c r="QEZ168" s="423"/>
      <c r="QFA168" s="428"/>
      <c r="QFB168" s="79"/>
      <c r="QFC168" s="424"/>
      <c r="QFD168" s="89"/>
      <c r="QFE168" s="425"/>
      <c r="QFF168" s="423"/>
      <c r="QFG168" s="426"/>
      <c r="QFH168" s="426"/>
      <c r="QFI168" s="427"/>
      <c r="QFJ168" s="427"/>
      <c r="QFK168" s="423"/>
      <c r="QFL168" s="428"/>
      <c r="QFM168" s="79"/>
      <c r="QFN168" s="424"/>
      <c r="QFO168" s="89"/>
      <c r="QFP168" s="425"/>
      <c r="QFQ168" s="423"/>
      <c r="QFR168" s="426"/>
      <c r="QFS168" s="426"/>
      <c r="QFT168" s="427"/>
      <c r="QFU168" s="427"/>
      <c r="QFV168" s="423"/>
      <c r="QFW168" s="428"/>
      <c r="QFX168" s="79"/>
      <c r="QFY168" s="424"/>
      <c r="QFZ168" s="89"/>
      <c r="QGA168" s="425"/>
      <c r="QGB168" s="423"/>
      <c r="QGC168" s="426"/>
      <c r="QGD168" s="426"/>
      <c r="QGE168" s="427"/>
      <c r="QGF168" s="427"/>
      <c r="QGG168" s="423"/>
      <c r="QGH168" s="428"/>
      <c r="QGI168" s="79"/>
      <c r="QGJ168" s="424"/>
      <c r="QGK168" s="89"/>
      <c r="QGL168" s="425"/>
      <c r="QGM168" s="423"/>
      <c r="QGN168" s="426"/>
      <c r="QGO168" s="426"/>
      <c r="QGP168" s="427"/>
      <c r="QGQ168" s="427"/>
      <c r="QGR168" s="423"/>
      <c r="QGS168" s="428"/>
      <c r="QGT168" s="79"/>
      <c r="QGU168" s="424"/>
      <c r="QGV168" s="89"/>
      <c r="QGW168" s="425"/>
      <c r="QGX168" s="423"/>
      <c r="QGY168" s="426"/>
      <c r="QGZ168" s="426"/>
      <c r="QHA168" s="427"/>
      <c r="QHB168" s="427"/>
      <c r="QHC168" s="423"/>
      <c r="QHD168" s="428"/>
      <c r="QHE168" s="79"/>
      <c r="QHF168" s="424"/>
      <c r="QHG168" s="89"/>
      <c r="QHH168" s="425"/>
      <c r="QHI168" s="423"/>
      <c r="QHJ168" s="426"/>
      <c r="QHK168" s="426"/>
      <c r="QHL168" s="427"/>
      <c r="QHM168" s="427"/>
      <c r="QHN168" s="423"/>
      <c r="QHO168" s="428"/>
      <c r="QHP168" s="79"/>
      <c r="QHQ168" s="424"/>
      <c r="QHR168" s="89"/>
      <c r="QHS168" s="425"/>
      <c r="QHT168" s="423"/>
      <c r="QHU168" s="426"/>
      <c r="QHV168" s="426"/>
      <c r="QHW168" s="427"/>
      <c r="QHX168" s="427"/>
      <c r="QHY168" s="423"/>
      <c r="QHZ168" s="428"/>
      <c r="QIA168" s="79"/>
      <c r="QIB168" s="424"/>
      <c r="QIC168" s="89"/>
      <c r="QID168" s="425"/>
      <c r="QIE168" s="423"/>
      <c r="QIF168" s="426"/>
      <c r="QIG168" s="426"/>
      <c r="QIH168" s="427"/>
      <c r="QII168" s="427"/>
      <c r="QIJ168" s="423"/>
      <c r="QIK168" s="428"/>
      <c r="QIL168" s="79"/>
      <c r="QIM168" s="424"/>
      <c r="QIN168" s="89"/>
      <c r="QIO168" s="425"/>
      <c r="QIP168" s="423"/>
      <c r="QIQ168" s="426"/>
      <c r="QIR168" s="426"/>
      <c r="QIS168" s="427"/>
      <c r="QIT168" s="427"/>
      <c r="QIU168" s="423"/>
      <c r="QIV168" s="428"/>
      <c r="QIW168" s="79"/>
      <c r="QIX168" s="424"/>
      <c r="QIY168" s="89"/>
      <c r="QIZ168" s="425"/>
      <c r="QJA168" s="423"/>
      <c r="QJB168" s="426"/>
      <c r="QJC168" s="426"/>
      <c r="QJD168" s="427"/>
      <c r="QJE168" s="427"/>
      <c r="QJF168" s="423"/>
      <c r="QJG168" s="428"/>
      <c r="QJH168" s="79"/>
      <c r="QJI168" s="424"/>
      <c r="QJJ168" s="89"/>
      <c r="QJK168" s="425"/>
      <c r="QJL168" s="423"/>
      <c r="QJM168" s="426"/>
      <c r="QJN168" s="426"/>
      <c r="QJO168" s="427"/>
      <c r="QJP168" s="427"/>
      <c r="QJQ168" s="423"/>
      <c r="QJR168" s="428"/>
      <c r="QJS168" s="79"/>
      <c r="QJT168" s="424"/>
      <c r="QJU168" s="89"/>
      <c r="QJV168" s="425"/>
      <c r="QJW168" s="423"/>
      <c r="QJX168" s="426"/>
      <c r="QJY168" s="426"/>
      <c r="QJZ168" s="427"/>
      <c r="QKA168" s="427"/>
      <c r="QKB168" s="423"/>
      <c r="QKC168" s="428"/>
      <c r="QKD168" s="79"/>
      <c r="QKE168" s="424"/>
      <c r="QKF168" s="89"/>
      <c r="QKG168" s="425"/>
      <c r="QKH168" s="423"/>
      <c r="QKI168" s="426"/>
      <c r="QKJ168" s="426"/>
      <c r="QKK168" s="427"/>
      <c r="QKL168" s="427"/>
      <c r="QKM168" s="423"/>
      <c r="QKN168" s="428"/>
      <c r="QKO168" s="79"/>
      <c r="QKP168" s="424"/>
      <c r="QKQ168" s="89"/>
      <c r="QKR168" s="425"/>
      <c r="QKS168" s="423"/>
      <c r="QKT168" s="426"/>
      <c r="QKU168" s="426"/>
      <c r="QKV168" s="427"/>
      <c r="QKW168" s="427"/>
      <c r="QKX168" s="423"/>
      <c r="QKY168" s="428"/>
      <c r="QKZ168" s="79"/>
      <c r="QLA168" s="424"/>
      <c r="QLB168" s="89"/>
      <c r="QLC168" s="425"/>
      <c r="QLD168" s="423"/>
      <c r="QLE168" s="426"/>
      <c r="QLF168" s="426"/>
      <c r="QLG168" s="427"/>
      <c r="QLH168" s="427"/>
      <c r="QLI168" s="423"/>
      <c r="QLJ168" s="428"/>
      <c r="QLK168" s="79"/>
      <c r="QLL168" s="424"/>
      <c r="QLM168" s="89"/>
      <c r="QLN168" s="425"/>
      <c r="QLO168" s="423"/>
      <c r="QLP168" s="426"/>
      <c r="QLQ168" s="426"/>
      <c r="QLR168" s="427"/>
      <c r="QLS168" s="427"/>
      <c r="QLT168" s="423"/>
      <c r="QLU168" s="428"/>
      <c r="QLV168" s="79"/>
      <c r="QLW168" s="424"/>
      <c r="QLX168" s="89"/>
      <c r="QLY168" s="425"/>
      <c r="QLZ168" s="423"/>
      <c r="QMA168" s="426"/>
      <c r="QMB168" s="426"/>
      <c r="QMC168" s="427"/>
      <c r="QMD168" s="427"/>
      <c r="QME168" s="423"/>
      <c r="QMF168" s="428"/>
      <c r="QMG168" s="79"/>
      <c r="QMH168" s="424"/>
      <c r="QMI168" s="89"/>
      <c r="QMJ168" s="425"/>
      <c r="QMK168" s="423"/>
      <c r="QML168" s="426"/>
      <c r="QMM168" s="426"/>
      <c r="QMN168" s="427"/>
      <c r="QMO168" s="427"/>
      <c r="QMP168" s="423"/>
      <c r="QMQ168" s="428"/>
      <c r="QMR168" s="79"/>
      <c r="QMS168" s="424"/>
      <c r="QMT168" s="89"/>
      <c r="QMU168" s="425"/>
      <c r="QMV168" s="423"/>
      <c r="QMW168" s="426"/>
      <c r="QMX168" s="426"/>
      <c r="QMY168" s="427"/>
      <c r="QMZ168" s="427"/>
      <c r="QNA168" s="423"/>
      <c r="QNB168" s="428"/>
      <c r="QNC168" s="79"/>
      <c r="QND168" s="424"/>
      <c r="QNE168" s="89"/>
      <c r="QNF168" s="425"/>
      <c r="QNG168" s="423"/>
      <c r="QNH168" s="426"/>
      <c r="QNI168" s="426"/>
      <c r="QNJ168" s="427"/>
      <c r="QNK168" s="427"/>
      <c r="QNL168" s="423"/>
      <c r="QNM168" s="428"/>
      <c r="QNN168" s="79"/>
      <c r="QNO168" s="424"/>
      <c r="QNP168" s="89"/>
      <c r="QNQ168" s="425"/>
      <c r="QNR168" s="423"/>
      <c r="QNS168" s="426"/>
      <c r="QNT168" s="426"/>
      <c r="QNU168" s="427"/>
      <c r="QNV168" s="427"/>
      <c r="QNW168" s="423"/>
      <c r="QNX168" s="428"/>
      <c r="QNY168" s="79"/>
      <c r="QNZ168" s="424"/>
      <c r="QOA168" s="89"/>
      <c r="QOB168" s="425"/>
      <c r="QOC168" s="423"/>
      <c r="QOD168" s="426"/>
      <c r="QOE168" s="426"/>
      <c r="QOF168" s="427"/>
      <c r="QOG168" s="427"/>
      <c r="QOH168" s="423"/>
      <c r="QOI168" s="428"/>
      <c r="QOJ168" s="79"/>
      <c r="QOK168" s="424"/>
      <c r="QOL168" s="89"/>
      <c r="QOM168" s="425"/>
      <c r="QON168" s="423"/>
      <c r="QOO168" s="426"/>
      <c r="QOP168" s="426"/>
      <c r="QOQ168" s="427"/>
      <c r="QOR168" s="427"/>
      <c r="QOS168" s="423"/>
      <c r="QOT168" s="428"/>
      <c r="QOU168" s="79"/>
      <c r="QOV168" s="424"/>
      <c r="QOW168" s="89"/>
      <c r="QOX168" s="425"/>
      <c r="QOY168" s="423"/>
      <c r="QOZ168" s="426"/>
      <c r="QPA168" s="426"/>
      <c r="QPB168" s="427"/>
      <c r="QPC168" s="427"/>
      <c r="QPD168" s="423"/>
      <c r="QPE168" s="428"/>
      <c r="QPF168" s="79"/>
      <c r="QPG168" s="424"/>
      <c r="QPH168" s="89"/>
      <c r="QPI168" s="425"/>
      <c r="QPJ168" s="423"/>
      <c r="QPK168" s="426"/>
      <c r="QPL168" s="426"/>
      <c r="QPM168" s="427"/>
      <c r="QPN168" s="427"/>
      <c r="QPO168" s="423"/>
      <c r="QPP168" s="428"/>
      <c r="QPQ168" s="79"/>
      <c r="QPR168" s="424"/>
      <c r="QPS168" s="89"/>
      <c r="QPT168" s="425"/>
      <c r="QPU168" s="423"/>
      <c r="QPV168" s="426"/>
      <c r="QPW168" s="426"/>
      <c r="QPX168" s="427"/>
      <c r="QPY168" s="427"/>
      <c r="QPZ168" s="423"/>
      <c r="QQA168" s="428"/>
      <c r="QQB168" s="79"/>
      <c r="QQC168" s="424"/>
      <c r="QQD168" s="89"/>
      <c r="QQE168" s="425"/>
      <c r="QQF168" s="423"/>
      <c r="QQG168" s="426"/>
      <c r="QQH168" s="426"/>
      <c r="QQI168" s="427"/>
      <c r="QQJ168" s="427"/>
      <c r="QQK168" s="423"/>
      <c r="QQL168" s="428"/>
      <c r="QQM168" s="79"/>
      <c r="QQN168" s="424"/>
      <c r="QQO168" s="89"/>
      <c r="QQP168" s="425"/>
      <c r="QQQ168" s="423"/>
      <c r="QQR168" s="426"/>
      <c r="QQS168" s="426"/>
      <c r="QQT168" s="427"/>
      <c r="QQU168" s="427"/>
      <c r="QQV168" s="423"/>
      <c r="QQW168" s="428"/>
      <c r="QQX168" s="79"/>
      <c r="QQY168" s="424"/>
      <c r="QQZ168" s="89"/>
      <c r="QRA168" s="425"/>
      <c r="QRB168" s="423"/>
      <c r="QRC168" s="426"/>
      <c r="QRD168" s="426"/>
      <c r="QRE168" s="427"/>
      <c r="QRF168" s="427"/>
      <c r="QRG168" s="423"/>
      <c r="QRH168" s="428"/>
      <c r="QRI168" s="79"/>
      <c r="QRJ168" s="424"/>
      <c r="QRK168" s="89"/>
      <c r="QRL168" s="425"/>
      <c r="QRM168" s="423"/>
      <c r="QRN168" s="426"/>
      <c r="QRO168" s="426"/>
      <c r="QRP168" s="427"/>
      <c r="QRQ168" s="427"/>
      <c r="QRR168" s="423"/>
      <c r="QRS168" s="428"/>
      <c r="QRT168" s="79"/>
      <c r="QRU168" s="424"/>
      <c r="QRV168" s="89"/>
      <c r="QRW168" s="425"/>
      <c r="QRX168" s="423"/>
      <c r="QRY168" s="426"/>
      <c r="QRZ168" s="426"/>
      <c r="QSA168" s="427"/>
      <c r="QSB168" s="427"/>
      <c r="QSC168" s="423"/>
      <c r="QSD168" s="428"/>
      <c r="QSE168" s="79"/>
      <c r="QSF168" s="424"/>
      <c r="QSG168" s="89"/>
      <c r="QSH168" s="425"/>
      <c r="QSI168" s="423"/>
      <c r="QSJ168" s="426"/>
      <c r="QSK168" s="426"/>
      <c r="QSL168" s="427"/>
      <c r="QSM168" s="427"/>
      <c r="QSN168" s="423"/>
      <c r="QSO168" s="428"/>
      <c r="QSP168" s="79"/>
      <c r="QSQ168" s="424"/>
      <c r="QSR168" s="89"/>
      <c r="QSS168" s="425"/>
      <c r="QST168" s="423"/>
      <c r="QSU168" s="426"/>
      <c r="QSV168" s="426"/>
      <c r="QSW168" s="427"/>
      <c r="QSX168" s="427"/>
      <c r="QSY168" s="423"/>
      <c r="QSZ168" s="428"/>
      <c r="QTA168" s="79"/>
      <c r="QTB168" s="424"/>
      <c r="QTC168" s="89"/>
      <c r="QTD168" s="425"/>
      <c r="QTE168" s="423"/>
      <c r="QTF168" s="426"/>
      <c r="QTG168" s="426"/>
      <c r="QTH168" s="427"/>
      <c r="QTI168" s="427"/>
      <c r="QTJ168" s="423"/>
      <c r="QTK168" s="428"/>
      <c r="QTL168" s="79"/>
      <c r="QTM168" s="424"/>
      <c r="QTN168" s="89"/>
      <c r="QTO168" s="425"/>
      <c r="QTP168" s="423"/>
      <c r="QTQ168" s="426"/>
      <c r="QTR168" s="426"/>
      <c r="QTS168" s="427"/>
      <c r="QTT168" s="427"/>
      <c r="QTU168" s="423"/>
      <c r="QTV168" s="428"/>
      <c r="QTW168" s="79"/>
      <c r="QTX168" s="424"/>
      <c r="QTY168" s="89"/>
      <c r="QTZ168" s="425"/>
      <c r="QUA168" s="423"/>
      <c r="QUB168" s="426"/>
      <c r="QUC168" s="426"/>
      <c r="QUD168" s="427"/>
      <c r="QUE168" s="427"/>
      <c r="QUF168" s="423"/>
      <c r="QUG168" s="428"/>
      <c r="QUH168" s="79"/>
      <c r="QUI168" s="424"/>
      <c r="QUJ168" s="89"/>
      <c r="QUK168" s="425"/>
      <c r="QUL168" s="423"/>
      <c r="QUM168" s="426"/>
      <c r="QUN168" s="426"/>
      <c r="QUO168" s="427"/>
      <c r="QUP168" s="427"/>
      <c r="QUQ168" s="423"/>
      <c r="QUR168" s="428"/>
      <c r="QUS168" s="79"/>
      <c r="QUT168" s="424"/>
      <c r="QUU168" s="89"/>
      <c r="QUV168" s="425"/>
      <c r="QUW168" s="423"/>
      <c r="QUX168" s="426"/>
      <c r="QUY168" s="426"/>
      <c r="QUZ168" s="427"/>
      <c r="QVA168" s="427"/>
      <c r="QVB168" s="423"/>
      <c r="QVC168" s="428"/>
      <c r="QVD168" s="79"/>
      <c r="QVE168" s="424"/>
      <c r="QVF168" s="89"/>
      <c r="QVG168" s="425"/>
      <c r="QVH168" s="423"/>
      <c r="QVI168" s="426"/>
      <c r="QVJ168" s="426"/>
      <c r="QVK168" s="427"/>
      <c r="QVL168" s="427"/>
      <c r="QVM168" s="423"/>
      <c r="QVN168" s="428"/>
      <c r="QVO168" s="79"/>
      <c r="QVP168" s="424"/>
      <c r="QVQ168" s="89"/>
      <c r="QVR168" s="425"/>
      <c r="QVS168" s="423"/>
      <c r="QVT168" s="426"/>
      <c r="QVU168" s="426"/>
      <c r="QVV168" s="427"/>
      <c r="QVW168" s="427"/>
      <c r="QVX168" s="423"/>
      <c r="QVY168" s="428"/>
      <c r="QVZ168" s="79"/>
      <c r="QWA168" s="424"/>
      <c r="QWB168" s="89"/>
      <c r="QWC168" s="425"/>
      <c r="QWD168" s="423"/>
      <c r="QWE168" s="426"/>
      <c r="QWF168" s="426"/>
      <c r="QWG168" s="427"/>
      <c r="QWH168" s="427"/>
      <c r="QWI168" s="423"/>
      <c r="QWJ168" s="428"/>
      <c r="QWK168" s="79"/>
      <c r="QWL168" s="424"/>
      <c r="QWM168" s="89"/>
      <c r="QWN168" s="425"/>
      <c r="QWO168" s="423"/>
      <c r="QWP168" s="426"/>
      <c r="QWQ168" s="426"/>
      <c r="QWR168" s="427"/>
      <c r="QWS168" s="427"/>
      <c r="QWT168" s="423"/>
      <c r="QWU168" s="428"/>
      <c r="QWV168" s="79"/>
      <c r="QWW168" s="424"/>
      <c r="QWX168" s="89"/>
      <c r="QWY168" s="425"/>
      <c r="QWZ168" s="423"/>
      <c r="QXA168" s="426"/>
      <c r="QXB168" s="426"/>
      <c r="QXC168" s="427"/>
      <c r="QXD168" s="427"/>
      <c r="QXE168" s="423"/>
      <c r="QXF168" s="428"/>
      <c r="QXG168" s="79"/>
      <c r="QXH168" s="424"/>
      <c r="QXI168" s="89"/>
      <c r="QXJ168" s="425"/>
      <c r="QXK168" s="423"/>
      <c r="QXL168" s="426"/>
      <c r="QXM168" s="426"/>
      <c r="QXN168" s="427"/>
      <c r="QXO168" s="427"/>
      <c r="QXP168" s="423"/>
      <c r="QXQ168" s="428"/>
      <c r="QXR168" s="79"/>
      <c r="QXS168" s="424"/>
      <c r="QXT168" s="89"/>
      <c r="QXU168" s="425"/>
      <c r="QXV168" s="423"/>
      <c r="QXW168" s="426"/>
      <c r="QXX168" s="426"/>
      <c r="QXY168" s="427"/>
      <c r="QXZ168" s="427"/>
      <c r="QYA168" s="423"/>
      <c r="QYB168" s="428"/>
      <c r="QYC168" s="79"/>
      <c r="QYD168" s="424"/>
      <c r="QYE168" s="89"/>
      <c r="QYF168" s="425"/>
      <c r="QYG168" s="423"/>
      <c r="QYH168" s="426"/>
      <c r="QYI168" s="426"/>
      <c r="QYJ168" s="427"/>
      <c r="QYK168" s="427"/>
      <c r="QYL168" s="423"/>
      <c r="QYM168" s="428"/>
      <c r="QYN168" s="79"/>
      <c r="QYO168" s="424"/>
      <c r="QYP168" s="89"/>
      <c r="QYQ168" s="425"/>
      <c r="QYR168" s="423"/>
      <c r="QYS168" s="426"/>
      <c r="QYT168" s="426"/>
      <c r="QYU168" s="427"/>
      <c r="QYV168" s="427"/>
      <c r="QYW168" s="423"/>
      <c r="QYX168" s="428"/>
      <c r="QYY168" s="79"/>
      <c r="QYZ168" s="424"/>
      <c r="QZA168" s="89"/>
      <c r="QZB168" s="425"/>
      <c r="QZC168" s="423"/>
      <c r="QZD168" s="426"/>
      <c r="QZE168" s="426"/>
      <c r="QZF168" s="427"/>
      <c r="QZG168" s="427"/>
      <c r="QZH168" s="423"/>
      <c r="QZI168" s="428"/>
      <c r="QZJ168" s="79"/>
      <c r="QZK168" s="424"/>
      <c r="QZL168" s="89"/>
      <c r="QZM168" s="425"/>
      <c r="QZN168" s="423"/>
      <c r="QZO168" s="426"/>
      <c r="QZP168" s="426"/>
      <c r="QZQ168" s="427"/>
      <c r="QZR168" s="427"/>
      <c r="QZS168" s="423"/>
      <c r="QZT168" s="428"/>
      <c r="QZU168" s="79"/>
      <c r="QZV168" s="424"/>
      <c r="QZW168" s="89"/>
      <c r="QZX168" s="425"/>
      <c r="QZY168" s="423"/>
      <c r="QZZ168" s="426"/>
      <c r="RAA168" s="426"/>
      <c r="RAB168" s="427"/>
      <c r="RAC168" s="427"/>
      <c r="RAD168" s="423"/>
      <c r="RAE168" s="428"/>
      <c r="RAF168" s="79"/>
      <c r="RAG168" s="424"/>
      <c r="RAH168" s="89"/>
      <c r="RAI168" s="425"/>
      <c r="RAJ168" s="423"/>
      <c r="RAK168" s="426"/>
      <c r="RAL168" s="426"/>
      <c r="RAM168" s="427"/>
      <c r="RAN168" s="427"/>
      <c r="RAO168" s="423"/>
      <c r="RAP168" s="428"/>
      <c r="RAQ168" s="79"/>
      <c r="RAR168" s="424"/>
      <c r="RAS168" s="89"/>
      <c r="RAT168" s="425"/>
      <c r="RAU168" s="423"/>
      <c r="RAV168" s="426"/>
      <c r="RAW168" s="426"/>
      <c r="RAX168" s="427"/>
      <c r="RAY168" s="427"/>
      <c r="RAZ168" s="423"/>
      <c r="RBA168" s="428"/>
      <c r="RBB168" s="79"/>
      <c r="RBC168" s="424"/>
      <c r="RBD168" s="89"/>
      <c r="RBE168" s="425"/>
      <c r="RBF168" s="423"/>
      <c r="RBG168" s="426"/>
      <c r="RBH168" s="426"/>
      <c r="RBI168" s="427"/>
      <c r="RBJ168" s="427"/>
      <c r="RBK168" s="423"/>
      <c r="RBL168" s="428"/>
      <c r="RBM168" s="79"/>
      <c r="RBN168" s="424"/>
      <c r="RBO168" s="89"/>
      <c r="RBP168" s="425"/>
      <c r="RBQ168" s="423"/>
      <c r="RBR168" s="426"/>
      <c r="RBS168" s="426"/>
      <c r="RBT168" s="427"/>
      <c r="RBU168" s="427"/>
      <c r="RBV168" s="423"/>
      <c r="RBW168" s="428"/>
      <c r="RBX168" s="79"/>
      <c r="RBY168" s="424"/>
      <c r="RBZ168" s="89"/>
      <c r="RCA168" s="425"/>
      <c r="RCB168" s="423"/>
      <c r="RCC168" s="426"/>
      <c r="RCD168" s="426"/>
      <c r="RCE168" s="427"/>
      <c r="RCF168" s="427"/>
      <c r="RCG168" s="423"/>
      <c r="RCH168" s="428"/>
      <c r="RCI168" s="79"/>
      <c r="RCJ168" s="424"/>
      <c r="RCK168" s="89"/>
      <c r="RCL168" s="425"/>
      <c r="RCM168" s="423"/>
      <c r="RCN168" s="426"/>
      <c r="RCO168" s="426"/>
      <c r="RCP168" s="427"/>
      <c r="RCQ168" s="427"/>
      <c r="RCR168" s="423"/>
      <c r="RCS168" s="428"/>
      <c r="RCT168" s="79"/>
      <c r="RCU168" s="424"/>
      <c r="RCV168" s="89"/>
      <c r="RCW168" s="425"/>
      <c r="RCX168" s="423"/>
      <c r="RCY168" s="426"/>
      <c r="RCZ168" s="426"/>
      <c r="RDA168" s="427"/>
      <c r="RDB168" s="427"/>
      <c r="RDC168" s="423"/>
      <c r="RDD168" s="428"/>
      <c r="RDE168" s="79"/>
      <c r="RDF168" s="424"/>
      <c r="RDG168" s="89"/>
      <c r="RDH168" s="425"/>
      <c r="RDI168" s="423"/>
      <c r="RDJ168" s="426"/>
      <c r="RDK168" s="426"/>
      <c r="RDL168" s="427"/>
      <c r="RDM168" s="427"/>
      <c r="RDN168" s="423"/>
      <c r="RDO168" s="428"/>
      <c r="RDP168" s="79"/>
      <c r="RDQ168" s="424"/>
      <c r="RDR168" s="89"/>
      <c r="RDS168" s="425"/>
      <c r="RDT168" s="423"/>
      <c r="RDU168" s="426"/>
      <c r="RDV168" s="426"/>
      <c r="RDW168" s="427"/>
      <c r="RDX168" s="427"/>
      <c r="RDY168" s="423"/>
      <c r="RDZ168" s="428"/>
      <c r="REA168" s="79"/>
      <c r="REB168" s="424"/>
      <c r="REC168" s="89"/>
      <c r="RED168" s="425"/>
      <c r="REE168" s="423"/>
      <c r="REF168" s="426"/>
      <c r="REG168" s="426"/>
      <c r="REH168" s="427"/>
      <c r="REI168" s="427"/>
      <c r="REJ168" s="423"/>
      <c r="REK168" s="428"/>
      <c r="REL168" s="79"/>
      <c r="REM168" s="424"/>
      <c r="REN168" s="89"/>
      <c r="REO168" s="425"/>
      <c r="REP168" s="423"/>
      <c r="REQ168" s="426"/>
      <c r="RER168" s="426"/>
      <c r="RES168" s="427"/>
      <c r="RET168" s="427"/>
      <c r="REU168" s="423"/>
      <c r="REV168" s="428"/>
      <c r="REW168" s="79"/>
      <c r="REX168" s="424"/>
      <c r="REY168" s="89"/>
      <c r="REZ168" s="425"/>
      <c r="RFA168" s="423"/>
      <c r="RFB168" s="426"/>
      <c r="RFC168" s="426"/>
      <c r="RFD168" s="427"/>
      <c r="RFE168" s="427"/>
      <c r="RFF168" s="423"/>
      <c r="RFG168" s="428"/>
      <c r="RFH168" s="79"/>
      <c r="RFI168" s="424"/>
      <c r="RFJ168" s="89"/>
      <c r="RFK168" s="425"/>
      <c r="RFL168" s="423"/>
      <c r="RFM168" s="426"/>
      <c r="RFN168" s="426"/>
      <c r="RFO168" s="427"/>
      <c r="RFP168" s="427"/>
      <c r="RFQ168" s="423"/>
      <c r="RFR168" s="428"/>
      <c r="RFS168" s="79"/>
      <c r="RFT168" s="424"/>
      <c r="RFU168" s="89"/>
      <c r="RFV168" s="425"/>
      <c r="RFW168" s="423"/>
      <c r="RFX168" s="426"/>
      <c r="RFY168" s="426"/>
      <c r="RFZ168" s="427"/>
      <c r="RGA168" s="427"/>
      <c r="RGB168" s="423"/>
      <c r="RGC168" s="428"/>
      <c r="RGD168" s="79"/>
      <c r="RGE168" s="424"/>
      <c r="RGF168" s="89"/>
      <c r="RGG168" s="425"/>
      <c r="RGH168" s="423"/>
      <c r="RGI168" s="426"/>
      <c r="RGJ168" s="426"/>
      <c r="RGK168" s="427"/>
      <c r="RGL168" s="427"/>
      <c r="RGM168" s="423"/>
      <c r="RGN168" s="428"/>
      <c r="RGO168" s="79"/>
      <c r="RGP168" s="424"/>
      <c r="RGQ168" s="89"/>
      <c r="RGR168" s="425"/>
      <c r="RGS168" s="423"/>
      <c r="RGT168" s="426"/>
      <c r="RGU168" s="426"/>
      <c r="RGV168" s="427"/>
      <c r="RGW168" s="427"/>
      <c r="RGX168" s="423"/>
      <c r="RGY168" s="428"/>
      <c r="RGZ168" s="79"/>
      <c r="RHA168" s="424"/>
      <c r="RHB168" s="89"/>
      <c r="RHC168" s="425"/>
      <c r="RHD168" s="423"/>
      <c r="RHE168" s="426"/>
      <c r="RHF168" s="426"/>
      <c r="RHG168" s="427"/>
      <c r="RHH168" s="427"/>
      <c r="RHI168" s="423"/>
      <c r="RHJ168" s="428"/>
      <c r="RHK168" s="79"/>
      <c r="RHL168" s="424"/>
      <c r="RHM168" s="89"/>
      <c r="RHN168" s="425"/>
      <c r="RHO168" s="423"/>
      <c r="RHP168" s="426"/>
      <c r="RHQ168" s="426"/>
      <c r="RHR168" s="427"/>
      <c r="RHS168" s="427"/>
      <c r="RHT168" s="423"/>
      <c r="RHU168" s="428"/>
      <c r="RHV168" s="79"/>
      <c r="RHW168" s="424"/>
      <c r="RHX168" s="89"/>
      <c r="RHY168" s="425"/>
      <c r="RHZ168" s="423"/>
      <c r="RIA168" s="426"/>
      <c r="RIB168" s="426"/>
      <c r="RIC168" s="427"/>
      <c r="RID168" s="427"/>
      <c r="RIE168" s="423"/>
      <c r="RIF168" s="428"/>
      <c r="RIG168" s="79"/>
      <c r="RIH168" s="424"/>
      <c r="RII168" s="89"/>
      <c r="RIJ168" s="425"/>
      <c r="RIK168" s="423"/>
      <c r="RIL168" s="426"/>
      <c r="RIM168" s="426"/>
      <c r="RIN168" s="427"/>
      <c r="RIO168" s="427"/>
      <c r="RIP168" s="423"/>
      <c r="RIQ168" s="428"/>
      <c r="RIR168" s="79"/>
      <c r="RIS168" s="424"/>
      <c r="RIT168" s="89"/>
      <c r="RIU168" s="425"/>
      <c r="RIV168" s="423"/>
      <c r="RIW168" s="426"/>
      <c r="RIX168" s="426"/>
      <c r="RIY168" s="427"/>
      <c r="RIZ168" s="427"/>
      <c r="RJA168" s="423"/>
      <c r="RJB168" s="428"/>
      <c r="RJC168" s="79"/>
      <c r="RJD168" s="424"/>
      <c r="RJE168" s="89"/>
      <c r="RJF168" s="425"/>
      <c r="RJG168" s="423"/>
      <c r="RJH168" s="426"/>
      <c r="RJI168" s="426"/>
      <c r="RJJ168" s="427"/>
      <c r="RJK168" s="427"/>
      <c r="RJL168" s="423"/>
      <c r="RJM168" s="428"/>
      <c r="RJN168" s="79"/>
      <c r="RJO168" s="424"/>
      <c r="RJP168" s="89"/>
      <c r="RJQ168" s="425"/>
      <c r="RJR168" s="423"/>
      <c r="RJS168" s="426"/>
      <c r="RJT168" s="426"/>
      <c r="RJU168" s="427"/>
      <c r="RJV168" s="427"/>
      <c r="RJW168" s="423"/>
      <c r="RJX168" s="428"/>
      <c r="RJY168" s="79"/>
      <c r="RJZ168" s="424"/>
      <c r="RKA168" s="89"/>
      <c r="RKB168" s="425"/>
      <c r="RKC168" s="423"/>
      <c r="RKD168" s="426"/>
      <c r="RKE168" s="426"/>
      <c r="RKF168" s="427"/>
      <c r="RKG168" s="427"/>
      <c r="RKH168" s="423"/>
      <c r="RKI168" s="428"/>
      <c r="RKJ168" s="79"/>
      <c r="RKK168" s="424"/>
      <c r="RKL168" s="89"/>
      <c r="RKM168" s="425"/>
      <c r="RKN168" s="423"/>
      <c r="RKO168" s="426"/>
      <c r="RKP168" s="426"/>
      <c r="RKQ168" s="427"/>
      <c r="RKR168" s="427"/>
      <c r="RKS168" s="423"/>
      <c r="RKT168" s="428"/>
      <c r="RKU168" s="79"/>
      <c r="RKV168" s="424"/>
      <c r="RKW168" s="89"/>
      <c r="RKX168" s="425"/>
      <c r="RKY168" s="423"/>
      <c r="RKZ168" s="426"/>
      <c r="RLA168" s="426"/>
      <c r="RLB168" s="427"/>
      <c r="RLC168" s="427"/>
      <c r="RLD168" s="423"/>
      <c r="RLE168" s="428"/>
      <c r="RLF168" s="79"/>
      <c r="RLG168" s="424"/>
      <c r="RLH168" s="89"/>
      <c r="RLI168" s="425"/>
      <c r="RLJ168" s="423"/>
      <c r="RLK168" s="426"/>
      <c r="RLL168" s="426"/>
      <c r="RLM168" s="427"/>
      <c r="RLN168" s="427"/>
      <c r="RLO168" s="423"/>
      <c r="RLP168" s="428"/>
      <c r="RLQ168" s="79"/>
      <c r="RLR168" s="424"/>
      <c r="RLS168" s="89"/>
      <c r="RLT168" s="425"/>
      <c r="RLU168" s="423"/>
      <c r="RLV168" s="426"/>
      <c r="RLW168" s="426"/>
      <c r="RLX168" s="427"/>
      <c r="RLY168" s="427"/>
      <c r="RLZ168" s="423"/>
      <c r="RMA168" s="428"/>
      <c r="RMB168" s="79"/>
      <c r="RMC168" s="424"/>
      <c r="RMD168" s="89"/>
      <c r="RME168" s="425"/>
      <c r="RMF168" s="423"/>
      <c r="RMG168" s="426"/>
      <c r="RMH168" s="426"/>
      <c r="RMI168" s="427"/>
      <c r="RMJ168" s="427"/>
      <c r="RMK168" s="423"/>
      <c r="RML168" s="428"/>
      <c r="RMM168" s="79"/>
      <c r="RMN168" s="424"/>
      <c r="RMO168" s="89"/>
      <c r="RMP168" s="425"/>
      <c r="RMQ168" s="423"/>
      <c r="RMR168" s="426"/>
      <c r="RMS168" s="426"/>
      <c r="RMT168" s="427"/>
      <c r="RMU168" s="427"/>
      <c r="RMV168" s="423"/>
      <c r="RMW168" s="428"/>
      <c r="RMX168" s="79"/>
      <c r="RMY168" s="424"/>
      <c r="RMZ168" s="89"/>
      <c r="RNA168" s="425"/>
      <c r="RNB168" s="423"/>
      <c r="RNC168" s="426"/>
      <c r="RND168" s="426"/>
      <c r="RNE168" s="427"/>
      <c r="RNF168" s="427"/>
      <c r="RNG168" s="423"/>
      <c r="RNH168" s="428"/>
      <c r="RNI168" s="79"/>
      <c r="RNJ168" s="424"/>
      <c r="RNK168" s="89"/>
      <c r="RNL168" s="425"/>
      <c r="RNM168" s="423"/>
      <c r="RNN168" s="426"/>
      <c r="RNO168" s="426"/>
      <c r="RNP168" s="427"/>
      <c r="RNQ168" s="427"/>
      <c r="RNR168" s="423"/>
      <c r="RNS168" s="428"/>
      <c r="RNT168" s="79"/>
      <c r="RNU168" s="424"/>
      <c r="RNV168" s="89"/>
      <c r="RNW168" s="425"/>
      <c r="RNX168" s="423"/>
      <c r="RNY168" s="426"/>
      <c r="RNZ168" s="426"/>
      <c r="ROA168" s="427"/>
      <c r="ROB168" s="427"/>
      <c r="ROC168" s="423"/>
      <c r="ROD168" s="428"/>
      <c r="ROE168" s="79"/>
      <c r="ROF168" s="424"/>
      <c r="ROG168" s="89"/>
      <c r="ROH168" s="425"/>
      <c r="ROI168" s="423"/>
      <c r="ROJ168" s="426"/>
      <c r="ROK168" s="426"/>
      <c r="ROL168" s="427"/>
      <c r="ROM168" s="427"/>
      <c r="RON168" s="423"/>
      <c r="ROO168" s="428"/>
      <c r="ROP168" s="79"/>
      <c r="ROQ168" s="424"/>
      <c r="ROR168" s="89"/>
      <c r="ROS168" s="425"/>
      <c r="ROT168" s="423"/>
      <c r="ROU168" s="426"/>
      <c r="ROV168" s="426"/>
      <c r="ROW168" s="427"/>
      <c r="ROX168" s="427"/>
      <c r="ROY168" s="423"/>
      <c r="ROZ168" s="428"/>
      <c r="RPA168" s="79"/>
      <c r="RPB168" s="424"/>
      <c r="RPC168" s="89"/>
      <c r="RPD168" s="425"/>
      <c r="RPE168" s="423"/>
      <c r="RPF168" s="426"/>
      <c r="RPG168" s="426"/>
      <c r="RPH168" s="427"/>
      <c r="RPI168" s="427"/>
      <c r="RPJ168" s="423"/>
      <c r="RPK168" s="428"/>
      <c r="RPL168" s="79"/>
      <c r="RPM168" s="424"/>
      <c r="RPN168" s="89"/>
      <c r="RPO168" s="425"/>
      <c r="RPP168" s="423"/>
      <c r="RPQ168" s="426"/>
      <c r="RPR168" s="426"/>
      <c r="RPS168" s="427"/>
      <c r="RPT168" s="427"/>
      <c r="RPU168" s="423"/>
      <c r="RPV168" s="428"/>
      <c r="RPW168" s="79"/>
      <c r="RPX168" s="424"/>
      <c r="RPY168" s="89"/>
      <c r="RPZ168" s="425"/>
      <c r="RQA168" s="423"/>
      <c r="RQB168" s="426"/>
      <c r="RQC168" s="426"/>
      <c r="RQD168" s="427"/>
      <c r="RQE168" s="427"/>
      <c r="RQF168" s="423"/>
      <c r="RQG168" s="428"/>
      <c r="RQH168" s="79"/>
      <c r="RQI168" s="424"/>
      <c r="RQJ168" s="89"/>
      <c r="RQK168" s="425"/>
      <c r="RQL168" s="423"/>
      <c r="RQM168" s="426"/>
      <c r="RQN168" s="426"/>
      <c r="RQO168" s="427"/>
      <c r="RQP168" s="427"/>
      <c r="RQQ168" s="423"/>
      <c r="RQR168" s="428"/>
      <c r="RQS168" s="79"/>
      <c r="RQT168" s="424"/>
      <c r="RQU168" s="89"/>
      <c r="RQV168" s="425"/>
      <c r="RQW168" s="423"/>
      <c r="RQX168" s="426"/>
      <c r="RQY168" s="426"/>
      <c r="RQZ168" s="427"/>
      <c r="RRA168" s="427"/>
      <c r="RRB168" s="423"/>
      <c r="RRC168" s="428"/>
      <c r="RRD168" s="79"/>
      <c r="RRE168" s="424"/>
      <c r="RRF168" s="89"/>
      <c r="RRG168" s="425"/>
      <c r="RRH168" s="423"/>
      <c r="RRI168" s="426"/>
      <c r="RRJ168" s="426"/>
      <c r="RRK168" s="427"/>
      <c r="RRL168" s="427"/>
      <c r="RRM168" s="423"/>
      <c r="RRN168" s="428"/>
      <c r="RRO168" s="79"/>
      <c r="RRP168" s="424"/>
      <c r="RRQ168" s="89"/>
      <c r="RRR168" s="425"/>
      <c r="RRS168" s="423"/>
      <c r="RRT168" s="426"/>
      <c r="RRU168" s="426"/>
      <c r="RRV168" s="427"/>
      <c r="RRW168" s="427"/>
      <c r="RRX168" s="423"/>
      <c r="RRY168" s="428"/>
      <c r="RRZ168" s="79"/>
      <c r="RSA168" s="424"/>
      <c r="RSB168" s="89"/>
      <c r="RSC168" s="425"/>
      <c r="RSD168" s="423"/>
      <c r="RSE168" s="426"/>
      <c r="RSF168" s="426"/>
      <c r="RSG168" s="427"/>
      <c r="RSH168" s="427"/>
      <c r="RSI168" s="423"/>
      <c r="RSJ168" s="428"/>
      <c r="RSK168" s="79"/>
      <c r="RSL168" s="424"/>
      <c r="RSM168" s="89"/>
      <c r="RSN168" s="425"/>
      <c r="RSO168" s="423"/>
      <c r="RSP168" s="426"/>
      <c r="RSQ168" s="426"/>
      <c r="RSR168" s="427"/>
      <c r="RSS168" s="427"/>
      <c r="RST168" s="423"/>
      <c r="RSU168" s="428"/>
      <c r="RSV168" s="79"/>
      <c r="RSW168" s="424"/>
      <c r="RSX168" s="89"/>
      <c r="RSY168" s="425"/>
      <c r="RSZ168" s="423"/>
      <c r="RTA168" s="426"/>
      <c r="RTB168" s="426"/>
      <c r="RTC168" s="427"/>
      <c r="RTD168" s="427"/>
      <c r="RTE168" s="423"/>
      <c r="RTF168" s="428"/>
      <c r="RTG168" s="79"/>
      <c r="RTH168" s="424"/>
      <c r="RTI168" s="89"/>
      <c r="RTJ168" s="425"/>
      <c r="RTK168" s="423"/>
      <c r="RTL168" s="426"/>
      <c r="RTM168" s="426"/>
      <c r="RTN168" s="427"/>
      <c r="RTO168" s="427"/>
      <c r="RTP168" s="423"/>
      <c r="RTQ168" s="428"/>
      <c r="RTR168" s="79"/>
      <c r="RTS168" s="424"/>
      <c r="RTT168" s="89"/>
      <c r="RTU168" s="425"/>
      <c r="RTV168" s="423"/>
      <c r="RTW168" s="426"/>
      <c r="RTX168" s="426"/>
      <c r="RTY168" s="427"/>
      <c r="RTZ168" s="427"/>
      <c r="RUA168" s="423"/>
      <c r="RUB168" s="428"/>
      <c r="RUC168" s="79"/>
      <c r="RUD168" s="424"/>
      <c r="RUE168" s="89"/>
      <c r="RUF168" s="425"/>
      <c r="RUG168" s="423"/>
      <c r="RUH168" s="426"/>
      <c r="RUI168" s="426"/>
      <c r="RUJ168" s="427"/>
      <c r="RUK168" s="427"/>
      <c r="RUL168" s="423"/>
      <c r="RUM168" s="428"/>
      <c r="RUN168" s="79"/>
      <c r="RUO168" s="424"/>
      <c r="RUP168" s="89"/>
      <c r="RUQ168" s="425"/>
      <c r="RUR168" s="423"/>
      <c r="RUS168" s="426"/>
      <c r="RUT168" s="426"/>
      <c r="RUU168" s="427"/>
      <c r="RUV168" s="427"/>
      <c r="RUW168" s="423"/>
      <c r="RUX168" s="428"/>
      <c r="RUY168" s="79"/>
      <c r="RUZ168" s="424"/>
      <c r="RVA168" s="89"/>
      <c r="RVB168" s="425"/>
      <c r="RVC168" s="423"/>
      <c r="RVD168" s="426"/>
      <c r="RVE168" s="426"/>
      <c r="RVF168" s="427"/>
      <c r="RVG168" s="427"/>
      <c r="RVH168" s="423"/>
      <c r="RVI168" s="428"/>
      <c r="RVJ168" s="79"/>
      <c r="RVK168" s="424"/>
      <c r="RVL168" s="89"/>
      <c r="RVM168" s="425"/>
      <c r="RVN168" s="423"/>
      <c r="RVO168" s="426"/>
      <c r="RVP168" s="426"/>
      <c r="RVQ168" s="427"/>
      <c r="RVR168" s="427"/>
      <c r="RVS168" s="423"/>
      <c r="RVT168" s="428"/>
      <c r="RVU168" s="79"/>
      <c r="RVV168" s="424"/>
      <c r="RVW168" s="89"/>
      <c r="RVX168" s="425"/>
      <c r="RVY168" s="423"/>
      <c r="RVZ168" s="426"/>
      <c r="RWA168" s="426"/>
      <c r="RWB168" s="427"/>
      <c r="RWC168" s="427"/>
      <c r="RWD168" s="423"/>
      <c r="RWE168" s="428"/>
      <c r="RWF168" s="79"/>
      <c r="RWG168" s="424"/>
      <c r="RWH168" s="89"/>
      <c r="RWI168" s="425"/>
      <c r="RWJ168" s="423"/>
      <c r="RWK168" s="426"/>
      <c r="RWL168" s="426"/>
      <c r="RWM168" s="427"/>
      <c r="RWN168" s="427"/>
      <c r="RWO168" s="423"/>
      <c r="RWP168" s="428"/>
      <c r="RWQ168" s="79"/>
      <c r="RWR168" s="424"/>
      <c r="RWS168" s="89"/>
      <c r="RWT168" s="425"/>
      <c r="RWU168" s="423"/>
      <c r="RWV168" s="426"/>
      <c r="RWW168" s="426"/>
      <c r="RWX168" s="427"/>
      <c r="RWY168" s="427"/>
      <c r="RWZ168" s="423"/>
      <c r="RXA168" s="428"/>
      <c r="RXB168" s="79"/>
      <c r="RXC168" s="424"/>
      <c r="RXD168" s="89"/>
      <c r="RXE168" s="425"/>
      <c r="RXF168" s="423"/>
      <c r="RXG168" s="426"/>
      <c r="RXH168" s="426"/>
      <c r="RXI168" s="427"/>
      <c r="RXJ168" s="427"/>
      <c r="RXK168" s="423"/>
      <c r="RXL168" s="428"/>
      <c r="RXM168" s="79"/>
      <c r="RXN168" s="424"/>
      <c r="RXO168" s="89"/>
      <c r="RXP168" s="425"/>
      <c r="RXQ168" s="423"/>
      <c r="RXR168" s="426"/>
      <c r="RXS168" s="426"/>
      <c r="RXT168" s="427"/>
      <c r="RXU168" s="427"/>
      <c r="RXV168" s="423"/>
      <c r="RXW168" s="428"/>
      <c r="RXX168" s="79"/>
      <c r="RXY168" s="424"/>
      <c r="RXZ168" s="89"/>
      <c r="RYA168" s="425"/>
      <c r="RYB168" s="423"/>
      <c r="RYC168" s="426"/>
      <c r="RYD168" s="426"/>
      <c r="RYE168" s="427"/>
      <c r="RYF168" s="427"/>
      <c r="RYG168" s="423"/>
      <c r="RYH168" s="428"/>
      <c r="RYI168" s="79"/>
      <c r="RYJ168" s="424"/>
      <c r="RYK168" s="89"/>
      <c r="RYL168" s="425"/>
      <c r="RYM168" s="423"/>
      <c r="RYN168" s="426"/>
      <c r="RYO168" s="426"/>
      <c r="RYP168" s="427"/>
      <c r="RYQ168" s="427"/>
      <c r="RYR168" s="423"/>
      <c r="RYS168" s="428"/>
      <c r="RYT168" s="79"/>
      <c r="RYU168" s="424"/>
      <c r="RYV168" s="89"/>
      <c r="RYW168" s="425"/>
      <c r="RYX168" s="423"/>
      <c r="RYY168" s="426"/>
      <c r="RYZ168" s="426"/>
      <c r="RZA168" s="427"/>
      <c r="RZB168" s="427"/>
      <c r="RZC168" s="423"/>
      <c r="RZD168" s="428"/>
      <c r="RZE168" s="79"/>
      <c r="RZF168" s="424"/>
      <c r="RZG168" s="89"/>
      <c r="RZH168" s="425"/>
      <c r="RZI168" s="423"/>
      <c r="RZJ168" s="426"/>
      <c r="RZK168" s="426"/>
      <c r="RZL168" s="427"/>
      <c r="RZM168" s="427"/>
      <c r="RZN168" s="423"/>
      <c r="RZO168" s="428"/>
      <c r="RZP168" s="79"/>
      <c r="RZQ168" s="424"/>
      <c r="RZR168" s="89"/>
      <c r="RZS168" s="425"/>
      <c r="RZT168" s="423"/>
      <c r="RZU168" s="426"/>
      <c r="RZV168" s="426"/>
      <c r="RZW168" s="427"/>
      <c r="RZX168" s="427"/>
      <c r="RZY168" s="423"/>
      <c r="RZZ168" s="428"/>
      <c r="SAA168" s="79"/>
      <c r="SAB168" s="424"/>
      <c r="SAC168" s="89"/>
      <c r="SAD168" s="425"/>
      <c r="SAE168" s="423"/>
      <c r="SAF168" s="426"/>
      <c r="SAG168" s="426"/>
      <c r="SAH168" s="427"/>
      <c r="SAI168" s="427"/>
      <c r="SAJ168" s="423"/>
      <c r="SAK168" s="428"/>
      <c r="SAL168" s="79"/>
      <c r="SAM168" s="424"/>
      <c r="SAN168" s="89"/>
      <c r="SAO168" s="425"/>
      <c r="SAP168" s="423"/>
      <c r="SAQ168" s="426"/>
      <c r="SAR168" s="426"/>
      <c r="SAS168" s="427"/>
      <c r="SAT168" s="427"/>
      <c r="SAU168" s="423"/>
      <c r="SAV168" s="428"/>
      <c r="SAW168" s="79"/>
      <c r="SAX168" s="424"/>
      <c r="SAY168" s="89"/>
      <c r="SAZ168" s="425"/>
      <c r="SBA168" s="423"/>
      <c r="SBB168" s="426"/>
      <c r="SBC168" s="426"/>
      <c r="SBD168" s="427"/>
      <c r="SBE168" s="427"/>
      <c r="SBF168" s="423"/>
      <c r="SBG168" s="428"/>
      <c r="SBH168" s="79"/>
      <c r="SBI168" s="424"/>
      <c r="SBJ168" s="89"/>
      <c r="SBK168" s="425"/>
      <c r="SBL168" s="423"/>
      <c r="SBM168" s="426"/>
      <c r="SBN168" s="426"/>
      <c r="SBO168" s="427"/>
      <c r="SBP168" s="427"/>
      <c r="SBQ168" s="423"/>
      <c r="SBR168" s="428"/>
      <c r="SBS168" s="79"/>
      <c r="SBT168" s="424"/>
      <c r="SBU168" s="89"/>
      <c r="SBV168" s="425"/>
      <c r="SBW168" s="423"/>
      <c r="SBX168" s="426"/>
      <c r="SBY168" s="426"/>
      <c r="SBZ168" s="427"/>
      <c r="SCA168" s="427"/>
      <c r="SCB168" s="423"/>
      <c r="SCC168" s="428"/>
      <c r="SCD168" s="79"/>
      <c r="SCE168" s="424"/>
      <c r="SCF168" s="89"/>
      <c r="SCG168" s="425"/>
      <c r="SCH168" s="423"/>
      <c r="SCI168" s="426"/>
      <c r="SCJ168" s="426"/>
      <c r="SCK168" s="427"/>
      <c r="SCL168" s="427"/>
      <c r="SCM168" s="423"/>
      <c r="SCN168" s="428"/>
      <c r="SCO168" s="79"/>
      <c r="SCP168" s="424"/>
      <c r="SCQ168" s="89"/>
      <c r="SCR168" s="425"/>
      <c r="SCS168" s="423"/>
      <c r="SCT168" s="426"/>
      <c r="SCU168" s="426"/>
      <c r="SCV168" s="427"/>
      <c r="SCW168" s="427"/>
      <c r="SCX168" s="423"/>
      <c r="SCY168" s="428"/>
      <c r="SCZ168" s="79"/>
      <c r="SDA168" s="424"/>
      <c r="SDB168" s="89"/>
      <c r="SDC168" s="425"/>
      <c r="SDD168" s="423"/>
      <c r="SDE168" s="426"/>
      <c r="SDF168" s="426"/>
      <c r="SDG168" s="427"/>
      <c r="SDH168" s="427"/>
      <c r="SDI168" s="423"/>
      <c r="SDJ168" s="428"/>
      <c r="SDK168" s="79"/>
      <c r="SDL168" s="424"/>
      <c r="SDM168" s="89"/>
      <c r="SDN168" s="425"/>
      <c r="SDO168" s="423"/>
      <c r="SDP168" s="426"/>
      <c r="SDQ168" s="426"/>
      <c r="SDR168" s="427"/>
      <c r="SDS168" s="427"/>
      <c r="SDT168" s="423"/>
      <c r="SDU168" s="428"/>
      <c r="SDV168" s="79"/>
      <c r="SDW168" s="424"/>
      <c r="SDX168" s="89"/>
      <c r="SDY168" s="425"/>
      <c r="SDZ168" s="423"/>
      <c r="SEA168" s="426"/>
      <c r="SEB168" s="426"/>
      <c r="SEC168" s="427"/>
      <c r="SED168" s="427"/>
      <c r="SEE168" s="423"/>
      <c r="SEF168" s="428"/>
      <c r="SEG168" s="79"/>
      <c r="SEH168" s="424"/>
      <c r="SEI168" s="89"/>
      <c r="SEJ168" s="425"/>
      <c r="SEK168" s="423"/>
      <c r="SEL168" s="426"/>
      <c r="SEM168" s="426"/>
      <c r="SEN168" s="427"/>
      <c r="SEO168" s="427"/>
      <c r="SEP168" s="423"/>
      <c r="SEQ168" s="428"/>
      <c r="SER168" s="79"/>
      <c r="SES168" s="424"/>
      <c r="SET168" s="89"/>
      <c r="SEU168" s="425"/>
      <c r="SEV168" s="423"/>
      <c r="SEW168" s="426"/>
      <c r="SEX168" s="426"/>
      <c r="SEY168" s="427"/>
      <c r="SEZ168" s="427"/>
      <c r="SFA168" s="423"/>
      <c r="SFB168" s="428"/>
      <c r="SFC168" s="79"/>
      <c r="SFD168" s="424"/>
      <c r="SFE168" s="89"/>
      <c r="SFF168" s="425"/>
      <c r="SFG168" s="423"/>
      <c r="SFH168" s="426"/>
      <c r="SFI168" s="426"/>
      <c r="SFJ168" s="427"/>
      <c r="SFK168" s="427"/>
      <c r="SFL168" s="423"/>
      <c r="SFM168" s="428"/>
      <c r="SFN168" s="79"/>
      <c r="SFO168" s="424"/>
      <c r="SFP168" s="89"/>
      <c r="SFQ168" s="425"/>
      <c r="SFR168" s="423"/>
      <c r="SFS168" s="426"/>
      <c r="SFT168" s="426"/>
      <c r="SFU168" s="427"/>
      <c r="SFV168" s="427"/>
      <c r="SFW168" s="423"/>
      <c r="SFX168" s="428"/>
      <c r="SFY168" s="79"/>
      <c r="SFZ168" s="424"/>
      <c r="SGA168" s="89"/>
      <c r="SGB168" s="425"/>
      <c r="SGC168" s="423"/>
      <c r="SGD168" s="426"/>
      <c r="SGE168" s="426"/>
      <c r="SGF168" s="427"/>
      <c r="SGG168" s="427"/>
      <c r="SGH168" s="423"/>
      <c r="SGI168" s="428"/>
      <c r="SGJ168" s="79"/>
      <c r="SGK168" s="424"/>
      <c r="SGL168" s="89"/>
      <c r="SGM168" s="425"/>
      <c r="SGN168" s="423"/>
      <c r="SGO168" s="426"/>
      <c r="SGP168" s="426"/>
      <c r="SGQ168" s="427"/>
      <c r="SGR168" s="427"/>
      <c r="SGS168" s="423"/>
      <c r="SGT168" s="428"/>
      <c r="SGU168" s="79"/>
      <c r="SGV168" s="424"/>
      <c r="SGW168" s="89"/>
      <c r="SGX168" s="425"/>
      <c r="SGY168" s="423"/>
      <c r="SGZ168" s="426"/>
      <c r="SHA168" s="426"/>
      <c r="SHB168" s="427"/>
      <c r="SHC168" s="427"/>
      <c r="SHD168" s="423"/>
      <c r="SHE168" s="428"/>
      <c r="SHF168" s="79"/>
      <c r="SHG168" s="424"/>
      <c r="SHH168" s="89"/>
      <c r="SHI168" s="425"/>
      <c r="SHJ168" s="423"/>
      <c r="SHK168" s="426"/>
      <c r="SHL168" s="426"/>
      <c r="SHM168" s="427"/>
      <c r="SHN168" s="427"/>
      <c r="SHO168" s="423"/>
      <c r="SHP168" s="428"/>
      <c r="SHQ168" s="79"/>
      <c r="SHR168" s="424"/>
      <c r="SHS168" s="89"/>
      <c r="SHT168" s="425"/>
      <c r="SHU168" s="423"/>
      <c r="SHV168" s="426"/>
      <c r="SHW168" s="426"/>
      <c r="SHX168" s="427"/>
      <c r="SHY168" s="427"/>
      <c r="SHZ168" s="423"/>
      <c r="SIA168" s="428"/>
      <c r="SIB168" s="79"/>
      <c r="SIC168" s="424"/>
      <c r="SID168" s="89"/>
      <c r="SIE168" s="425"/>
      <c r="SIF168" s="423"/>
      <c r="SIG168" s="426"/>
      <c r="SIH168" s="426"/>
      <c r="SII168" s="427"/>
      <c r="SIJ168" s="427"/>
      <c r="SIK168" s="423"/>
      <c r="SIL168" s="428"/>
      <c r="SIM168" s="79"/>
      <c r="SIN168" s="424"/>
      <c r="SIO168" s="89"/>
      <c r="SIP168" s="425"/>
      <c r="SIQ168" s="423"/>
      <c r="SIR168" s="426"/>
      <c r="SIS168" s="426"/>
      <c r="SIT168" s="427"/>
      <c r="SIU168" s="427"/>
      <c r="SIV168" s="423"/>
      <c r="SIW168" s="428"/>
      <c r="SIX168" s="79"/>
      <c r="SIY168" s="424"/>
      <c r="SIZ168" s="89"/>
      <c r="SJA168" s="425"/>
      <c r="SJB168" s="423"/>
      <c r="SJC168" s="426"/>
      <c r="SJD168" s="426"/>
      <c r="SJE168" s="427"/>
      <c r="SJF168" s="427"/>
      <c r="SJG168" s="423"/>
      <c r="SJH168" s="428"/>
      <c r="SJI168" s="79"/>
      <c r="SJJ168" s="424"/>
      <c r="SJK168" s="89"/>
      <c r="SJL168" s="425"/>
      <c r="SJM168" s="423"/>
      <c r="SJN168" s="426"/>
      <c r="SJO168" s="426"/>
      <c r="SJP168" s="427"/>
      <c r="SJQ168" s="427"/>
      <c r="SJR168" s="423"/>
      <c r="SJS168" s="428"/>
      <c r="SJT168" s="79"/>
      <c r="SJU168" s="424"/>
      <c r="SJV168" s="89"/>
      <c r="SJW168" s="425"/>
      <c r="SJX168" s="423"/>
      <c r="SJY168" s="426"/>
      <c r="SJZ168" s="426"/>
      <c r="SKA168" s="427"/>
      <c r="SKB168" s="427"/>
      <c r="SKC168" s="423"/>
      <c r="SKD168" s="428"/>
      <c r="SKE168" s="79"/>
      <c r="SKF168" s="424"/>
      <c r="SKG168" s="89"/>
      <c r="SKH168" s="425"/>
      <c r="SKI168" s="423"/>
      <c r="SKJ168" s="426"/>
      <c r="SKK168" s="426"/>
      <c r="SKL168" s="427"/>
      <c r="SKM168" s="427"/>
      <c r="SKN168" s="423"/>
      <c r="SKO168" s="428"/>
      <c r="SKP168" s="79"/>
      <c r="SKQ168" s="424"/>
      <c r="SKR168" s="89"/>
      <c r="SKS168" s="425"/>
      <c r="SKT168" s="423"/>
      <c r="SKU168" s="426"/>
      <c r="SKV168" s="426"/>
      <c r="SKW168" s="427"/>
      <c r="SKX168" s="427"/>
      <c r="SKY168" s="423"/>
      <c r="SKZ168" s="428"/>
      <c r="SLA168" s="79"/>
      <c r="SLB168" s="424"/>
      <c r="SLC168" s="89"/>
      <c r="SLD168" s="425"/>
      <c r="SLE168" s="423"/>
      <c r="SLF168" s="426"/>
      <c r="SLG168" s="426"/>
      <c r="SLH168" s="427"/>
      <c r="SLI168" s="427"/>
      <c r="SLJ168" s="423"/>
      <c r="SLK168" s="428"/>
      <c r="SLL168" s="79"/>
      <c r="SLM168" s="424"/>
      <c r="SLN168" s="89"/>
      <c r="SLO168" s="425"/>
      <c r="SLP168" s="423"/>
      <c r="SLQ168" s="426"/>
      <c r="SLR168" s="426"/>
      <c r="SLS168" s="427"/>
      <c r="SLT168" s="427"/>
      <c r="SLU168" s="423"/>
      <c r="SLV168" s="428"/>
      <c r="SLW168" s="79"/>
      <c r="SLX168" s="424"/>
      <c r="SLY168" s="89"/>
      <c r="SLZ168" s="425"/>
      <c r="SMA168" s="423"/>
      <c r="SMB168" s="426"/>
      <c r="SMC168" s="426"/>
      <c r="SMD168" s="427"/>
      <c r="SME168" s="427"/>
      <c r="SMF168" s="423"/>
      <c r="SMG168" s="428"/>
      <c r="SMH168" s="79"/>
      <c r="SMI168" s="424"/>
      <c r="SMJ168" s="89"/>
      <c r="SMK168" s="425"/>
      <c r="SML168" s="423"/>
      <c r="SMM168" s="426"/>
      <c r="SMN168" s="426"/>
      <c r="SMO168" s="427"/>
      <c r="SMP168" s="427"/>
      <c r="SMQ168" s="423"/>
      <c r="SMR168" s="428"/>
      <c r="SMS168" s="79"/>
      <c r="SMT168" s="424"/>
      <c r="SMU168" s="89"/>
      <c r="SMV168" s="425"/>
      <c r="SMW168" s="423"/>
      <c r="SMX168" s="426"/>
      <c r="SMY168" s="426"/>
      <c r="SMZ168" s="427"/>
      <c r="SNA168" s="427"/>
      <c r="SNB168" s="423"/>
      <c r="SNC168" s="428"/>
      <c r="SND168" s="79"/>
      <c r="SNE168" s="424"/>
      <c r="SNF168" s="89"/>
      <c r="SNG168" s="425"/>
      <c r="SNH168" s="423"/>
      <c r="SNI168" s="426"/>
      <c r="SNJ168" s="426"/>
      <c r="SNK168" s="427"/>
      <c r="SNL168" s="427"/>
      <c r="SNM168" s="423"/>
      <c r="SNN168" s="428"/>
      <c r="SNO168" s="79"/>
      <c r="SNP168" s="424"/>
      <c r="SNQ168" s="89"/>
      <c r="SNR168" s="425"/>
      <c r="SNS168" s="423"/>
      <c r="SNT168" s="426"/>
      <c r="SNU168" s="426"/>
      <c r="SNV168" s="427"/>
      <c r="SNW168" s="427"/>
      <c r="SNX168" s="423"/>
      <c r="SNY168" s="428"/>
      <c r="SNZ168" s="79"/>
      <c r="SOA168" s="424"/>
      <c r="SOB168" s="89"/>
      <c r="SOC168" s="425"/>
      <c r="SOD168" s="423"/>
      <c r="SOE168" s="426"/>
      <c r="SOF168" s="426"/>
      <c r="SOG168" s="427"/>
      <c r="SOH168" s="427"/>
      <c r="SOI168" s="423"/>
      <c r="SOJ168" s="428"/>
      <c r="SOK168" s="79"/>
      <c r="SOL168" s="424"/>
      <c r="SOM168" s="89"/>
      <c r="SON168" s="425"/>
      <c r="SOO168" s="423"/>
      <c r="SOP168" s="426"/>
      <c r="SOQ168" s="426"/>
      <c r="SOR168" s="427"/>
      <c r="SOS168" s="427"/>
      <c r="SOT168" s="423"/>
      <c r="SOU168" s="428"/>
      <c r="SOV168" s="79"/>
      <c r="SOW168" s="424"/>
      <c r="SOX168" s="89"/>
      <c r="SOY168" s="425"/>
      <c r="SOZ168" s="423"/>
      <c r="SPA168" s="426"/>
      <c r="SPB168" s="426"/>
      <c r="SPC168" s="427"/>
      <c r="SPD168" s="427"/>
      <c r="SPE168" s="423"/>
      <c r="SPF168" s="428"/>
      <c r="SPG168" s="79"/>
      <c r="SPH168" s="424"/>
      <c r="SPI168" s="89"/>
      <c r="SPJ168" s="425"/>
      <c r="SPK168" s="423"/>
      <c r="SPL168" s="426"/>
      <c r="SPM168" s="426"/>
      <c r="SPN168" s="427"/>
      <c r="SPO168" s="427"/>
      <c r="SPP168" s="423"/>
      <c r="SPQ168" s="428"/>
      <c r="SPR168" s="79"/>
      <c r="SPS168" s="424"/>
      <c r="SPT168" s="89"/>
      <c r="SPU168" s="425"/>
      <c r="SPV168" s="423"/>
      <c r="SPW168" s="426"/>
      <c r="SPX168" s="426"/>
      <c r="SPY168" s="427"/>
      <c r="SPZ168" s="427"/>
      <c r="SQA168" s="423"/>
      <c r="SQB168" s="428"/>
      <c r="SQC168" s="79"/>
      <c r="SQD168" s="424"/>
      <c r="SQE168" s="89"/>
      <c r="SQF168" s="425"/>
      <c r="SQG168" s="423"/>
      <c r="SQH168" s="426"/>
      <c r="SQI168" s="426"/>
      <c r="SQJ168" s="427"/>
      <c r="SQK168" s="427"/>
      <c r="SQL168" s="423"/>
      <c r="SQM168" s="428"/>
      <c r="SQN168" s="79"/>
      <c r="SQO168" s="424"/>
      <c r="SQP168" s="89"/>
      <c r="SQQ168" s="425"/>
      <c r="SQR168" s="423"/>
      <c r="SQS168" s="426"/>
      <c r="SQT168" s="426"/>
      <c r="SQU168" s="427"/>
      <c r="SQV168" s="427"/>
      <c r="SQW168" s="423"/>
      <c r="SQX168" s="428"/>
      <c r="SQY168" s="79"/>
      <c r="SQZ168" s="424"/>
      <c r="SRA168" s="89"/>
      <c r="SRB168" s="425"/>
      <c r="SRC168" s="423"/>
      <c r="SRD168" s="426"/>
      <c r="SRE168" s="426"/>
      <c r="SRF168" s="427"/>
      <c r="SRG168" s="427"/>
      <c r="SRH168" s="423"/>
      <c r="SRI168" s="428"/>
      <c r="SRJ168" s="79"/>
      <c r="SRK168" s="424"/>
      <c r="SRL168" s="89"/>
      <c r="SRM168" s="425"/>
      <c r="SRN168" s="423"/>
      <c r="SRO168" s="426"/>
      <c r="SRP168" s="426"/>
      <c r="SRQ168" s="427"/>
      <c r="SRR168" s="427"/>
      <c r="SRS168" s="423"/>
      <c r="SRT168" s="428"/>
      <c r="SRU168" s="79"/>
      <c r="SRV168" s="424"/>
      <c r="SRW168" s="89"/>
      <c r="SRX168" s="425"/>
      <c r="SRY168" s="423"/>
      <c r="SRZ168" s="426"/>
      <c r="SSA168" s="426"/>
      <c r="SSB168" s="427"/>
      <c r="SSC168" s="427"/>
      <c r="SSD168" s="423"/>
      <c r="SSE168" s="428"/>
      <c r="SSF168" s="79"/>
      <c r="SSG168" s="424"/>
      <c r="SSH168" s="89"/>
      <c r="SSI168" s="425"/>
      <c r="SSJ168" s="423"/>
      <c r="SSK168" s="426"/>
      <c r="SSL168" s="426"/>
      <c r="SSM168" s="427"/>
      <c r="SSN168" s="427"/>
      <c r="SSO168" s="423"/>
      <c r="SSP168" s="428"/>
      <c r="SSQ168" s="79"/>
      <c r="SSR168" s="424"/>
      <c r="SSS168" s="89"/>
      <c r="SST168" s="425"/>
      <c r="SSU168" s="423"/>
      <c r="SSV168" s="426"/>
      <c r="SSW168" s="426"/>
      <c r="SSX168" s="427"/>
      <c r="SSY168" s="427"/>
      <c r="SSZ168" s="423"/>
      <c r="STA168" s="428"/>
      <c r="STB168" s="79"/>
      <c r="STC168" s="424"/>
      <c r="STD168" s="89"/>
      <c r="STE168" s="425"/>
      <c r="STF168" s="423"/>
      <c r="STG168" s="426"/>
      <c r="STH168" s="426"/>
      <c r="STI168" s="427"/>
      <c r="STJ168" s="427"/>
      <c r="STK168" s="423"/>
      <c r="STL168" s="428"/>
      <c r="STM168" s="79"/>
      <c r="STN168" s="424"/>
      <c r="STO168" s="89"/>
      <c r="STP168" s="425"/>
      <c r="STQ168" s="423"/>
      <c r="STR168" s="426"/>
      <c r="STS168" s="426"/>
      <c r="STT168" s="427"/>
      <c r="STU168" s="427"/>
      <c r="STV168" s="423"/>
      <c r="STW168" s="428"/>
      <c r="STX168" s="79"/>
      <c r="STY168" s="424"/>
      <c r="STZ168" s="89"/>
      <c r="SUA168" s="425"/>
      <c r="SUB168" s="423"/>
      <c r="SUC168" s="426"/>
      <c r="SUD168" s="426"/>
      <c r="SUE168" s="427"/>
      <c r="SUF168" s="427"/>
      <c r="SUG168" s="423"/>
      <c r="SUH168" s="428"/>
      <c r="SUI168" s="79"/>
      <c r="SUJ168" s="424"/>
      <c r="SUK168" s="89"/>
      <c r="SUL168" s="425"/>
      <c r="SUM168" s="423"/>
      <c r="SUN168" s="426"/>
      <c r="SUO168" s="426"/>
      <c r="SUP168" s="427"/>
      <c r="SUQ168" s="427"/>
      <c r="SUR168" s="423"/>
      <c r="SUS168" s="428"/>
      <c r="SUT168" s="79"/>
      <c r="SUU168" s="424"/>
      <c r="SUV168" s="89"/>
      <c r="SUW168" s="425"/>
      <c r="SUX168" s="423"/>
      <c r="SUY168" s="426"/>
      <c r="SUZ168" s="426"/>
      <c r="SVA168" s="427"/>
      <c r="SVB168" s="427"/>
      <c r="SVC168" s="423"/>
      <c r="SVD168" s="428"/>
      <c r="SVE168" s="79"/>
      <c r="SVF168" s="424"/>
      <c r="SVG168" s="89"/>
      <c r="SVH168" s="425"/>
      <c r="SVI168" s="423"/>
      <c r="SVJ168" s="426"/>
      <c r="SVK168" s="426"/>
      <c r="SVL168" s="427"/>
      <c r="SVM168" s="427"/>
      <c r="SVN168" s="423"/>
      <c r="SVO168" s="428"/>
      <c r="SVP168" s="79"/>
      <c r="SVQ168" s="424"/>
      <c r="SVR168" s="89"/>
      <c r="SVS168" s="425"/>
      <c r="SVT168" s="423"/>
      <c r="SVU168" s="426"/>
      <c r="SVV168" s="426"/>
      <c r="SVW168" s="427"/>
      <c r="SVX168" s="427"/>
      <c r="SVY168" s="423"/>
      <c r="SVZ168" s="428"/>
      <c r="SWA168" s="79"/>
      <c r="SWB168" s="424"/>
      <c r="SWC168" s="89"/>
      <c r="SWD168" s="425"/>
      <c r="SWE168" s="423"/>
      <c r="SWF168" s="426"/>
      <c r="SWG168" s="426"/>
      <c r="SWH168" s="427"/>
      <c r="SWI168" s="427"/>
      <c r="SWJ168" s="423"/>
      <c r="SWK168" s="428"/>
      <c r="SWL168" s="79"/>
      <c r="SWM168" s="424"/>
      <c r="SWN168" s="89"/>
      <c r="SWO168" s="425"/>
      <c r="SWP168" s="423"/>
      <c r="SWQ168" s="426"/>
      <c r="SWR168" s="426"/>
      <c r="SWS168" s="427"/>
      <c r="SWT168" s="427"/>
      <c r="SWU168" s="423"/>
      <c r="SWV168" s="428"/>
      <c r="SWW168" s="79"/>
      <c r="SWX168" s="424"/>
      <c r="SWY168" s="89"/>
      <c r="SWZ168" s="425"/>
      <c r="SXA168" s="423"/>
      <c r="SXB168" s="426"/>
      <c r="SXC168" s="426"/>
      <c r="SXD168" s="427"/>
      <c r="SXE168" s="427"/>
      <c r="SXF168" s="423"/>
      <c r="SXG168" s="428"/>
      <c r="SXH168" s="79"/>
      <c r="SXI168" s="424"/>
      <c r="SXJ168" s="89"/>
      <c r="SXK168" s="425"/>
      <c r="SXL168" s="423"/>
      <c r="SXM168" s="426"/>
      <c r="SXN168" s="426"/>
      <c r="SXO168" s="427"/>
      <c r="SXP168" s="427"/>
      <c r="SXQ168" s="423"/>
      <c r="SXR168" s="428"/>
      <c r="SXS168" s="79"/>
      <c r="SXT168" s="424"/>
      <c r="SXU168" s="89"/>
      <c r="SXV168" s="425"/>
      <c r="SXW168" s="423"/>
      <c r="SXX168" s="426"/>
      <c r="SXY168" s="426"/>
      <c r="SXZ168" s="427"/>
      <c r="SYA168" s="427"/>
      <c r="SYB168" s="423"/>
      <c r="SYC168" s="428"/>
      <c r="SYD168" s="79"/>
      <c r="SYE168" s="424"/>
      <c r="SYF168" s="89"/>
      <c r="SYG168" s="425"/>
      <c r="SYH168" s="423"/>
      <c r="SYI168" s="426"/>
      <c r="SYJ168" s="426"/>
      <c r="SYK168" s="427"/>
      <c r="SYL168" s="427"/>
      <c r="SYM168" s="423"/>
      <c r="SYN168" s="428"/>
      <c r="SYO168" s="79"/>
      <c r="SYP168" s="424"/>
      <c r="SYQ168" s="89"/>
      <c r="SYR168" s="425"/>
      <c r="SYS168" s="423"/>
      <c r="SYT168" s="426"/>
      <c r="SYU168" s="426"/>
      <c r="SYV168" s="427"/>
      <c r="SYW168" s="427"/>
      <c r="SYX168" s="423"/>
      <c r="SYY168" s="428"/>
      <c r="SYZ168" s="79"/>
      <c r="SZA168" s="424"/>
      <c r="SZB168" s="89"/>
      <c r="SZC168" s="425"/>
      <c r="SZD168" s="423"/>
      <c r="SZE168" s="426"/>
      <c r="SZF168" s="426"/>
      <c r="SZG168" s="427"/>
      <c r="SZH168" s="427"/>
      <c r="SZI168" s="423"/>
      <c r="SZJ168" s="428"/>
      <c r="SZK168" s="79"/>
      <c r="SZL168" s="424"/>
      <c r="SZM168" s="89"/>
      <c r="SZN168" s="425"/>
      <c r="SZO168" s="423"/>
      <c r="SZP168" s="426"/>
      <c r="SZQ168" s="426"/>
      <c r="SZR168" s="427"/>
      <c r="SZS168" s="427"/>
      <c r="SZT168" s="423"/>
      <c r="SZU168" s="428"/>
      <c r="SZV168" s="79"/>
      <c r="SZW168" s="424"/>
      <c r="SZX168" s="89"/>
      <c r="SZY168" s="425"/>
      <c r="SZZ168" s="423"/>
      <c r="TAA168" s="426"/>
      <c r="TAB168" s="426"/>
      <c r="TAC168" s="427"/>
      <c r="TAD168" s="427"/>
      <c r="TAE168" s="423"/>
      <c r="TAF168" s="428"/>
      <c r="TAG168" s="79"/>
      <c r="TAH168" s="424"/>
      <c r="TAI168" s="89"/>
      <c r="TAJ168" s="425"/>
      <c r="TAK168" s="423"/>
      <c r="TAL168" s="426"/>
      <c r="TAM168" s="426"/>
      <c r="TAN168" s="427"/>
      <c r="TAO168" s="427"/>
      <c r="TAP168" s="423"/>
      <c r="TAQ168" s="428"/>
      <c r="TAR168" s="79"/>
      <c r="TAS168" s="424"/>
      <c r="TAT168" s="89"/>
      <c r="TAU168" s="425"/>
      <c r="TAV168" s="423"/>
      <c r="TAW168" s="426"/>
      <c r="TAX168" s="426"/>
      <c r="TAY168" s="427"/>
      <c r="TAZ168" s="427"/>
      <c r="TBA168" s="423"/>
      <c r="TBB168" s="428"/>
      <c r="TBC168" s="79"/>
      <c r="TBD168" s="424"/>
      <c r="TBE168" s="89"/>
      <c r="TBF168" s="425"/>
      <c r="TBG168" s="423"/>
      <c r="TBH168" s="426"/>
      <c r="TBI168" s="426"/>
      <c r="TBJ168" s="427"/>
      <c r="TBK168" s="427"/>
      <c r="TBL168" s="423"/>
      <c r="TBM168" s="428"/>
      <c r="TBN168" s="79"/>
      <c r="TBO168" s="424"/>
      <c r="TBP168" s="89"/>
      <c r="TBQ168" s="425"/>
      <c r="TBR168" s="423"/>
      <c r="TBS168" s="426"/>
      <c r="TBT168" s="426"/>
      <c r="TBU168" s="427"/>
      <c r="TBV168" s="427"/>
      <c r="TBW168" s="423"/>
      <c r="TBX168" s="428"/>
      <c r="TBY168" s="79"/>
      <c r="TBZ168" s="424"/>
      <c r="TCA168" s="89"/>
      <c r="TCB168" s="425"/>
      <c r="TCC168" s="423"/>
      <c r="TCD168" s="426"/>
      <c r="TCE168" s="426"/>
      <c r="TCF168" s="427"/>
      <c r="TCG168" s="427"/>
      <c r="TCH168" s="423"/>
      <c r="TCI168" s="428"/>
      <c r="TCJ168" s="79"/>
      <c r="TCK168" s="424"/>
      <c r="TCL168" s="89"/>
      <c r="TCM168" s="425"/>
      <c r="TCN168" s="423"/>
      <c r="TCO168" s="426"/>
      <c r="TCP168" s="426"/>
      <c r="TCQ168" s="427"/>
      <c r="TCR168" s="427"/>
      <c r="TCS168" s="423"/>
      <c r="TCT168" s="428"/>
      <c r="TCU168" s="79"/>
      <c r="TCV168" s="424"/>
      <c r="TCW168" s="89"/>
      <c r="TCX168" s="425"/>
      <c r="TCY168" s="423"/>
      <c r="TCZ168" s="426"/>
      <c r="TDA168" s="426"/>
      <c r="TDB168" s="427"/>
      <c r="TDC168" s="427"/>
      <c r="TDD168" s="423"/>
      <c r="TDE168" s="428"/>
      <c r="TDF168" s="79"/>
      <c r="TDG168" s="424"/>
      <c r="TDH168" s="89"/>
      <c r="TDI168" s="425"/>
      <c r="TDJ168" s="423"/>
      <c r="TDK168" s="426"/>
      <c r="TDL168" s="426"/>
      <c r="TDM168" s="427"/>
      <c r="TDN168" s="427"/>
      <c r="TDO168" s="423"/>
      <c r="TDP168" s="428"/>
      <c r="TDQ168" s="79"/>
      <c r="TDR168" s="424"/>
      <c r="TDS168" s="89"/>
      <c r="TDT168" s="425"/>
      <c r="TDU168" s="423"/>
      <c r="TDV168" s="426"/>
      <c r="TDW168" s="426"/>
      <c r="TDX168" s="427"/>
      <c r="TDY168" s="427"/>
      <c r="TDZ168" s="423"/>
      <c r="TEA168" s="428"/>
      <c r="TEB168" s="79"/>
      <c r="TEC168" s="424"/>
      <c r="TED168" s="89"/>
      <c r="TEE168" s="425"/>
      <c r="TEF168" s="423"/>
      <c r="TEG168" s="426"/>
      <c r="TEH168" s="426"/>
      <c r="TEI168" s="427"/>
      <c r="TEJ168" s="427"/>
      <c r="TEK168" s="423"/>
      <c r="TEL168" s="428"/>
      <c r="TEM168" s="79"/>
      <c r="TEN168" s="424"/>
      <c r="TEO168" s="89"/>
      <c r="TEP168" s="425"/>
      <c r="TEQ168" s="423"/>
      <c r="TER168" s="426"/>
      <c r="TES168" s="426"/>
      <c r="TET168" s="427"/>
      <c r="TEU168" s="427"/>
      <c r="TEV168" s="423"/>
      <c r="TEW168" s="428"/>
      <c r="TEX168" s="79"/>
      <c r="TEY168" s="424"/>
      <c r="TEZ168" s="89"/>
      <c r="TFA168" s="425"/>
      <c r="TFB168" s="423"/>
      <c r="TFC168" s="426"/>
      <c r="TFD168" s="426"/>
      <c r="TFE168" s="427"/>
      <c r="TFF168" s="427"/>
      <c r="TFG168" s="423"/>
      <c r="TFH168" s="428"/>
      <c r="TFI168" s="79"/>
      <c r="TFJ168" s="424"/>
      <c r="TFK168" s="89"/>
      <c r="TFL168" s="425"/>
      <c r="TFM168" s="423"/>
      <c r="TFN168" s="426"/>
      <c r="TFO168" s="426"/>
      <c r="TFP168" s="427"/>
      <c r="TFQ168" s="427"/>
      <c r="TFR168" s="423"/>
      <c r="TFS168" s="428"/>
      <c r="TFT168" s="79"/>
      <c r="TFU168" s="424"/>
      <c r="TFV168" s="89"/>
      <c r="TFW168" s="425"/>
      <c r="TFX168" s="423"/>
      <c r="TFY168" s="426"/>
      <c r="TFZ168" s="426"/>
      <c r="TGA168" s="427"/>
      <c r="TGB168" s="427"/>
      <c r="TGC168" s="423"/>
      <c r="TGD168" s="428"/>
      <c r="TGE168" s="79"/>
      <c r="TGF168" s="424"/>
      <c r="TGG168" s="89"/>
      <c r="TGH168" s="425"/>
      <c r="TGI168" s="423"/>
      <c r="TGJ168" s="426"/>
      <c r="TGK168" s="426"/>
      <c r="TGL168" s="427"/>
      <c r="TGM168" s="427"/>
      <c r="TGN168" s="423"/>
      <c r="TGO168" s="428"/>
      <c r="TGP168" s="79"/>
      <c r="TGQ168" s="424"/>
      <c r="TGR168" s="89"/>
      <c r="TGS168" s="425"/>
      <c r="TGT168" s="423"/>
      <c r="TGU168" s="426"/>
      <c r="TGV168" s="426"/>
      <c r="TGW168" s="427"/>
      <c r="TGX168" s="427"/>
      <c r="TGY168" s="423"/>
      <c r="TGZ168" s="428"/>
      <c r="THA168" s="79"/>
      <c r="THB168" s="424"/>
      <c r="THC168" s="89"/>
      <c r="THD168" s="425"/>
      <c r="THE168" s="423"/>
      <c r="THF168" s="426"/>
      <c r="THG168" s="426"/>
      <c r="THH168" s="427"/>
      <c r="THI168" s="427"/>
      <c r="THJ168" s="423"/>
      <c r="THK168" s="428"/>
      <c r="THL168" s="79"/>
      <c r="THM168" s="424"/>
      <c r="THN168" s="89"/>
      <c r="THO168" s="425"/>
      <c r="THP168" s="423"/>
      <c r="THQ168" s="426"/>
      <c r="THR168" s="426"/>
      <c r="THS168" s="427"/>
      <c r="THT168" s="427"/>
      <c r="THU168" s="423"/>
      <c r="THV168" s="428"/>
      <c r="THW168" s="79"/>
      <c r="THX168" s="424"/>
      <c r="THY168" s="89"/>
      <c r="THZ168" s="425"/>
      <c r="TIA168" s="423"/>
      <c r="TIB168" s="426"/>
      <c r="TIC168" s="426"/>
      <c r="TID168" s="427"/>
      <c r="TIE168" s="427"/>
      <c r="TIF168" s="423"/>
      <c r="TIG168" s="428"/>
      <c r="TIH168" s="79"/>
      <c r="TII168" s="424"/>
      <c r="TIJ168" s="89"/>
      <c r="TIK168" s="425"/>
      <c r="TIL168" s="423"/>
      <c r="TIM168" s="426"/>
      <c r="TIN168" s="426"/>
      <c r="TIO168" s="427"/>
      <c r="TIP168" s="427"/>
      <c r="TIQ168" s="423"/>
      <c r="TIR168" s="428"/>
      <c r="TIS168" s="79"/>
      <c r="TIT168" s="424"/>
      <c r="TIU168" s="89"/>
      <c r="TIV168" s="425"/>
      <c r="TIW168" s="423"/>
      <c r="TIX168" s="426"/>
      <c r="TIY168" s="426"/>
      <c r="TIZ168" s="427"/>
      <c r="TJA168" s="427"/>
      <c r="TJB168" s="423"/>
      <c r="TJC168" s="428"/>
      <c r="TJD168" s="79"/>
      <c r="TJE168" s="424"/>
      <c r="TJF168" s="89"/>
      <c r="TJG168" s="425"/>
      <c r="TJH168" s="423"/>
      <c r="TJI168" s="426"/>
      <c r="TJJ168" s="426"/>
      <c r="TJK168" s="427"/>
      <c r="TJL168" s="427"/>
      <c r="TJM168" s="423"/>
      <c r="TJN168" s="428"/>
      <c r="TJO168" s="79"/>
      <c r="TJP168" s="424"/>
      <c r="TJQ168" s="89"/>
      <c r="TJR168" s="425"/>
      <c r="TJS168" s="423"/>
      <c r="TJT168" s="426"/>
      <c r="TJU168" s="426"/>
      <c r="TJV168" s="427"/>
      <c r="TJW168" s="427"/>
      <c r="TJX168" s="423"/>
      <c r="TJY168" s="428"/>
      <c r="TJZ168" s="79"/>
      <c r="TKA168" s="424"/>
      <c r="TKB168" s="89"/>
      <c r="TKC168" s="425"/>
      <c r="TKD168" s="423"/>
      <c r="TKE168" s="426"/>
      <c r="TKF168" s="426"/>
      <c r="TKG168" s="427"/>
      <c r="TKH168" s="427"/>
      <c r="TKI168" s="423"/>
      <c r="TKJ168" s="428"/>
      <c r="TKK168" s="79"/>
      <c r="TKL168" s="424"/>
      <c r="TKM168" s="89"/>
      <c r="TKN168" s="425"/>
      <c r="TKO168" s="423"/>
      <c r="TKP168" s="426"/>
      <c r="TKQ168" s="426"/>
      <c r="TKR168" s="427"/>
      <c r="TKS168" s="427"/>
      <c r="TKT168" s="423"/>
      <c r="TKU168" s="428"/>
      <c r="TKV168" s="79"/>
      <c r="TKW168" s="424"/>
      <c r="TKX168" s="89"/>
      <c r="TKY168" s="425"/>
      <c r="TKZ168" s="423"/>
      <c r="TLA168" s="426"/>
      <c r="TLB168" s="426"/>
      <c r="TLC168" s="427"/>
      <c r="TLD168" s="427"/>
      <c r="TLE168" s="423"/>
      <c r="TLF168" s="428"/>
      <c r="TLG168" s="79"/>
      <c r="TLH168" s="424"/>
      <c r="TLI168" s="89"/>
      <c r="TLJ168" s="425"/>
      <c r="TLK168" s="423"/>
      <c r="TLL168" s="426"/>
      <c r="TLM168" s="426"/>
      <c r="TLN168" s="427"/>
      <c r="TLO168" s="427"/>
      <c r="TLP168" s="423"/>
      <c r="TLQ168" s="428"/>
      <c r="TLR168" s="79"/>
      <c r="TLS168" s="424"/>
      <c r="TLT168" s="89"/>
      <c r="TLU168" s="425"/>
      <c r="TLV168" s="423"/>
      <c r="TLW168" s="426"/>
      <c r="TLX168" s="426"/>
      <c r="TLY168" s="427"/>
      <c r="TLZ168" s="427"/>
      <c r="TMA168" s="423"/>
      <c r="TMB168" s="428"/>
      <c r="TMC168" s="79"/>
      <c r="TMD168" s="424"/>
      <c r="TME168" s="89"/>
      <c r="TMF168" s="425"/>
      <c r="TMG168" s="423"/>
      <c r="TMH168" s="426"/>
      <c r="TMI168" s="426"/>
      <c r="TMJ168" s="427"/>
      <c r="TMK168" s="427"/>
      <c r="TML168" s="423"/>
      <c r="TMM168" s="428"/>
      <c r="TMN168" s="79"/>
      <c r="TMO168" s="424"/>
      <c r="TMP168" s="89"/>
      <c r="TMQ168" s="425"/>
      <c r="TMR168" s="423"/>
      <c r="TMS168" s="426"/>
      <c r="TMT168" s="426"/>
      <c r="TMU168" s="427"/>
      <c r="TMV168" s="427"/>
      <c r="TMW168" s="423"/>
      <c r="TMX168" s="428"/>
      <c r="TMY168" s="79"/>
      <c r="TMZ168" s="424"/>
      <c r="TNA168" s="89"/>
      <c r="TNB168" s="425"/>
      <c r="TNC168" s="423"/>
      <c r="TND168" s="426"/>
      <c r="TNE168" s="426"/>
      <c r="TNF168" s="427"/>
      <c r="TNG168" s="427"/>
      <c r="TNH168" s="423"/>
      <c r="TNI168" s="428"/>
      <c r="TNJ168" s="79"/>
      <c r="TNK168" s="424"/>
      <c r="TNL168" s="89"/>
      <c r="TNM168" s="425"/>
      <c r="TNN168" s="423"/>
      <c r="TNO168" s="426"/>
      <c r="TNP168" s="426"/>
      <c r="TNQ168" s="427"/>
      <c r="TNR168" s="427"/>
      <c r="TNS168" s="423"/>
      <c r="TNT168" s="428"/>
      <c r="TNU168" s="79"/>
      <c r="TNV168" s="424"/>
      <c r="TNW168" s="89"/>
      <c r="TNX168" s="425"/>
      <c r="TNY168" s="423"/>
      <c r="TNZ168" s="426"/>
      <c r="TOA168" s="426"/>
      <c r="TOB168" s="427"/>
      <c r="TOC168" s="427"/>
      <c r="TOD168" s="423"/>
      <c r="TOE168" s="428"/>
      <c r="TOF168" s="79"/>
      <c r="TOG168" s="424"/>
      <c r="TOH168" s="89"/>
      <c r="TOI168" s="425"/>
      <c r="TOJ168" s="423"/>
      <c r="TOK168" s="426"/>
      <c r="TOL168" s="426"/>
      <c r="TOM168" s="427"/>
      <c r="TON168" s="427"/>
      <c r="TOO168" s="423"/>
      <c r="TOP168" s="428"/>
      <c r="TOQ168" s="79"/>
      <c r="TOR168" s="424"/>
      <c r="TOS168" s="89"/>
      <c r="TOT168" s="425"/>
      <c r="TOU168" s="423"/>
      <c r="TOV168" s="426"/>
      <c r="TOW168" s="426"/>
      <c r="TOX168" s="427"/>
      <c r="TOY168" s="427"/>
      <c r="TOZ168" s="423"/>
      <c r="TPA168" s="428"/>
      <c r="TPB168" s="79"/>
      <c r="TPC168" s="424"/>
      <c r="TPD168" s="89"/>
      <c r="TPE168" s="425"/>
      <c r="TPF168" s="423"/>
      <c r="TPG168" s="426"/>
      <c r="TPH168" s="426"/>
      <c r="TPI168" s="427"/>
      <c r="TPJ168" s="427"/>
      <c r="TPK168" s="423"/>
      <c r="TPL168" s="428"/>
      <c r="TPM168" s="79"/>
      <c r="TPN168" s="424"/>
      <c r="TPO168" s="89"/>
      <c r="TPP168" s="425"/>
      <c r="TPQ168" s="423"/>
      <c r="TPR168" s="426"/>
      <c r="TPS168" s="426"/>
      <c r="TPT168" s="427"/>
      <c r="TPU168" s="427"/>
      <c r="TPV168" s="423"/>
      <c r="TPW168" s="428"/>
      <c r="TPX168" s="79"/>
      <c r="TPY168" s="424"/>
      <c r="TPZ168" s="89"/>
      <c r="TQA168" s="425"/>
      <c r="TQB168" s="423"/>
      <c r="TQC168" s="426"/>
      <c r="TQD168" s="426"/>
      <c r="TQE168" s="427"/>
      <c r="TQF168" s="427"/>
      <c r="TQG168" s="423"/>
      <c r="TQH168" s="428"/>
      <c r="TQI168" s="79"/>
      <c r="TQJ168" s="424"/>
      <c r="TQK168" s="89"/>
      <c r="TQL168" s="425"/>
      <c r="TQM168" s="423"/>
      <c r="TQN168" s="426"/>
      <c r="TQO168" s="426"/>
      <c r="TQP168" s="427"/>
      <c r="TQQ168" s="427"/>
      <c r="TQR168" s="423"/>
      <c r="TQS168" s="428"/>
      <c r="TQT168" s="79"/>
      <c r="TQU168" s="424"/>
      <c r="TQV168" s="89"/>
      <c r="TQW168" s="425"/>
      <c r="TQX168" s="423"/>
      <c r="TQY168" s="426"/>
      <c r="TQZ168" s="426"/>
      <c r="TRA168" s="427"/>
      <c r="TRB168" s="427"/>
      <c r="TRC168" s="423"/>
      <c r="TRD168" s="428"/>
      <c r="TRE168" s="79"/>
      <c r="TRF168" s="424"/>
      <c r="TRG168" s="89"/>
      <c r="TRH168" s="425"/>
      <c r="TRI168" s="423"/>
      <c r="TRJ168" s="426"/>
      <c r="TRK168" s="426"/>
      <c r="TRL168" s="427"/>
      <c r="TRM168" s="427"/>
      <c r="TRN168" s="423"/>
      <c r="TRO168" s="428"/>
      <c r="TRP168" s="79"/>
      <c r="TRQ168" s="424"/>
      <c r="TRR168" s="89"/>
      <c r="TRS168" s="425"/>
      <c r="TRT168" s="423"/>
      <c r="TRU168" s="426"/>
      <c r="TRV168" s="426"/>
      <c r="TRW168" s="427"/>
      <c r="TRX168" s="427"/>
      <c r="TRY168" s="423"/>
      <c r="TRZ168" s="428"/>
      <c r="TSA168" s="79"/>
      <c r="TSB168" s="424"/>
      <c r="TSC168" s="89"/>
      <c r="TSD168" s="425"/>
      <c r="TSE168" s="423"/>
      <c r="TSF168" s="426"/>
      <c r="TSG168" s="426"/>
      <c r="TSH168" s="427"/>
      <c r="TSI168" s="427"/>
      <c r="TSJ168" s="423"/>
      <c r="TSK168" s="428"/>
      <c r="TSL168" s="79"/>
      <c r="TSM168" s="424"/>
      <c r="TSN168" s="89"/>
      <c r="TSO168" s="425"/>
      <c r="TSP168" s="423"/>
      <c r="TSQ168" s="426"/>
      <c r="TSR168" s="426"/>
      <c r="TSS168" s="427"/>
      <c r="TST168" s="427"/>
      <c r="TSU168" s="423"/>
      <c r="TSV168" s="428"/>
      <c r="TSW168" s="79"/>
      <c r="TSX168" s="424"/>
      <c r="TSY168" s="89"/>
      <c r="TSZ168" s="425"/>
      <c r="TTA168" s="423"/>
      <c r="TTB168" s="426"/>
      <c r="TTC168" s="426"/>
      <c r="TTD168" s="427"/>
      <c r="TTE168" s="427"/>
      <c r="TTF168" s="423"/>
      <c r="TTG168" s="428"/>
      <c r="TTH168" s="79"/>
      <c r="TTI168" s="424"/>
      <c r="TTJ168" s="89"/>
      <c r="TTK168" s="425"/>
      <c r="TTL168" s="423"/>
      <c r="TTM168" s="426"/>
      <c r="TTN168" s="426"/>
      <c r="TTO168" s="427"/>
      <c r="TTP168" s="427"/>
      <c r="TTQ168" s="423"/>
      <c r="TTR168" s="428"/>
      <c r="TTS168" s="79"/>
      <c r="TTT168" s="424"/>
      <c r="TTU168" s="89"/>
      <c r="TTV168" s="425"/>
      <c r="TTW168" s="423"/>
      <c r="TTX168" s="426"/>
      <c r="TTY168" s="426"/>
      <c r="TTZ168" s="427"/>
      <c r="TUA168" s="427"/>
      <c r="TUB168" s="423"/>
      <c r="TUC168" s="428"/>
      <c r="TUD168" s="79"/>
      <c r="TUE168" s="424"/>
      <c r="TUF168" s="89"/>
      <c r="TUG168" s="425"/>
      <c r="TUH168" s="423"/>
      <c r="TUI168" s="426"/>
      <c r="TUJ168" s="426"/>
      <c r="TUK168" s="427"/>
      <c r="TUL168" s="427"/>
      <c r="TUM168" s="423"/>
      <c r="TUN168" s="428"/>
      <c r="TUO168" s="79"/>
      <c r="TUP168" s="424"/>
      <c r="TUQ168" s="89"/>
      <c r="TUR168" s="425"/>
      <c r="TUS168" s="423"/>
      <c r="TUT168" s="426"/>
      <c r="TUU168" s="426"/>
      <c r="TUV168" s="427"/>
      <c r="TUW168" s="427"/>
      <c r="TUX168" s="423"/>
      <c r="TUY168" s="428"/>
      <c r="TUZ168" s="79"/>
      <c r="TVA168" s="424"/>
      <c r="TVB168" s="89"/>
      <c r="TVC168" s="425"/>
      <c r="TVD168" s="423"/>
      <c r="TVE168" s="426"/>
      <c r="TVF168" s="426"/>
      <c r="TVG168" s="427"/>
      <c r="TVH168" s="427"/>
      <c r="TVI168" s="423"/>
      <c r="TVJ168" s="428"/>
      <c r="TVK168" s="79"/>
      <c r="TVL168" s="424"/>
      <c r="TVM168" s="89"/>
      <c r="TVN168" s="425"/>
      <c r="TVO168" s="423"/>
      <c r="TVP168" s="426"/>
      <c r="TVQ168" s="426"/>
      <c r="TVR168" s="427"/>
      <c r="TVS168" s="427"/>
      <c r="TVT168" s="423"/>
      <c r="TVU168" s="428"/>
      <c r="TVV168" s="79"/>
      <c r="TVW168" s="424"/>
      <c r="TVX168" s="89"/>
      <c r="TVY168" s="425"/>
      <c r="TVZ168" s="423"/>
      <c r="TWA168" s="426"/>
      <c r="TWB168" s="426"/>
      <c r="TWC168" s="427"/>
      <c r="TWD168" s="427"/>
      <c r="TWE168" s="423"/>
      <c r="TWF168" s="428"/>
      <c r="TWG168" s="79"/>
      <c r="TWH168" s="424"/>
      <c r="TWI168" s="89"/>
      <c r="TWJ168" s="425"/>
      <c r="TWK168" s="423"/>
      <c r="TWL168" s="426"/>
      <c r="TWM168" s="426"/>
      <c r="TWN168" s="427"/>
      <c r="TWO168" s="427"/>
      <c r="TWP168" s="423"/>
      <c r="TWQ168" s="428"/>
      <c r="TWR168" s="79"/>
      <c r="TWS168" s="424"/>
      <c r="TWT168" s="89"/>
      <c r="TWU168" s="425"/>
      <c r="TWV168" s="423"/>
      <c r="TWW168" s="426"/>
      <c r="TWX168" s="426"/>
      <c r="TWY168" s="427"/>
      <c r="TWZ168" s="427"/>
      <c r="TXA168" s="423"/>
      <c r="TXB168" s="428"/>
      <c r="TXC168" s="79"/>
      <c r="TXD168" s="424"/>
      <c r="TXE168" s="89"/>
      <c r="TXF168" s="425"/>
      <c r="TXG168" s="423"/>
      <c r="TXH168" s="426"/>
      <c r="TXI168" s="426"/>
      <c r="TXJ168" s="427"/>
      <c r="TXK168" s="427"/>
      <c r="TXL168" s="423"/>
      <c r="TXM168" s="428"/>
      <c r="TXN168" s="79"/>
      <c r="TXO168" s="424"/>
      <c r="TXP168" s="89"/>
      <c r="TXQ168" s="425"/>
      <c r="TXR168" s="423"/>
      <c r="TXS168" s="426"/>
      <c r="TXT168" s="426"/>
      <c r="TXU168" s="427"/>
      <c r="TXV168" s="427"/>
      <c r="TXW168" s="423"/>
      <c r="TXX168" s="428"/>
      <c r="TXY168" s="79"/>
      <c r="TXZ168" s="424"/>
      <c r="TYA168" s="89"/>
      <c r="TYB168" s="425"/>
      <c r="TYC168" s="423"/>
      <c r="TYD168" s="426"/>
      <c r="TYE168" s="426"/>
      <c r="TYF168" s="427"/>
      <c r="TYG168" s="427"/>
      <c r="TYH168" s="423"/>
      <c r="TYI168" s="428"/>
      <c r="TYJ168" s="79"/>
      <c r="TYK168" s="424"/>
      <c r="TYL168" s="89"/>
      <c r="TYM168" s="425"/>
      <c r="TYN168" s="423"/>
      <c r="TYO168" s="426"/>
      <c r="TYP168" s="426"/>
      <c r="TYQ168" s="427"/>
      <c r="TYR168" s="427"/>
      <c r="TYS168" s="423"/>
      <c r="TYT168" s="428"/>
      <c r="TYU168" s="79"/>
      <c r="TYV168" s="424"/>
      <c r="TYW168" s="89"/>
      <c r="TYX168" s="425"/>
      <c r="TYY168" s="423"/>
      <c r="TYZ168" s="426"/>
      <c r="TZA168" s="426"/>
      <c r="TZB168" s="427"/>
      <c r="TZC168" s="427"/>
      <c r="TZD168" s="423"/>
      <c r="TZE168" s="428"/>
      <c r="TZF168" s="79"/>
      <c r="TZG168" s="424"/>
      <c r="TZH168" s="89"/>
      <c r="TZI168" s="425"/>
      <c r="TZJ168" s="423"/>
      <c r="TZK168" s="426"/>
      <c r="TZL168" s="426"/>
      <c r="TZM168" s="427"/>
      <c r="TZN168" s="427"/>
      <c r="TZO168" s="423"/>
      <c r="TZP168" s="428"/>
      <c r="TZQ168" s="79"/>
      <c r="TZR168" s="424"/>
      <c r="TZS168" s="89"/>
      <c r="TZT168" s="425"/>
      <c r="TZU168" s="423"/>
      <c r="TZV168" s="426"/>
      <c r="TZW168" s="426"/>
      <c r="TZX168" s="427"/>
      <c r="TZY168" s="427"/>
      <c r="TZZ168" s="423"/>
      <c r="UAA168" s="428"/>
      <c r="UAB168" s="79"/>
      <c r="UAC168" s="424"/>
      <c r="UAD168" s="89"/>
      <c r="UAE168" s="425"/>
      <c r="UAF168" s="423"/>
      <c r="UAG168" s="426"/>
      <c r="UAH168" s="426"/>
      <c r="UAI168" s="427"/>
      <c r="UAJ168" s="427"/>
      <c r="UAK168" s="423"/>
      <c r="UAL168" s="428"/>
      <c r="UAM168" s="79"/>
      <c r="UAN168" s="424"/>
      <c r="UAO168" s="89"/>
      <c r="UAP168" s="425"/>
      <c r="UAQ168" s="423"/>
      <c r="UAR168" s="426"/>
      <c r="UAS168" s="426"/>
      <c r="UAT168" s="427"/>
      <c r="UAU168" s="427"/>
      <c r="UAV168" s="423"/>
      <c r="UAW168" s="428"/>
      <c r="UAX168" s="79"/>
      <c r="UAY168" s="424"/>
      <c r="UAZ168" s="89"/>
      <c r="UBA168" s="425"/>
      <c r="UBB168" s="423"/>
      <c r="UBC168" s="426"/>
      <c r="UBD168" s="426"/>
      <c r="UBE168" s="427"/>
      <c r="UBF168" s="427"/>
      <c r="UBG168" s="423"/>
      <c r="UBH168" s="428"/>
      <c r="UBI168" s="79"/>
      <c r="UBJ168" s="424"/>
      <c r="UBK168" s="89"/>
      <c r="UBL168" s="425"/>
      <c r="UBM168" s="423"/>
      <c r="UBN168" s="426"/>
      <c r="UBO168" s="426"/>
      <c r="UBP168" s="427"/>
      <c r="UBQ168" s="427"/>
      <c r="UBR168" s="423"/>
      <c r="UBS168" s="428"/>
      <c r="UBT168" s="79"/>
      <c r="UBU168" s="424"/>
      <c r="UBV168" s="89"/>
      <c r="UBW168" s="425"/>
      <c r="UBX168" s="423"/>
      <c r="UBY168" s="426"/>
      <c r="UBZ168" s="426"/>
      <c r="UCA168" s="427"/>
      <c r="UCB168" s="427"/>
      <c r="UCC168" s="423"/>
      <c r="UCD168" s="428"/>
      <c r="UCE168" s="79"/>
      <c r="UCF168" s="424"/>
      <c r="UCG168" s="89"/>
      <c r="UCH168" s="425"/>
      <c r="UCI168" s="423"/>
      <c r="UCJ168" s="426"/>
      <c r="UCK168" s="426"/>
      <c r="UCL168" s="427"/>
      <c r="UCM168" s="427"/>
      <c r="UCN168" s="423"/>
      <c r="UCO168" s="428"/>
      <c r="UCP168" s="79"/>
      <c r="UCQ168" s="424"/>
      <c r="UCR168" s="89"/>
      <c r="UCS168" s="425"/>
      <c r="UCT168" s="423"/>
      <c r="UCU168" s="426"/>
      <c r="UCV168" s="426"/>
      <c r="UCW168" s="427"/>
      <c r="UCX168" s="427"/>
      <c r="UCY168" s="423"/>
      <c r="UCZ168" s="428"/>
      <c r="UDA168" s="79"/>
      <c r="UDB168" s="424"/>
      <c r="UDC168" s="89"/>
      <c r="UDD168" s="425"/>
      <c r="UDE168" s="423"/>
      <c r="UDF168" s="426"/>
      <c r="UDG168" s="426"/>
      <c r="UDH168" s="427"/>
      <c r="UDI168" s="427"/>
      <c r="UDJ168" s="423"/>
      <c r="UDK168" s="428"/>
      <c r="UDL168" s="79"/>
      <c r="UDM168" s="424"/>
      <c r="UDN168" s="89"/>
      <c r="UDO168" s="425"/>
      <c r="UDP168" s="423"/>
      <c r="UDQ168" s="426"/>
      <c r="UDR168" s="426"/>
      <c r="UDS168" s="427"/>
      <c r="UDT168" s="427"/>
      <c r="UDU168" s="423"/>
      <c r="UDV168" s="428"/>
      <c r="UDW168" s="79"/>
      <c r="UDX168" s="424"/>
      <c r="UDY168" s="89"/>
      <c r="UDZ168" s="425"/>
      <c r="UEA168" s="423"/>
      <c r="UEB168" s="426"/>
      <c r="UEC168" s="426"/>
      <c r="UED168" s="427"/>
      <c r="UEE168" s="427"/>
      <c r="UEF168" s="423"/>
      <c r="UEG168" s="428"/>
      <c r="UEH168" s="79"/>
      <c r="UEI168" s="424"/>
      <c r="UEJ168" s="89"/>
      <c r="UEK168" s="425"/>
      <c r="UEL168" s="423"/>
      <c r="UEM168" s="426"/>
      <c r="UEN168" s="426"/>
      <c r="UEO168" s="427"/>
      <c r="UEP168" s="427"/>
      <c r="UEQ168" s="423"/>
      <c r="UER168" s="428"/>
      <c r="UES168" s="79"/>
      <c r="UET168" s="424"/>
      <c r="UEU168" s="89"/>
      <c r="UEV168" s="425"/>
      <c r="UEW168" s="423"/>
      <c r="UEX168" s="426"/>
      <c r="UEY168" s="426"/>
      <c r="UEZ168" s="427"/>
      <c r="UFA168" s="427"/>
      <c r="UFB168" s="423"/>
      <c r="UFC168" s="428"/>
      <c r="UFD168" s="79"/>
      <c r="UFE168" s="424"/>
      <c r="UFF168" s="89"/>
      <c r="UFG168" s="425"/>
      <c r="UFH168" s="423"/>
      <c r="UFI168" s="426"/>
      <c r="UFJ168" s="426"/>
      <c r="UFK168" s="427"/>
      <c r="UFL168" s="427"/>
      <c r="UFM168" s="423"/>
      <c r="UFN168" s="428"/>
      <c r="UFO168" s="79"/>
      <c r="UFP168" s="424"/>
      <c r="UFQ168" s="89"/>
      <c r="UFR168" s="425"/>
      <c r="UFS168" s="423"/>
      <c r="UFT168" s="426"/>
      <c r="UFU168" s="426"/>
      <c r="UFV168" s="427"/>
      <c r="UFW168" s="427"/>
      <c r="UFX168" s="423"/>
      <c r="UFY168" s="428"/>
      <c r="UFZ168" s="79"/>
      <c r="UGA168" s="424"/>
      <c r="UGB168" s="89"/>
      <c r="UGC168" s="425"/>
      <c r="UGD168" s="423"/>
      <c r="UGE168" s="426"/>
      <c r="UGF168" s="426"/>
      <c r="UGG168" s="427"/>
      <c r="UGH168" s="427"/>
      <c r="UGI168" s="423"/>
      <c r="UGJ168" s="428"/>
      <c r="UGK168" s="79"/>
      <c r="UGL168" s="424"/>
      <c r="UGM168" s="89"/>
      <c r="UGN168" s="425"/>
      <c r="UGO168" s="423"/>
      <c r="UGP168" s="426"/>
      <c r="UGQ168" s="426"/>
      <c r="UGR168" s="427"/>
      <c r="UGS168" s="427"/>
      <c r="UGT168" s="423"/>
      <c r="UGU168" s="428"/>
      <c r="UGV168" s="79"/>
      <c r="UGW168" s="424"/>
      <c r="UGX168" s="89"/>
      <c r="UGY168" s="425"/>
      <c r="UGZ168" s="423"/>
      <c r="UHA168" s="426"/>
      <c r="UHB168" s="426"/>
      <c r="UHC168" s="427"/>
      <c r="UHD168" s="427"/>
      <c r="UHE168" s="423"/>
      <c r="UHF168" s="428"/>
      <c r="UHG168" s="79"/>
      <c r="UHH168" s="424"/>
      <c r="UHI168" s="89"/>
      <c r="UHJ168" s="425"/>
      <c r="UHK168" s="423"/>
      <c r="UHL168" s="426"/>
      <c r="UHM168" s="426"/>
      <c r="UHN168" s="427"/>
      <c r="UHO168" s="427"/>
      <c r="UHP168" s="423"/>
      <c r="UHQ168" s="428"/>
      <c r="UHR168" s="79"/>
      <c r="UHS168" s="424"/>
      <c r="UHT168" s="89"/>
      <c r="UHU168" s="425"/>
      <c r="UHV168" s="423"/>
      <c r="UHW168" s="426"/>
      <c r="UHX168" s="426"/>
      <c r="UHY168" s="427"/>
      <c r="UHZ168" s="427"/>
      <c r="UIA168" s="423"/>
      <c r="UIB168" s="428"/>
      <c r="UIC168" s="79"/>
      <c r="UID168" s="424"/>
      <c r="UIE168" s="89"/>
      <c r="UIF168" s="425"/>
      <c r="UIG168" s="423"/>
      <c r="UIH168" s="426"/>
      <c r="UII168" s="426"/>
      <c r="UIJ168" s="427"/>
      <c r="UIK168" s="427"/>
      <c r="UIL168" s="423"/>
      <c r="UIM168" s="428"/>
      <c r="UIN168" s="79"/>
      <c r="UIO168" s="424"/>
      <c r="UIP168" s="89"/>
      <c r="UIQ168" s="425"/>
      <c r="UIR168" s="423"/>
      <c r="UIS168" s="426"/>
      <c r="UIT168" s="426"/>
      <c r="UIU168" s="427"/>
      <c r="UIV168" s="427"/>
      <c r="UIW168" s="423"/>
      <c r="UIX168" s="428"/>
      <c r="UIY168" s="79"/>
      <c r="UIZ168" s="424"/>
      <c r="UJA168" s="89"/>
      <c r="UJB168" s="425"/>
      <c r="UJC168" s="423"/>
      <c r="UJD168" s="426"/>
      <c r="UJE168" s="426"/>
      <c r="UJF168" s="427"/>
      <c r="UJG168" s="427"/>
      <c r="UJH168" s="423"/>
      <c r="UJI168" s="428"/>
      <c r="UJJ168" s="79"/>
      <c r="UJK168" s="424"/>
      <c r="UJL168" s="89"/>
      <c r="UJM168" s="425"/>
      <c r="UJN168" s="423"/>
      <c r="UJO168" s="426"/>
      <c r="UJP168" s="426"/>
      <c r="UJQ168" s="427"/>
      <c r="UJR168" s="427"/>
      <c r="UJS168" s="423"/>
      <c r="UJT168" s="428"/>
      <c r="UJU168" s="79"/>
      <c r="UJV168" s="424"/>
      <c r="UJW168" s="89"/>
      <c r="UJX168" s="425"/>
      <c r="UJY168" s="423"/>
      <c r="UJZ168" s="426"/>
      <c r="UKA168" s="426"/>
      <c r="UKB168" s="427"/>
      <c r="UKC168" s="427"/>
      <c r="UKD168" s="423"/>
      <c r="UKE168" s="428"/>
      <c r="UKF168" s="79"/>
      <c r="UKG168" s="424"/>
      <c r="UKH168" s="89"/>
      <c r="UKI168" s="425"/>
      <c r="UKJ168" s="423"/>
      <c r="UKK168" s="426"/>
      <c r="UKL168" s="426"/>
      <c r="UKM168" s="427"/>
      <c r="UKN168" s="427"/>
      <c r="UKO168" s="423"/>
      <c r="UKP168" s="428"/>
      <c r="UKQ168" s="79"/>
      <c r="UKR168" s="424"/>
      <c r="UKS168" s="89"/>
      <c r="UKT168" s="425"/>
      <c r="UKU168" s="423"/>
      <c r="UKV168" s="426"/>
      <c r="UKW168" s="426"/>
      <c r="UKX168" s="427"/>
      <c r="UKY168" s="427"/>
      <c r="UKZ168" s="423"/>
      <c r="ULA168" s="428"/>
      <c r="ULB168" s="79"/>
      <c r="ULC168" s="424"/>
      <c r="ULD168" s="89"/>
      <c r="ULE168" s="425"/>
      <c r="ULF168" s="423"/>
      <c r="ULG168" s="426"/>
      <c r="ULH168" s="426"/>
      <c r="ULI168" s="427"/>
      <c r="ULJ168" s="427"/>
      <c r="ULK168" s="423"/>
      <c r="ULL168" s="428"/>
      <c r="ULM168" s="79"/>
      <c r="ULN168" s="424"/>
      <c r="ULO168" s="89"/>
      <c r="ULP168" s="425"/>
      <c r="ULQ168" s="423"/>
      <c r="ULR168" s="426"/>
      <c r="ULS168" s="426"/>
      <c r="ULT168" s="427"/>
      <c r="ULU168" s="427"/>
      <c r="ULV168" s="423"/>
      <c r="ULW168" s="428"/>
      <c r="ULX168" s="79"/>
      <c r="ULY168" s="424"/>
      <c r="ULZ168" s="89"/>
      <c r="UMA168" s="425"/>
      <c r="UMB168" s="423"/>
      <c r="UMC168" s="426"/>
      <c r="UMD168" s="426"/>
      <c r="UME168" s="427"/>
      <c r="UMF168" s="427"/>
      <c r="UMG168" s="423"/>
      <c r="UMH168" s="428"/>
      <c r="UMI168" s="79"/>
      <c r="UMJ168" s="424"/>
      <c r="UMK168" s="89"/>
      <c r="UML168" s="425"/>
      <c r="UMM168" s="423"/>
      <c r="UMN168" s="426"/>
      <c r="UMO168" s="426"/>
      <c r="UMP168" s="427"/>
      <c r="UMQ168" s="427"/>
      <c r="UMR168" s="423"/>
      <c r="UMS168" s="428"/>
      <c r="UMT168" s="79"/>
      <c r="UMU168" s="424"/>
      <c r="UMV168" s="89"/>
      <c r="UMW168" s="425"/>
      <c r="UMX168" s="423"/>
      <c r="UMY168" s="426"/>
      <c r="UMZ168" s="426"/>
      <c r="UNA168" s="427"/>
      <c r="UNB168" s="427"/>
      <c r="UNC168" s="423"/>
      <c r="UND168" s="428"/>
      <c r="UNE168" s="79"/>
      <c r="UNF168" s="424"/>
      <c r="UNG168" s="89"/>
      <c r="UNH168" s="425"/>
      <c r="UNI168" s="423"/>
      <c r="UNJ168" s="426"/>
      <c r="UNK168" s="426"/>
      <c r="UNL168" s="427"/>
      <c r="UNM168" s="427"/>
      <c r="UNN168" s="423"/>
      <c r="UNO168" s="428"/>
      <c r="UNP168" s="79"/>
      <c r="UNQ168" s="424"/>
      <c r="UNR168" s="89"/>
      <c r="UNS168" s="425"/>
      <c r="UNT168" s="423"/>
      <c r="UNU168" s="426"/>
      <c r="UNV168" s="426"/>
      <c r="UNW168" s="427"/>
      <c r="UNX168" s="427"/>
      <c r="UNY168" s="423"/>
      <c r="UNZ168" s="428"/>
      <c r="UOA168" s="79"/>
      <c r="UOB168" s="424"/>
      <c r="UOC168" s="89"/>
      <c r="UOD168" s="425"/>
      <c r="UOE168" s="423"/>
      <c r="UOF168" s="426"/>
      <c r="UOG168" s="426"/>
      <c r="UOH168" s="427"/>
      <c r="UOI168" s="427"/>
      <c r="UOJ168" s="423"/>
      <c r="UOK168" s="428"/>
      <c r="UOL168" s="79"/>
      <c r="UOM168" s="424"/>
      <c r="UON168" s="89"/>
      <c r="UOO168" s="425"/>
      <c r="UOP168" s="423"/>
      <c r="UOQ168" s="426"/>
      <c r="UOR168" s="426"/>
      <c r="UOS168" s="427"/>
      <c r="UOT168" s="427"/>
      <c r="UOU168" s="423"/>
      <c r="UOV168" s="428"/>
      <c r="UOW168" s="79"/>
      <c r="UOX168" s="424"/>
      <c r="UOY168" s="89"/>
      <c r="UOZ168" s="425"/>
      <c r="UPA168" s="423"/>
      <c r="UPB168" s="426"/>
      <c r="UPC168" s="426"/>
      <c r="UPD168" s="427"/>
      <c r="UPE168" s="427"/>
      <c r="UPF168" s="423"/>
      <c r="UPG168" s="428"/>
      <c r="UPH168" s="79"/>
      <c r="UPI168" s="424"/>
      <c r="UPJ168" s="89"/>
      <c r="UPK168" s="425"/>
      <c r="UPL168" s="423"/>
      <c r="UPM168" s="426"/>
      <c r="UPN168" s="426"/>
      <c r="UPO168" s="427"/>
      <c r="UPP168" s="427"/>
      <c r="UPQ168" s="423"/>
      <c r="UPR168" s="428"/>
      <c r="UPS168" s="79"/>
      <c r="UPT168" s="424"/>
      <c r="UPU168" s="89"/>
      <c r="UPV168" s="425"/>
      <c r="UPW168" s="423"/>
      <c r="UPX168" s="426"/>
      <c r="UPY168" s="426"/>
      <c r="UPZ168" s="427"/>
      <c r="UQA168" s="427"/>
      <c r="UQB168" s="423"/>
      <c r="UQC168" s="428"/>
      <c r="UQD168" s="79"/>
      <c r="UQE168" s="424"/>
      <c r="UQF168" s="89"/>
      <c r="UQG168" s="425"/>
      <c r="UQH168" s="423"/>
      <c r="UQI168" s="426"/>
      <c r="UQJ168" s="426"/>
      <c r="UQK168" s="427"/>
      <c r="UQL168" s="427"/>
      <c r="UQM168" s="423"/>
      <c r="UQN168" s="428"/>
      <c r="UQO168" s="79"/>
      <c r="UQP168" s="424"/>
      <c r="UQQ168" s="89"/>
      <c r="UQR168" s="425"/>
      <c r="UQS168" s="423"/>
      <c r="UQT168" s="426"/>
      <c r="UQU168" s="426"/>
      <c r="UQV168" s="427"/>
      <c r="UQW168" s="427"/>
      <c r="UQX168" s="423"/>
      <c r="UQY168" s="428"/>
      <c r="UQZ168" s="79"/>
      <c r="URA168" s="424"/>
      <c r="URB168" s="89"/>
      <c r="URC168" s="425"/>
      <c r="URD168" s="423"/>
      <c r="URE168" s="426"/>
      <c r="URF168" s="426"/>
      <c r="URG168" s="427"/>
      <c r="URH168" s="427"/>
      <c r="URI168" s="423"/>
      <c r="URJ168" s="428"/>
      <c r="URK168" s="79"/>
      <c r="URL168" s="424"/>
      <c r="URM168" s="89"/>
      <c r="URN168" s="425"/>
      <c r="URO168" s="423"/>
      <c r="URP168" s="426"/>
      <c r="URQ168" s="426"/>
      <c r="URR168" s="427"/>
      <c r="URS168" s="427"/>
      <c r="URT168" s="423"/>
      <c r="URU168" s="428"/>
      <c r="URV168" s="79"/>
      <c r="URW168" s="424"/>
      <c r="URX168" s="89"/>
      <c r="URY168" s="425"/>
      <c r="URZ168" s="423"/>
      <c r="USA168" s="426"/>
      <c r="USB168" s="426"/>
      <c r="USC168" s="427"/>
      <c r="USD168" s="427"/>
      <c r="USE168" s="423"/>
      <c r="USF168" s="428"/>
      <c r="USG168" s="79"/>
      <c r="USH168" s="424"/>
      <c r="USI168" s="89"/>
      <c r="USJ168" s="425"/>
      <c r="USK168" s="423"/>
      <c r="USL168" s="426"/>
      <c r="USM168" s="426"/>
      <c r="USN168" s="427"/>
      <c r="USO168" s="427"/>
      <c r="USP168" s="423"/>
      <c r="USQ168" s="428"/>
      <c r="USR168" s="79"/>
      <c r="USS168" s="424"/>
      <c r="UST168" s="89"/>
      <c r="USU168" s="425"/>
      <c r="USV168" s="423"/>
      <c r="USW168" s="426"/>
      <c r="USX168" s="426"/>
      <c r="USY168" s="427"/>
      <c r="USZ168" s="427"/>
      <c r="UTA168" s="423"/>
      <c r="UTB168" s="428"/>
      <c r="UTC168" s="79"/>
      <c r="UTD168" s="424"/>
      <c r="UTE168" s="89"/>
      <c r="UTF168" s="425"/>
      <c r="UTG168" s="423"/>
      <c r="UTH168" s="426"/>
      <c r="UTI168" s="426"/>
      <c r="UTJ168" s="427"/>
      <c r="UTK168" s="427"/>
      <c r="UTL168" s="423"/>
      <c r="UTM168" s="428"/>
      <c r="UTN168" s="79"/>
      <c r="UTO168" s="424"/>
      <c r="UTP168" s="89"/>
      <c r="UTQ168" s="425"/>
      <c r="UTR168" s="423"/>
      <c r="UTS168" s="426"/>
      <c r="UTT168" s="426"/>
      <c r="UTU168" s="427"/>
      <c r="UTV168" s="427"/>
      <c r="UTW168" s="423"/>
      <c r="UTX168" s="428"/>
      <c r="UTY168" s="79"/>
      <c r="UTZ168" s="424"/>
      <c r="UUA168" s="89"/>
      <c r="UUB168" s="425"/>
      <c r="UUC168" s="423"/>
      <c r="UUD168" s="426"/>
      <c r="UUE168" s="426"/>
      <c r="UUF168" s="427"/>
      <c r="UUG168" s="427"/>
      <c r="UUH168" s="423"/>
      <c r="UUI168" s="428"/>
      <c r="UUJ168" s="79"/>
      <c r="UUK168" s="424"/>
      <c r="UUL168" s="89"/>
      <c r="UUM168" s="425"/>
      <c r="UUN168" s="423"/>
      <c r="UUO168" s="426"/>
      <c r="UUP168" s="426"/>
      <c r="UUQ168" s="427"/>
      <c r="UUR168" s="427"/>
      <c r="UUS168" s="423"/>
      <c r="UUT168" s="428"/>
      <c r="UUU168" s="79"/>
      <c r="UUV168" s="424"/>
      <c r="UUW168" s="89"/>
      <c r="UUX168" s="425"/>
      <c r="UUY168" s="423"/>
      <c r="UUZ168" s="426"/>
      <c r="UVA168" s="426"/>
      <c r="UVB168" s="427"/>
      <c r="UVC168" s="427"/>
      <c r="UVD168" s="423"/>
      <c r="UVE168" s="428"/>
      <c r="UVF168" s="79"/>
      <c r="UVG168" s="424"/>
      <c r="UVH168" s="89"/>
      <c r="UVI168" s="425"/>
      <c r="UVJ168" s="423"/>
      <c r="UVK168" s="426"/>
      <c r="UVL168" s="426"/>
      <c r="UVM168" s="427"/>
      <c r="UVN168" s="427"/>
      <c r="UVO168" s="423"/>
      <c r="UVP168" s="428"/>
      <c r="UVQ168" s="79"/>
      <c r="UVR168" s="424"/>
      <c r="UVS168" s="89"/>
      <c r="UVT168" s="425"/>
      <c r="UVU168" s="423"/>
      <c r="UVV168" s="426"/>
      <c r="UVW168" s="426"/>
      <c r="UVX168" s="427"/>
      <c r="UVY168" s="427"/>
      <c r="UVZ168" s="423"/>
      <c r="UWA168" s="428"/>
      <c r="UWB168" s="79"/>
      <c r="UWC168" s="424"/>
      <c r="UWD168" s="89"/>
      <c r="UWE168" s="425"/>
      <c r="UWF168" s="423"/>
      <c r="UWG168" s="426"/>
      <c r="UWH168" s="426"/>
      <c r="UWI168" s="427"/>
      <c r="UWJ168" s="427"/>
      <c r="UWK168" s="423"/>
      <c r="UWL168" s="428"/>
      <c r="UWM168" s="79"/>
      <c r="UWN168" s="424"/>
      <c r="UWO168" s="89"/>
      <c r="UWP168" s="425"/>
      <c r="UWQ168" s="423"/>
      <c r="UWR168" s="426"/>
      <c r="UWS168" s="426"/>
      <c r="UWT168" s="427"/>
      <c r="UWU168" s="427"/>
      <c r="UWV168" s="423"/>
      <c r="UWW168" s="428"/>
      <c r="UWX168" s="79"/>
      <c r="UWY168" s="424"/>
      <c r="UWZ168" s="89"/>
      <c r="UXA168" s="425"/>
      <c r="UXB168" s="423"/>
      <c r="UXC168" s="426"/>
      <c r="UXD168" s="426"/>
      <c r="UXE168" s="427"/>
      <c r="UXF168" s="427"/>
      <c r="UXG168" s="423"/>
      <c r="UXH168" s="428"/>
      <c r="UXI168" s="79"/>
      <c r="UXJ168" s="424"/>
      <c r="UXK168" s="89"/>
      <c r="UXL168" s="425"/>
      <c r="UXM168" s="423"/>
      <c r="UXN168" s="426"/>
      <c r="UXO168" s="426"/>
      <c r="UXP168" s="427"/>
      <c r="UXQ168" s="427"/>
      <c r="UXR168" s="423"/>
      <c r="UXS168" s="428"/>
      <c r="UXT168" s="79"/>
      <c r="UXU168" s="424"/>
      <c r="UXV168" s="89"/>
      <c r="UXW168" s="425"/>
      <c r="UXX168" s="423"/>
      <c r="UXY168" s="426"/>
      <c r="UXZ168" s="426"/>
      <c r="UYA168" s="427"/>
      <c r="UYB168" s="427"/>
      <c r="UYC168" s="423"/>
      <c r="UYD168" s="428"/>
      <c r="UYE168" s="79"/>
      <c r="UYF168" s="424"/>
      <c r="UYG168" s="89"/>
      <c r="UYH168" s="425"/>
      <c r="UYI168" s="423"/>
      <c r="UYJ168" s="426"/>
      <c r="UYK168" s="426"/>
      <c r="UYL168" s="427"/>
      <c r="UYM168" s="427"/>
      <c r="UYN168" s="423"/>
      <c r="UYO168" s="428"/>
      <c r="UYP168" s="79"/>
      <c r="UYQ168" s="424"/>
      <c r="UYR168" s="89"/>
      <c r="UYS168" s="425"/>
      <c r="UYT168" s="423"/>
      <c r="UYU168" s="426"/>
      <c r="UYV168" s="426"/>
      <c r="UYW168" s="427"/>
      <c r="UYX168" s="427"/>
      <c r="UYY168" s="423"/>
      <c r="UYZ168" s="428"/>
      <c r="UZA168" s="79"/>
      <c r="UZB168" s="424"/>
      <c r="UZC168" s="89"/>
      <c r="UZD168" s="425"/>
      <c r="UZE168" s="423"/>
      <c r="UZF168" s="426"/>
      <c r="UZG168" s="426"/>
      <c r="UZH168" s="427"/>
      <c r="UZI168" s="427"/>
      <c r="UZJ168" s="423"/>
      <c r="UZK168" s="428"/>
      <c r="UZL168" s="79"/>
      <c r="UZM168" s="424"/>
      <c r="UZN168" s="89"/>
      <c r="UZO168" s="425"/>
      <c r="UZP168" s="423"/>
      <c r="UZQ168" s="426"/>
      <c r="UZR168" s="426"/>
      <c r="UZS168" s="427"/>
      <c r="UZT168" s="427"/>
      <c r="UZU168" s="423"/>
      <c r="UZV168" s="428"/>
      <c r="UZW168" s="79"/>
      <c r="UZX168" s="424"/>
      <c r="UZY168" s="89"/>
      <c r="UZZ168" s="425"/>
      <c r="VAA168" s="423"/>
      <c r="VAB168" s="426"/>
      <c r="VAC168" s="426"/>
      <c r="VAD168" s="427"/>
      <c r="VAE168" s="427"/>
      <c r="VAF168" s="423"/>
      <c r="VAG168" s="428"/>
      <c r="VAH168" s="79"/>
      <c r="VAI168" s="424"/>
      <c r="VAJ168" s="89"/>
      <c r="VAK168" s="425"/>
      <c r="VAL168" s="423"/>
      <c r="VAM168" s="426"/>
      <c r="VAN168" s="426"/>
      <c r="VAO168" s="427"/>
      <c r="VAP168" s="427"/>
      <c r="VAQ168" s="423"/>
      <c r="VAR168" s="428"/>
      <c r="VAS168" s="79"/>
      <c r="VAT168" s="424"/>
      <c r="VAU168" s="89"/>
      <c r="VAV168" s="425"/>
      <c r="VAW168" s="423"/>
      <c r="VAX168" s="426"/>
      <c r="VAY168" s="426"/>
      <c r="VAZ168" s="427"/>
      <c r="VBA168" s="427"/>
      <c r="VBB168" s="423"/>
      <c r="VBC168" s="428"/>
      <c r="VBD168" s="79"/>
      <c r="VBE168" s="424"/>
      <c r="VBF168" s="89"/>
      <c r="VBG168" s="425"/>
      <c r="VBH168" s="423"/>
      <c r="VBI168" s="426"/>
      <c r="VBJ168" s="426"/>
      <c r="VBK168" s="427"/>
      <c r="VBL168" s="427"/>
      <c r="VBM168" s="423"/>
      <c r="VBN168" s="428"/>
      <c r="VBO168" s="79"/>
      <c r="VBP168" s="424"/>
      <c r="VBQ168" s="89"/>
      <c r="VBR168" s="425"/>
      <c r="VBS168" s="423"/>
      <c r="VBT168" s="426"/>
      <c r="VBU168" s="426"/>
      <c r="VBV168" s="427"/>
      <c r="VBW168" s="427"/>
      <c r="VBX168" s="423"/>
      <c r="VBY168" s="428"/>
      <c r="VBZ168" s="79"/>
      <c r="VCA168" s="424"/>
      <c r="VCB168" s="89"/>
      <c r="VCC168" s="425"/>
      <c r="VCD168" s="423"/>
      <c r="VCE168" s="426"/>
      <c r="VCF168" s="426"/>
      <c r="VCG168" s="427"/>
      <c r="VCH168" s="427"/>
      <c r="VCI168" s="423"/>
      <c r="VCJ168" s="428"/>
      <c r="VCK168" s="79"/>
      <c r="VCL168" s="424"/>
      <c r="VCM168" s="89"/>
      <c r="VCN168" s="425"/>
      <c r="VCO168" s="423"/>
      <c r="VCP168" s="426"/>
      <c r="VCQ168" s="426"/>
      <c r="VCR168" s="427"/>
      <c r="VCS168" s="427"/>
      <c r="VCT168" s="423"/>
      <c r="VCU168" s="428"/>
      <c r="VCV168" s="79"/>
      <c r="VCW168" s="424"/>
      <c r="VCX168" s="89"/>
      <c r="VCY168" s="425"/>
      <c r="VCZ168" s="423"/>
      <c r="VDA168" s="426"/>
      <c r="VDB168" s="426"/>
      <c r="VDC168" s="427"/>
      <c r="VDD168" s="427"/>
      <c r="VDE168" s="423"/>
      <c r="VDF168" s="428"/>
      <c r="VDG168" s="79"/>
      <c r="VDH168" s="424"/>
      <c r="VDI168" s="89"/>
      <c r="VDJ168" s="425"/>
      <c r="VDK168" s="423"/>
      <c r="VDL168" s="426"/>
      <c r="VDM168" s="426"/>
      <c r="VDN168" s="427"/>
      <c r="VDO168" s="427"/>
      <c r="VDP168" s="423"/>
      <c r="VDQ168" s="428"/>
      <c r="VDR168" s="79"/>
      <c r="VDS168" s="424"/>
      <c r="VDT168" s="89"/>
      <c r="VDU168" s="425"/>
      <c r="VDV168" s="423"/>
      <c r="VDW168" s="426"/>
      <c r="VDX168" s="426"/>
      <c r="VDY168" s="427"/>
      <c r="VDZ168" s="427"/>
      <c r="VEA168" s="423"/>
      <c r="VEB168" s="428"/>
      <c r="VEC168" s="79"/>
      <c r="VED168" s="424"/>
      <c r="VEE168" s="89"/>
      <c r="VEF168" s="425"/>
      <c r="VEG168" s="423"/>
      <c r="VEH168" s="426"/>
      <c r="VEI168" s="426"/>
      <c r="VEJ168" s="427"/>
      <c r="VEK168" s="427"/>
      <c r="VEL168" s="423"/>
      <c r="VEM168" s="428"/>
      <c r="VEN168" s="79"/>
      <c r="VEO168" s="424"/>
      <c r="VEP168" s="89"/>
      <c r="VEQ168" s="425"/>
      <c r="VER168" s="423"/>
      <c r="VES168" s="426"/>
      <c r="VET168" s="426"/>
      <c r="VEU168" s="427"/>
      <c r="VEV168" s="427"/>
      <c r="VEW168" s="423"/>
      <c r="VEX168" s="428"/>
      <c r="VEY168" s="79"/>
      <c r="VEZ168" s="424"/>
      <c r="VFA168" s="89"/>
      <c r="VFB168" s="425"/>
      <c r="VFC168" s="423"/>
      <c r="VFD168" s="426"/>
      <c r="VFE168" s="426"/>
      <c r="VFF168" s="427"/>
      <c r="VFG168" s="427"/>
      <c r="VFH168" s="423"/>
      <c r="VFI168" s="428"/>
      <c r="VFJ168" s="79"/>
      <c r="VFK168" s="424"/>
      <c r="VFL168" s="89"/>
      <c r="VFM168" s="425"/>
      <c r="VFN168" s="423"/>
      <c r="VFO168" s="426"/>
      <c r="VFP168" s="426"/>
      <c r="VFQ168" s="427"/>
      <c r="VFR168" s="427"/>
      <c r="VFS168" s="423"/>
      <c r="VFT168" s="428"/>
      <c r="VFU168" s="79"/>
      <c r="VFV168" s="424"/>
      <c r="VFW168" s="89"/>
      <c r="VFX168" s="425"/>
      <c r="VFY168" s="423"/>
      <c r="VFZ168" s="426"/>
      <c r="VGA168" s="426"/>
      <c r="VGB168" s="427"/>
      <c r="VGC168" s="427"/>
      <c r="VGD168" s="423"/>
      <c r="VGE168" s="428"/>
      <c r="VGF168" s="79"/>
      <c r="VGG168" s="424"/>
      <c r="VGH168" s="89"/>
      <c r="VGI168" s="425"/>
      <c r="VGJ168" s="423"/>
      <c r="VGK168" s="426"/>
      <c r="VGL168" s="426"/>
      <c r="VGM168" s="427"/>
      <c r="VGN168" s="427"/>
      <c r="VGO168" s="423"/>
      <c r="VGP168" s="428"/>
      <c r="VGQ168" s="79"/>
      <c r="VGR168" s="424"/>
      <c r="VGS168" s="89"/>
      <c r="VGT168" s="425"/>
      <c r="VGU168" s="423"/>
      <c r="VGV168" s="426"/>
      <c r="VGW168" s="426"/>
      <c r="VGX168" s="427"/>
      <c r="VGY168" s="427"/>
      <c r="VGZ168" s="423"/>
      <c r="VHA168" s="428"/>
      <c r="VHB168" s="79"/>
      <c r="VHC168" s="424"/>
      <c r="VHD168" s="89"/>
      <c r="VHE168" s="425"/>
      <c r="VHF168" s="423"/>
      <c r="VHG168" s="426"/>
      <c r="VHH168" s="426"/>
      <c r="VHI168" s="427"/>
      <c r="VHJ168" s="427"/>
      <c r="VHK168" s="423"/>
      <c r="VHL168" s="428"/>
      <c r="VHM168" s="79"/>
      <c r="VHN168" s="424"/>
      <c r="VHO168" s="89"/>
      <c r="VHP168" s="425"/>
      <c r="VHQ168" s="423"/>
      <c r="VHR168" s="426"/>
      <c r="VHS168" s="426"/>
      <c r="VHT168" s="427"/>
      <c r="VHU168" s="427"/>
      <c r="VHV168" s="423"/>
      <c r="VHW168" s="428"/>
      <c r="VHX168" s="79"/>
      <c r="VHY168" s="424"/>
      <c r="VHZ168" s="89"/>
      <c r="VIA168" s="425"/>
      <c r="VIB168" s="423"/>
      <c r="VIC168" s="426"/>
      <c r="VID168" s="426"/>
      <c r="VIE168" s="427"/>
      <c r="VIF168" s="427"/>
      <c r="VIG168" s="423"/>
      <c r="VIH168" s="428"/>
      <c r="VII168" s="79"/>
      <c r="VIJ168" s="424"/>
      <c r="VIK168" s="89"/>
      <c r="VIL168" s="425"/>
      <c r="VIM168" s="423"/>
      <c r="VIN168" s="426"/>
      <c r="VIO168" s="426"/>
      <c r="VIP168" s="427"/>
      <c r="VIQ168" s="427"/>
      <c r="VIR168" s="423"/>
      <c r="VIS168" s="428"/>
      <c r="VIT168" s="79"/>
      <c r="VIU168" s="424"/>
      <c r="VIV168" s="89"/>
      <c r="VIW168" s="425"/>
      <c r="VIX168" s="423"/>
      <c r="VIY168" s="426"/>
      <c r="VIZ168" s="426"/>
      <c r="VJA168" s="427"/>
      <c r="VJB168" s="427"/>
      <c r="VJC168" s="423"/>
      <c r="VJD168" s="428"/>
      <c r="VJE168" s="79"/>
      <c r="VJF168" s="424"/>
      <c r="VJG168" s="89"/>
      <c r="VJH168" s="425"/>
      <c r="VJI168" s="423"/>
      <c r="VJJ168" s="426"/>
      <c r="VJK168" s="426"/>
      <c r="VJL168" s="427"/>
      <c r="VJM168" s="427"/>
      <c r="VJN168" s="423"/>
      <c r="VJO168" s="428"/>
      <c r="VJP168" s="79"/>
      <c r="VJQ168" s="424"/>
      <c r="VJR168" s="89"/>
      <c r="VJS168" s="425"/>
      <c r="VJT168" s="423"/>
      <c r="VJU168" s="426"/>
      <c r="VJV168" s="426"/>
      <c r="VJW168" s="427"/>
      <c r="VJX168" s="427"/>
      <c r="VJY168" s="423"/>
      <c r="VJZ168" s="428"/>
      <c r="VKA168" s="79"/>
      <c r="VKB168" s="424"/>
      <c r="VKC168" s="89"/>
      <c r="VKD168" s="425"/>
      <c r="VKE168" s="423"/>
      <c r="VKF168" s="426"/>
      <c r="VKG168" s="426"/>
      <c r="VKH168" s="427"/>
      <c r="VKI168" s="427"/>
      <c r="VKJ168" s="423"/>
      <c r="VKK168" s="428"/>
      <c r="VKL168" s="79"/>
      <c r="VKM168" s="424"/>
      <c r="VKN168" s="89"/>
      <c r="VKO168" s="425"/>
      <c r="VKP168" s="423"/>
      <c r="VKQ168" s="426"/>
      <c r="VKR168" s="426"/>
      <c r="VKS168" s="427"/>
      <c r="VKT168" s="427"/>
      <c r="VKU168" s="423"/>
      <c r="VKV168" s="428"/>
      <c r="VKW168" s="79"/>
      <c r="VKX168" s="424"/>
      <c r="VKY168" s="89"/>
      <c r="VKZ168" s="425"/>
      <c r="VLA168" s="423"/>
      <c r="VLB168" s="426"/>
      <c r="VLC168" s="426"/>
      <c r="VLD168" s="427"/>
      <c r="VLE168" s="427"/>
      <c r="VLF168" s="423"/>
      <c r="VLG168" s="428"/>
      <c r="VLH168" s="79"/>
      <c r="VLI168" s="424"/>
      <c r="VLJ168" s="89"/>
      <c r="VLK168" s="425"/>
      <c r="VLL168" s="423"/>
      <c r="VLM168" s="426"/>
      <c r="VLN168" s="426"/>
      <c r="VLO168" s="427"/>
      <c r="VLP168" s="427"/>
      <c r="VLQ168" s="423"/>
      <c r="VLR168" s="428"/>
      <c r="VLS168" s="79"/>
      <c r="VLT168" s="424"/>
      <c r="VLU168" s="89"/>
      <c r="VLV168" s="425"/>
      <c r="VLW168" s="423"/>
      <c r="VLX168" s="426"/>
      <c r="VLY168" s="426"/>
      <c r="VLZ168" s="427"/>
      <c r="VMA168" s="427"/>
      <c r="VMB168" s="423"/>
      <c r="VMC168" s="428"/>
      <c r="VMD168" s="79"/>
      <c r="VME168" s="424"/>
      <c r="VMF168" s="89"/>
      <c r="VMG168" s="425"/>
      <c r="VMH168" s="423"/>
      <c r="VMI168" s="426"/>
      <c r="VMJ168" s="426"/>
      <c r="VMK168" s="427"/>
      <c r="VML168" s="427"/>
      <c r="VMM168" s="423"/>
      <c r="VMN168" s="428"/>
      <c r="VMO168" s="79"/>
      <c r="VMP168" s="424"/>
      <c r="VMQ168" s="89"/>
      <c r="VMR168" s="425"/>
      <c r="VMS168" s="423"/>
      <c r="VMT168" s="426"/>
      <c r="VMU168" s="426"/>
      <c r="VMV168" s="427"/>
      <c r="VMW168" s="427"/>
      <c r="VMX168" s="423"/>
      <c r="VMY168" s="428"/>
      <c r="VMZ168" s="79"/>
      <c r="VNA168" s="424"/>
      <c r="VNB168" s="89"/>
      <c r="VNC168" s="425"/>
      <c r="VND168" s="423"/>
      <c r="VNE168" s="426"/>
      <c r="VNF168" s="426"/>
      <c r="VNG168" s="427"/>
      <c r="VNH168" s="427"/>
      <c r="VNI168" s="423"/>
      <c r="VNJ168" s="428"/>
      <c r="VNK168" s="79"/>
      <c r="VNL168" s="424"/>
      <c r="VNM168" s="89"/>
      <c r="VNN168" s="425"/>
      <c r="VNO168" s="423"/>
      <c r="VNP168" s="426"/>
      <c r="VNQ168" s="426"/>
      <c r="VNR168" s="427"/>
      <c r="VNS168" s="427"/>
      <c r="VNT168" s="423"/>
      <c r="VNU168" s="428"/>
      <c r="VNV168" s="79"/>
      <c r="VNW168" s="424"/>
      <c r="VNX168" s="89"/>
      <c r="VNY168" s="425"/>
      <c r="VNZ168" s="423"/>
      <c r="VOA168" s="426"/>
      <c r="VOB168" s="426"/>
      <c r="VOC168" s="427"/>
      <c r="VOD168" s="427"/>
      <c r="VOE168" s="423"/>
      <c r="VOF168" s="428"/>
      <c r="VOG168" s="79"/>
      <c r="VOH168" s="424"/>
      <c r="VOI168" s="89"/>
      <c r="VOJ168" s="425"/>
      <c r="VOK168" s="423"/>
      <c r="VOL168" s="426"/>
      <c r="VOM168" s="426"/>
      <c r="VON168" s="427"/>
      <c r="VOO168" s="427"/>
      <c r="VOP168" s="423"/>
      <c r="VOQ168" s="428"/>
      <c r="VOR168" s="79"/>
      <c r="VOS168" s="424"/>
      <c r="VOT168" s="89"/>
      <c r="VOU168" s="425"/>
      <c r="VOV168" s="423"/>
      <c r="VOW168" s="426"/>
      <c r="VOX168" s="426"/>
      <c r="VOY168" s="427"/>
      <c r="VOZ168" s="427"/>
      <c r="VPA168" s="423"/>
      <c r="VPB168" s="428"/>
      <c r="VPC168" s="79"/>
      <c r="VPD168" s="424"/>
      <c r="VPE168" s="89"/>
      <c r="VPF168" s="425"/>
      <c r="VPG168" s="423"/>
      <c r="VPH168" s="426"/>
      <c r="VPI168" s="426"/>
      <c r="VPJ168" s="427"/>
      <c r="VPK168" s="427"/>
      <c r="VPL168" s="423"/>
      <c r="VPM168" s="428"/>
      <c r="VPN168" s="79"/>
      <c r="VPO168" s="424"/>
      <c r="VPP168" s="89"/>
      <c r="VPQ168" s="425"/>
      <c r="VPR168" s="423"/>
      <c r="VPS168" s="426"/>
      <c r="VPT168" s="426"/>
      <c r="VPU168" s="427"/>
      <c r="VPV168" s="427"/>
      <c r="VPW168" s="423"/>
      <c r="VPX168" s="428"/>
      <c r="VPY168" s="79"/>
      <c r="VPZ168" s="424"/>
      <c r="VQA168" s="89"/>
      <c r="VQB168" s="425"/>
      <c r="VQC168" s="423"/>
      <c r="VQD168" s="426"/>
      <c r="VQE168" s="426"/>
      <c r="VQF168" s="427"/>
      <c r="VQG168" s="427"/>
      <c r="VQH168" s="423"/>
      <c r="VQI168" s="428"/>
      <c r="VQJ168" s="79"/>
      <c r="VQK168" s="424"/>
      <c r="VQL168" s="89"/>
      <c r="VQM168" s="425"/>
      <c r="VQN168" s="423"/>
      <c r="VQO168" s="426"/>
      <c r="VQP168" s="426"/>
      <c r="VQQ168" s="427"/>
      <c r="VQR168" s="427"/>
      <c r="VQS168" s="423"/>
      <c r="VQT168" s="428"/>
      <c r="VQU168" s="79"/>
      <c r="VQV168" s="424"/>
      <c r="VQW168" s="89"/>
      <c r="VQX168" s="425"/>
      <c r="VQY168" s="423"/>
      <c r="VQZ168" s="426"/>
      <c r="VRA168" s="426"/>
      <c r="VRB168" s="427"/>
      <c r="VRC168" s="427"/>
      <c r="VRD168" s="423"/>
      <c r="VRE168" s="428"/>
      <c r="VRF168" s="79"/>
      <c r="VRG168" s="424"/>
      <c r="VRH168" s="89"/>
      <c r="VRI168" s="425"/>
      <c r="VRJ168" s="423"/>
      <c r="VRK168" s="426"/>
      <c r="VRL168" s="426"/>
      <c r="VRM168" s="427"/>
      <c r="VRN168" s="427"/>
      <c r="VRO168" s="423"/>
      <c r="VRP168" s="428"/>
      <c r="VRQ168" s="79"/>
      <c r="VRR168" s="424"/>
      <c r="VRS168" s="89"/>
      <c r="VRT168" s="425"/>
      <c r="VRU168" s="423"/>
      <c r="VRV168" s="426"/>
      <c r="VRW168" s="426"/>
      <c r="VRX168" s="427"/>
      <c r="VRY168" s="427"/>
      <c r="VRZ168" s="423"/>
      <c r="VSA168" s="428"/>
      <c r="VSB168" s="79"/>
      <c r="VSC168" s="424"/>
      <c r="VSD168" s="89"/>
      <c r="VSE168" s="425"/>
      <c r="VSF168" s="423"/>
      <c r="VSG168" s="426"/>
      <c r="VSH168" s="426"/>
      <c r="VSI168" s="427"/>
      <c r="VSJ168" s="427"/>
      <c r="VSK168" s="423"/>
      <c r="VSL168" s="428"/>
      <c r="VSM168" s="79"/>
      <c r="VSN168" s="424"/>
      <c r="VSO168" s="89"/>
      <c r="VSP168" s="425"/>
      <c r="VSQ168" s="423"/>
      <c r="VSR168" s="426"/>
      <c r="VSS168" s="426"/>
      <c r="VST168" s="427"/>
      <c r="VSU168" s="427"/>
      <c r="VSV168" s="423"/>
      <c r="VSW168" s="428"/>
      <c r="VSX168" s="79"/>
      <c r="VSY168" s="424"/>
      <c r="VSZ168" s="89"/>
      <c r="VTA168" s="425"/>
      <c r="VTB168" s="423"/>
      <c r="VTC168" s="426"/>
      <c r="VTD168" s="426"/>
      <c r="VTE168" s="427"/>
      <c r="VTF168" s="427"/>
      <c r="VTG168" s="423"/>
      <c r="VTH168" s="428"/>
      <c r="VTI168" s="79"/>
      <c r="VTJ168" s="424"/>
      <c r="VTK168" s="89"/>
      <c r="VTL168" s="425"/>
      <c r="VTM168" s="423"/>
      <c r="VTN168" s="426"/>
      <c r="VTO168" s="426"/>
      <c r="VTP168" s="427"/>
      <c r="VTQ168" s="427"/>
      <c r="VTR168" s="423"/>
      <c r="VTS168" s="428"/>
      <c r="VTT168" s="79"/>
      <c r="VTU168" s="424"/>
      <c r="VTV168" s="89"/>
      <c r="VTW168" s="425"/>
      <c r="VTX168" s="423"/>
      <c r="VTY168" s="426"/>
      <c r="VTZ168" s="426"/>
      <c r="VUA168" s="427"/>
      <c r="VUB168" s="427"/>
      <c r="VUC168" s="423"/>
      <c r="VUD168" s="428"/>
      <c r="VUE168" s="79"/>
      <c r="VUF168" s="424"/>
      <c r="VUG168" s="89"/>
      <c r="VUH168" s="425"/>
      <c r="VUI168" s="423"/>
      <c r="VUJ168" s="426"/>
      <c r="VUK168" s="426"/>
      <c r="VUL168" s="427"/>
      <c r="VUM168" s="427"/>
      <c r="VUN168" s="423"/>
      <c r="VUO168" s="428"/>
      <c r="VUP168" s="79"/>
      <c r="VUQ168" s="424"/>
      <c r="VUR168" s="89"/>
      <c r="VUS168" s="425"/>
      <c r="VUT168" s="423"/>
      <c r="VUU168" s="426"/>
      <c r="VUV168" s="426"/>
      <c r="VUW168" s="427"/>
      <c r="VUX168" s="427"/>
      <c r="VUY168" s="423"/>
      <c r="VUZ168" s="428"/>
      <c r="VVA168" s="79"/>
      <c r="VVB168" s="424"/>
      <c r="VVC168" s="89"/>
      <c r="VVD168" s="425"/>
      <c r="VVE168" s="423"/>
      <c r="VVF168" s="426"/>
      <c r="VVG168" s="426"/>
      <c r="VVH168" s="427"/>
      <c r="VVI168" s="427"/>
      <c r="VVJ168" s="423"/>
      <c r="VVK168" s="428"/>
      <c r="VVL168" s="79"/>
      <c r="VVM168" s="424"/>
      <c r="VVN168" s="89"/>
      <c r="VVO168" s="425"/>
      <c r="VVP168" s="423"/>
      <c r="VVQ168" s="426"/>
      <c r="VVR168" s="426"/>
      <c r="VVS168" s="427"/>
      <c r="VVT168" s="427"/>
      <c r="VVU168" s="423"/>
      <c r="VVV168" s="428"/>
      <c r="VVW168" s="79"/>
      <c r="VVX168" s="424"/>
      <c r="VVY168" s="89"/>
      <c r="VVZ168" s="425"/>
      <c r="VWA168" s="423"/>
      <c r="VWB168" s="426"/>
      <c r="VWC168" s="426"/>
      <c r="VWD168" s="427"/>
      <c r="VWE168" s="427"/>
      <c r="VWF168" s="423"/>
      <c r="VWG168" s="428"/>
      <c r="VWH168" s="79"/>
      <c r="VWI168" s="424"/>
      <c r="VWJ168" s="89"/>
      <c r="VWK168" s="425"/>
      <c r="VWL168" s="423"/>
      <c r="VWM168" s="426"/>
      <c r="VWN168" s="426"/>
      <c r="VWO168" s="427"/>
      <c r="VWP168" s="427"/>
      <c r="VWQ168" s="423"/>
      <c r="VWR168" s="428"/>
      <c r="VWS168" s="79"/>
      <c r="VWT168" s="424"/>
      <c r="VWU168" s="89"/>
      <c r="VWV168" s="425"/>
      <c r="VWW168" s="423"/>
      <c r="VWX168" s="426"/>
      <c r="VWY168" s="426"/>
      <c r="VWZ168" s="427"/>
      <c r="VXA168" s="427"/>
      <c r="VXB168" s="423"/>
      <c r="VXC168" s="428"/>
      <c r="VXD168" s="79"/>
      <c r="VXE168" s="424"/>
      <c r="VXF168" s="89"/>
      <c r="VXG168" s="425"/>
      <c r="VXH168" s="423"/>
      <c r="VXI168" s="426"/>
      <c r="VXJ168" s="426"/>
      <c r="VXK168" s="427"/>
      <c r="VXL168" s="427"/>
      <c r="VXM168" s="423"/>
      <c r="VXN168" s="428"/>
      <c r="VXO168" s="79"/>
      <c r="VXP168" s="424"/>
      <c r="VXQ168" s="89"/>
      <c r="VXR168" s="425"/>
      <c r="VXS168" s="423"/>
      <c r="VXT168" s="426"/>
      <c r="VXU168" s="426"/>
      <c r="VXV168" s="427"/>
      <c r="VXW168" s="427"/>
      <c r="VXX168" s="423"/>
      <c r="VXY168" s="428"/>
      <c r="VXZ168" s="79"/>
      <c r="VYA168" s="424"/>
      <c r="VYB168" s="89"/>
      <c r="VYC168" s="425"/>
      <c r="VYD168" s="423"/>
      <c r="VYE168" s="426"/>
      <c r="VYF168" s="426"/>
      <c r="VYG168" s="427"/>
      <c r="VYH168" s="427"/>
      <c r="VYI168" s="423"/>
      <c r="VYJ168" s="428"/>
      <c r="VYK168" s="79"/>
      <c r="VYL168" s="424"/>
      <c r="VYM168" s="89"/>
      <c r="VYN168" s="425"/>
      <c r="VYO168" s="423"/>
      <c r="VYP168" s="426"/>
      <c r="VYQ168" s="426"/>
      <c r="VYR168" s="427"/>
      <c r="VYS168" s="427"/>
      <c r="VYT168" s="423"/>
      <c r="VYU168" s="428"/>
      <c r="VYV168" s="79"/>
      <c r="VYW168" s="424"/>
      <c r="VYX168" s="89"/>
      <c r="VYY168" s="425"/>
      <c r="VYZ168" s="423"/>
      <c r="VZA168" s="426"/>
      <c r="VZB168" s="426"/>
      <c r="VZC168" s="427"/>
      <c r="VZD168" s="427"/>
      <c r="VZE168" s="423"/>
      <c r="VZF168" s="428"/>
      <c r="VZG168" s="79"/>
      <c r="VZH168" s="424"/>
      <c r="VZI168" s="89"/>
      <c r="VZJ168" s="425"/>
      <c r="VZK168" s="423"/>
      <c r="VZL168" s="426"/>
      <c r="VZM168" s="426"/>
      <c r="VZN168" s="427"/>
      <c r="VZO168" s="427"/>
      <c r="VZP168" s="423"/>
      <c r="VZQ168" s="428"/>
      <c r="VZR168" s="79"/>
      <c r="VZS168" s="424"/>
      <c r="VZT168" s="89"/>
      <c r="VZU168" s="425"/>
      <c r="VZV168" s="423"/>
      <c r="VZW168" s="426"/>
      <c r="VZX168" s="426"/>
      <c r="VZY168" s="427"/>
      <c r="VZZ168" s="427"/>
      <c r="WAA168" s="423"/>
      <c r="WAB168" s="428"/>
      <c r="WAC168" s="79"/>
      <c r="WAD168" s="424"/>
      <c r="WAE168" s="89"/>
      <c r="WAF168" s="425"/>
      <c r="WAG168" s="423"/>
      <c r="WAH168" s="426"/>
      <c r="WAI168" s="426"/>
      <c r="WAJ168" s="427"/>
      <c r="WAK168" s="427"/>
      <c r="WAL168" s="423"/>
      <c r="WAM168" s="428"/>
      <c r="WAN168" s="79"/>
      <c r="WAO168" s="424"/>
      <c r="WAP168" s="89"/>
      <c r="WAQ168" s="425"/>
      <c r="WAR168" s="423"/>
      <c r="WAS168" s="426"/>
      <c r="WAT168" s="426"/>
      <c r="WAU168" s="427"/>
      <c r="WAV168" s="427"/>
      <c r="WAW168" s="423"/>
      <c r="WAX168" s="428"/>
      <c r="WAY168" s="79"/>
      <c r="WAZ168" s="424"/>
      <c r="WBA168" s="89"/>
      <c r="WBB168" s="425"/>
      <c r="WBC168" s="423"/>
      <c r="WBD168" s="426"/>
      <c r="WBE168" s="426"/>
      <c r="WBF168" s="427"/>
      <c r="WBG168" s="427"/>
      <c r="WBH168" s="423"/>
      <c r="WBI168" s="428"/>
      <c r="WBJ168" s="79"/>
      <c r="WBK168" s="424"/>
      <c r="WBL168" s="89"/>
      <c r="WBM168" s="425"/>
      <c r="WBN168" s="423"/>
      <c r="WBO168" s="426"/>
      <c r="WBP168" s="426"/>
      <c r="WBQ168" s="427"/>
      <c r="WBR168" s="427"/>
      <c r="WBS168" s="423"/>
      <c r="WBT168" s="428"/>
      <c r="WBU168" s="79"/>
      <c r="WBV168" s="424"/>
      <c r="WBW168" s="89"/>
      <c r="WBX168" s="425"/>
      <c r="WBY168" s="423"/>
      <c r="WBZ168" s="426"/>
      <c r="WCA168" s="426"/>
      <c r="WCB168" s="427"/>
      <c r="WCC168" s="427"/>
      <c r="WCD168" s="423"/>
      <c r="WCE168" s="428"/>
      <c r="WCF168" s="79"/>
      <c r="WCG168" s="424"/>
      <c r="WCH168" s="89"/>
      <c r="WCI168" s="425"/>
      <c r="WCJ168" s="423"/>
      <c r="WCK168" s="426"/>
      <c r="WCL168" s="426"/>
      <c r="WCM168" s="427"/>
      <c r="WCN168" s="427"/>
      <c r="WCO168" s="423"/>
      <c r="WCP168" s="428"/>
      <c r="WCQ168" s="79"/>
      <c r="WCR168" s="424"/>
      <c r="WCS168" s="89"/>
      <c r="WCT168" s="425"/>
      <c r="WCU168" s="423"/>
      <c r="WCV168" s="426"/>
      <c r="WCW168" s="426"/>
      <c r="WCX168" s="427"/>
      <c r="WCY168" s="427"/>
      <c r="WCZ168" s="423"/>
      <c r="WDA168" s="428"/>
      <c r="WDB168" s="79"/>
      <c r="WDC168" s="424"/>
      <c r="WDD168" s="89"/>
      <c r="WDE168" s="425"/>
      <c r="WDF168" s="423"/>
      <c r="WDG168" s="426"/>
      <c r="WDH168" s="426"/>
      <c r="WDI168" s="427"/>
      <c r="WDJ168" s="427"/>
      <c r="WDK168" s="423"/>
      <c r="WDL168" s="428"/>
      <c r="WDM168" s="79"/>
      <c r="WDN168" s="424"/>
      <c r="WDO168" s="89"/>
      <c r="WDP168" s="425"/>
      <c r="WDQ168" s="423"/>
      <c r="WDR168" s="426"/>
      <c r="WDS168" s="426"/>
      <c r="WDT168" s="427"/>
      <c r="WDU168" s="427"/>
      <c r="WDV168" s="423"/>
      <c r="WDW168" s="428"/>
      <c r="WDX168" s="79"/>
      <c r="WDY168" s="424"/>
      <c r="WDZ168" s="89"/>
      <c r="WEA168" s="425"/>
      <c r="WEB168" s="423"/>
      <c r="WEC168" s="426"/>
      <c r="WED168" s="426"/>
      <c r="WEE168" s="427"/>
      <c r="WEF168" s="427"/>
      <c r="WEG168" s="423"/>
      <c r="WEH168" s="428"/>
      <c r="WEI168" s="79"/>
      <c r="WEJ168" s="424"/>
      <c r="WEK168" s="89"/>
      <c r="WEL168" s="425"/>
      <c r="WEM168" s="423"/>
      <c r="WEN168" s="426"/>
      <c r="WEO168" s="426"/>
      <c r="WEP168" s="427"/>
      <c r="WEQ168" s="427"/>
      <c r="WER168" s="423"/>
      <c r="WES168" s="428"/>
      <c r="WET168" s="79"/>
      <c r="WEU168" s="424"/>
      <c r="WEV168" s="89"/>
      <c r="WEW168" s="425"/>
      <c r="WEX168" s="423"/>
      <c r="WEY168" s="426"/>
      <c r="WEZ168" s="426"/>
      <c r="WFA168" s="427"/>
      <c r="WFB168" s="427"/>
      <c r="WFC168" s="423"/>
      <c r="WFD168" s="428"/>
      <c r="WFE168" s="79"/>
      <c r="WFF168" s="424"/>
      <c r="WFG168" s="89"/>
      <c r="WFH168" s="425"/>
      <c r="WFI168" s="423"/>
      <c r="WFJ168" s="426"/>
      <c r="WFK168" s="426"/>
      <c r="WFL168" s="427"/>
      <c r="WFM168" s="427"/>
      <c r="WFN168" s="423"/>
      <c r="WFO168" s="428"/>
      <c r="WFP168" s="79"/>
      <c r="WFQ168" s="424"/>
      <c r="WFR168" s="89"/>
      <c r="WFS168" s="425"/>
      <c r="WFT168" s="423"/>
      <c r="WFU168" s="426"/>
      <c r="WFV168" s="426"/>
      <c r="WFW168" s="427"/>
      <c r="WFX168" s="427"/>
      <c r="WFY168" s="423"/>
      <c r="WFZ168" s="428"/>
      <c r="WGA168" s="79"/>
      <c r="WGB168" s="424"/>
      <c r="WGC168" s="89"/>
      <c r="WGD168" s="425"/>
      <c r="WGE168" s="423"/>
      <c r="WGF168" s="426"/>
      <c r="WGG168" s="426"/>
      <c r="WGH168" s="427"/>
      <c r="WGI168" s="427"/>
      <c r="WGJ168" s="423"/>
      <c r="WGK168" s="428"/>
      <c r="WGL168" s="79"/>
      <c r="WGM168" s="424"/>
      <c r="WGN168" s="89"/>
      <c r="WGO168" s="425"/>
      <c r="WGP168" s="423"/>
      <c r="WGQ168" s="426"/>
      <c r="WGR168" s="426"/>
      <c r="WGS168" s="427"/>
      <c r="WGT168" s="427"/>
      <c r="WGU168" s="423"/>
      <c r="WGV168" s="428"/>
      <c r="WGW168" s="79"/>
      <c r="WGX168" s="424"/>
      <c r="WGY168" s="89"/>
      <c r="WGZ168" s="425"/>
      <c r="WHA168" s="423"/>
      <c r="WHB168" s="426"/>
      <c r="WHC168" s="426"/>
      <c r="WHD168" s="427"/>
      <c r="WHE168" s="427"/>
      <c r="WHF168" s="423"/>
      <c r="WHG168" s="428"/>
      <c r="WHH168" s="79"/>
      <c r="WHI168" s="424"/>
      <c r="WHJ168" s="89"/>
      <c r="WHK168" s="425"/>
      <c r="WHL168" s="423"/>
      <c r="WHM168" s="426"/>
      <c r="WHN168" s="426"/>
      <c r="WHO168" s="427"/>
      <c r="WHP168" s="427"/>
      <c r="WHQ168" s="423"/>
      <c r="WHR168" s="428"/>
      <c r="WHS168" s="79"/>
      <c r="WHT168" s="424"/>
      <c r="WHU168" s="89"/>
      <c r="WHV168" s="425"/>
      <c r="WHW168" s="423"/>
      <c r="WHX168" s="426"/>
      <c r="WHY168" s="426"/>
      <c r="WHZ168" s="427"/>
      <c r="WIA168" s="427"/>
      <c r="WIB168" s="423"/>
      <c r="WIC168" s="428"/>
      <c r="WID168" s="79"/>
      <c r="WIE168" s="424"/>
      <c r="WIF168" s="89"/>
      <c r="WIG168" s="425"/>
      <c r="WIH168" s="423"/>
      <c r="WII168" s="426"/>
      <c r="WIJ168" s="426"/>
      <c r="WIK168" s="427"/>
      <c r="WIL168" s="427"/>
      <c r="WIM168" s="423"/>
      <c r="WIN168" s="428"/>
      <c r="WIO168" s="79"/>
      <c r="WIP168" s="424"/>
      <c r="WIQ168" s="89"/>
      <c r="WIR168" s="425"/>
      <c r="WIS168" s="423"/>
      <c r="WIT168" s="426"/>
      <c r="WIU168" s="426"/>
      <c r="WIV168" s="427"/>
      <c r="WIW168" s="427"/>
      <c r="WIX168" s="423"/>
      <c r="WIY168" s="428"/>
      <c r="WIZ168" s="79"/>
      <c r="WJA168" s="424"/>
      <c r="WJB168" s="89"/>
      <c r="WJC168" s="425"/>
      <c r="WJD168" s="423"/>
      <c r="WJE168" s="426"/>
      <c r="WJF168" s="426"/>
      <c r="WJG168" s="427"/>
      <c r="WJH168" s="427"/>
      <c r="WJI168" s="423"/>
      <c r="WJJ168" s="428"/>
      <c r="WJK168" s="79"/>
      <c r="WJL168" s="424"/>
      <c r="WJM168" s="89"/>
      <c r="WJN168" s="425"/>
      <c r="WJO168" s="423"/>
      <c r="WJP168" s="426"/>
      <c r="WJQ168" s="426"/>
      <c r="WJR168" s="427"/>
      <c r="WJS168" s="427"/>
      <c r="WJT168" s="423"/>
      <c r="WJU168" s="428"/>
      <c r="WJV168" s="79"/>
      <c r="WJW168" s="424"/>
      <c r="WJX168" s="89"/>
      <c r="WJY168" s="425"/>
      <c r="WJZ168" s="423"/>
      <c r="WKA168" s="426"/>
      <c r="WKB168" s="426"/>
      <c r="WKC168" s="427"/>
      <c r="WKD168" s="427"/>
      <c r="WKE168" s="423"/>
      <c r="WKF168" s="428"/>
      <c r="WKG168" s="79"/>
      <c r="WKH168" s="424"/>
      <c r="WKI168" s="89"/>
      <c r="WKJ168" s="425"/>
      <c r="WKK168" s="423"/>
      <c r="WKL168" s="426"/>
      <c r="WKM168" s="426"/>
      <c r="WKN168" s="427"/>
      <c r="WKO168" s="427"/>
      <c r="WKP168" s="423"/>
      <c r="WKQ168" s="428"/>
      <c r="WKR168" s="79"/>
      <c r="WKS168" s="424"/>
      <c r="WKT168" s="89"/>
      <c r="WKU168" s="425"/>
      <c r="WKV168" s="423"/>
      <c r="WKW168" s="426"/>
      <c r="WKX168" s="426"/>
      <c r="WKY168" s="427"/>
      <c r="WKZ168" s="427"/>
      <c r="WLA168" s="423"/>
      <c r="WLB168" s="428"/>
      <c r="WLC168" s="79"/>
      <c r="WLD168" s="424"/>
      <c r="WLE168" s="89"/>
      <c r="WLF168" s="425"/>
      <c r="WLG168" s="423"/>
      <c r="WLH168" s="426"/>
      <c r="WLI168" s="426"/>
      <c r="WLJ168" s="427"/>
      <c r="WLK168" s="427"/>
      <c r="WLL168" s="423"/>
      <c r="WLM168" s="428"/>
      <c r="WLN168" s="79"/>
      <c r="WLO168" s="424"/>
      <c r="WLP168" s="89"/>
      <c r="WLQ168" s="425"/>
      <c r="WLR168" s="423"/>
      <c r="WLS168" s="426"/>
      <c r="WLT168" s="426"/>
      <c r="WLU168" s="427"/>
      <c r="WLV168" s="427"/>
      <c r="WLW168" s="423"/>
      <c r="WLX168" s="428"/>
      <c r="WLY168" s="79"/>
      <c r="WLZ168" s="424"/>
      <c r="WMA168" s="89"/>
      <c r="WMB168" s="425"/>
      <c r="WMC168" s="423"/>
      <c r="WMD168" s="426"/>
      <c r="WME168" s="426"/>
      <c r="WMF168" s="427"/>
      <c r="WMG168" s="427"/>
      <c r="WMH168" s="423"/>
      <c r="WMI168" s="428"/>
      <c r="WMJ168" s="79"/>
      <c r="WMK168" s="424"/>
      <c r="WML168" s="89"/>
      <c r="WMM168" s="425"/>
      <c r="WMN168" s="423"/>
      <c r="WMO168" s="426"/>
      <c r="WMP168" s="426"/>
      <c r="WMQ168" s="427"/>
      <c r="WMR168" s="427"/>
      <c r="WMS168" s="423"/>
      <c r="WMT168" s="428"/>
      <c r="WMU168" s="79"/>
      <c r="WMV168" s="424"/>
      <c r="WMW168" s="89"/>
      <c r="WMX168" s="425"/>
      <c r="WMY168" s="423"/>
      <c r="WMZ168" s="426"/>
      <c r="WNA168" s="426"/>
      <c r="WNB168" s="427"/>
      <c r="WNC168" s="427"/>
      <c r="WND168" s="423"/>
      <c r="WNE168" s="428"/>
      <c r="WNF168" s="79"/>
      <c r="WNG168" s="424"/>
      <c r="WNH168" s="89"/>
      <c r="WNI168" s="425"/>
      <c r="WNJ168" s="423"/>
      <c r="WNK168" s="426"/>
      <c r="WNL168" s="426"/>
      <c r="WNM168" s="427"/>
      <c r="WNN168" s="427"/>
      <c r="WNO168" s="423"/>
      <c r="WNP168" s="428"/>
      <c r="WNQ168" s="79"/>
      <c r="WNR168" s="424"/>
      <c r="WNS168" s="89"/>
      <c r="WNT168" s="425"/>
      <c r="WNU168" s="423"/>
      <c r="WNV168" s="426"/>
      <c r="WNW168" s="426"/>
      <c r="WNX168" s="427"/>
      <c r="WNY168" s="427"/>
      <c r="WNZ168" s="423"/>
      <c r="WOA168" s="428"/>
      <c r="WOB168" s="79"/>
      <c r="WOC168" s="424"/>
      <c r="WOD168" s="89"/>
      <c r="WOE168" s="425"/>
      <c r="WOF168" s="423"/>
      <c r="WOG168" s="426"/>
      <c r="WOH168" s="426"/>
      <c r="WOI168" s="427"/>
      <c r="WOJ168" s="427"/>
      <c r="WOK168" s="423"/>
      <c r="WOL168" s="428"/>
      <c r="WOM168" s="79"/>
      <c r="WON168" s="424"/>
      <c r="WOO168" s="89"/>
      <c r="WOP168" s="425"/>
      <c r="WOQ168" s="423"/>
      <c r="WOR168" s="426"/>
      <c r="WOS168" s="426"/>
      <c r="WOT168" s="427"/>
      <c r="WOU168" s="427"/>
      <c r="WOV168" s="423"/>
      <c r="WOW168" s="428"/>
      <c r="WOX168" s="79"/>
      <c r="WOY168" s="424"/>
      <c r="WOZ168" s="89"/>
      <c r="WPA168" s="425"/>
      <c r="WPB168" s="423"/>
      <c r="WPC168" s="426"/>
      <c r="WPD168" s="426"/>
      <c r="WPE168" s="427"/>
      <c r="WPF168" s="427"/>
      <c r="WPG168" s="423"/>
      <c r="WPH168" s="428"/>
      <c r="WPI168" s="79"/>
      <c r="WPJ168" s="424"/>
      <c r="WPK168" s="89"/>
      <c r="WPL168" s="425"/>
      <c r="WPM168" s="423"/>
      <c r="WPN168" s="426"/>
      <c r="WPO168" s="426"/>
      <c r="WPP168" s="427"/>
      <c r="WPQ168" s="427"/>
      <c r="WPR168" s="423"/>
      <c r="WPS168" s="428"/>
      <c r="WPT168" s="79"/>
      <c r="WPU168" s="424"/>
      <c r="WPV168" s="89"/>
      <c r="WPW168" s="425"/>
      <c r="WPX168" s="423"/>
      <c r="WPY168" s="426"/>
      <c r="WPZ168" s="426"/>
      <c r="WQA168" s="427"/>
      <c r="WQB168" s="427"/>
      <c r="WQC168" s="423"/>
      <c r="WQD168" s="428"/>
      <c r="WQE168" s="79"/>
      <c r="WQF168" s="424"/>
      <c r="WQG168" s="89"/>
      <c r="WQH168" s="425"/>
      <c r="WQI168" s="423"/>
      <c r="WQJ168" s="426"/>
      <c r="WQK168" s="426"/>
      <c r="WQL168" s="427"/>
      <c r="WQM168" s="427"/>
      <c r="WQN168" s="423"/>
      <c r="WQO168" s="428"/>
      <c r="WQP168" s="79"/>
      <c r="WQQ168" s="424"/>
      <c r="WQR168" s="89"/>
      <c r="WQS168" s="425"/>
      <c r="WQT168" s="423"/>
      <c r="WQU168" s="426"/>
      <c r="WQV168" s="426"/>
      <c r="WQW168" s="427"/>
      <c r="WQX168" s="427"/>
      <c r="WQY168" s="423"/>
      <c r="WQZ168" s="428"/>
      <c r="WRA168" s="79"/>
      <c r="WRB168" s="424"/>
      <c r="WRC168" s="89"/>
      <c r="WRD168" s="425"/>
      <c r="WRE168" s="423"/>
      <c r="WRF168" s="426"/>
      <c r="WRG168" s="426"/>
      <c r="WRH168" s="427"/>
      <c r="WRI168" s="427"/>
      <c r="WRJ168" s="423"/>
      <c r="WRK168" s="428"/>
      <c r="WRL168" s="79"/>
      <c r="WRM168" s="424"/>
      <c r="WRN168" s="89"/>
      <c r="WRO168" s="425"/>
      <c r="WRP168" s="423"/>
      <c r="WRQ168" s="426"/>
      <c r="WRR168" s="426"/>
      <c r="WRS168" s="427"/>
      <c r="WRT168" s="427"/>
      <c r="WRU168" s="423"/>
      <c r="WRV168" s="428"/>
      <c r="WRW168" s="79"/>
      <c r="WRX168" s="424"/>
      <c r="WRY168" s="89"/>
      <c r="WRZ168" s="425"/>
      <c r="WSA168" s="423"/>
      <c r="WSB168" s="426"/>
      <c r="WSC168" s="426"/>
      <c r="WSD168" s="427"/>
      <c r="WSE168" s="427"/>
      <c r="WSF168" s="423"/>
      <c r="WSG168" s="428"/>
      <c r="WSH168" s="79"/>
      <c r="WSI168" s="424"/>
      <c r="WSJ168" s="89"/>
      <c r="WSK168" s="425"/>
      <c r="WSL168" s="423"/>
      <c r="WSM168" s="426"/>
      <c r="WSN168" s="426"/>
      <c r="WSO168" s="427"/>
      <c r="WSP168" s="427"/>
      <c r="WSQ168" s="423"/>
      <c r="WSR168" s="428"/>
      <c r="WSS168" s="79"/>
      <c r="WST168" s="424"/>
      <c r="WSU168" s="89"/>
      <c r="WSV168" s="425"/>
      <c r="WSW168" s="423"/>
      <c r="WSX168" s="426"/>
      <c r="WSY168" s="426"/>
      <c r="WSZ168" s="427"/>
      <c r="WTA168" s="427"/>
      <c r="WTB168" s="423"/>
      <c r="WTC168" s="428"/>
      <c r="WTD168" s="79"/>
      <c r="WTE168" s="424"/>
      <c r="WTF168" s="89"/>
      <c r="WTG168" s="425"/>
      <c r="WTH168" s="423"/>
      <c r="WTI168" s="426"/>
      <c r="WTJ168" s="426"/>
      <c r="WTK168" s="427"/>
      <c r="WTL168" s="427"/>
      <c r="WTM168" s="423"/>
      <c r="WTN168" s="428"/>
      <c r="WTO168" s="79"/>
      <c r="WTP168" s="424"/>
      <c r="WTQ168" s="89"/>
      <c r="WTR168" s="425"/>
      <c r="WTS168" s="423"/>
      <c r="WTT168" s="426"/>
      <c r="WTU168" s="426"/>
      <c r="WTV168" s="427"/>
      <c r="WTW168" s="427"/>
      <c r="WTX168" s="423"/>
      <c r="WTY168" s="428"/>
      <c r="WTZ168" s="79"/>
      <c r="WUA168" s="424"/>
      <c r="WUB168" s="89"/>
      <c r="WUC168" s="425"/>
      <c r="WUD168" s="423"/>
      <c r="WUE168" s="426"/>
      <c r="WUF168" s="426"/>
      <c r="WUG168" s="427"/>
      <c r="WUH168" s="427"/>
      <c r="WUI168" s="423"/>
      <c r="WUJ168" s="428"/>
      <c r="WUK168" s="79"/>
      <c r="WUL168" s="424"/>
      <c r="WUM168" s="89"/>
      <c r="WUN168" s="425"/>
      <c r="WUO168" s="423"/>
      <c r="WUP168" s="426"/>
      <c r="WUQ168" s="426"/>
      <c r="WUR168" s="427"/>
      <c r="WUS168" s="427"/>
      <c r="WUT168" s="423"/>
      <c r="WUU168" s="428"/>
      <c r="WUV168" s="79"/>
      <c r="WUW168" s="424"/>
      <c r="WUX168" s="89"/>
      <c r="WUY168" s="425"/>
      <c r="WUZ168" s="423"/>
      <c r="WVA168" s="426"/>
      <c r="WVB168" s="426"/>
      <c r="WVC168" s="427"/>
      <c r="WVD168" s="427"/>
      <c r="WVE168" s="423"/>
      <c r="WVF168" s="428"/>
      <c r="WVG168" s="79"/>
      <c r="WVH168" s="424"/>
      <c r="WVI168" s="89"/>
      <c r="WVJ168" s="425"/>
      <c r="WVK168" s="423"/>
      <c r="WVL168" s="426"/>
      <c r="WVM168" s="426"/>
      <c r="WVN168" s="427"/>
      <c r="WVO168" s="427"/>
      <c r="WVP168" s="423"/>
      <c r="WVQ168" s="428"/>
      <c r="WVR168" s="79"/>
      <c r="WVS168" s="424"/>
      <c r="WVT168" s="89"/>
      <c r="WVU168" s="425"/>
      <c r="WVV168" s="423"/>
      <c r="WVW168" s="426"/>
      <c r="WVX168" s="426"/>
      <c r="WVY168" s="427"/>
      <c r="WVZ168" s="427"/>
      <c r="WWA168" s="423"/>
      <c r="WWB168" s="428"/>
      <c r="WWC168" s="79"/>
      <c r="WWD168" s="424"/>
      <c r="WWE168" s="89"/>
      <c r="WWF168" s="425"/>
      <c r="WWG168" s="423"/>
      <c r="WWH168" s="426"/>
      <c r="WWI168" s="426"/>
      <c r="WWJ168" s="427"/>
      <c r="WWK168" s="427"/>
      <c r="WWL168" s="423"/>
      <c r="WWM168" s="428"/>
      <c r="WWN168" s="79"/>
      <c r="WWO168" s="424"/>
      <c r="WWP168" s="89"/>
      <c r="WWQ168" s="425"/>
      <c r="WWR168" s="423"/>
      <c r="WWS168" s="426"/>
      <c r="WWT168" s="426"/>
      <c r="WWU168" s="427"/>
      <c r="WWV168" s="427"/>
      <c r="WWW168" s="423"/>
      <c r="WWX168" s="428"/>
      <c r="WWY168" s="79"/>
      <c r="WWZ168" s="424"/>
      <c r="WXA168" s="89"/>
      <c r="WXB168" s="425"/>
      <c r="WXC168" s="423"/>
      <c r="WXD168" s="426"/>
      <c r="WXE168" s="426"/>
      <c r="WXF168" s="427"/>
      <c r="WXG168" s="427"/>
      <c r="WXH168" s="423"/>
      <c r="WXI168" s="428"/>
      <c r="WXJ168" s="79"/>
      <c r="WXK168" s="424"/>
      <c r="WXL168" s="89"/>
      <c r="WXM168" s="425"/>
      <c r="WXN168" s="423"/>
      <c r="WXO168" s="426"/>
      <c r="WXP168" s="426"/>
      <c r="WXQ168" s="427"/>
      <c r="WXR168" s="427"/>
      <c r="WXS168" s="423"/>
      <c r="WXT168" s="428"/>
      <c r="WXU168" s="79"/>
      <c r="WXV168" s="424"/>
      <c r="WXW168" s="89"/>
      <c r="WXX168" s="425"/>
      <c r="WXY168" s="423"/>
      <c r="WXZ168" s="426"/>
      <c r="WYA168" s="426"/>
      <c r="WYB168" s="427"/>
      <c r="WYC168" s="427"/>
      <c r="WYD168" s="423"/>
      <c r="WYE168" s="428"/>
      <c r="WYF168" s="79"/>
      <c r="WYG168" s="424"/>
      <c r="WYH168" s="89"/>
      <c r="WYI168" s="425"/>
      <c r="WYJ168" s="423"/>
      <c r="WYK168" s="426"/>
      <c r="WYL168" s="426"/>
      <c r="WYM168" s="427"/>
      <c r="WYN168" s="427"/>
      <c r="WYO168" s="423"/>
      <c r="WYP168" s="428"/>
      <c r="WYQ168" s="79"/>
      <c r="WYR168" s="424"/>
      <c r="WYS168" s="89"/>
      <c r="WYT168" s="425"/>
      <c r="WYU168" s="423"/>
      <c r="WYV168" s="426"/>
      <c r="WYW168" s="426"/>
      <c r="WYX168" s="427"/>
      <c r="WYY168" s="427"/>
      <c r="WYZ168" s="423"/>
      <c r="WZA168" s="428"/>
      <c r="WZB168" s="79"/>
      <c r="WZC168" s="424"/>
      <c r="WZD168" s="89"/>
      <c r="WZE168" s="425"/>
      <c r="WZF168" s="423"/>
      <c r="WZG168" s="426"/>
      <c r="WZH168" s="426"/>
      <c r="WZI168" s="427"/>
      <c r="WZJ168" s="427"/>
      <c r="WZK168" s="423"/>
      <c r="WZL168" s="428"/>
      <c r="WZM168" s="79"/>
      <c r="WZN168" s="424"/>
      <c r="WZO168" s="89"/>
      <c r="WZP168" s="425"/>
      <c r="WZQ168" s="423"/>
      <c r="WZR168" s="426"/>
      <c r="WZS168" s="426"/>
      <c r="WZT168" s="427"/>
      <c r="WZU168" s="427"/>
      <c r="WZV168" s="423"/>
      <c r="WZW168" s="428"/>
      <c r="WZX168" s="79"/>
      <c r="WZY168" s="424"/>
      <c r="WZZ168" s="89"/>
      <c r="XAA168" s="425"/>
      <c r="XAB168" s="423"/>
      <c r="XAC168" s="426"/>
      <c r="XAD168" s="426"/>
      <c r="XAE168" s="427"/>
      <c r="XAF168" s="427"/>
      <c r="XAG168" s="423"/>
      <c r="XAH168" s="428"/>
      <c r="XAI168" s="79"/>
      <c r="XAJ168" s="424"/>
      <c r="XAK168" s="89"/>
      <c r="XAL168" s="425"/>
      <c r="XAM168" s="423"/>
      <c r="XAN168" s="426"/>
      <c r="XAO168" s="426"/>
      <c r="XAP168" s="427"/>
      <c r="XAQ168" s="427"/>
      <c r="XAR168" s="423"/>
      <c r="XAS168" s="428"/>
      <c r="XAT168" s="79"/>
      <c r="XAU168" s="424"/>
      <c r="XAV168" s="89"/>
      <c r="XAW168" s="425"/>
      <c r="XAX168" s="423"/>
      <c r="XAY168" s="426"/>
      <c r="XAZ168" s="426"/>
      <c r="XBA168" s="427"/>
      <c r="XBB168" s="427"/>
      <c r="XBC168" s="423"/>
      <c r="XBD168" s="428"/>
      <c r="XBE168" s="79"/>
      <c r="XBF168" s="424"/>
      <c r="XBG168" s="89"/>
      <c r="XBH168" s="425"/>
      <c r="XBI168" s="423"/>
      <c r="XBJ168" s="426"/>
      <c r="XBK168" s="426"/>
      <c r="XBL168" s="427"/>
      <c r="XBM168" s="427"/>
      <c r="XBN168" s="423"/>
      <c r="XBO168" s="428"/>
      <c r="XBP168" s="79"/>
      <c r="XBQ168" s="424"/>
      <c r="XBR168" s="89"/>
      <c r="XBS168" s="425"/>
      <c r="XBT168" s="423"/>
      <c r="XBU168" s="426"/>
      <c r="XBV168" s="426"/>
      <c r="XBW168" s="427"/>
      <c r="XBX168" s="427"/>
      <c r="XBY168" s="423"/>
      <c r="XBZ168" s="428"/>
      <c r="XCA168" s="79"/>
      <c r="XCB168" s="424"/>
      <c r="XCC168" s="89"/>
      <c r="XCD168" s="425"/>
      <c r="XCE168" s="423"/>
      <c r="XCF168" s="426"/>
      <c r="XCG168" s="426"/>
      <c r="XCH168" s="427"/>
      <c r="XCI168" s="427"/>
      <c r="XCJ168" s="423"/>
      <c r="XCK168" s="428"/>
      <c r="XCL168" s="79"/>
      <c r="XCM168" s="424"/>
      <c r="XCN168" s="89"/>
      <c r="XCO168" s="425"/>
      <c r="XCP168" s="423"/>
      <c r="XCQ168" s="426"/>
      <c r="XCR168" s="426"/>
      <c r="XCS168" s="427"/>
      <c r="XCT168" s="427"/>
      <c r="XCU168" s="423"/>
      <c r="XCV168" s="428"/>
      <c r="XCW168" s="79"/>
      <c r="XCX168" s="424"/>
      <c r="XCY168" s="89"/>
      <c r="XCZ168" s="425"/>
      <c r="XDA168" s="423"/>
      <c r="XDB168" s="426"/>
      <c r="XDC168" s="426"/>
      <c r="XDD168" s="427"/>
      <c r="XDE168" s="427"/>
      <c r="XDF168" s="423"/>
      <c r="XDG168" s="428"/>
      <c r="XDH168" s="79"/>
      <c r="XDI168" s="424"/>
      <c r="XDJ168" s="89"/>
      <c r="XDK168" s="425"/>
      <c r="XDL168" s="423"/>
      <c r="XDM168" s="426"/>
      <c r="XDN168" s="426"/>
      <c r="XDO168" s="427"/>
      <c r="XDP168" s="427"/>
      <c r="XDQ168" s="423"/>
      <c r="XDR168" s="428"/>
      <c r="XDS168" s="79"/>
      <c r="XDT168" s="424"/>
      <c r="XDU168" s="89"/>
      <c r="XDV168" s="425"/>
      <c r="XDW168" s="423"/>
      <c r="XDX168" s="426"/>
      <c r="XDY168" s="426"/>
      <c r="XDZ168" s="427"/>
      <c r="XEA168" s="427"/>
      <c r="XEB168" s="423"/>
      <c r="XEC168" s="428"/>
      <c r="XED168" s="79"/>
      <c r="XEE168" s="424"/>
      <c r="XEF168" s="89"/>
      <c r="XEG168" s="425"/>
      <c r="XEH168" s="423"/>
      <c r="XEI168" s="426"/>
      <c r="XEJ168" s="426"/>
      <c r="XEK168" s="427"/>
      <c r="XEL168" s="427"/>
      <c r="XEM168" s="423"/>
      <c r="XEN168" s="428"/>
      <c r="XEO168" s="79"/>
      <c r="XEP168" s="424"/>
      <c r="XEQ168" s="89"/>
      <c r="XER168" s="425"/>
      <c r="XES168" s="423"/>
      <c r="XET168" s="426"/>
      <c r="XEU168" s="426"/>
      <c r="XEV168" s="427"/>
      <c r="XEW168" s="427"/>
      <c r="XEX168" s="423"/>
      <c r="XEY168" s="428"/>
      <c r="XEZ168" s="79"/>
      <c r="XFA168" s="424"/>
      <c r="XFB168" s="89"/>
      <c r="XFC168" s="425"/>
      <c r="XFD168" s="423"/>
    </row>
    <row r="169" spans="1:16384" ht="5.0999999999999996" customHeight="1" x14ac:dyDescent="0.2">
      <c r="A169" s="434"/>
      <c r="B169" s="402" t="e">
        <f>VLOOKUP(A169,Data!$A:$P,3,FALSE)</f>
        <v>#N/A</v>
      </c>
      <c r="C169" s="185" t="e">
        <f>VLOOKUP(A169,Data!$A:$P,4,FALSE)</f>
        <v>#N/A</v>
      </c>
      <c r="D169" s="186" t="e">
        <f>VLOOKUP(A169,Data!$A:$P,5,FALSE)</f>
        <v>#N/A</v>
      </c>
      <c r="E169" s="312" t="e">
        <f>VLOOKUP(A169,Data!$A:$P,9,FALSE)</f>
        <v>#N/A</v>
      </c>
      <c r="F169" s="429" t="e">
        <f>VLOOKUP(A169,Data!$A:$P,11,FALSE)</f>
        <v>#N/A</v>
      </c>
      <c r="G169" s="429" t="e">
        <f>VLOOKUP(A169,Data!$A:$P,12,FALSE)</f>
        <v>#N/A</v>
      </c>
      <c r="H169" s="494" t="e">
        <f>VLOOKUP(A169,Data!$A:$P,13,FALSE)</f>
        <v>#N/A</v>
      </c>
      <c r="I169" s="190" t="e">
        <f>VLOOKUP(A169,Data!$A:$P,14,FALSE)</f>
        <v>#N/A</v>
      </c>
      <c r="J169" s="388" t="e">
        <f>VLOOKUP(A169,Data!$A:$P,15,FALSE)</f>
        <v>#N/A</v>
      </c>
      <c r="K169" s="525" t="e">
        <f>VLOOKUP(A169,Data!$A:$S,19,FALSE)</f>
        <v>#N/A</v>
      </c>
      <c r="L169" s="528" t="e">
        <f>VLOOKUP(A169,Data!$A$2:$P$337,16,FALSE)</f>
        <v>#N/A</v>
      </c>
      <c r="W169" s="492"/>
    </row>
    <row r="170" spans="1:16384" ht="5.0999999999999996" customHeight="1" x14ac:dyDescent="0.2">
      <c r="A170" s="434"/>
      <c r="B170" s="402" t="e">
        <f>VLOOKUP(A170,Data!$A:$P,3,FALSE)</f>
        <v>#N/A</v>
      </c>
      <c r="C170" s="185" t="e">
        <f>VLOOKUP(A170,Data!$A:$P,4,FALSE)</f>
        <v>#N/A</v>
      </c>
      <c r="D170" s="186" t="e">
        <f>VLOOKUP(A170,Data!$A:$P,5,FALSE)</f>
        <v>#N/A</v>
      </c>
      <c r="E170" s="312" t="e">
        <f>VLOOKUP(A170,Data!$A:$P,9,FALSE)</f>
        <v>#N/A</v>
      </c>
      <c r="F170" s="429" t="e">
        <f>VLOOKUP(A170,Data!$A:$P,11,FALSE)</f>
        <v>#N/A</v>
      </c>
      <c r="G170" s="429" t="e">
        <f>VLOOKUP(A170,Data!$A:$P,12,FALSE)</f>
        <v>#N/A</v>
      </c>
      <c r="H170" s="494" t="e">
        <f>VLOOKUP(A170,Data!$A:$P,13,FALSE)</f>
        <v>#N/A</v>
      </c>
      <c r="I170" s="190" t="e">
        <f>VLOOKUP(A170,Data!$A:$P,14,FALSE)</f>
        <v>#N/A</v>
      </c>
      <c r="J170" s="388" t="e">
        <f>VLOOKUP(A170,Data!$A:$P,15,FALSE)</f>
        <v>#N/A</v>
      </c>
      <c r="K170" s="525" t="e">
        <f>VLOOKUP(A170,Data!$A:$S,19,FALSE)</f>
        <v>#N/A</v>
      </c>
      <c r="L170" s="528" t="e">
        <f>VLOOKUP(A170,Data!$A$2:$P$337,16,FALSE)</f>
        <v>#N/A</v>
      </c>
      <c r="W170" s="492"/>
    </row>
    <row r="171" spans="1:16384" ht="5.0999999999999996" customHeight="1" x14ac:dyDescent="0.2">
      <c r="A171" s="434"/>
      <c r="B171" s="402" t="e">
        <f>VLOOKUP(A171,Data!$A:$P,3,FALSE)</f>
        <v>#N/A</v>
      </c>
      <c r="C171" s="185" t="e">
        <f>VLOOKUP(A171,Data!$A:$P,4,FALSE)</f>
        <v>#N/A</v>
      </c>
      <c r="D171" s="186" t="e">
        <f>VLOOKUP(A171,Data!$A:$P,5,FALSE)</f>
        <v>#N/A</v>
      </c>
      <c r="E171" s="312" t="e">
        <f>VLOOKUP(A171,Data!$A:$P,9,FALSE)</f>
        <v>#N/A</v>
      </c>
      <c r="F171" s="429" t="e">
        <f>VLOOKUP(A171,Data!$A:$P,11,FALSE)</f>
        <v>#N/A</v>
      </c>
      <c r="G171" s="429" t="e">
        <f>VLOOKUP(A171,Data!$A:$P,12,FALSE)</f>
        <v>#N/A</v>
      </c>
      <c r="H171" s="494" t="e">
        <f>VLOOKUP(A171,Data!$A:$P,13,FALSE)</f>
        <v>#N/A</v>
      </c>
      <c r="I171" s="190" t="e">
        <f>VLOOKUP(A171,Data!$A:$P,14,FALSE)</f>
        <v>#N/A</v>
      </c>
      <c r="J171" s="388" t="e">
        <f>VLOOKUP(A171,Data!$A:$P,15,FALSE)</f>
        <v>#N/A</v>
      </c>
      <c r="K171" s="525" t="e">
        <f>VLOOKUP(A171,Data!$A:$S,19,FALSE)</f>
        <v>#N/A</v>
      </c>
      <c r="L171" s="528" t="e">
        <f>VLOOKUP(A171,Data!$A$2:$P$337,16,FALSE)</f>
        <v>#N/A</v>
      </c>
      <c r="W171" s="492"/>
    </row>
    <row r="172" spans="1:16384" ht="5.0999999999999996" customHeight="1" x14ac:dyDescent="0.2">
      <c r="A172" s="434"/>
      <c r="B172" s="402" t="e">
        <f>VLOOKUP(A172,Data!$A:$P,3,FALSE)</f>
        <v>#N/A</v>
      </c>
      <c r="C172" s="185" t="e">
        <f>VLOOKUP(A172,Data!$A:$P,4,FALSE)</f>
        <v>#N/A</v>
      </c>
      <c r="D172" s="186" t="e">
        <f>VLOOKUP(A172,Data!$A:$P,5,FALSE)</f>
        <v>#N/A</v>
      </c>
      <c r="E172" s="312" t="e">
        <f>VLOOKUP(A172,Data!$A:$P,9,FALSE)</f>
        <v>#N/A</v>
      </c>
      <c r="F172" s="429" t="e">
        <f>VLOOKUP(A172,Data!$A:$P,11,FALSE)</f>
        <v>#N/A</v>
      </c>
      <c r="G172" s="429" t="e">
        <f>VLOOKUP(A172,Data!$A:$P,12,FALSE)</f>
        <v>#N/A</v>
      </c>
      <c r="H172" s="494" t="e">
        <f>VLOOKUP(A172,Data!$A:$P,13,FALSE)</f>
        <v>#N/A</v>
      </c>
      <c r="I172" s="190" t="e">
        <f>VLOOKUP(A172,Data!$A:$P,14,FALSE)</f>
        <v>#N/A</v>
      </c>
      <c r="J172" s="388" t="e">
        <f>VLOOKUP(A172,Data!$A:$P,15,FALSE)</f>
        <v>#N/A</v>
      </c>
      <c r="K172" s="525" t="e">
        <f>VLOOKUP(A172,Data!$A:$S,19,FALSE)</f>
        <v>#N/A</v>
      </c>
      <c r="L172" s="528" t="e">
        <f>VLOOKUP(A172,Data!$A$2:$P$337,16,FALSE)</f>
        <v>#N/A</v>
      </c>
      <c r="W172" s="492"/>
    </row>
    <row r="173" spans="1:16384" ht="5.0999999999999996" customHeight="1" x14ac:dyDescent="0.2">
      <c r="A173" s="434"/>
      <c r="B173" s="402" t="e">
        <f>VLOOKUP(A173,Data!$A:$P,3,FALSE)</f>
        <v>#N/A</v>
      </c>
      <c r="C173" s="185" t="e">
        <f>VLOOKUP(A173,Data!$A:$P,4,FALSE)</f>
        <v>#N/A</v>
      </c>
      <c r="D173" s="186" t="e">
        <f>VLOOKUP(A173,Data!$A:$P,5,FALSE)</f>
        <v>#N/A</v>
      </c>
      <c r="E173" s="312" t="e">
        <f>VLOOKUP(A173,Data!$A:$P,9,FALSE)</f>
        <v>#N/A</v>
      </c>
      <c r="F173" s="429" t="e">
        <f>VLOOKUP(A173,Data!$A:$P,11,FALSE)</f>
        <v>#N/A</v>
      </c>
      <c r="G173" s="429" t="e">
        <f>VLOOKUP(A173,Data!$A:$P,12,FALSE)</f>
        <v>#N/A</v>
      </c>
      <c r="H173" s="494" t="e">
        <f>VLOOKUP(A173,Data!$A:$P,13,FALSE)</f>
        <v>#N/A</v>
      </c>
      <c r="I173" s="190" t="e">
        <f>VLOOKUP(A173,Data!$A:$P,14,FALSE)</f>
        <v>#N/A</v>
      </c>
      <c r="J173" s="388" t="e">
        <f>VLOOKUP(A173,Data!$A:$P,15,FALSE)</f>
        <v>#N/A</v>
      </c>
      <c r="K173" s="525" t="e">
        <f>VLOOKUP(A173,Data!$A:$S,19,FALSE)</f>
        <v>#N/A</v>
      </c>
      <c r="L173" s="528" t="e">
        <f>VLOOKUP(A173,Data!$A$2:$P$337,16,FALSE)</f>
        <v>#N/A</v>
      </c>
      <c r="W173" s="492"/>
    </row>
    <row r="174" spans="1:16384" ht="5.0999999999999996" customHeight="1" x14ac:dyDescent="0.2">
      <c r="A174" s="434"/>
      <c r="B174" s="402" t="e">
        <f>VLOOKUP(A174,Data!$A:$P,3,FALSE)</f>
        <v>#N/A</v>
      </c>
      <c r="C174" s="185" t="e">
        <f>VLOOKUP(A174,Data!$A:$P,4,FALSE)</f>
        <v>#N/A</v>
      </c>
      <c r="D174" s="186" t="e">
        <f>VLOOKUP(A174,Data!$A:$P,5,FALSE)</f>
        <v>#N/A</v>
      </c>
      <c r="E174" s="312" t="e">
        <f>VLOOKUP(A174,Data!$A:$P,9,FALSE)</f>
        <v>#N/A</v>
      </c>
      <c r="F174" s="429" t="e">
        <f>VLOOKUP(A174,Data!$A:$P,11,FALSE)</f>
        <v>#N/A</v>
      </c>
      <c r="G174" s="429" t="e">
        <f>VLOOKUP(A174,Data!$A:$P,12,FALSE)</f>
        <v>#N/A</v>
      </c>
      <c r="H174" s="494" t="e">
        <f>VLOOKUP(A174,Data!$A:$P,13,FALSE)</f>
        <v>#N/A</v>
      </c>
      <c r="I174" s="190" t="e">
        <f>VLOOKUP(A174,Data!$A:$P,14,FALSE)</f>
        <v>#N/A</v>
      </c>
      <c r="J174" s="388" t="e">
        <f>VLOOKUP(A174,Data!$A:$P,15,FALSE)</f>
        <v>#N/A</v>
      </c>
      <c r="K174" s="525" t="e">
        <f>VLOOKUP(A174,Data!$A:$S,19,FALSE)</f>
        <v>#N/A</v>
      </c>
      <c r="L174" s="528" t="e">
        <f>VLOOKUP(A174,Data!$A$2:$P$337,16,FALSE)</f>
        <v>#N/A</v>
      </c>
      <c r="W174" s="492"/>
    </row>
    <row r="175" spans="1:16384" ht="5.0999999999999996" customHeight="1" x14ac:dyDescent="0.2">
      <c r="A175" s="434"/>
      <c r="B175" s="402" t="e">
        <f>VLOOKUP(A175,Data!$A:$P,3,FALSE)</f>
        <v>#N/A</v>
      </c>
      <c r="C175" s="185" t="e">
        <f>VLOOKUP(A175,Data!$A:$P,4,FALSE)</f>
        <v>#N/A</v>
      </c>
      <c r="D175" s="186" t="e">
        <f>VLOOKUP(A175,Data!$A:$P,5,FALSE)</f>
        <v>#N/A</v>
      </c>
      <c r="E175" s="312" t="e">
        <f>VLOOKUP(A175,Data!$A:$P,9,FALSE)</f>
        <v>#N/A</v>
      </c>
      <c r="F175" s="429" t="e">
        <f>VLOOKUP(A175,Data!$A:$P,11,FALSE)</f>
        <v>#N/A</v>
      </c>
      <c r="G175" s="429" t="e">
        <f>VLOOKUP(A175,Data!$A:$P,12,FALSE)</f>
        <v>#N/A</v>
      </c>
      <c r="H175" s="494" t="e">
        <f>VLOOKUP(A175,Data!$A:$P,13,FALSE)</f>
        <v>#N/A</v>
      </c>
      <c r="I175" s="190" t="e">
        <f>VLOOKUP(A175,Data!$A:$P,14,FALSE)</f>
        <v>#N/A</v>
      </c>
      <c r="J175" s="388" t="e">
        <f>VLOOKUP(A175,Data!$A:$P,15,FALSE)</f>
        <v>#N/A</v>
      </c>
      <c r="K175" s="525" t="e">
        <f>VLOOKUP(A175,Data!$A:$S,19,FALSE)</f>
        <v>#N/A</v>
      </c>
      <c r="L175" s="528" t="e">
        <f>VLOOKUP(A175,Data!$A$2:$P$337,16,FALSE)</f>
        <v>#N/A</v>
      </c>
      <c r="W175" s="492"/>
    </row>
    <row r="176" spans="1:16384" ht="5.0999999999999996" customHeight="1" x14ac:dyDescent="0.2">
      <c r="A176" s="434"/>
      <c r="B176" s="402" t="e">
        <f>VLOOKUP(A176,Data!$A:$P,3,FALSE)</f>
        <v>#N/A</v>
      </c>
      <c r="C176" s="185" t="e">
        <f>VLOOKUP(A176,Data!$A:$P,4,FALSE)</f>
        <v>#N/A</v>
      </c>
      <c r="D176" s="186" t="e">
        <f>VLOOKUP(A176,Data!$A:$P,5,FALSE)</f>
        <v>#N/A</v>
      </c>
      <c r="E176" s="312" t="e">
        <f>VLOOKUP(A176,Data!$A:$P,9,FALSE)</f>
        <v>#N/A</v>
      </c>
      <c r="F176" s="429" t="e">
        <f>VLOOKUP(A176,Data!$A:$P,11,FALSE)</f>
        <v>#N/A</v>
      </c>
      <c r="G176" s="429" t="e">
        <f>VLOOKUP(A176,Data!$A:$P,12,FALSE)</f>
        <v>#N/A</v>
      </c>
      <c r="H176" s="494" t="e">
        <f>VLOOKUP(A176,Data!$A:$P,13,FALSE)</f>
        <v>#N/A</v>
      </c>
      <c r="I176" s="190" t="e">
        <f>VLOOKUP(A176,Data!$A:$P,14,FALSE)</f>
        <v>#N/A</v>
      </c>
      <c r="J176" s="388" t="e">
        <f>VLOOKUP(A176,Data!$A:$P,15,FALSE)</f>
        <v>#N/A</v>
      </c>
      <c r="K176" s="525" t="e">
        <f>VLOOKUP(A176,Data!$A:$S,19,FALSE)</f>
        <v>#N/A</v>
      </c>
      <c r="L176" s="528" t="e">
        <f>VLOOKUP(A176,Data!$A$2:$P$337,16,FALSE)</f>
        <v>#N/A</v>
      </c>
      <c r="W176" s="492"/>
    </row>
    <row r="177" spans="1:12" ht="5.0999999999999996" customHeight="1" x14ac:dyDescent="0.2">
      <c r="A177" s="434"/>
      <c r="B177" s="402" t="e">
        <f>VLOOKUP(A177,Data!$A:$P,3,FALSE)</f>
        <v>#N/A</v>
      </c>
      <c r="C177" s="185" t="e">
        <f>VLOOKUP(A177,Data!$A:$P,4,FALSE)</f>
        <v>#N/A</v>
      </c>
      <c r="D177" s="186" t="e">
        <f>VLOOKUP(A177,Data!$A:$P,5,FALSE)</f>
        <v>#N/A</v>
      </c>
      <c r="E177" s="312" t="e">
        <f>VLOOKUP(A177,Data!$A:$P,9,FALSE)</f>
        <v>#N/A</v>
      </c>
      <c r="F177" s="429" t="e">
        <f>VLOOKUP(A177,Data!$A:$P,11,FALSE)</f>
        <v>#N/A</v>
      </c>
      <c r="G177" s="429" t="e">
        <f>VLOOKUP(A177,Data!$A:$P,12,FALSE)</f>
        <v>#N/A</v>
      </c>
      <c r="H177" s="494" t="e">
        <f>VLOOKUP(A177,Data!$A:$P,13,FALSE)</f>
        <v>#N/A</v>
      </c>
      <c r="I177" s="190" t="e">
        <f>VLOOKUP(A177,Data!$A:$P,14,FALSE)</f>
        <v>#N/A</v>
      </c>
      <c r="J177" s="388" t="e">
        <f>VLOOKUP(A177,Data!$A:$P,15,FALSE)</f>
        <v>#N/A</v>
      </c>
      <c r="K177" s="525" t="e">
        <f>VLOOKUP(A177,Data!$A:$S,19,FALSE)</f>
        <v>#N/A</v>
      </c>
      <c r="L177" s="528" t="e">
        <f>VLOOKUP(A177,Data!$A$2:$P$337,16,FALSE)</f>
        <v>#N/A</v>
      </c>
    </row>
    <row r="178" spans="1:12" ht="5.0999999999999996" customHeight="1" x14ac:dyDescent="0.2">
      <c r="A178" s="434"/>
      <c r="B178" s="402" t="e">
        <f>VLOOKUP(A178,Data!$A:$P,3,FALSE)</f>
        <v>#N/A</v>
      </c>
      <c r="C178" s="185" t="e">
        <f>VLOOKUP(A178,Data!$A:$P,4,FALSE)</f>
        <v>#N/A</v>
      </c>
      <c r="D178" s="186" t="e">
        <f>VLOOKUP(A178,Data!$A:$P,5,FALSE)</f>
        <v>#N/A</v>
      </c>
      <c r="E178" s="312" t="e">
        <f>VLOOKUP(A178,Data!$A:$P,9,FALSE)</f>
        <v>#N/A</v>
      </c>
      <c r="F178" s="429" t="e">
        <f>VLOOKUP(A178,Data!$A:$P,11,FALSE)</f>
        <v>#N/A</v>
      </c>
      <c r="G178" s="429" t="e">
        <f>VLOOKUP(A178,Data!$A:$P,12,FALSE)</f>
        <v>#N/A</v>
      </c>
      <c r="H178" s="494" t="e">
        <f>VLOOKUP(A178,Data!$A:$P,13,FALSE)</f>
        <v>#N/A</v>
      </c>
      <c r="I178" s="190" t="e">
        <f>VLOOKUP(A178,Data!$A:$P,14,FALSE)</f>
        <v>#N/A</v>
      </c>
      <c r="J178" s="388" t="e">
        <f>VLOOKUP(A178,Data!$A:$P,15,FALSE)</f>
        <v>#N/A</v>
      </c>
      <c r="K178" s="525" t="e">
        <f>VLOOKUP(A178,Data!$A:$S,19,FALSE)</f>
        <v>#N/A</v>
      </c>
      <c r="L178" s="528" t="e">
        <f>VLOOKUP(A178,Data!$A$2:$P$337,16,FALSE)</f>
        <v>#N/A</v>
      </c>
    </row>
    <row r="179" spans="1:12" ht="5.0999999999999996" customHeight="1" x14ac:dyDescent="0.2">
      <c r="A179" s="434"/>
      <c r="B179" s="402" t="e">
        <f>VLOOKUP(A179,Data!$A:$P,3,FALSE)</f>
        <v>#N/A</v>
      </c>
      <c r="C179" s="185" t="e">
        <f>VLOOKUP(A179,Data!$A:$P,4,FALSE)</f>
        <v>#N/A</v>
      </c>
      <c r="D179" s="186" t="e">
        <f>VLOOKUP(A179,Data!$A:$P,5,FALSE)</f>
        <v>#N/A</v>
      </c>
      <c r="E179" s="312" t="e">
        <f>VLOOKUP(A179,Data!$A:$P,9,FALSE)</f>
        <v>#N/A</v>
      </c>
      <c r="F179" s="429" t="e">
        <f>VLOOKUP(A179,Data!$A:$P,11,FALSE)</f>
        <v>#N/A</v>
      </c>
      <c r="G179" s="429" t="e">
        <f>VLOOKUP(A179,Data!$A:$P,12,FALSE)</f>
        <v>#N/A</v>
      </c>
      <c r="H179" s="494" t="e">
        <f>VLOOKUP(A179,Data!$A:$P,13,FALSE)</f>
        <v>#N/A</v>
      </c>
      <c r="I179" s="190" t="e">
        <f>VLOOKUP(A179,Data!$A:$P,14,FALSE)</f>
        <v>#N/A</v>
      </c>
      <c r="J179" s="388" t="e">
        <f>VLOOKUP(A179,Data!$A:$P,15,FALSE)</f>
        <v>#N/A</v>
      </c>
      <c r="K179" s="525" t="e">
        <f>VLOOKUP(A179,Data!$A:$S,19,FALSE)</f>
        <v>#N/A</v>
      </c>
      <c r="L179" s="528" t="e">
        <f>VLOOKUP(A179,Data!$A$2:$P$337,16,FALSE)</f>
        <v>#N/A</v>
      </c>
    </row>
    <row r="180" spans="1:12" ht="5.0999999999999996" customHeight="1" x14ac:dyDescent="0.2">
      <c r="A180" s="434"/>
      <c r="B180" s="402" t="e">
        <f>VLOOKUP(A180,Data!$A:$P,3,FALSE)</f>
        <v>#N/A</v>
      </c>
      <c r="C180" s="185" t="e">
        <f>VLOOKUP(A180,Data!$A:$P,4,FALSE)</f>
        <v>#N/A</v>
      </c>
      <c r="D180" s="186" t="e">
        <f>VLOOKUP(A180,Data!$A:$P,5,FALSE)</f>
        <v>#N/A</v>
      </c>
      <c r="E180" s="312" t="e">
        <f>VLOOKUP(A180,Data!$A:$P,9,FALSE)</f>
        <v>#N/A</v>
      </c>
      <c r="F180" s="429" t="e">
        <f>VLOOKUP(A180,Data!$A:$P,11,FALSE)</f>
        <v>#N/A</v>
      </c>
      <c r="G180" s="429" t="e">
        <f>VLOOKUP(A180,Data!$A:$P,12,FALSE)</f>
        <v>#N/A</v>
      </c>
      <c r="H180" s="494" t="e">
        <f>VLOOKUP(A180,Data!$A:$P,13,FALSE)</f>
        <v>#N/A</v>
      </c>
      <c r="I180" s="190" t="e">
        <f>VLOOKUP(A180,Data!$A:$P,14,FALSE)</f>
        <v>#N/A</v>
      </c>
      <c r="J180" s="388" t="e">
        <f>VLOOKUP(A180,Data!$A:$P,15,FALSE)</f>
        <v>#N/A</v>
      </c>
      <c r="K180" s="525" t="e">
        <f>VLOOKUP(A180,Data!$A:$S,19,FALSE)</f>
        <v>#N/A</v>
      </c>
      <c r="L180" s="528" t="e">
        <f>VLOOKUP(A180,Data!$A$2:$P$337,16,FALSE)</f>
        <v>#N/A</v>
      </c>
    </row>
    <row r="181" spans="1:12" ht="5.0999999999999996" customHeight="1" x14ac:dyDescent="0.2">
      <c r="A181" s="434"/>
      <c r="B181" s="402" t="e">
        <f>VLOOKUP(A181,Data!$A:$P,3,FALSE)</f>
        <v>#N/A</v>
      </c>
      <c r="C181" s="185" t="e">
        <f>VLOOKUP(A181,Data!$A:$P,4,FALSE)</f>
        <v>#N/A</v>
      </c>
      <c r="D181" s="186" t="e">
        <f>VLOOKUP(A181,Data!$A:$P,5,FALSE)</f>
        <v>#N/A</v>
      </c>
      <c r="E181" s="312" t="e">
        <f>VLOOKUP(A181,Data!$A:$P,9,FALSE)</f>
        <v>#N/A</v>
      </c>
      <c r="F181" s="429" t="e">
        <f>VLOOKUP(A181,Data!$A:$P,11,FALSE)</f>
        <v>#N/A</v>
      </c>
      <c r="G181" s="429" t="e">
        <f>VLOOKUP(A181,Data!$A:$P,12,FALSE)</f>
        <v>#N/A</v>
      </c>
      <c r="H181" s="494" t="e">
        <f>VLOOKUP(A181,Data!$A:$P,13,FALSE)</f>
        <v>#N/A</v>
      </c>
      <c r="I181" s="190" t="e">
        <f>VLOOKUP(A181,Data!$A:$P,14,FALSE)</f>
        <v>#N/A</v>
      </c>
      <c r="J181" s="388" t="e">
        <f>VLOOKUP(A181,Data!$A:$P,15,FALSE)</f>
        <v>#N/A</v>
      </c>
      <c r="K181" s="525" t="e">
        <f>VLOOKUP(A181,Data!$A:$S,19,FALSE)</f>
        <v>#N/A</v>
      </c>
      <c r="L181" s="528" t="e">
        <f>VLOOKUP(A181,Data!$A$2:$P$337,16,FALSE)</f>
        <v>#N/A</v>
      </c>
    </row>
    <row r="182" spans="1:12" ht="5.0999999999999996" customHeight="1" x14ac:dyDescent="0.2">
      <c r="A182" s="434"/>
      <c r="B182" s="402" t="e">
        <f>VLOOKUP(A182,Data!$A:$P,3,FALSE)</f>
        <v>#N/A</v>
      </c>
      <c r="C182" s="185" t="e">
        <f>VLOOKUP(A182,Data!$A:$P,4,FALSE)</f>
        <v>#N/A</v>
      </c>
      <c r="D182" s="186" t="e">
        <f>VLOOKUP(A182,Data!$A:$P,5,FALSE)</f>
        <v>#N/A</v>
      </c>
      <c r="E182" s="312" t="e">
        <f>VLOOKUP(A182,Data!$A:$P,9,FALSE)</f>
        <v>#N/A</v>
      </c>
      <c r="F182" s="429" t="e">
        <f>VLOOKUP(A182,Data!$A:$P,11,FALSE)</f>
        <v>#N/A</v>
      </c>
      <c r="G182" s="429" t="e">
        <f>VLOOKUP(A182,Data!$A:$P,12,FALSE)</f>
        <v>#N/A</v>
      </c>
      <c r="H182" s="494" t="e">
        <f>VLOOKUP(A182,Data!$A:$P,13,FALSE)</f>
        <v>#N/A</v>
      </c>
      <c r="I182" s="190" t="e">
        <f>VLOOKUP(A182,Data!$A:$P,14,FALSE)</f>
        <v>#N/A</v>
      </c>
      <c r="J182" s="388" t="e">
        <f>VLOOKUP(A182,Data!$A:$P,15,FALSE)</f>
        <v>#N/A</v>
      </c>
      <c r="K182" s="525" t="e">
        <f>VLOOKUP(A182,Data!$A:$S,19,FALSE)</f>
        <v>#N/A</v>
      </c>
      <c r="L182" s="528" t="e">
        <f>VLOOKUP(A182,Data!$A$2:$P$337,16,FALSE)</f>
        <v>#N/A</v>
      </c>
    </row>
    <row r="183" spans="1:12" ht="5.0999999999999996" customHeight="1" x14ac:dyDescent="0.2">
      <c r="A183" s="434"/>
      <c r="B183" s="402" t="e">
        <f>VLOOKUP(A183,Data!$A:$P,3,FALSE)</f>
        <v>#N/A</v>
      </c>
      <c r="C183" s="185" t="e">
        <f>VLOOKUP(A183,Data!$A:$P,4,FALSE)</f>
        <v>#N/A</v>
      </c>
      <c r="D183" s="186" t="e">
        <f>VLOOKUP(A183,Data!$A:$P,5,FALSE)</f>
        <v>#N/A</v>
      </c>
      <c r="E183" s="312" t="e">
        <f>VLOOKUP(A183,Data!$A:$P,9,FALSE)</f>
        <v>#N/A</v>
      </c>
      <c r="F183" s="429" t="e">
        <f>VLOOKUP(A183,Data!$A:$P,11,FALSE)</f>
        <v>#N/A</v>
      </c>
      <c r="G183" s="429" t="e">
        <f>VLOOKUP(A183,Data!$A:$P,12,FALSE)</f>
        <v>#N/A</v>
      </c>
      <c r="H183" s="494" t="e">
        <f>VLOOKUP(A183,Data!$A:$P,13,FALSE)</f>
        <v>#N/A</v>
      </c>
      <c r="I183" s="190" t="e">
        <f>VLOOKUP(A183,Data!$A:$P,14,FALSE)</f>
        <v>#N/A</v>
      </c>
      <c r="J183" s="388" t="e">
        <f>VLOOKUP(A183,Data!$A:$P,15,FALSE)</f>
        <v>#N/A</v>
      </c>
      <c r="K183" s="525" t="e">
        <f>VLOOKUP(A183,Data!$A:$S,19,FALSE)</f>
        <v>#N/A</v>
      </c>
      <c r="L183" s="528" t="e">
        <f>VLOOKUP(A183,Data!$A$2:$P$337,16,FALSE)</f>
        <v>#N/A</v>
      </c>
    </row>
    <row r="184" spans="1:12" ht="5.0999999999999996" customHeight="1" x14ac:dyDescent="0.2">
      <c r="A184" s="434"/>
      <c r="B184" s="402" t="e">
        <f>VLOOKUP(A184,Data!$A:$P,3,FALSE)</f>
        <v>#N/A</v>
      </c>
      <c r="C184" s="185" t="e">
        <f>VLOOKUP(A184,Data!$A:$P,4,FALSE)</f>
        <v>#N/A</v>
      </c>
      <c r="D184" s="186" t="e">
        <f>VLOOKUP(A184,Data!$A:$P,5,FALSE)</f>
        <v>#N/A</v>
      </c>
      <c r="E184" s="312" t="e">
        <f>VLOOKUP(A184,Data!$A:$P,9,FALSE)</f>
        <v>#N/A</v>
      </c>
      <c r="F184" s="429" t="e">
        <f>VLOOKUP(A184,Data!$A:$P,11,FALSE)</f>
        <v>#N/A</v>
      </c>
      <c r="G184" s="429" t="e">
        <f>VLOOKUP(A184,Data!$A:$P,12,FALSE)</f>
        <v>#N/A</v>
      </c>
      <c r="H184" s="494" t="e">
        <f>VLOOKUP(A184,Data!$A:$P,13,FALSE)</f>
        <v>#N/A</v>
      </c>
      <c r="I184" s="190" t="e">
        <f>VLOOKUP(A184,Data!$A:$P,14,FALSE)</f>
        <v>#N/A</v>
      </c>
      <c r="J184" s="388" t="e">
        <f>VLOOKUP(A184,Data!$A:$P,15,FALSE)</f>
        <v>#N/A</v>
      </c>
      <c r="K184" s="525" t="e">
        <f>VLOOKUP(A184,Data!$A:$S,19,FALSE)</f>
        <v>#N/A</v>
      </c>
      <c r="L184" s="528" t="e">
        <f>VLOOKUP(A184,Data!$A$2:$P$337,16,FALSE)</f>
        <v>#N/A</v>
      </c>
    </row>
    <row r="185" spans="1:12" ht="5.0999999999999996" customHeight="1" x14ac:dyDescent="0.2">
      <c r="A185" s="434"/>
      <c r="B185" s="402" t="e">
        <f>VLOOKUP(A185,Data!$A:$P,3,FALSE)</f>
        <v>#N/A</v>
      </c>
      <c r="C185" s="185" t="e">
        <f>VLOOKUP(A185,Data!$A:$P,4,FALSE)</f>
        <v>#N/A</v>
      </c>
      <c r="D185" s="186" t="e">
        <f>VLOOKUP(A185,Data!$A:$P,5,FALSE)</f>
        <v>#N/A</v>
      </c>
      <c r="E185" s="312" t="e">
        <f>VLOOKUP(A185,Data!$A:$P,9,FALSE)</f>
        <v>#N/A</v>
      </c>
      <c r="F185" s="429" t="e">
        <f>VLOOKUP(A185,Data!$A:$P,11,FALSE)</f>
        <v>#N/A</v>
      </c>
      <c r="G185" s="429" t="e">
        <f>VLOOKUP(A185,Data!$A:$P,12,FALSE)</f>
        <v>#N/A</v>
      </c>
      <c r="H185" s="494" t="e">
        <f>VLOOKUP(A185,Data!$A:$P,13,FALSE)</f>
        <v>#N/A</v>
      </c>
      <c r="I185" s="190" t="e">
        <f>VLOOKUP(A185,Data!$A:$P,14,FALSE)</f>
        <v>#N/A</v>
      </c>
      <c r="J185" s="388" t="e">
        <f>VLOOKUP(A185,Data!$A:$P,15,FALSE)</f>
        <v>#N/A</v>
      </c>
      <c r="K185" s="525" t="e">
        <f>VLOOKUP(A185,Data!$A:$S,19,FALSE)</f>
        <v>#N/A</v>
      </c>
      <c r="L185" s="528" t="e">
        <f>VLOOKUP(A185,Data!$A$2:$P$337,16,FALSE)</f>
        <v>#N/A</v>
      </c>
    </row>
    <row r="186" spans="1:12" ht="5.0999999999999996" customHeight="1" x14ac:dyDescent="0.2">
      <c r="A186" s="434"/>
      <c r="B186" s="402" t="e">
        <f>VLOOKUP(A186,Data!$A:$P,3,FALSE)</f>
        <v>#N/A</v>
      </c>
      <c r="C186" s="185" t="e">
        <f>VLOOKUP(A186,Data!$A:$P,4,FALSE)</f>
        <v>#N/A</v>
      </c>
      <c r="D186" s="186" t="e">
        <f>VLOOKUP(A186,Data!$A:$P,5,FALSE)</f>
        <v>#N/A</v>
      </c>
      <c r="E186" s="312" t="e">
        <f>VLOOKUP(A186,Data!$A:$P,9,FALSE)</f>
        <v>#N/A</v>
      </c>
      <c r="F186" s="429" t="e">
        <f>VLOOKUP(A186,Data!$A:$P,11,FALSE)</f>
        <v>#N/A</v>
      </c>
      <c r="G186" s="429" t="e">
        <f>VLOOKUP(A186,Data!$A:$P,12,FALSE)</f>
        <v>#N/A</v>
      </c>
      <c r="H186" s="494" t="e">
        <f>VLOOKUP(A186,Data!$A:$P,13,FALSE)</f>
        <v>#N/A</v>
      </c>
      <c r="I186" s="190" t="e">
        <f>VLOOKUP(A186,Data!$A:$P,14,FALSE)</f>
        <v>#N/A</v>
      </c>
      <c r="J186" s="388" t="e">
        <f>VLOOKUP(A186,Data!$A:$P,15,FALSE)</f>
        <v>#N/A</v>
      </c>
      <c r="K186" s="525" t="e">
        <f>VLOOKUP(A186,Data!$A:$S,19,FALSE)</f>
        <v>#N/A</v>
      </c>
      <c r="L186" s="528" t="e">
        <f>VLOOKUP(A186,Data!$A$2:$P$337,16,FALSE)</f>
        <v>#N/A</v>
      </c>
    </row>
    <row r="187" spans="1:12" ht="5.0999999999999996" customHeight="1" x14ac:dyDescent="0.2">
      <c r="A187" s="434"/>
      <c r="B187" s="402" t="e">
        <f>VLOOKUP(A187,Data!$A:$P,3,FALSE)</f>
        <v>#N/A</v>
      </c>
      <c r="C187" s="185" t="e">
        <f>VLOOKUP(A187,Data!$A:$P,4,FALSE)</f>
        <v>#N/A</v>
      </c>
      <c r="D187" s="186" t="e">
        <f>VLOOKUP(A187,Data!$A:$P,5,FALSE)</f>
        <v>#N/A</v>
      </c>
      <c r="E187" s="312" t="e">
        <f>VLOOKUP(A187,Data!$A:$P,9,FALSE)</f>
        <v>#N/A</v>
      </c>
      <c r="F187" s="429" t="e">
        <f>VLOOKUP(A187,Data!$A:$P,11,FALSE)</f>
        <v>#N/A</v>
      </c>
      <c r="G187" s="429" t="e">
        <f>VLOOKUP(A187,Data!$A:$P,12,FALSE)</f>
        <v>#N/A</v>
      </c>
      <c r="H187" s="494" t="e">
        <f>VLOOKUP(A187,Data!$A:$P,13,FALSE)</f>
        <v>#N/A</v>
      </c>
      <c r="I187" s="190" t="e">
        <f>VLOOKUP(A187,Data!$A:$P,14,FALSE)</f>
        <v>#N/A</v>
      </c>
      <c r="J187" s="388" t="e">
        <f>VLOOKUP(A187,Data!$A:$P,15,FALSE)</f>
        <v>#N/A</v>
      </c>
      <c r="K187" s="525" t="e">
        <f>VLOOKUP(A187,Data!$A:$S,19,FALSE)</f>
        <v>#N/A</v>
      </c>
      <c r="L187" s="528" t="e">
        <f>VLOOKUP(A187,Data!$A$2:$P$337,16,FALSE)</f>
        <v>#N/A</v>
      </c>
    </row>
    <row r="188" spans="1:12" ht="5.0999999999999996" customHeight="1" x14ac:dyDescent="0.2">
      <c r="A188" s="434"/>
      <c r="B188" s="402" t="e">
        <f>VLOOKUP(A188,Data!$A:$P,3,FALSE)</f>
        <v>#N/A</v>
      </c>
      <c r="C188" s="185" t="e">
        <f>VLOOKUP(A188,Data!$A:$P,4,FALSE)</f>
        <v>#N/A</v>
      </c>
      <c r="D188" s="186" t="e">
        <f>VLOOKUP(A188,Data!$A:$P,5,FALSE)</f>
        <v>#N/A</v>
      </c>
      <c r="E188" s="312" t="e">
        <f>VLOOKUP(A188,Data!$A:$P,9,FALSE)</f>
        <v>#N/A</v>
      </c>
      <c r="F188" s="429" t="e">
        <f>VLOOKUP(A188,Data!$A:$P,11,FALSE)</f>
        <v>#N/A</v>
      </c>
      <c r="G188" s="429" t="e">
        <f>VLOOKUP(A188,Data!$A:$P,12,FALSE)</f>
        <v>#N/A</v>
      </c>
      <c r="H188" s="494" t="e">
        <f>VLOOKUP(A188,Data!$A:$P,13,FALSE)</f>
        <v>#N/A</v>
      </c>
      <c r="I188" s="190" t="e">
        <f>VLOOKUP(A188,Data!$A:$P,14,FALSE)</f>
        <v>#N/A</v>
      </c>
      <c r="J188" s="388" t="e">
        <f>VLOOKUP(A188,Data!$A:$P,15,FALSE)</f>
        <v>#N/A</v>
      </c>
      <c r="K188" s="525" t="e">
        <f>VLOOKUP(A188,Data!$A:$S,19,FALSE)</f>
        <v>#N/A</v>
      </c>
      <c r="L188" s="528" t="e">
        <f>VLOOKUP(A188,Data!$A$2:$P$337,16,FALSE)</f>
        <v>#N/A</v>
      </c>
    </row>
    <row r="189" spans="1:12" ht="5.0999999999999996" customHeight="1" x14ac:dyDescent="0.2">
      <c r="A189" s="434"/>
      <c r="B189" s="402" t="e">
        <f>VLOOKUP(A189,Data!$A:$P,3,FALSE)</f>
        <v>#N/A</v>
      </c>
      <c r="C189" s="185" t="e">
        <f>VLOOKUP(A189,Data!$A:$P,4,FALSE)</f>
        <v>#N/A</v>
      </c>
      <c r="D189" s="186" t="e">
        <f>VLOOKUP(A189,Data!$A:$P,5,FALSE)</f>
        <v>#N/A</v>
      </c>
      <c r="E189" s="312" t="e">
        <f>VLOOKUP(A189,Data!$A:$P,9,FALSE)</f>
        <v>#N/A</v>
      </c>
      <c r="F189" s="429" t="e">
        <f>VLOOKUP(A189,Data!$A:$P,11,FALSE)</f>
        <v>#N/A</v>
      </c>
      <c r="G189" s="429" t="e">
        <f>VLOOKUP(A189,Data!$A:$P,12,FALSE)</f>
        <v>#N/A</v>
      </c>
      <c r="H189" s="494" t="e">
        <f>VLOOKUP(A189,Data!$A:$P,13,FALSE)</f>
        <v>#N/A</v>
      </c>
      <c r="I189" s="190" t="e">
        <f>VLOOKUP(A189,Data!$A:$P,14,FALSE)</f>
        <v>#N/A</v>
      </c>
      <c r="J189" s="388" t="e">
        <f>VLOOKUP(A189,Data!$A:$P,15,FALSE)</f>
        <v>#N/A</v>
      </c>
      <c r="K189" s="525" t="e">
        <f>VLOOKUP(A189,Data!$A:$S,19,FALSE)</f>
        <v>#N/A</v>
      </c>
      <c r="L189" s="528" t="e">
        <f>VLOOKUP(A189,Data!$A$2:$P$337,16,FALSE)</f>
        <v>#N/A</v>
      </c>
    </row>
    <row r="190" spans="1:12" ht="5.0999999999999996" customHeight="1" x14ac:dyDescent="0.2">
      <c r="A190" s="434"/>
      <c r="B190" s="402" t="e">
        <f>VLOOKUP(A190,Data!$A:$P,3,FALSE)</f>
        <v>#N/A</v>
      </c>
      <c r="C190" s="185" t="e">
        <f>VLOOKUP(A190,Data!$A:$P,4,FALSE)</f>
        <v>#N/A</v>
      </c>
      <c r="D190" s="186" t="e">
        <f>VLOOKUP(A190,Data!$A:$P,5,FALSE)</f>
        <v>#N/A</v>
      </c>
      <c r="E190" s="312" t="e">
        <f>VLOOKUP(A190,Data!$A:$P,9,FALSE)</f>
        <v>#N/A</v>
      </c>
      <c r="F190" s="429" t="e">
        <f>VLOOKUP(A190,Data!$A:$P,11,FALSE)</f>
        <v>#N/A</v>
      </c>
      <c r="G190" s="429" t="e">
        <f>VLOOKUP(A190,Data!$A:$P,12,FALSE)</f>
        <v>#N/A</v>
      </c>
      <c r="H190" s="494" t="e">
        <f>VLOOKUP(A190,Data!$A:$P,13,FALSE)</f>
        <v>#N/A</v>
      </c>
      <c r="I190" s="190" t="e">
        <f>VLOOKUP(A190,Data!$A:$P,14,FALSE)</f>
        <v>#N/A</v>
      </c>
      <c r="J190" s="388" t="e">
        <f>VLOOKUP(A190,Data!$A:$P,15,FALSE)</f>
        <v>#N/A</v>
      </c>
      <c r="K190" s="525" t="e">
        <f>VLOOKUP(A190,Data!$A:$S,19,FALSE)</f>
        <v>#N/A</v>
      </c>
      <c r="L190" s="528" t="e">
        <f>VLOOKUP(A190,Data!$A$2:$P$337,16,FALSE)</f>
        <v>#N/A</v>
      </c>
    </row>
    <row r="191" spans="1:12" ht="5.0999999999999996" customHeight="1" x14ac:dyDescent="0.2">
      <c r="A191" s="434"/>
      <c r="B191" s="402" t="e">
        <f>VLOOKUP(A191,Data!$A:$P,3,FALSE)</f>
        <v>#N/A</v>
      </c>
      <c r="C191" s="185" t="e">
        <f>VLOOKUP(A191,Data!$A:$P,4,FALSE)</f>
        <v>#N/A</v>
      </c>
      <c r="D191" s="186" t="e">
        <f>VLOOKUP(A191,Data!$A:$P,5,FALSE)</f>
        <v>#N/A</v>
      </c>
      <c r="E191" s="312" t="e">
        <f>VLOOKUP(A191,Data!$A:$P,9,FALSE)</f>
        <v>#N/A</v>
      </c>
      <c r="F191" s="429" t="e">
        <f>VLOOKUP(A191,Data!$A:$P,11,FALSE)</f>
        <v>#N/A</v>
      </c>
      <c r="G191" s="429" t="e">
        <f>VLOOKUP(A191,Data!$A:$P,12,FALSE)</f>
        <v>#N/A</v>
      </c>
      <c r="H191" s="494" t="e">
        <f>VLOOKUP(A191,Data!$A:$P,13,FALSE)</f>
        <v>#N/A</v>
      </c>
      <c r="I191" s="190" t="e">
        <f>VLOOKUP(A191,Data!$A:$P,14,FALSE)</f>
        <v>#N/A</v>
      </c>
      <c r="J191" s="388" t="e">
        <f>VLOOKUP(A191,Data!$A:$P,15,FALSE)</f>
        <v>#N/A</v>
      </c>
      <c r="K191" s="525" t="e">
        <f>VLOOKUP(A191,Data!$A:$S,19,FALSE)</f>
        <v>#N/A</v>
      </c>
      <c r="L191" s="528" t="e">
        <f>VLOOKUP(A191,Data!$A$2:$P$337,16,FALSE)</f>
        <v>#N/A</v>
      </c>
    </row>
    <row r="192" spans="1:12" ht="5.0999999999999996" customHeight="1" x14ac:dyDescent="0.2">
      <c r="A192" s="434"/>
      <c r="B192" s="402" t="e">
        <f>VLOOKUP(A192,Data!$A:$P,3,FALSE)</f>
        <v>#N/A</v>
      </c>
      <c r="C192" s="185" t="e">
        <f>VLOOKUP(A192,Data!$A:$P,4,FALSE)</f>
        <v>#N/A</v>
      </c>
      <c r="D192" s="186" t="e">
        <f>VLOOKUP(A192,Data!$A:$P,5,FALSE)</f>
        <v>#N/A</v>
      </c>
      <c r="E192" s="312" t="e">
        <f>VLOOKUP(A192,Data!$A:$P,9,FALSE)</f>
        <v>#N/A</v>
      </c>
      <c r="F192" s="429" t="e">
        <f>VLOOKUP(A192,Data!$A:$P,11,FALSE)</f>
        <v>#N/A</v>
      </c>
      <c r="G192" s="429" t="e">
        <f>VLOOKUP(A192,Data!$A:$P,12,FALSE)</f>
        <v>#N/A</v>
      </c>
      <c r="H192" s="494" t="e">
        <f>VLOOKUP(A192,Data!$A:$P,13,FALSE)</f>
        <v>#N/A</v>
      </c>
      <c r="I192" s="190" t="e">
        <f>VLOOKUP(A192,Data!$A:$P,14,FALSE)</f>
        <v>#N/A</v>
      </c>
      <c r="J192" s="388" t="e">
        <f>VLOOKUP(A192,Data!$A:$P,15,FALSE)</f>
        <v>#N/A</v>
      </c>
      <c r="K192" s="525" t="e">
        <f>VLOOKUP(A192,Data!$A:$S,19,FALSE)</f>
        <v>#N/A</v>
      </c>
      <c r="L192" s="528" t="e">
        <f>VLOOKUP(A192,Data!$A$2:$P$337,16,FALSE)</f>
        <v>#N/A</v>
      </c>
    </row>
    <row r="193" spans="1:12" ht="5.0999999999999996" customHeight="1" x14ac:dyDescent="0.2">
      <c r="A193" s="434"/>
      <c r="B193" s="402" t="e">
        <f>VLOOKUP(A193,Data!$A:$P,3,FALSE)</f>
        <v>#N/A</v>
      </c>
      <c r="C193" s="185" t="e">
        <f>VLOOKUP(A193,Data!$A:$P,4,FALSE)</f>
        <v>#N/A</v>
      </c>
      <c r="D193" s="186" t="e">
        <f>VLOOKUP(A193,Data!$A:$P,5,FALSE)</f>
        <v>#N/A</v>
      </c>
      <c r="E193" s="312" t="e">
        <f>VLOOKUP(A193,Data!$A:$P,9,FALSE)</f>
        <v>#N/A</v>
      </c>
      <c r="F193" s="429" t="e">
        <f>VLOOKUP(A193,Data!$A:$P,11,FALSE)</f>
        <v>#N/A</v>
      </c>
      <c r="G193" s="429" t="e">
        <f>VLOOKUP(A193,Data!$A:$P,12,FALSE)</f>
        <v>#N/A</v>
      </c>
      <c r="H193" s="494" t="e">
        <f>VLOOKUP(A193,Data!$A:$P,13,FALSE)</f>
        <v>#N/A</v>
      </c>
      <c r="I193" s="190" t="e">
        <f>VLOOKUP(A193,Data!$A:$P,14,FALSE)</f>
        <v>#N/A</v>
      </c>
      <c r="J193" s="388" t="e">
        <f>VLOOKUP(A193,Data!$A:$P,15,FALSE)</f>
        <v>#N/A</v>
      </c>
      <c r="K193" s="525" t="e">
        <f>VLOOKUP(A193,Data!$A:$S,19,FALSE)</f>
        <v>#N/A</v>
      </c>
      <c r="L193" s="528" t="e">
        <f>VLOOKUP(A193,Data!$A$2:$P$337,16,FALSE)</f>
        <v>#N/A</v>
      </c>
    </row>
    <row r="194" spans="1:12" ht="5.0999999999999996" customHeight="1" x14ac:dyDescent="0.2">
      <c r="A194" s="434"/>
      <c r="B194" s="402" t="e">
        <f>VLOOKUP(A194,Data!$A:$P,3,FALSE)</f>
        <v>#N/A</v>
      </c>
      <c r="C194" s="185" t="e">
        <f>VLOOKUP(A194,Data!$A:$P,4,FALSE)</f>
        <v>#N/A</v>
      </c>
      <c r="D194" s="186" t="e">
        <f>VLOOKUP(A194,Data!$A:$P,5,FALSE)</f>
        <v>#N/A</v>
      </c>
      <c r="E194" s="312" t="e">
        <f>VLOOKUP(A194,Data!$A:$P,9,FALSE)</f>
        <v>#N/A</v>
      </c>
      <c r="F194" s="429" t="e">
        <f>VLOOKUP(A194,Data!$A:$P,11,FALSE)</f>
        <v>#N/A</v>
      </c>
      <c r="G194" s="429" t="e">
        <f>VLOOKUP(A194,Data!$A:$P,12,FALSE)</f>
        <v>#N/A</v>
      </c>
      <c r="H194" s="494" t="e">
        <f>VLOOKUP(A194,Data!$A:$P,13,FALSE)</f>
        <v>#N/A</v>
      </c>
      <c r="I194" s="190" t="e">
        <f>VLOOKUP(A194,Data!$A:$P,14,FALSE)</f>
        <v>#N/A</v>
      </c>
      <c r="J194" s="388" t="e">
        <f>VLOOKUP(A194,Data!$A:$P,15,FALSE)</f>
        <v>#N/A</v>
      </c>
      <c r="K194" s="525" t="e">
        <f>VLOOKUP(A194,Data!$A:$S,19,FALSE)</f>
        <v>#N/A</v>
      </c>
      <c r="L194" s="528" t="e">
        <f>VLOOKUP(A194,Data!$A$2:$P$337,16,FALSE)</f>
        <v>#N/A</v>
      </c>
    </row>
    <row r="195" spans="1:12" ht="5.0999999999999996" customHeight="1" x14ac:dyDescent="0.2">
      <c r="A195" s="434"/>
      <c r="B195" s="402" t="e">
        <f>VLOOKUP(A195,Data!$A:$P,3,FALSE)</f>
        <v>#N/A</v>
      </c>
      <c r="C195" s="185" t="e">
        <f>VLOOKUP(A195,Data!$A:$P,4,FALSE)</f>
        <v>#N/A</v>
      </c>
      <c r="D195" s="186" t="e">
        <f>VLOOKUP(A195,Data!$A:$P,5,FALSE)</f>
        <v>#N/A</v>
      </c>
      <c r="E195" s="312" t="e">
        <f>VLOOKUP(A195,Data!$A:$P,9,FALSE)</f>
        <v>#N/A</v>
      </c>
      <c r="F195" s="429" t="e">
        <f>VLOOKUP(A195,Data!$A:$P,11,FALSE)</f>
        <v>#N/A</v>
      </c>
      <c r="G195" s="429" t="e">
        <f>VLOOKUP(A195,Data!$A:$P,12,FALSE)</f>
        <v>#N/A</v>
      </c>
      <c r="H195" s="494" t="e">
        <f>VLOOKUP(A195,Data!$A:$P,13,FALSE)</f>
        <v>#N/A</v>
      </c>
      <c r="I195" s="190" t="e">
        <f>VLOOKUP(A195,Data!$A:$P,14,FALSE)</f>
        <v>#N/A</v>
      </c>
      <c r="J195" s="388" t="e">
        <f>VLOOKUP(A195,Data!$A:$P,15,FALSE)</f>
        <v>#N/A</v>
      </c>
      <c r="K195" s="525" t="e">
        <f>VLOOKUP(A195,Data!$A:$S,19,FALSE)</f>
        <v>#N/A</v>
      </c>
      <c r="L195" s="528" t="e">
        <f>VLOOKUP(A195,Data!$A$2:$P$337,16,FALSE)</f>
        <v>#N/A</v>
      </c>
    </row>
    <row r="196" spans="1:12" ht="5.0999999999999996" customHeight="1" x14ac:dyDescent="0.2">
      <c r="A196" s="434"/>
      <c r="B196" s="402" t="e">
        <f>VLOOKUP(A196,Data!$A:$P,3,FALSE)</f>
        <v>#N/A</v>
      </c>
      <c r="C196" s="185" t="e">
        <f>VLOOKUP(A196,Data!$A:$P,4,FALSE)</f>
        <v>#N/A</v>
      </c>
      <c r="D196" s="186" t="e">
        <f>VLOOKUP(A196,Data!$A:$P,5,FALSE)</f>
        <v>#N/A</v>
      </c>
      <c r="E196" s="312" t="e">
        <f>VLOOKUP(A196,Data!$A:$P,9,FALSE)</f>
        <v>#N/A</v>
      </c>
      <c r="F196" s="429" t="e">
        <f>VLOOKUP(A196,Data!$A:$P,11,FALSE)</f>
        <v>#N/A</v>
      </c>
      <c r="G196" s="429" t="e">
        <f>VLOOKUP(A196,Data!$A:$P,12,FALSE)</f>
        <v>#N/A</v>
      </c>
      <c r="H196" s="494" t="e">
        <f>VLOOKUP(A196,Data!$A:$P,13,FALSE)</f>
        <v>#N/A</v>
      </c>
      <c r="I196" s="190" t="e">
        <f>VLOOKUP(A196,Data!$A:$P,14,FALSE)</f>
        <v>#N/A</v>
      </c>
      <c r="J196" s="388" t="e">
        <f>VLOOKUP(A196,Data!$A:$P,15,FALSE)</f>
        <v>#N/A</v>
      </c>
      <c r="K196" s="525" t="e">
        <f>VLOOKUP(A196,Data!$A:$S,19,FALSE)</f>
        <v>#N/A</v>
      </c>
      <c r="L196" s="528" t="e">
        <f>VLOOKUP(A196,Data!$A$2:$P$337,16,FALSE)</f>
        <v>#N/A</v>
      </c>
    </row>
    <row r="197" spans="1:12" ht="5.0999999999999996" customHeight="1" x14ac:dyDescent="0.2">
      <c r="A197" s="434"/>
      <c r="B197" s="402" t="e">
        <f>VLOOKUP(A197,Data!$A:$P,3,FALSE)</f>
        <v>#N/A</v>
      </c>
      <c r="C197" s="185" t="e">
        <f>VLOOKUP(A197,Data!$A:$P,4,FALSE)</f>
        <v>#N/A</v>
      </c>
      <c r="D197" s="186" t="e">
        <f>VLOOKUP(A197,Data!$A:$P,5,FALSE)</f>
        <v>#N/A</v>
      </c>
      <c r="E197" s="312" t="e">
        <f>VLOOKUP(A197,Data!$A:$P,9,FALSE)</f>
        <v>#N/A</v>
      </c>
      <c r="F197" s="429" t="e">
        <f>VLOOKUP(A197,Data!$A:$P,11,FALSE)</f>
        <v>#N/A</v>
      </c>
      <c r="G197" s="429" t="e">
        <f>VLOOKUP(A197,Data!$A:$P,12,FALSE)</f>
        <v>#N/A</v>
      </c>
      <c r="H197" s="494" t="e">
        <f>VLOOKUP(A197,Data!$A:$P,13,FALSE)</f>
        <v>#N/A</v>
      </c>
      <c r="I197" s="190" t="e">
        <f>VLOOKUP(A197,Data!$A:$P,14,FALSE)</f>
        <v>#N/A</v>
      </c>
      <c r="J197" s="388" t="e">
        <f>VLOOKUP(A197,Data!$A:$P,15,FALSE)</f>
        <v>#N/A</v>
      </c>
      <c r="K197" s="525" t="e">
        <f>VLOOKUP(A197,Data!$A:$S,19,FALSE)</f>
        <v>#N/A</v>
      </c>
      <c r="L197" s="528" t="e">
        <f>VLOOKUP(A197,Data!$A$2:$P$337,16,FALSE)</f>
        <v>#N/A</v>
      </c>
    </row>
    <row r="198" spans="1:12" ht="5.0999999999999996" customHeight="1" x14ac:dyDescent="0.2">
      <c r="A198" s="434"/>
      <c r="B198" s="402" t="e">
        <f>VLOOKUP(A198,Data!$A:$P,3,FALSE)</f>
        <v>#N/A</v>
      </c>
      <c r="C198" s="185" t="e">
        <f>VLOOKUP(A198,Data!$A:$P,4,FALSE)</f>
        <v>#N/A</v>
      </c>
      <c r="D198" s="186" t="e">
        <f>VLOOKUP(A198,Data!$A:$P,5,FALSE)</f>
        <v>#N/A</v>
      </c>
      <c r="E198" s="312" t="e">
        <f>VLOOKUP(A198,Data!$A:$P,9,FALSE)</f>
        <v>#N/A</v>
      </c>
      <c r="F198" s="429" t="e">
        <f>VLOOKUP(A198,Data!$A:$P,11,FALSE)</f>
        <v>#N/A</v>
      </c>
      <c r="G198" s="429" t="e">
        <f>VLOOKUP(A198,Data!$A:$P,12,FALSE)</f>
        <v>#N/A</v>
      </c>
      <c r="H198" s="494" t="e">
        <f>VLOOKUP(A198,Data!$A:$P,13,FALSE)</f>
        <v>#N/A</v>
      </c>
      <c r="I198" s="190" t="e">
        <f>VLOOKUP(A198,Data!$A:$P,14,FALSE)</f>
        <v>#N/A</v>
      </c>
      <c r="J198" s="388" t="e">
        <f>VLOOKUP(A198,Data!$A:$P,15,FALSE)</f>
        <v>#N/A</v>
      </c>
      <c r="K198" s="525" t="e">
        <f>VLOOKUP(A198,Data!$A:$S,19,FALSE)</f>
        <v>#N/A</v>
      </c>
      <c r="L198" s="528" t="e">
        <f>VLOOKUP(A198,Data!$A$2:$P$337,16,FALSE)</f>
        <v>#N/A</v>
      </c>
    </row>
    <row r="199" spans="1:12" ht="5.0999999999999996" customHeight="1" x14ac:dyDescent="0.2">
      <c r="A199" s="434"/>
      <c r="B199" s="402" t="e">
        <f>VLOOKUP(A199,Data!$A:$P,3,FALSE)</f>
        <v>#N/A</v>
      </c>
      <c r="C199" s="185" t="e">
        <f>VLOOKUP(A199,Data!$A:$P,4,FALSE)</f>
        <v>#N/A</v>
      </c>
      <c r="D199" s="186" t="e">
        <f>VLOOKUP(A199,Data!$A:$P,5,FALSE)</f>
        <v>#N/A</v>
      </c>
      <c r="E199" s="312" t="e">
        <f>VLOOKUP(A199,Data!$A:$P,9,FALSE)</f>
        <v>#N/A</v>
      </c>
      <c r="F199" s="429" t="e">
        <f>VLOOKUP(A199,Data!$A:$P,11,FALSE)</f>
        <v>#N/A</v>
      </c>
      <c r="G199" s="429" t="e">
        <f>VLOOKUP(A199,Data!$A:$P,12,FALSE)</f>
        <v>#N/A</v>
      </c>
      <c r="H199" s="494" t="e">
        <f>VLOOKUP(A199,Data!$A:$P,13,FALSE)</f>
        <v>#N/A</v>
      </c>
      <c r="I199" s="190" t="e">
        <f>VLOOKUP(A199,Data!$A:$P,14,FALSE)</f>
        <v>#N/A</v>
      </c>
      <c r="J199" s="388" t="e">
        <f>VLOOKUP(A199,Data!$A:$P,15,FALSE)</f>
        <v>#N/A</v>
      </c>
      <c r="K199" s="525" t="e">
        <f>VLOOKUP(A199,Data!$A:$S,19,FALSE)</f>
        <v>#N/A</v>
      </c>
      <c r="L199" s="528" t="e">
        <f>VLOOKUP(A199,Data!$A$2:$P$337,16,FALSE)</f>
        <v>#N/A</v>
      </c>
    </row>
    <row r="200" spans="1:12" ht="5.0999999999999996" customHeight="1" x14ac:dyDescent="0.2">
      <c r="A200" s="434"/>
      <c r="B200" s="402" t="e">
        <f>VLOOKUP(A200,Data!$A:$P,3,FALSE)</f>
        <v>#N/A</v>
      </c>
      <c r="C200" s="185" t="e">
        <f>VLOOKUP(A200,Data!$A:$P,4,FALSE)</f>
        <v>#N/A</v>
      </c>
      <c r="D200" s="186" t="e">
        <f>VLOOKUP(A200,Data!$A:$P,5,FALSE)</f>
        <v>#N/A</v>
      </c>
      <c r="E200" s="312" t="e">
        <f>VLOOKUP(A200,Data!$A:$P,9,FALSE)</f>
        <v>#N/A</v>
      </c>
      <c r="F200" s="429" t="e">
        <f>VLOOKUP(A200,Data!$A:$P,11,FALSE)</f>
        <v>#N/A</v>
      </c>
      <c r="G200" s="429" t="e">
        <f>VLOOKUP(A200,Data!$A:$P,12,FALSE)</f>
        <v>#N/A</v>
      </c>
      <c r="H200" s="494" t="e">
        <f>VLOOKUP(A200,Data!$A:$P,13,FALSE)</f>
        <v>#N/A</v>
      </c>
      <c r="I200" s="190" t="e">
        <f>VLOOKUP(A200,Data!$A:$P,14,FALSE)</f>
        <v>#N/A</v>
      </c>
      <c r="J200" s="388" t="e">
        <f>VLOOKUP(A200,Data!$A:$P,15,FALSE)</f>
        <v>#N/A</v>
      </c>
      <c r="K200" s="525" t="e">
        <f>VLOOKUP(A200,Data!$A:$S,19,FALSE)</f>
        <v>#N/A</v>
      </c>
      <c r="L200" s="528" t="e">
        <f>VLOOKUP(A200,Data!$A$2:$P$337,16,FALSE)</f>
        <v>#N/A</v>
      </c>
    </row>
    <row r="201" spans="1:12" ht="5.0999999999999996" customHeight="1" x14ac:dyDescent="0.2">
      <c r="A201" s="434"/>
      <c r="B201" s="402" t="e">
        <f>VLOOKUP(A201,Data!$A:$P,3,FALSE)</f>
        <v>#N/A</v>
      </c>
      <c r="C201" s="185" t="e">
        <f>VLOOKUP(A201,Data!$A:$P,4,FALSE)</f>
        <v>#N/A</v>
      </c>
      <c r="D201" s="186" t="e">
        <f>VLOOKUP(A201,Data!$A:$P,5,FALSE)</f>
        <v>#N/A</v>
      </c>
      <c r="E201" s="312" t="e">
        <f>VLOOKUP(A201,Data!$A:$P,9,FALSE)</f>
        <v>#N/A</v>
      </c>
      <c r="F201" s="429" t="e">
        <f>VLOOKUP(A201,Data!$A:$P,11,FALSE)</f>
        <v>#N/A</v>
      </c>
      <c r="G201" s="429" t="e">
        <f>VLOOKUP(A201,Data!$A:$P,12,FALSE)</f>
        <v>#N/A</v>
      </c>
      <c r="H201" s="494" t="e">
        <f>VLOOKUP(A201,Data!$A:$P,13,FALSE)</f>
        <v>#N/A</v>
      </c>
      <c r="I201" s="190" t="e">
        <f>VLOOKUP(A201,Data!$A:$P,14,FALSE)</f>
        <v>#N/A</v>
      </c>
      <c r="J201" s="388" t="e">
        <f>VLOOKUP(A201,Data!$A:$P,15,FALSE)</f>
        <v>#N/A</v>
      </c>
      <c r="K201" s="525" t="e">
        <f>VLOOKUP(A201,Data!$A:$S,19,FALSE)</f>
        <v>#N/A</v>
      </c>
      <c r="L201" s="528" t="e">
        <f>VLOOKUP(A201,Data!$A$2:$P$337,16,FALSE)</f>
        <v>#N/A</v>
      </c>
    </row>
    <row r="202" spans="1:12" ht="5.0999999999999996" customHeight="1" x14ac:dyDescent="0.2">
      <c r="A202" s="434"/>
      <c r="B202" s="402" t="e">
        <f>VLOOKUP(A202,Data!$A:$P,3,FALSE)</f>
        <v>#N/A</v>
      </c>
      <c r="C202" s="185" t="e">
        <f>VLOOKUP(A202,Data!$A:$P,4,FALSE)</f>
        <v>#N/A</v>
      </c>
      <c r="D202" s="186" t="e">
        <f>VLOOKUP(A202,Data!$A:$P,5,FALSE)</f>
        <v>#N/A</v>
      </c>
      <c r="E202" s="312" t="e">
        <f>VLOOKUP(A202,Data!$A:$P,9,FALSE)</f>
        <v>#N/A</v>
      </c>
      <c r="F202" s="429" t="e">
        <f>VLOOKUP(A202,Data!$A:$P,11,FALSE)</f>
        <v>#N/A</v>
      </c>
      <c r="G202" s="429" t="e">
        <f>VLOOKUP(A202,Data!$A:$P,12,FALSE)</f>
        <v>#N/A</v>
      </c>
      <c r="H202" s="494" t="e">
        <f>VLOOKUP(A202,Data!$A:$P,13,FALSE)</f>
        <v>#N/A</v>
      </c>
      <c r="I202" s="190" t="e">
        <f>VLOOKUP(A202,Data!$A:$P,14,FALSE)</f>
        <v>#N/A</v>
      </c>
      <c r="J202" s="388" t="e">
        <f>VLOOKUP(A202,Data!$A:$P,15,FALSE)</f>
        <v>#N/A</v>
      </c>
      <c r="K202" s="525" t="e">
        <f>VLOOKUP(A202,Data!$A:$S,19,FALSE)</f>
        <v>#N/A</v>
      </c>
      <c r="L202" s="528" t="e">
        <f>VLOOKUP(A202,Data!$A$2:$P$337,16,FALSE)</f>
        <v>#N/A</v>
      </c>
    </row>
    <row r="203" spans="1:12" ht="5.0999999999999996" customHeight="1" x14ac:dyDescent="0.2">
      <c r="A203" s="434"/>
      <c r="B203" s="402" t="e">
        <f>VLOOKUP(A203,Data!$A:$P,3,FALSE)</f>
        <v>#N/A</v>
      </c>
      <c r="C203" s="185" t="e">
        <f>VLOOKUP(A203,Data!$A:$P,4,FALSE)</f>
        <v>#N/A</v>
      </c>
      <c r="D203" s="186" t="e">
        <f>VLOOKUP(A203,Data!$A:$P,5,FALSE)</f>
        <v>#N/A</v>
      </c>
      <c r="E203" s="312" t="e">
        <f>VLOOKUP(A203,Data!$A:$P,9,FALSE)</f>
        <v>#N/A</v>
      </c>
      <c r="F203" s="429" t="e">
        <f>VLOOKUP(A203,Data!$A:$P,11,FALSE)</f>
        <v>#N/A</v>
      </c>
      <c r="G203" s="429" t="e">
        <f>VLOOKUP(A203,Data!$A:$P,12,FALSE)</f>
        <v>#N/A</v>
      </c>
      <c r="H203" s="494" t="e">
        <f>VLOOKUP(A203,Data!$A:$P,13,FALSE)</f>
        <v>#N/A</v>
      </c>
      <c r="I203" s="190" t="e">
        <f>VLOOKUP(A203,Data!$A:$P,14,FALSE)</f>
        <v>#N/A</v>
      </c>
      <c r="J203" s="388" t="e">
        <f>VLOOKUP(A203,Data!$A:$P,15,FALSE)</f>
        <v>#N/A</v>
      </c>
      <c r="K203" s="525" t="e">
        <f>VLOOKUP(A203,Data!$A:$S,19,FALSE)</f>
        <v>#N/A</v>
      </c>
      <c r="L203" s="528" t="e">
        <f>VLOOKUP(A203,Data!$A$2:$P$337,16,FALSE)</f>
        <v>#N/A</v>
      </c>
    </row>
    <row r="204" spans="1:12" ht="5.0999999999999996" customHeight="1" x14ac:dyDescent="0.2">
      <c r="A204" s="434"/>
      <c r="B204" s="402" t="e">
        <f>VLOOKUP(A204,Data!$A:$P,3,FALSE)</f>
        <v>#N/A</v>
      </c>
      <c r="C204" s="185" t="e">
        <f>VLOOKUP(A204,Data!$A:$P,4,FALSE)</f>
        <v>#N/A</v>
      </c>
      <c r="D204" s="186" t="e">
        <f>VLOOKUP(A204,Data!$A:$P,5,FALSE)</f>
        <v>#N/A</v>
      </c>
      <c r="E204" s="312" t="e">
        <f>VLOOKUP(A204,Data!$A:$P,9,FALSE)</f>
        <v>#N/A</v>
      </c>
      <c r="F204" s="429" t="e">
        <f>VLOOKUP(A204,Data!$A:$P,11,FALSE)</f>
        <v>#N/A</v>
      </c>
      <c r="G204" s="429" t="e">
        <f>VLOOKUP(A204,Data!$A:$P,12,FALSE)</f>
        <v>#N/A</v>
      </c>
      <c r="H204" s="494" t="e">
        <f>VLOOKUP(A204,Data!$A:$P,13,FALSE)</f>
        <v>#N/A</v>
      </c>
      <c r="I204" s="190" t="e">
        <f>VLOOKUP(A204,Data!$A:$P,14,FALSE)</f>
        <v>#N/A</v>
      </c>
      <c r="J204" s="388" t="e">
        <f>VLOOKUP(A204,Data!$A:$P,15,FALSE)</f>
        <v>#N/A</v>
      </c>
      <c r="K204" s="525" t="e">
        <f>VLOOKUP(A204,Data!$A:$S,19,FALSE)</f>
        <v>#N/A</v>
      </c>
      <c r="L204" s="528" t="e">
        <f>VLOOKUP(A204,Data!$A$2:$P$337,16,FALSE)</f>
        <v>#N/A</v>
      </c>
    </row>
    <row r="205" spans="1:12" ht="5.0999999999999996" customHeight="1" x14ac:dyDescent="0.2">
      <c r="A205" s="434"/>
      <c r="B205" s="402" t="e">
        <f>VLOOKUP(A205,Data!$A:$P,3,FALSE)</f>
        <v>#N/A</v>
      </c>
      <c r="C205" s="185" t="e">
        <f>VLOOKUP(A205,Data!$A:$P,4,FALSE)</f>
        <v>#N/A</v>
      </c>
      <c r="D205" s="186" t="e">
        <f>VLOOKUP(A205,Data!$A:$P,5,FALSE)</f>
        <v>#N/A</v>
      </c>
      <c r="E205" s="312" t="e">
        <f>VLOOKUP(A205,Data!$A:$P,9,FALSE)</f>
        <v>#N/A</v>
      </c>
      <c r="F205" s="429" t="e">
        <f>VLOOKUP(A205,Data!$A:$P,11,FALSE)</f>
        <v>#N/A</v>
      </c>
      <c r="G205" s="429" t="e">
        <f>VLOOKUP(A205,Data!$A:$P,12,FALSE)</f>
        <v>#N/A</v>
      </c>
      <c r="H205" s="494" t="e">
        <f>VLOOKUP(A205,Data!$A:$P,13,FALSE)</f>
        <v>#N/A</v>
      </c>
      <c r="I205" s="190" t="e">
        <f>VLOOKUP(A205,Data!$A:$P,14,FALSE)</f>
        <v>#N/A</v>
      </c>
      <c r="J205" s="388" t="e">
        <f>VLOOKUP(A205,Data!$A:$P,15,FALSE)</f>
        <v>#N/A</v>
      </c>
      <c r="K205" s="525" t="e">
        <f>VLOOKUP(A205,Data!$A:$S,19,FALSE)</f>
        <v>#N/A</v>
      </c>
      <c r="L205" s="528" t="e">
        <f>VLOOKUP(A205,Data!$A$2:$P$337,16,FALSE)</f>
        <v>#N/A</v>
      </c>
    </row>
    <row r="206" spans="1:12" ht="5.0999999999999996" customHeight="1" x14ac:dyDescent="0.2">
      <c r="A206" s="434"/>
      <c r="B206" s="402" t="e">
        <f>VLOOKUP(A206,Data!$A:$P,3,FALSE)</f>
        <v>#N/A</v>
      </c>
      <c r="C206" s="185" t="e">
        <f>VLOOKUP(A206,Data!$A:$P,4,FALSE)</f>
        <v>#N/A</v>
      </c>
      <c r="D206" s="186" t="e">
        <f>VLOOKUP(A206,Data!$A:$P,5,FALSE)</f>
        <v>#N/A</v>
      </c>
      <c r="E206" s="312" t="e">
        <f>VLOOKUP(A206,Data!$A:$P,9,FALSE)</f>
        <v>#N/A</v>
      </c>
      <c r="F206" s="429" t="e">
        <f>VLOOKUP(A206,Data!$A:$P,11,FALSE)</f>
        <v>#N/A</v>
      </c>
      <c r="G206" s="429" t="e">
        <f>VLOOKUP(A206,Data!$A:$P,12,FALSE)</f>
        <v>#N/A</v>
      </c>
      <c r="H206" s="494" t="e">
        <f>VLOOKUP(A206,Data!$A:$P,13,FALSE)</f>
        <v>#N/A</v>
      </c>
      <c r="I206" s="190" t="e">
        <f>VLOOKUP(A206,Data!$A:$P,14,FALSE)</f>
        <v>#N/A</v>
      </c>
      <c r="J206" s="388" t="e">
        <f>VLOOKUP(A206,Data!$A:$P,15,FALSE)</f>
        <v>#N/A</v>
      </c>
      <c r="K206" s="525" t="e">
        <f>VLOOKUP(A206,Data!$A:$S,19,FALSE)</f>
        <v>#N/A</v>
      </c>
      <c r="L206" s="528" t="e">
        <f>VLOOKUP(A206,Data!$A$2:$P$337,16,FALSE)</f>
        <v>#N/A</v>
      </c>
    </row>
    <row r="207" spans="1:12" ht="5.0999999999999996" customHeight="1" x14ac:dyDescent="0.2">
      <c r="A207" s="434"/>
      <c r="B207" s="402" t="e">
        <f>VLOOKUP(A207,Data!$A:$P,3,FALSE)</f>
        <v>#N/A</v>
      </c>
      <c r="C207" s="185" t="e">
        <f>VLOOKUP(A207,Data!$A:$P,4,FALSE)</f>
        <v>#N/A</v>
      </c>
      <c r="D207" s="186" t="e">
        <f>VLOOKUP(A207,Data!$A:$P,5,FALSE)</f>
        <v>#N/A</v>
      </c>
      <c r="E207" s="312" t="e">
        <f>VLOOKUP(A207,Data!$A:$P,9,FALSE)</f>
        <v>#N/A</v>
      </c>
      <c r="F207" s="429" t="e">
        <f>VLOOKUP(A207,Data!$A:$P,11,FALSE)</f>
        <v>#N/A</v>
      </c>
      <c r="G207" s="429" t="e">
        <f>VLOOKUP(A207,Data!$A:$P,12,FALSE)</f>
        <v>#N/A</v>
      </c>
      <c r="H207" s="494" t="e">
        <f>VLOOKUP(A207,Data!$A:$P,13,FALSE)</f>
        <v>#N/A</v>
      </c>
      <c r="I207" s="190" t="e">
        <f>VLOOKUP(A207,Data!$A:$P,14,FALSE)</f>
        <v>#N/A</v>
      </c>
      <c r="J207" s="388" t="e">
        <f>VLOOKUP(A207,Data!$A:$P,15,FALSE)</f>
        <v>#N/A</v>
      </c>
      <c r="K207" s="525" t="e">
        <f>VLOOKUP(A207,Data!$A:$S,19,FALSE)</f>
        <v>#N/A</v>
      </c>
      <c r="L207" s="528" t="e">
        <f>VLOOKUP(A207,Data!$A$2:$P$337,16,FALSE)</f>
        <v>#N/A</v>
      </c>
    </row>
    <row r="208" spans="1:12" ht="5.0999999999999996" customHeight="1" x14ac:dyDescent="0.2">
      <c r="A208" s="434"/>
      <c r="B208" s="402" t="e">
        <f>VLOOKUP(A208,Data!$A:$P,3,FALSE)</f>
        <v>#N/A</v>
      </c>
      <c r="C208" s="185" t="e">
        <f>VLOOKUP(A208,Data!$A:$P,4,FALSE)</f>
        <v>#N/A</v>
      </c>
      <c r="D208" s="186" t="e">
        <f>VLOOKUP(A208,Data!$A:$P,5,FALSE)</f>
        <v>#N/A</v>
      </c>
      <c r="E208" s="312" t="e">
        <f>VLOOKUP(A208,Data!$A:$P,9,FALSE)</f>
        <v>#N/A</v>
      </c>
      <c r="F208" s="429" t="e">
        <f>VLOOKUP(A208,Data!$A:$P,11,FALSE)</f>
        <v>#N/A</v>
      </c>
      <c r="G208" s="429" t="e">
        <f>VLOOKUP(A208,Data!$A:$P,12,FALSE)</f>
        <v>#N/A</v>
      </c>
      <c r="H208" s="494" t="e">
        <f>VLOOKUP(A208,Data!$A:$P,13,FALSE)</f>
        <v>#N/A</v>
      </c>
      <c r="I208" s="190" t="e">
        <f>VLOOKUP(A208,Data!$A:$P,14,FALSE)</f>
        <v>#N/A</v>
      </c>
      <c r="J208" s="388" t="e">
        <f>VLOOKUP(A208,Data!$A:$P,15,FALSE)</f>
        <v>#N/A</v>
      </c>
      <c r="K208" s="525" t="e">
        <f>VLOOKUP(A208,Data!$A:$S,19,FALSE)</f>
        <v>#N/A</v>
      </c>
      <c r="L208" s="528" t="e">
        <f>VLOOKUP(A208,Data!$A$2:$P$337,16,FALSE)</f>
        <v>#N/A</v>
      </c>
    </row>
    <row r="209" spans="1:12" ht="5.0999999999999996" customHeight="1" x14ac:dyDescent="0.2">
      <c r="A209" s="434"/>
      <c r="B209" s="402" t="e">
        <f>VLOOKUP(A209,Data!$A:$P,3,FALSE)</f>
        <v>#N/A</v>
      </c>
      <c r="C209" s="185" t="e">
        <f>VLOOKUP(A209,Data!$A:$P,4,FALSE)</f>
        <v>#N/A</v>
      </c>
      <c r="D209" s="186" t="e">
        <f>VLOOKUP(A209,Data!$A:$P,5,FALSE)</f>
        <v>#N/A</v>
      </c>
      <c r="E209" s="312" t="e">
        <f>VLOOKUP(A209,Data!$A:$P,9,FALSE)</f>
        <v>#N/A</v>
      </c>
      <c r="F209" s="429" t="e">
        <f>VLOOKUP(A209,Data!$A:$P,11,FALSE)</f>
        <v>#N/A</v>
      </c>
      <c r="G209" s="429" t="e">
        <f>VLOOKUP(A209,Data!$A:$P,12,FALSE)</f>
        <v>#N/A</v>
      </c>
      <c r="H209" s="494" t="e">
        <f>VLOOKUP(A209,Data!$A:$P,13,FALSE)</f>
        <v>#N/A</v>
      </c>
      <c r="I209" s="190" t="e">
        <f>VLOOKUP(A209,Data!$A:$P,14,FALSE)</f>
        <v>#N/A</v>
      </c>
      <c r="J209" s="388" t="e">
        <f>VLOOKUP(A209,Data!$A:$P,15,FALSE)</f>
        <v>#N/A</v>
      </c>
      <c r="K209" s="525" t="e">
        <f>VLOOKUP(A209,Data!$A:$S,19,FALSE)</f>
        <v>#N/A</v>
      </c>
      <c r="L209" s="528" t="e">
        <f>VLOOKUP(A209,Data!$A$2:$P$337,16,FALSE)</f>
        <v>#N/A</v>
      </c>
    </row>
    <row r="210" spans="1:12" ht="5.0999999999999996" customHeight="1" x14ac:dyDescent="0.2">
      <c r="A210" s="434"/>
      <c r="B210" s="402" t="e">
        <f>VLOOKUP(A210,Data!$A:$P,3,FALSE)</f>
        <v>#N/A</v>
      </c>
      <c r="C210" s="185" t="e">
        <f>VLOOKUP(A210,Data!$A:$P,4,FALSE)</f>
        <v>#N/A</v>
      </c>
      <c r="D210" s="186" t="e">
        <f>VLOOKUP(A210,Data!$A:$P,5,FALSE)</f>
        <v>#N/A</v>
      </c>
      <c r="E210" s="312" t="e">
        <f>VLOOKUP(A210,Data!$A:$P,9,FALSE)</f>
        <v>#N/A</v>
      </c>
      <c r="F210" s="429" t="e">
        <f>VLOOKUP(A210,Data!$A:$P,11,FALSE)</f>
        <v>#N/A</v>
      </c>
      <c r="G210" s="429" t="e">
        <f>VLOOKUP(A210,Data!$A:$P,12,FALSE)</f>
        <v>#N/A</v>
      </c>
      <c r="H210" s="494" t="e">
        <f>VLOOKUP(A210,Data!$A:$P,13,FALSE)</f>
        <v>#N/A</v>
      </c>
      <c r="I210" s="190" t="e">
        <f>VLOOKUP(A210,Data!$A:$P,14,FALSE)</f>
        <v>#N/A</v>
      </c>
      <c r="J210" s="388" t="e">
        <f>VLOOKUP(A210,Data!$A:$P,15,FALSE)</f>
        <v>#N/A</v>
      </c>
      <c r="K210" s="525" t="e">
        <f>VLOOKUP(A210,Data!$A:$S,19,FALSE)</f>
        <v>#N/A</v>
      </c>
      <c r="L210" s="528" t="e">
        <f>VLOOKUP(A210,Data!$A$2:$P$337,16,FALSE)</f>
        <v>#N/A</v>
      </c>
    </row>
    <row r="211" spans="1:12" ht="5.0999999999999996" customHeight="1" x14ac:dyDescent="0.2">
      <c r="A211" s="434"/>
      <c r="B211" s="402" t="e">
        <f>VLOOKUP(A211,Data!$A:$P,3,FALSE)</f>
        <v>#N/A</v>
      </c>
      <c r="C211" s="185" t="e">
        <f>VLOOKUP(A211,Data!$A:$P,4,FALSE)</f>
        <v>#N/A</v>
      </c>
      <c r="D211" s="186" t="e">
        <f>VLOOKUP(A211,Data!$A:$P,5,FALSE)</f>
        <v>#N/A</v>
      </c>
      <c r="E211" s="312" t="e">
        <f>VLOOKUP(A211,Data!$A:$P,9,FALSE)</f>
        <v>#N/A</v>
      </c>
      <c r="F211" s="429" t="e">
        <f>VLOOKUP(A211,Data!$A:$P,11,FALSE)</f>
        <v>#N/A</v>
      </c>
      <c r="G211" s="429" t="e">
        <f>VLOOKUP(A211,Data!$A:$P,12,FALSE)</f>
        <v>#N/A</v>
      </c>
      <c r="H211" s="494" t="e">
        <f>VLOOKUP(A211,Data!$A:$P,13,FALSE)</f>
        <v>#N/A</v>
      </c>
      <c r="I211" s="190" t="e">
        <f>VLOOKUP(A211,Data!$A:$P,14,FALSE)</f>
        <v>#N/A</v>
      </c>
      <c r="J211" s="388" t="e">
        <f>VLOOKUP(A211,Data!$A:$P,15,FALSE)</f>
        <v>#N/A</v>
      </c>
      <c r="K211" s="525" t="e">
        <f>VLOOKUP(A211,Data!$A:$S,19,FALSE)</f>
        <v>#N/A</v>
      </c>
      <c r="L211" s="528" t="e">
        <f>VLOOKUP(A211,Data!$A$2:$P$337,16,FALSE)</f>
        <v>#N/A</v>
      </c>
    </row>
    <row r="212" spans="1:12" ht="5.0999999999999996" customHeight="1" x14ac:dyDescent="0.2">
      <c r="A212" s="434"/>
      <c r="B212" s="402" t="e">
        <f>VLOOKUP(A212,Data!$A:$P,3,FALSE)</f>
        <v>#N/A</v>
      </c>
      <c r="C212" s="185" t="e">
        <f>VLOOKUP(A212,Data!$A:$P,4,FALSE)</f>
        <v>#N/A</v>
      </c>
      <c r="D212" s="186" t="e">
        <f>VLOOKUP(A212,Data!$A:$P,5,FALSE)</f>
        <v>#N/A</v>
      </c>
      <c r="E212" s="312" t="e">
        <f>VLOOKUP(A212,Data!$A:$P,9,FALSE)</f>
        <v>#N/A</v>
      </c>
      <c r="F212" s="429" t="e">
        <f>VLOOKUP(A212,Data!$A:$P,11,FALSE)</f>
        <v>#N/A</v>
      </c>
      <c r="G212" s="429" t="e">
        <f>VLOOKUP(A212,Data!$A:$P,12,FALSE)</f>
        <v>#N/A</v>
      </c>
      <c r="H212" s="494" t="e">
        <f>VLOOKUP(A212,Data!$A:$P,13,FALSE)</f>
        <v>#N/A</v>
      </c>
      <c r="I212" s="190" t="e">
        <f>VLOOKUP(A212,Data!$A:$P,14,FALSE)</f>
        <v>#N/A</v>
      </c>
      <c r="J212" s="388" t="e">
        <f>VLOOKUP(A212,Data!$A:$P,15,FALSE)</f>
        <v>#N/A</v>
      </c>
      <c r="K212" s="525" t="e">
        <f>VLOOKUP(A212,Data!$A:$S,19,FALSE)</f>
        <v>#N/A</v>
      </c>
      <c r="L212" s="528" t="e">
        <f>VLOOKUP(A212,Data!$A$2:$P$337,16,FALSE)</f>
        <v>#N/A</v>
      </c>
    </row>
    <row r="213" spans="1:12" ht="5.0999999999999996" customHeight="1" x14ac:dyDescent="0.2">
      <c r="A213" s="434"/>
      <c r="B213" s="402" t="e">
        <f>VLOOKUP(A213,Data!$A:$P,3,FALSE)</f>
        <v>#N/A</v>
      </c>
      <c r="C213" s="185" t="e">
        <f>VLOOKUP(A213,Data!$A:$P,4,FALSE)</f>
        <v>#N/A</v>
      </c>
      <c r="D213" s="186" t="e">
        <f>VLOOKUP(A213,Data!$A:$P,5,FALSE)</f>
        <v>#N/A</v>
      </c>
      <c r="E213" s="312" t="e">
        <f>VLOOKUP(A213,Data!$A:$P,9,FALSE)</f>
        <v>#N/A</v>
      </c>
      <c r="F213" s="429" t="e">
        <f>VLOOKUP(A213,Data!$A:$P,11,FALSE)</f>
        <v>#N/A</v>
      </c>
      <c r="G213" s="429" t="e">
        <f>VLOOKUP(A213,Data!$A:$P,12,FALSE)</f>
        <v>#N/A</v>
      </c>
      <c r="H213" s="494" t="e">
        <f>VLOOKUP(A213,Data!$A:$P,13,FALSE)</f>
        <v>#N/A</v>
      </c>
      <c r="I213" s="190" t="e">
        <f>VLOOKUP(A213,Data!$A:$P,14,FALSE)</f>
        <v>#N/A</v>
      </c>
      <c r="J213" s="388" t="e">
        <f>VLOOKUP(A213,Data!$A:$P,15,FALSE)</f>
        <v>#N/A</v>
      </c>
      <c r="K213" s="525" t="e">
        <f>VLOOKUP(A213,Data!$A:$S,19,FALSE)</f>
        <v>#N/A</v>
      </c>
      <c r="L213" s="528" t="e">
        <f>VLOOKUP(A213,Data!$A$2:$P$337,16,FALSE)</f>
        <v>#N/A</v>
      </c>
    </row>
    <row r="214" spans="1:12" ht="5.0999999999999996" customHeight="1" x14ac:dyDescent="0.2">
      <c r="A214" s="434"/>
      <c r="B214" s="402" t="e">
        <f>VLOOKUP(A214,Data!$A:$P,3,FALSE)</f>
        <v>#N/A</v>
      </c>
      <c r="C214" s="185" t="e">
        <f>VLOOKUP(A214,Data!$A:$P,4,FALSE)</f>
        <v>#N/A</v>
      </c>
      <c r="D214" s="186" t="e">
        <f>VLOOKUP(A214,Data!$A:$P,5,FALSE)</f>
        <v>#N/A</v>
      </c>
      <c r="E214" s="312" t="e">
        <f>VLOOKUP(A214,Data!$A:$P,9,FALSE)</f>
        <v>#N/A</v>
      </c>
      <c r="F214" s="429" t="e">
        <f>VLOOKUP(A214,Data!$A:$P,11,FALSE)</f>
        <v>#N/A</v>
      </c>
      <c r="G214" s="429" t="e">
        <f>VLOOKUP(A214,Data!$A:$P,12,FALSE)</f>
        <v>#N/A</v>
      </c>
      <c r="H214" s="494" t="e">
        <f>VLOOKUP(A214,Data!$A:$P,13,FALSE)</f>
        <v>#N/A</v>
      </c>
      <c r="I214" s="190" t="e">
        <f>VLOOKUP(A214,Data!$A:$P,14,FALSE)</f>
        <v>#N/A</v>
      </c>
      <c r="J214" s="388" t="e">
        <f>VLOOKUP(A214,Data!$A:$P,15,FALSE)</f>
        <v>#N/A</v>
      </c>
      <c r="K214" s="525" t="e">
        <f>VLOOKUP(A214,Data!$A:$S,19,FALSE)</f>
        <v>#N/A</v>
      </c>
      <c r="L214" s="528" t="e">
        <f>VLOOKUP(A214,Data!$A$2:$P$337,16,FALSE)</f>
        <v>#N/A</v>
      </c>
    </row>
    <row r="215" spans="1:12" ht="5.0999999999999996" customHeight="1" x14ac:dyDescent="0.2">
      <c r="A215" s="434"/>
      <c r="B215" s="402" t="e">
        <f>VLOOKUP(A215,Data!$A:$P,3,FALSE)</f>
        <v>#N/A</v>
      </c>
      <c r="C215" s="185" t="e">
        <f>VLOOKUP(A215,Data!$A:$P,4,FALSE)</f>
        <v>#N/A</v>
      </c>
      <c r="D215" s="186" t="e">
        <f>VLOOKUP(A215,Data!$A:$P,5,FALSE)</f>
        <v>#N/A</v>
      </c>
      <c r="E215" s="312" t="e">
        <f>VLOOKUP(A215,Data!$A:$P,9,FALSE)</f>
        <v>#N/A</v>
      </c>
      <c r="F215" s="429" t="e">
        <f>VLOOKUP(A215,Data!$A:$P,11,FALSE)</f>
        <v>#N/A</v>
      </c>
      <c r="G215" s="429" t="e">
        <f>VLOOKUP(A215,Data!$A:$P,12,FALSE)</f>
        <v>#N/A</v>
      </c>
      <c r="H215" s="494" t="e">
        <f>VLOOKUP(A215,Data!$A:$P,13,FALSE)</f>
        <v>#N/A</v>
      </c>
      <c r="I215" s="190" t="e">
        <f>VLOOKUP(A215,Data!$A:$P,14,FALSE)</f>
        <v>#N/A</v>
      </c>
      <c r="J215" s="388" t="e">
        <f>VLOOKUP(A215,Data!$A:$P,15,FALSE)</f>
        <v>#N/A</v>
      </c>
      <c r="K215" s="525" t="e">
        <f>VLOOKUP(A215,Data!$A:$S,19,FALSE)</f>
        <v>#N/A</v>
      </c>
      <c r="L215" s="528" t="e">
        <f>VLOOKUP(A215,Data!$A$2:$P$337,16,FALSE)</f>
        <v>#N/A</v>
      </c>
    </row>
    <row r="216" spans="1:12" ht="5.0999999999999996" customHeight="1" x14ac:dyDescent="0.2">
      <c r="A216" s="434"/>
      <c r="B216" s="402" t="e">
        <f>VLOOKUP(A216,Data!$A:$P,3,FALSE)</f>
        <v>#N/A</v>
      </c>
      <c r="C216" s="185" t="e">
        <f>VLOOKUP(A216,Data!$A:$P,4,FALSE)</f>
        <v>#N/A</v>
      </c>
      <c r="D216" s="186" t="e">
        <f>VLOOKUP(A216,Data!$A:$P,5,FALSE)</f>
        <v>#N/A</v>
      </c>
      <c r="E216" s="312" t="e">
        <f>VLOOKUP(A216,Data!$A:$P,9,FALSE)</f>
        <v>#N/A</v>
      </c>
      <c r="F216" s="429" t="e">
        <f>VLOOKUP(A216,Data!$A:$P,11,FALSE)</f>
        <v>#N/A</v>
      </c>
      <c r="G216" s="429" t="e">
        <f>VLOOKUP(A216,Data!$A:$P,12,FALSE)</f>
        <v>#N/A</v>
      </c>
      <c r="H216" s="494" t="e">
        <f>VLOOKUP(A216,Data!$A:$P,13,FALSE)</f>
        <v>#N/A</v>
      </c>
      <c r="I216" s="190" t="e">
        <f>VLOOKUP(A216,Data!$A:$P,14,FALSE)</f>
        <v>#N/A</v>
      </c>
      <c r="J216" s="388" t="e">
        <f>VLOOKUP(A216,Data!$A:$P,15,FALSE)</f>
        <v>#N/A</v>
      </c>
      <c r="K216" s="525" t="e">
        <f>VLOOKUP(A216,Data!$A:$S,19,FALSE)</f>
        <v>#N/A</v>
      </c>
      <c r="L216" s="528" t="e">
        <f>VLOOKUP(A216,Data!$A$2:$P$337,16,FALSE)</f>
        <v>#N/A</v>
      </c>
    </row>
    <row r="217" spans="1:12" ht="5.0999999999999996" customHeight="1" x14ac:dyDescent="0.2">
      <c r="A217" s="434"/>
      <c r="B217" s="402" t="e">
        <f>VLOOKUP(A217,Data!$A:$P,3,FALSE)</f>
        <v>#N/A</v>
      </c>
      <c r="C217" s="185" t="e">
        <f>VLOOKUP(A217,Data!$A:$P,4,FALSE)</f>
        <v>#N/A</v>
      </c>
      <c r="D217" s="186" t="e">
        <f>VLOOKUP(A217,Data!$A:$P,5,FALSE)</f>
        <v>#N/A</v>
      </c>
      <c r="E217" s="312" t="e">
        <f>VLOOKUP(A217,Data!$A:$P,9,FALSE)</f>
        <v>#N/A</v>
      </c>
      <c r="F217" s="429" t="e">
        <f>VLOOKUP(A217,Data!$A:$P,11,FALSE)</f>
        <v>#N/A</v>
      </c>
      <c r="G217" s="429" t="e">
        <f>VLOOKUP(A217,Data!$A:$P,12,FALSE)</f>
        <v>#N/A</v>
      </c>
      <c r="H217" s="494" t="e">
        <f>VLOOKUP(A217,Data!$A:$P,13,FALSE)</f>
        <v>#N/A</v>
      </c>
      <c r="I217" s="190" t="e">
        <f>VLOOKUP(A217,Data!$A:$P,14,FALSE)</f>
        <v>#N/A</v>
      </c>
      <c r="J217" s="388" t="e">
        <f>VLOOKUP(A217,Data!$A:$P,15,FALSE)</f>
        <v>#N/A</v>
      </c>
      <c r="K217" s="525" t="e">
        <f>VLOOKUP(A217,Data!$A:$S,19,FALSE)</f>
        <v>#N/A</v>
      </c>
      <c r="L217" s="528" t="e">
        <f>VLOOKUP(A217,Data!$A$2:$P$337,16,FALSE)</f>
        <v>#N/A</v>
      </c>
    </row>
    <row r="218" spans="1:12" ht="5.0999999999999996" customHeight="1" x14ac:dyDescent="0.2">
      <c r="A218" s="434"/>
      <c r="B218" s="402" t="e">
        <f>VLOOKUP(A218,Data!$A:$P,3,FALSE)</f>
        <v>#N/A</v>
      </c>
      <c r="C218" s="185" t="e">
        <f>VLOOKUP(A218,Data!$A:$P,4,FALSE)</f>
        <v>#N/A</v>
      </c>
      <c r="D218" s="186" t="e">
        <f>VLOOKUP(A218,Data!$A:$P,5,FALSE)</f>
        <v>#N/A</v>
      </c>
      <c r="E218" s="312" t="e">
        <f>VLOOKUP(A218,Data!$A:$P,9,FALSE)</f>
        <v>#N/A</v>
      </c>
      <c r="F218" s="429" t="e">
        <f>VLOOKUP(A218,Data!$A:$P,11,FALSE)</f>
        <v>#N/A</v>
      </c>
      <c r="G218" s="429" t="e">
        <f>VLOOKUP(A218,Data!$A:$P,12,FALSE)</f>
        <v>#N/A</v>
      </c>
      <c r="H218" s="494" t="e">
        <f>VLOOKUP(A218,Data!$A:$P,13,FALSE)</f>
        <v>#N/A</v>
      </c>
      <c r="I218" s="190" t="e">
        <f>VLOOKUP(A218,Data!$A:$P,14,FALSE)</f>
        <v>#N/A</v>
      </c>
      <c r="J218" s="388" t="e">
        <f>VLOOKUP(A218,Data!$A:$P,15,FALSE)</f>
        <v>#N/A</v>
      </c>
      <c r="K218" s="525" t="e">
        <f>VLOOKUP(A218,Data!$A:$S,19,FALSE)</f>
        <v>#N/A</v>
      </c>
      <c r="L218" s="528" t="e">
        <f>VLOOKUP(A218,Data!$A$2:$P$337,16,FALSE)</f>
        <v>#N/A</v>
      </c>
    </row>
    <row r="219" spans="1:12" ht="5.0999999999999996" customHeight="1" x14ac:dyDescent="0.2">
      <c r="A219" s="434"/>
      <c r="B219" s="402" t="e">
        <f>VLOOKUP(A219,Data!$A:$P,3,FALSE)</f>
        <v>#N/A</v>
      </c>
      <c r="C219" s="185" t="e">
        <f>VLOOKUP(A219,Data!$A:$P,4,FALSE)</f>
        <v>#N/A</v>
      </c>
      <c r="D219" s="186" t="e">
        <f>VLOOKUP(A219,Data!$A:$P,5,FALSE)</f>
        <v>#N/A</v>
      </c>
      <c r="E219" s="312" t="e">
        <f>VLOOKUP(A219,Data!$A:$P,9,FALSE)</f>
        <v>#N/A</v>
      </c>
      <c r="F219" s="429" t="e">
        <f>VLOOKUP(A219,Data!$A:$P,11,FALSE)</f>
        <v>#N/A</v>
      </c>
      <c r="G219" s="429" t="e">
        <f>VLOOKUP(A219,Data!$A:$P,12,FALSE)</f>
        <v>#N/A</v>
      </c>
      <c r="H219" s="494" t="e">
        <f>VLOOKUP(A219,Data!$A:$P,13,FALSE)</f>
        <v>#N/A</v>
      </c>
      <c r="I219" s="190" t="e">
        <f>VLOOKUP(A219,Data!$A:$P,14,FALSE)</f>
        <v>#N/A</v>
      </c>
      <c r="J219" s="388" t="e">
        <f>VLOOKUP(A219,Data!$A:$P,15,FALSE)</f>
        <v>#N/A</v>
      </c>
      <c r="K219" s="525" t="e">
        <f>VLOOKUP(A219,Data!$A:$S,19,FALSE)</f>
        <v>#N/A</v>
      </c>
      <c r="L219" s="528" t="e">
        <f>VLOOKUP(A219,Data!$A$2:$P$337,16,FALSE)</f>
        <v>#N/A</v>
      </c>
    </row>
    <row r="220" spans="1:12" ht="5.0999999999999996" customHeight="1" x14ac:dyDescent="0.2">
      <c r="A220" s="434"/>
      <c r="B220" s="402" t="e">
        <f>VLOOKUP(A220,Data!$A:$P,3,FALSE)</f>
        <v>#N/A</v>
      </c>
      <c r="C220" s="185" t="e">
        <f>VLOOKUP(A220,Data!$A:$P,4,FALSE)</f>
        <v>#N/A</v>
      </c>
      <c r="D220" s="186" t="e">
        <f>VLOOKUP(A220,Data!$A:$P,5,FALSE)</f>
        <v>#N/A</v>
      </c>
      <c r="E220" s="312" t="e">
        <f>VLOOKUP(A220,Data!$A:$P,9,FALSE)</f>
        <v>#N/A</v>
      </c>
      <c r="F220" s="429" t="e">
        <f>VLOOKUP(A220,Data!$A:$P,11,FALSE)</f>
        <v>#N/A</v>
      </c>
      <c r="G220" s="429" t="e">
        <f>VLOOKUP(A220,Data!$A:$P,12,FALSE)</f>
        <v>#N/A</v>
      </c>
      <c r="H220" s="494" t="e">
        <f>VLOOKUP(A220,Data!$A:$P,13,FALSE)</f>
        <v>#N/A</v>
      </c>
      <c r="I220" s="190" t="e">
        <f>VLOOKUP(A220,Data!$A:$P,14,FALSE)</f>
        <v>#N/A</v>
      </c>
      <c r="J220" s="388" t="e">
        <f>VLOOKUP(A220,Data!$A:$P,15,FALSE)</f>
        <v>#N/A</v>
      </c>
      <c r="K220" s="525" t="e">
        <f>VLOOKUP(A220,Data!$A:$S,19,FALSE)</f>
        <v>#N/A</v>
      </c>
      <c r="L220" s="528" t="e">
        <f>VLOOKUP(A220,Data!$A$2:$P$337,16,FALSE)</f>
        <v>#N/A</v>
      </c>
    </row>
    <row r="221" spans="1:12" ht="5.0999999999999996" customHeight="1" thickBot="1" x14ac:dyDescent="0.25">
      <c r="A221" s="81"/>
      <c r="B221" s="403" t="e">
        <f>VLOOKUP(A221,Data!$A:$P,3,FALSE)</f>
        <v>#N/A</v>
      </c>
      <c r="C221" s="315" t="e">
        <f>VLOOKUP(A221,Data!$A:$P,4,FALSE)</f>
        <v>#N/A</v>
      </c>
      <c r="D221" s="347" t="e">
        <f>VLOOKUP(A221,Data!$A:$P,5,FALSE)</f>
        <v>#N/A</v>
      </c>
      <c r="E221" s="153" t="e">
        <f>VLOOKUP(A221,Data!$A:$P,9,FALSE)</f>
        <v>#N/A</v>
      </c>
      <c r="F221" s="156" t="e">
        <f>VLOOKUP(A221,Data!$A:$P,11,FALSE)</f>
        <v>#N/A</v>
      </c>
      <c r="G221" s="156" t="e">
        <f>VLOOKUP(A221,Data!$A:$P,12,FALSE)</f>
        <v>#N/A</v>
      </c>
      <c r="H221" s="496" t="e">
        <f>VLOOKUP(A221,Data!$A:$P,13,FALSE)</f>
        <v>#N/A</v>
      </c>
      <c r="I221" s="348" t="e">
        <f>VLOOKUP(A221,Data!$A:$P,14,FALSE)</f>
        <v>#N/A</v>
      </c>
      <c r="J221" s="387" t="e">
        <f>VLOOKUP(A221,Data!$A:$P,15,FALSE)</f>
        <v>#N/A</v>
      </c>
      <c r="K221" s="506" t="e">
        <f>VLOOKUP(A221,Data!$A:$S,19,FALSE)</f>
        <v>#N/A</v>
      </c>
      <c r="L221" s="528"/>
    </row>
    <row r="222" spans="1:12" ht="28.5" customHeight="1" thickTop="1" thickBot="1" x14ac:dyDescent="0.25">
      <c r="H222" s="497"/>
      <c r="K222" s="497"/>
      <c r="L222" s="626"/>
    </row>
    <row r="223" spans="1:12" ht="15" customHeight="1" thickTop="1" x14ac:dyDescent="0.2">
      <c r="A223" s="635" t="s">
        <v>440</v>
      </c>
      <c r="B223" s="636"/>
      <c r="C223" s="636"/>
      <c r="D223" s="636"/>
      <c r="E223" s="636"/>
      <c r="F223" s="636"/>
      <c r="G223" s="636"/>
      <c r="H223" s="637"/>
      <c r="I223" s="636"/>
      <c r="J223" s="636"/>
      <c r="K223" s="503"/>
      <c r="L223" s="626"/>
    </row>
    <row r="224" spans="1:12" s="75" customFormat="1" ht="26.25" thickBot="1" x14ac:dyDescent="0.25">
      <c r="A224" s="147" t="s">
        <v>1</v>
      </c>
      <c r="B224" s="148" t="s">
        <v>2</v>
      </c>
      <c r="C224" s="148" t="s">
        <v>3</v>
      </c>
      <c r="D224" s="148" t="s">
        <v>4</v>
      </c>
      <c r="E224" s="148" t="s">
        <v>5</v>
      </c>
      <c r="F224" s="148" t="s">
        <v>122</v>
      </c>
      <c r="G224" s="379" t="s">
        <v>121</v>
      </c>
      <c r="H224" s="498" t="s">
        <v>120</v>
      </c>
      <c r="I224" s="379" t="s">
        <v>7</v>
      </c>
      <c r="J224" s="379" t="s">
        <v>119</v>
      </c>
      <c r="K224" s="499" t="s">
        <v>328</v>
      </c>
      <c r="L224" s="533"/>
    </row>
    <row r="225" spans="1:12" ht="21.75" customHeight="1" x14ac:dyDescent="0.2">
      <c r="A225" s="406" t="s">
        <v>423</v>
      </c>
      <c r="B225" s="375" t="e">
        <f>VLOOKUP(A225,Data!$A:$P,3,FALSE)</f>
        <v>#N/A</v>
      </c>
      <c r="C225" s="407" t="e">
        <f>VLOOKUP(A225,Data!$A:$P,4,FALSE)</f>
        <v>#N/A</v>
      </c>
      <c r="D225" s="98" t="e">
        <f>VLOOKUP(A225,Data!$A:$P,5,FALSE)</f>
        <v>#N/A</v>
      </c>
      <c r="E225" s="98" t="e">
        <f>VLOOKUP(A225,Data!$A:$P,9,FALSE)</f>
        <v>#N/A</v>
      </c>
      <c r="F225" s="111" t="e">
        <f>VLOOKUP(A225,Data!$A:$P,11,FALSE)</f>
        <v>#N/A</v>
      </c>
      <c r="G225" s="111" t="e">
        <f>VLOOKUP(A225,Data!$A:$P,12,FALSE)</f>
        <v>#N/A</v>
      </c>
      <c r="H225" s="571" t="e">
        <f t="shared" ref="H225:H261" si="2">G225-F225</f>
        <v>#N/A</v>
      </c>
      <c r="I225" s="410" t="e">
        <f>VLOOKUP(A225,Data!$A:$P,15,FALSE)</f>
        <v>#N/A</v>
      </c>
      <c r="J225" s="386" t="e">
        <f>VLOOKUP(A225,Data!$A:$P,16,FALSE)</f>
        <v>#N/A</v>
      </c>
      <c r="K225" s="505" t="e">
        <f>VLOOKUP(A225,Data!$A:$S,19,FALSE)</f>
        <v>#N/A</v>
      </c>
      <c r="L225" s="528" t="e">
        <f>VLOOKUP(A225,Data!$A$2:$P$337,16,FALSE)</f>
        <v>#N/A</v>
      </c>
    </row>
    <row r="226" spans="1:12" ht="21.75" customHeight="1" x14ac:dyDescent="0.2">
      <c r="A226" s="406" t="s">
        <v>473</v>
      </c>
      <c r="B226" s="375" t="e">
        <f>VLOOKUP(A226,Data!$A:$P,3,FALSE)</f>
        <v>#N/A</v>
      </c>
      <c r="C226" s="407" t="e">
        <f>VLOOKUP(A226,Data!$A:$P,4,FALSE)</f>
        <v>#N/A</v>
      </c>
      <c r="D226" s="98" t="e">
        <f>VLOOKUP(A226,Data!$A:$P,5,FALSE)</f>
        <v>#N/A</v>
      </c>
      <c r="E226" s="98" t="e">
        <f>VLOOKUP(A226,Data!$A:$P,9,FALSE)</f>
        <v>#N/A</v>
      </c>
      <c r="F226" s="111" t="e">
        <f>VLOOKUP(A226,Data!$A:$P,11,FALSE)</f>
        <v>#N/A</v>
      </c>
      <c r="G226" s="111" t="e">
        <f>VLOOKUP(A226,Data!$A:$P,12,FALSE)</f>
        <v>#N/A</v>
      </c>
      <c r="H226" s="571" t="e">
        <f t="shared" si="2"/>
        <v>#N/A</v>
      </c>
      <c r="I226" s="410" t="e">
        <f>VLOOKUP(A226,Data!$A:$P,15,FALSE)</f>
        <v>#N/A</v>
      </c>
      <c r="J226" s="386" t="e">
        <f>VLOOKUP(A226,Data!$A:$P,16,FALSE)</f>
        <v>#N/A</v>
      </c>
      <c r="K226" s="505" t="e">
        <f>VLOOKUP(A226,Data!$A:$S,19,FALSE)</f>
        <v>#N/A</v>
      </c>
      <c r="L226" s="528" t="e">
        <f>VLOOKUP(A226,Data!$A$2:$P$337,16,FALSE)</f>
        <v>#N/A</v>
      </c>
    </row>
    <row r="227" spans="1:12" ht="21.75" customHeight="1" x14ac:dyDescent="0.2">
      <c r="A227" s="406" t="s">
        <v>474</v>
      </c>
      <c r="B227" s="375" t="e">
        <f>VLOOKUP(A227,Data!$A:$P,3,FALSE)</f>
        <v>#N/A</v>
      </c>
      <c r="C227" s="407" t="e">
        <f>VLOOKUP(A227,Data!$A:$P,4,FALSE)</f>
        <v>#N/A</v>
      </c>
      <c r="D227" s="98" t="e">
        <f>VLOOKUP(A227,Data!$A:$P,5,FALSE)</f>
        <v>#N/A</v>
      </c>
      <c r="E227" s="98" t="e">
        <f>VLOOKUP(A227,Data!$A:$P,9,FALSE)</f>
        <v>#N/A</v>
      </c>
      <c r="F227" s="111" t="e">
        <f>VLOOKUP(A227,Data!$A:$P,11,FALSE)</f>
        <v>#N/A</v>
      </c>
      <c r="G227" s="111" t="e">
        <f>VLOOKUP(A227,Data!$A:$P,12,FALSE)</f>
        <v>#N/A</v>
      </c>
      <c r="H227" s="571" t="e">
        <f t="shared" si="2"/>
        <v>#N/A</v>
      </c>
      <c r="I227" s="410" t="e">
        <f>VLOOKUP(A227,Data!$A:$P,15,FALSE)</f>
        <v>#N/A</v>
      </c>
      <c r="J227" s="386" t="e">
        <f>VLOOKUP(A227,Data!$A:$P,16,FALSE)</f>
        <v>#N/A</v>
      </c>
      <c r="K227" s="505" t="e">
        <f>VLOOKUP(A227,Data!$A:$S,19,FALSE)</f>
        <v>#N/A</v>
      </c>
      <c r="L227" s="528" t="e">
        <f>VLOOKUP(A227,Data!$A$2:$P$337,16,FALSE)</f>
        <v>#N/A</v>
      </c>
    </row>
    <row r="228" spans="1:12" ht="21.75" customHeight="1" x14ac:dyDescent="0.2">
      <c r="A228" s="406" t="s">
        <v>475</v>
      </c>
      <c r="B228" s="375" t="e">
        <f>VLOOKUP(A228,Data!$A:$P,3,FALSE)</f>
        <v>#N/A</v>
      </c>
      <c r="C228" s="407" t="e">
        <f>VLOOKUP(A228,Data!$A:$P,4,FALSE)</f>
        <v>#N/A</v>
      </c>
      <c r="D228" s="98" t="e">
        <f>VLOOKUP(A228,Data!$A:$P,5,FALSE)</f>
        <v>#N/A</v>
      </c>
      <c r="E228" s="98" t="e">
        <f>VLOOKUP(A228,Data!$A:$P,9,FALSE)</f>
        <v>#N/A</v>
      </c>
      <c r="F228" s="111" t="e">
        <f>VLOOKUP(A228,Data!$A:$P,11,FALSE)</f>
        <v>#N/A</v>
      </c>
      <c r="G228" s="111" t="e">
        <f>VLOOKUP(A228,Data!$A:$P,12,FALSE)</f>
        <v>#N/A</v>
      </c>
      <c r="H228" s="571" t="e">
        <f t="shared" si="2"/>
        <v>#N/A</v>
      </c>
      <c r="I228" s="410" t="e">
        <f>VLOOKUP(A228,Data!$A:$P,15,FALSE)</f>
        <v>#N/A</v>
      </c>
      <c r="J228" s="386" t="e">
        <f>VLOOKUP(A228,Data!$A:$P,16,FALSE)</f>
        <v>#N/A</v>
      </c>
      <c r="K228" s="505" t="e">
        <f>VLOOKUP(A228,Data!$A:$S,19,FALSE)</f>
        <v>#N/A</v>
      </c>
      <c r="L228" s="528" t="e">
        <f>VLOOKUP(A228,Data!$A$2:$P$337,16,FALSE)</f>
        <v>#N/A</v>
      </c>
    </row>
    <row r="229" spans="1:12" ht="21.75" customHeight="1" x14ac:dyDescent="0.2">
      <c r="A229" s="409" t="s">
        <v>476</v>
      </c>
      <c r="B229" s="446" t="e">
        <f>VLOOKUP(A229,Data!$A:$P,3,FALSE)</f>
        <v>#N/A</v>
      </c>
      <c r="C229" s="407" t="e">
        <f>VLOOKUP(A229,Data!$A:$P,4,FALSE)</f>
        <v>#N/A</v>
      </c>
      <c r="D229" s="98" t="e">
        <f>VLOOKUP(A229,Data!$A:$P,5,FALSE)</f>
        <v>#N/A</v>
      </c>
      <c r="E229" s="98" t="e">
        <f>VLOOKUP(A229,Data!$A:$P,9,FALSE)</f>
        <v>#N/A</v>
      </c>
      <c r="F229" s="111" t="e">
        <f>VLOOKUP(A229,Data!$A:$P,11,FALSE)</f>
        <v>#N/A</v>
      </c>
      <c r="G229" s="111" t="e">
        <f>VLOOKUP(A229,Data!$A:$P,12,FALSE)</f>
        <v>#N/A</v>
      </c>
      <c r="H229" s="571" t="e">
        <f t="shared" si="2"/>
        <v>#N/A</v>
      </c>
      <c r="I229" s="410" t="e">
        <f>VLOOKUP(A229,Data!$A:$P,15,FALSE)</f>
        <v>#N/A</v>
      </c>
      <c r="J229" s="386" t="e">
        <f>VLOOKUP(A229,Data!$A:$P,16,FALSE)</f>
        <v>#N/A</v>
      </c>
      <c r="K229" s="505" t="e">
        <f>VLOOKUP(A229,Data!$A:$S,19,FALSE)</f>
        <v>#N/A</v>
      </c>
      <c r="L229" s="528" t="e">
        <f>VLOOKUP(A229,Data!$A$2:$P$337,16,FALSE)</f>
        <v>#N/A</v>
      </c>
    </row>
    <row r="230" spans="1:12" ht="21.75" customHeight="1" x14ac:dyDescent="0.2">
      <c r="A230" s="409" t="s">
        <v>477</v>
      </c>
      <c r="B230" s="446" t="e">
        <f>VLOOKUP(A230,Data!$A:$P,3,FALSE)</f>
        <v>#N/A</v>
      </c>
      <c r="C230" s="407" t="e">
        <f>VLOOKUP(A230,Data!$A:$P,4,FALSE)</f>
        <v>#N/A</v>
      </c>
      <c r="D230" s="98" t="e">
        <f>VLOOKUP(A230,Data!$A:$P,5,FALSE)</f>
        <v>#N/A</v>
      </c>
      <c r="E230" s="98" t="e">
        <f>VLOOKUP(A230,Data!$A:$P,9,FALSE)</f>
        <v>#N/A</v>
      </c>
      <c r="F230" s="111" t="e">
        <f>VLOOKUP(A230,Data!$A:$P,11,FALSE)</f>
        <v>#N/A</v>
      </c>
      <c r="G230" s="111" t="e">
        <f>VLOOKUP(A230,Data!$A:$P,12,FALSE)</f>
        <v>#N/A</v>
      </c>
      <c r="H230" s="571" t="e">
        <f t="shared" si="2"/>
        <v>#N/A</v>
      </c>
      <c r="I230" s="410" t="e">
        <f>VLOOKUP(A230,Data!$A:$P,15,FALSE)</f>
        <v>#N/A</v>
      </c>
      <c r="J230" s="386" t="e">
        <f>VLOOKUP(A230,Data!$A:$P,16,FALSE)</f>
        <v>#N/A</v>
      </c>
      <c r="K230" s="505" t="e">
        <f>VLOOKUP(A230,Data!$A:$S,19,FALSE)</f>
        <v>#N/A</v>
      </c>
      <c r="L230" s="528" t="e">
        <f>VLOOKUP(A230,Data!$A$2:$P$337,16,FALSE)</f>
        <v>#N/A</v>
      </c>
    </row>
    <row r="231" spans="1:12" ht="21.75" customHeight="1" x14ac:dyDescent="0.2">
      <c r="A231" s="409" t="s">
        <v>478</v>
      </c>
      <c r="B231" s="446" t="e">
        <f>VLOOKUP(A231,Data!$A:$P,3,FALSE)</f>
        <v>#N/A</v>
      </c>
      <c r="C231" s="407" t="e">
        <f>VLOOKUP(A231,Data!$A:$P,4,FALSE)</f>
        <v>#N/A</v>
      </c>
      <c r="D231" s="98" t="e">
        <f>VLOOKUP(A231,Data!$A:$P,5,FALSE)</f>
        <v>#N/A</v>
      </c>
      <c r="E231" s="98" t="e">
        <f>VLOOKUP(A231,Data!$A:$P,9,FALSE)</f>
        <v>#N/A</v>
      </c>
      <c r="F231" s="111" t="e">
        <f>VLOOKUP(A231,Data!$A:$P,11,FALSE)</f>
        <v>#N/A</v>
      </c>
      <c r="G231" s="111" t="e">
        <f>VLOOKUP(A231,Data!$A:$P,12,FALSE)</f>
        <v>#N/A</v>
      </c>
      <c r="H231" s="571" t="e">
        <f t="shared" si="2"/>
        <v>#N/A</v>
      </c>
      <c r="I231" s="410" t="e">
        <f>VLOOKUP(A231,Data!$A:$P,15,FALSE)</f>
        <v>#N/A</v>
      </c>
      <c r="J231" s="386" t="e">
        <f>VLOOKUP(A231,Data!$A:$P,16,FALSE)</f>
        <v>#N/A</v>
      </c>
      <c r="K231" s="505" t="e">
        <f>VLOOKUP(A231,Data!$A:$S,19,FALSE)</f>
        <v>#N/A</v>
      </c>
      <c r="L231" s="528" t="e">
        <f>VLOOKUP(A231,Data!$A$2:$P$337,16,FALSE)</f>
        <v>#N/A</v>
      </c>
    </row>
    <row r="232" spans="1:12" ht="21.75" customHeight="1" x14ac:dyDescent="0.2">
      <c r="A232" s="409" t="s">
        <v>480</v>
      </c>
      <c r="B232" s="446" t="e">
        <f>VLOOKUP(A232,Data!$A:$P,3,FALSE)</f>
        <v>#N/A</v>
      </c>
      <c r="C232" s="407" t="e">
        <f>VLOOKUP(A232,Data!$A:$P,4,FALSE)</f>
        <v>#N/A</v>
      </c>
      <c r="D232" s="98" t="e">
        <f>VLOOKUP(A232,Data!$A:$P,5,FALSE)</f>
        <v>#N/A</v>
      </c>
      <c r="E232" s="98" t="e">
        <f>VLOOKUP(A232,Data!$A:$P,9,FALSE)</f>
        <v>#N/A</v>
      </c>
      <c r="F232" s="111" t="e">
        <f>VLOOKUP(A232,Data!$A:$P,11,FALSE)</f>
        <v>#N/A</v>
      </c>
      <c r="G232" s="111" t="e">
        <f>VLOOKUP(A232,Data!$A:$P,12,FALSE)</f>
        <v>#N/A</v>
      </c>
      <c r="H232" s="571" t="e">
        <f t="shared" si="2"/>
        <v>#N/A</v>
      </c>
      <c r="I232" s="410" t="e">
        <f>VLOOKUP(A232,Data!$A:$P,15,FALSE)</f>
        <v>#N/A</v>
      </c>
      <c r="J232" s="386" t="e">
        <f>VLOOKUP(A232,Data!$A:$P,16,FALSE)</f>
        <v>#N/A</v>
      </c>
      <c r="K232" s="505" t="e">
        <f>VLOOKUP(A232,Data!$A:$S,19,FALSE)</f>
        <v>#N/A</v>
      </c>
      <c r="L232" s="528" t="e">
        <f>VLOOKUP(A232,Data!$A$2:$P$337,16,FALSE)</f>
        <v>#N/A</v>
      </c>
    </row>
    <row r="233" spans="1:12" ht="21.75" customHeight="1" x14ac:dyDescent="0.2">
      <c r="A233" s="409" t="s">
        <v>482</v>
      </c>
      <c r="B233" s="446" t="e">
        <f>VLOOKUP(A233,Data!$A:$P,3,FALSE)</f>
        <v>#N/A</v>
      </c>
      <c r="C233" s="407" t="e">
        <f>VLOOKUP(A233,Data!$A:$P,4,FALSE)</f>
        <v>#N/A</v>
      </c>
      <c r="D233" s="98" t="e">
        <f>VLOOKUP(A233,Data!$A:$P,5,FALSE)</f>
        <v>#N/A</v>
      </c>
      <c r="E233" s="98" t="e">
        <f>VLOOKUP(A233,Data!$A:$P,9,FALSE)</f>
        <v>#N/A</v>
      </c>
      <c r="F233" s="111" t="e">
        <f>VLOOKUP(A233,Data!$A:$P,11,FALSE)</f>
        <v>#N/A</v>
      </c>
      <c r="G233" s="111" t="e">
        <f>VLOOKUP(A233,Data!$A:$P,12,FALSE)</f>
        <v>#N/A</v>
      </c>
      <c r="H233" s="571" t="e">
        <f t="shared" si="2"/>
        <v>#N/A</v>
      </c>
      <c r="I233" s="410" t="e">
        <f>VLOOKUP(A233,Data!$A:$P,15,FALSE)</f>
        <v>#N/A</v>
      </c>
      <c r="J233" s="386" t="e">
        <f>VLOOKUP(A233,Data!$A:$P,16,FALSE)</f>
        <v>#N/A</v>
      </c>
      <c r="K233" s="505" t="e">
        <f>VLOOKUP(A233,Data!$A:$S,19,FALSE)</f>
        <v>#N/A</v>
      </c>
      <c r="L233" s="528" t="e">
        <f>VLOOKUP(A233,Data!$A$2:$P$337,16,FALSE)</f>
        <v>#N/A</v>
      </c>
    </row>
    <row r="234" spans="1:12" ht="21.75" customHeight="1" x14ac:dyDescent="0.2">
      <c r="A234" s="409" t="s">
        <v>483</v>
      </c>
      <c r="B234" s="446" t="e">
        <f>VLOOKUP(A234,Data!$A:$P,3,FALSE)</f>
        <v>#N/A</v>
      </c>
      <c r="C234" s="407" t="e">
        <f>VLOOKUP(A234,Data!$A:$P,4,FALSE)</f>
        <v>#N/A</v>
      </c>
      <c r="D234" s="98" t="e">
        <f>VLOOKUP(A234,Data!$A:$P,5,FALSE)</f>
        <v>#N/A</v>
      </c>
      <c r="E234" s="98" t="e">
        <f>VLOOKUP(A234,Data!$A:$P,9,FALSE)</f>
        <v>#N/A</v>
      </c>
      <c r="F234" s="111" t="e">
        <f>VLOOKUP(A234,Data!$A:$P,11,FALSE)</f>
        <v>#N/A</v>
      </c>
      <c r="G234" s="111" t="e">
        <f>VLOOKUP(A234,Data!$A:$P,12,FALSE)</f>
        <v>#N/A</v>
      </c>
      <c r="H234" s="571" t="e">
        <f t="shared" si="2"/>
        <v>#N/A</v>
      </c>
      <c r="I234" s="410" t="e">
        <f>VLOOKUP(A234,Data!$A:$P,15,FALSE)</f>
        <v>#N/A</v>
      </c>
      <c r="J234" s="386" t="e">
        <f>VLOOKUP(A234,Data!$A:$P,16,FALSE)</f>
        <v>#N/A</v>
      </c>
      <c r="K234" s="505" t="e">
        <f>VLOOKUP(A234,Data!$A:$S,19,FALSE)</f>
        <v>#N/A</v>
      </c>
      <c r="L234" s="528" t="e">
        <f>VLOOKUP(A234,Data!$A$2:$P$337,16,FALSE)</f>
        <v>#N/A</v>
      </c>
    </row>
    <row r="235" spans="1:12" ht="21.75" customHeight="1" x14ac:dyDescent="0.2">
      <c r="A235" s="409" t="s">
        <v>353</v>
      </c>
      <c r="B235" s="446" t="e">
        <f>VLOOKUP(A235,Data!$A:$P,3,FALSE)</f>
        <v>#N/A</v>
      </c>
      <c r="C235" s="407" t="e">
        <f>VLOOKUP(A235,Data!$A:$P,4,FALSE)</f>
        <v>#N/A</v>
      </c>
      <c r="D235" s="98" t="e">
        <f>VLOOKUP(A235,Data!$A:$P,5,FALSE)</f>
        <v>#N/A</v>
      </c>
      <c r="E235" s="98" t="e">
        <f>VLOOKUP(A235,Data!$A:$P,9,FALSE)</f>
        <v>#N/A</v>
      </c>
      <c r="F235" s="111" t="e">
        <f>VLOOKUP(A235,Data!$A:$P,11,FALSE)</f>
        <v>#N/A</v>
      </c>
      <c r="G235" s="111" t="e">
        <f>VLOOKUP(A235,Data!$A:$P,12,FALSE)</f>
        <v>#N/A</v>
      </c>
      <c r="H235" s="571" t="e">
        <f t="shared" si="2"/>
        <v>#N/A</v>
      </c>
      <c r="I235" s="410" t="e">
        <f>VLOOKUP(A235,Data!$A:$P,15,FALSE)</f>
        <v>#N/A</v>
      </c>
      <c r="J235" s="386" t="e">
        <f>VLOOKUP(A235,Data!$A:$P,16,FALSE)</f>
        <v>#N/A</v>
      </c>
      <c r="K235" s="505" t="e">
        <f>VLOOKUP(A235,Data!$A:$S,19,FALSE)</f>
        <v>#N/A</v>
      </c>
      <c r="L235" s="528" t="e">
        <f>VLOOKUP(A235,Data!$A$2:$P$337,16,FALSE)</f>
        <v>#N/A</v>
      </c>
    </row>
    <row r="236" spans="1:12" ht="21.75" customHeight="1" x14ac:dyDescent="0.2">
      <c r="A236" s="409" t="s">
        <v>354</v>
      </c>
      <c r="B236" s="446" t="e">
        <f>VLOOKUP(A236,Data!$A:$P,3,FALSE)</f>
        <v>#N/A</v>
      </c>
      <c r="C236" s="407" t="e">
        <f>VLOOKUP(A236,Data!$A:$P,4,FALSE)</f>
        <v>#N/A</v>
      </c>
      <c r="D236" s="98" t="e">
        <f>VLOOKUP(A236,Data!$A:$P,5,FALSE)</f>
        <v>#N/A</v>
      </c>
      <c r="E236" s="98" t="e">
        <f>VLOOKUP(A236,Data!$A:$P,9,FALSE)</f>
        <v>#N/A</v>
      </c>
      <c r="F236" s="111" t="e">
        <f>VLOOKUP(A236,Data!$A:$P,11,FALSE)</f>
        <v>#N/A</v>
      </c>
      <c r="G236" s="111" t="e">
        <f>VLOOKUP(A236,Data!$A:$P,12,FALSE)</f>
        <v>#N/A</v>
      </c>
      <c r="H236" s="571" t="e">
        <f t="shared" si="2"/>
        <v>#N/A</v>
      </c>
      <c r="I236" s="410" t="e">
        <f>VLOOKUP(A236,Data!$A:$P,15,FALSE)</f>
        <v>#N/A</v>
      </c>
      <c r="J236" s="386" t="e">
        <f>VLOOKUP(A236,Data!$A:$P,16,FALSE)</f>
        <v>#N/A</v>
      </c>
      <c r="K236" s="505" t="e">
        <f>VLOOKUP(A236,Data!$A:$S,19,FALSE)</f>
        <v>#N/A</v>
      </c>
      <c r="L236" s="528" t="e">
        <f>VLOOKUP(A236,Data!$A$2:$P$337,16,FALSE)</f>
        <v>#N/A</v>
      </c>
    </row>
    <row r="237" spans="1:12" ht="21.75" customHeight="1" x14ac:dyDescent="0.2">
      <c r="A237" s="409" t="s">
        <v>611</v>
      </c>
      <c r="B237" s="446" t="e">
        <f>VLOOKUP(A237,Data!$A:$P,3,FALSE)</f>
        <v>#N/A</v>
      </c>
      <c r="C237" s="407" t="e">
        <f>VLOOKUP(A237,Data!$A:$P,4,FALSE)</f>
        <v>#N/A</v>
      </c>
      <c r="D237" s="98" t="e">
        <f>VLOOKUP(A237,Data!$A:$P,5,FALSE)</f>
        <v>#N/A</v>
      </c>
      <c r="E237" s="98" t="e">
        <f>VLOOKUP(A237,Data!$A:$P,9,FALSE)</f>
        <v>#N/A</v>
      </c>
      <c r="F237" s="111" t="e">
        <f>VLOOKUP(A237,Data!$A:$P,11,FALSE)</f>
        <v>#N/A</v>
      </c>
      <c r="G237" s="111" t="e">
        <f>VLOOKUP(A237,Data!$A:$P,12,FALSE)</f>
        <v>#N/A</v>
      </c>
      <c r="H237" s="571" t="e">
        <f t="shared" si="2"/>
        <v>#N/A</v>
      </c>
      <c r="I237" s="410" t="e">
        <f>VLOOKUP(A237,Data!$A:$P,15,FALSE)</f>
        <v>#N/A</v>
      </c>
      <c r="J237" s="386" t="e">
        <f>VLOOKUP(A237,Data!$A:$P,16,FALSE)</f>
        <v>#N/A</v>
      </c>
      <c r="K237" s="505" t="e">
        <f>VLOOKUP(A237,Data!$A:$S,19,FALSE)</f>
        <v>#N/A</v>
      </c>
      <c r="L237" s="528" t="e">
        <f>VLOOKUP(A237,Data!$A$2:$P$337,16,FALSE)</f>
        <v>#N/A</v>
      </c>
    </row>
    <row r="238" spans="1:12" ht="21.75" customHeight="1" x14ac:dyDescent="0.2">
      <c r="A238" s="409" t="s">
        <v>356</v>
      </c>
      <c r="B238" s="446" t="e">
        <f>VLOOKUP(A238,Data!$A:$P,3,FALSE)</f>
        <v>#N/A</v>
      </c>
      <c r="C238" s="407" t="e">
        <f>VLOOKUP(A238,Data!$A:$P,4,FALSE)</f>
        <v>#N/A</v>
      </c>
      <c r="D238" s="98" t="e">
        <f>VLOOKUP(A238,Data!$A:$P,5,FALSE)</f>
        <v>#N/A</v>
      </c>
      <c r="E238" s="98" t="e">
        <f>VLOOKUP(A238,Data!$A:$P,9,FALSE)</f>
        <v>#N/A</v>
      </c>
      <c r="F238" s="111" t="e">
        <f>VLOOKUP(A238,Data!$A:$P,11,FALSE)</f>
        <v>#N/A</v>
      </c>
      <c r="G238" s="111" t="e">
        <f>VLOOKUP(A238,Data!$A:$P,12,FALSE)</f>
        <v>#N/A</v>
      </c>
      <c r="H238" s="571" t="e">
        <f t="shared" si="2"/>
        <v>#N/A</v>
      </c>
      <c r="I238" s="410" t="e">
        <f>VLOOKUP(A238,Data!$A:$P,15,FALSE)</f>
        <v>#N/A</v>
      </c>
      <c r="J238" s="386" t="e">
        <f>VLOOKUP(A238,Data!$A:$P,16,FALSE)</f>
        <v>#N/A</v>
      </c>
      <c r="K238" s="505" t="e">
        <f>VLOOKUP(A238,Data!$A:$S,19,FALSE)</f>
        <v>#N/A</v>
      </c>
      <c r="L238" s="528" t="e">
        <f>VLOOKUP(A238,Data!$A$2:$P$337,16,FALSE)</f>
        <v>#N/A</v>
      </c>
    </row>
    <row r="239" spans="1:12" ht="21.75" customHeight="1" x14ac:dyDescent="0.2">
      <c r="A239" s="409" t="s">
        <v>357</v>
      </c>
      <c r="B239" s="446" t="e">
        <f>VLOOKUP(A239,Data!$A:$P,3,FALSE)</f>
        <v>#N/A</v>
      </c>
      <c r="C239" s="407" t="e">
        <f>VLOOKUP(A239,Data!$A:$P,4,FALSE)</f>
        <v>#N/A</v>
      </c>
      <c r="D239" s="98" t="e">
        <f>VLOOKUP(A239,Data!$A:$P,5,FALSE)</f>
        <v>#N/A</v>
      </c>
      <c r="E239" s="98" t="e">
        <f>VLOOKUP(A239,Data!$A:$P,9,FALSE)</f>
        <v>#N/A</v>
      </c>
      <c r="F239" s="111" t="e">
        <f>VLOOKUP(A239,Data!$A:$P,11,FALSE)</f>
        <v>#N/A</v>
      </c>
      <c r="G239" s="111" t="e">
        <f>VLOOKUP(A239,Data!$A:$P,12,FALSE)</f>
        <v>#N/A</v>
      </c>
      <c r="H239" s="571" t="e">
        <f t="shared" si="2"/>
        <v>#N/A</v>
      </c>
      <c r="I239" s="410" t="e">
        <f>VLOOKUP(A239,Data!$A:$P,15,FALSE)</f>
        <v>#N/A</v>
      </c>
      <c r="J239" s="386" t="e">
        <f>VLOOKUP(A239,Data!$A:$P,16,FALSE)</f>
        <v>#N/A</v>
      </c>
      <c r="K239" s="505" t="e">
        <f>VLOOKUP(A239,Data!$A:$S,19,FALSE)</f>
        <v>#N/A</v>
      </c>
      <c r="L239" s="528" t="e">
        <f>VLOOKUP(A239,Data!$A$2:$P$337,16,FALSE)</f>
        <v>#N/A</v>
      </c>
    </row>
    <row r="240" spans="1:12" ht="21.75" customHeight="1" x14ac:dyDescent="0.2">
      <c r="A240" s="409" t="s">
        <v>612</v>
      </c>
      <c r="B240" s="446" t="e">
        <f>VLOOKUP(A240,Data!$A:$P,3,FALSE)</f>
        <v>#N/A</v>
      </c>
      <c r="C240" s="407" t="e">
        <f>VLOOKUP(A240,Data!$A:$P,4,FALSE)</f>
        <v>#N/A</v>
      </c>
      <c r="D240" s="98" t="e">
        <f>VLOOKUP(A240,Data!$A:$P,5,FALSE)</f>
        <v>#N/A</v>
      </c>
      <c r="E240" s="98" t="e">
        <f>VLOOKUP(A240,Data!$A:$P,9,FALSE)</f>
        <v>#N/A</v>
      </c>
      <c r="F240" s="111" t="e">
        <f>VLOOKUP(A240,Data!$A:$P,11,FALSE)</f>
        <v>#N/A</v>
      </c>
      <c r="G240" s="111" t="e">
        <f>VLOOKUP(A240,Data!$A:$P,12,FALSE)</f>
        <v>#N/A</v>
      </c>
      <c r="H240" s="571" t="e">
        <f t="shared" si="2"/>
        <v>#N/A</v>
      </c>
      <c r="I240" s="410" t="e">
        <f>VLOOKUP(A240,Data!$A:$P,15,FALSE)</f>
        <v>#N/A</v>
      </c>
      <c r="J240" s="386" t="e">
        <f>VLOOKUP(A240,Data!$A:$P,16,FALSE)</f>
        <v>#N/A</v>
      </c>
      <c r="K240" s="505" t="e">
        <f>VLOOKUP(A240,Data!$A:$S,19,FALSE)</f>
        <v>#N/A</v>
      </c>
      <c r="L240" s="528" t="e">
        <f>VLOOKUP(A240,Data!$A$2:$P$337,16,FALSE)</f>
        <v>#N/A</v>
      </c>
    </row>
    <row r="241" spans="1:12" ht="21.75" customHeight="1" x14ac:dyDescent="0.2">
      <c r="A241" s="409" t="s">
        <v>358</v>
      </c>
      <c r="B241" s="446" t="e">
        <f>VLOOKUP(A241,Data!$A:$P,3,FALSE)</f>
        <v>#N/A</v>
      </c>
      <c r="C241" s="407" t="e">
        <f>VLOOKUP(A241,Data!$A:$P,4,FALSE)</f>
        <v>#N/A</v>
      </c>
      <c r="D241" s="98" t="e">
        <f>VLOOKUP(A241,Data!$A:$P,5,FALSE)</f>
        <v>#N/A</v>
      </c>
      <c r="E241" s="98" t="e">
        <f>VLOOKUP(A241,Data!$A:$P,9,FALSE)</f>
        <v>#N/A</v>
      </c>
      <c r="F241" s="111" t="e">
        <f>VLOOKUP(A241,Data!$A:$P,11,FALSE)</f>
        <v>#N/A</v>
      </c>
      <c r="G241" s="111" t="e">
        <f>VLOOKUP(A241,Data!$A:$P,12,FALSE)</f>
        <v>#N/A</v>
      </c>
      <c r="H241" s="571" t="e">
        <f t="shared" si="2"/>
        <v>#N/A</v>
      </c>
      <c r="I241" s="410" t="e">
        <f>VLOOKUP(A241,Data!$A:$P,15,FALSE)</f>
        <v>#N/A</v>
      </c>
      <c r="J241" s="386" t="e">
        <f>VLOOKUP(A241,Data!$A:$P,16,FALSE)</f>
        <v>#N/A</v>
      </c>
      <c r="K241" s="505" t="e">
        <f>VLOOKUP(A241,Data!$A:$S,19,FALSE)</f>
        <v>#N/A</v>
      </c>
      <c r="L241" s="528" t="e">
        <f>VLOOKUP(A241,Data!$A$2:$P$337,16,FALSE)</f>
        <v>#N/A</v>
      </c>
    </row>
    <row r="242" spans="1:12" ht="21.75" customHeight="1" x14ac:dyDescent="0.2">
      <c r="A242" s="409" t="s">
        <v>613</v>
      </c>
      <c r="B242" s="446" t="e">
        <f>VLOOKUP(A242,Data!$A:$P,3,FALSE)</f>
        <v>#N/A</v>
      </c>
      <c r="C242" s="407" t="e">
        <f>VLOOKUP(A242,Data!$A:$P,4,FALSE)</f>
        <v>#N/A</v>
      </c>
      <c r="D242" s="98" t="e">
        <f>VLOOKUP(A242,Data!$A:$P,5,FALSE)</f>
        <v>#N/A</v>
      </c>
      <c r="E242" s="98" t="e">
        <f>VLOOKUP(A242,Data!$A:$P,9,FALSE)</f>
        <v>#N/A</v>
      </c>
      <c r="F242" s="111" t="e">
        <f>VLOOKUP(A242,Data!$A:$P,11,FALSE)</f>
        <v>#N/A</v>
      </c>
      <c r="G242" s="111" t="e">
        <f>VLOOKUP(A242,Data!$A:$P,12,FALSE)</f>
        <v>#N/A</v>
      </c>
      <c r="H242" s="571" t="e">
        <f t="shared" si="2"/>
        <v>#N/A</v>
      </c>
      <c r="I242" s="410" t="e">
        <f>VLOOKUP(A242,Data!$A:$P,15,FALSE)</f>
        <v>#N/A</v>
      </c>
      <c r="J242" s="386" t="e">
        <f>VLOOKUP(A242,Data!$A:$P,16,FALSE)</f>
        <v>#N/A</v>
      </c>
      <c r="K242" s="505" t="e">
        <f>VLOOKUP(A242,Data!$A:$S,19,FALSE)</f>
        <v>#N/A</v>
      </c>
      <c r="L242" s="528" t="e">
        <f>VLOOKUP(A242,Data!$A$2:$P$337,16,FALSE)</f>
        <v>#N/A</v>
      </c>
    </row>
    <row r="243" spans="1:12" ht="21.75" customHeight="1" x14ac:dyDescent="0.2">
      <c r="A243" s="409" t="s">
        <v>359</v>
      </c>
      <c r="B243" s="446" t="e">
        <f>VLOOKUP(A243,Data!$A:$P,3,FALSE)</f>
        <v>#N/A</v>
      </c>
      <c r="C243" s="407" t="e">
        <f>VLOOKUP(A243,Data!$A:$P,4,FALSE)</f>
        <v>#N/A</v>
      </c>
      <c r="D243" s="98" t="e">
        <f>VLOOKUP(A243,Data!$A:$P,5,FALSE)</f>
        <v>#N/A</v>
      </c>
      <c r="E243" s="98" t="e">
        <f>VLOOKUP(A243,Data!$A:$P,9,FALSE)</f>
        <v>#N/A</v>
      </c>
      <c r="F243" s="111" t="e">
        <f>VLOOKUP(A243,Data!$A:$P,11,FALSE)</f>
        <v>#N/A</v>
      </c>
      <c r="G243" s="111" t="e">
        <f>VLOOKUP(A243,Data!$A:$P,12,FALSE)</f>
        <v>#N/A</v>
      </c>
      <c r="H243" s="571" t="e">
        <f t="shared" si="2"/>
        <v>#N/A</v>
      </c>
      <c r="I243" s="410" t="e">
        <f>VLOOKUP(A243,Data!$A:$P,15,FALSE)</f>
        <v>#N/A</v>
      </c>
      <c r="J243" s="386" t="e">
        <f>VLOOKUP(A243,Data!$A:$P,16,FALSE)</f>
        <v>#N/A</v>
      </c>
      <c r="K243" s="505" t="e">
        <f>VLOOKUP(A243,Data!$A:$S,19,FALSE)</f>
        <v>#N/A</v>
      </c>
      <c r="L243" s="528" t="e">
        <f>VLOOKUP(A243,Data!$A$2:$P$337,16,FALSE)</f>
        <v>#N/A</v>
      </c>
    </row>
    <row r="244" spans="1:12" ht="21.75" customHeight="1" x14ac:dyDescent="0.2">
      <c r="A244" s="409" t="s">
        <v>614</v>
      </c>
      <c r="B244" s="446" t="e">
        <f>VLOOKUP(A244,Data!$A:$P,3,FALSE)</f>
        <v>#N/A</v>
      </c>
      <c r="C244" s="407" t="e">
        <f>VLOOKUP(A244,Data!$A:$P,4,FALSE)</f>
        <v>#N/A</v>
      </c>
      <c r="D244" s="98" t="e">
        <f>VLOOKUP(A244,Data!$A:$P,5,FALSE)</f>
        <v>#N/A</v>
      </c>
      <c r="E244" s="98" t="e">
        <f>VLOOKUP(A244,Data!$A:$P,9,FALSE)</f>
        <v>#N/A</v>
      </c>
      <c r="F244" s="111" t="e">
        <f>VLOOKUP(A244,Data!$A:$P,11,FALSE)</f>
        <v>#N/A</v>
      </c>
      <c r="G244" s="111" t="e">
        <f>VLOOKUP(A244,Data!$A:$P,12,FALSE)</f>
        <v>#N/A</v>
      </c>
      <c r="H244" s="571" t="e">
        <f t="shared" si="2"/>
        <v>#N/A</v>
      </c>
      <c r="I244" s="410" t="e">
        <f>VLOOKUP(A244,Data!$A:$P,15,FALSE)</f>
        <v>#N/A</v>
      </c>
      <c r="J244" s="386" t="e">
        <f>VLOOKUP(A244,Data!$A:$P,16,FALSE)</f>
        <v>#N/A</v>
      </c>
      <c r="K244" s="505" t="e">
        <f>VLOOKUP(A244,Data!$A:$S,19,FALSE)</f>
        <v>#N/A</v>
      </c>
      <c r="L244" s="528" t="e">
        <f>VLOOKUP(A244,Data!$A$2:$P$337,16,FALSE)</f>
        <v>#N/A</v>
      </c>
    </row>
    <row r="245" spans="1:12" ht="21.75" customHeight="1" x14ac:dyDescent="0.2">
      <c r="A245" s="409" t="s">
        <v>614</v>
      </c>
      <c r="B245" s="446" t="e">
        <f>VLOOKUP(A245,Data!$A:$P,3,FALSE)</f>
        <v>#N/A</v>
      </c>
      <c r="C245" s="407" t="e">
        <f>VLOOKUP(A245,Data!$A:$P,4,FALSE)</f>
        <v>#N/A</v>
      </c>
      <c r="D245" s="98" t="e">
        <f>VLOOKUP(A245,Data!$A:$P,5,FALSE)</f>
        <v>#N/A</v>
      </c>
      <c r="E245" s="98" t="e">
        <f>VLOOKUP(A245,Data!$A:$P,9,FALSE)</f>
        <v>#N/A</v>
      </c>
      <c r="F245" s="111" t="e">
        <f>VLOOKUP(A245,Data!$A:$P,11,FALSE)</f>
        <v>#N/A</v>
      </c>
      <c r="G245" s="111" t="e">
        <f>VLOOKUP(A245,Data!$A:$P,12,FALSE)</f>
        <v>#N/A</v>
      </c>
      <c r="H245" s="571" t="e">
        <f t="shared" si="2"/>
        <v>#N/A</v>
      </c>
      <c r="I245" s="410" t="e">
        <f>VLOOKUP(A245,Data!$A:$P,15,FALSE)</f>
        <v>#N/A</v>
      </c>
      <c r="J245" s="386" t="e">
        <f>VLOOKUP(A245,Data!$A:$P,16,FALSE)</f>
        <v>#N/A</v>
      </c>
      <c r="K245" s="505" t="e">
        <f>VLOOKUP(A245,Data!$A:$S,19,FALSE)</f>
        <v>#N/A</v>
      </c>
      <c r="L245" s="528" t="e">
        <f>VLOOKUP(A245,Data!$A$2:$P$337,16,FALSE)</f>
        <v>#N/A</v>
      </c>
    </row>
    <row r="246" spans="1:12" ht="21.75" customHeight="1" x14ac:dyDescent="0.2">
      <c r="A246" s="409" t="s">
        <v>360</v>
      </c>
      <c r="B246" s="446" t="e">
        <f>VLOOKUP(A246,Data!$A:$P,3,FALSE)</f>
        <v>#N/A</v>
      </c>
      <c r="C246" s="407" t="e">
        <f>VLOOKUP(A246,Data!$A:$P,4,FALSE)</f>
        <v>#N/A</v>
      </c>
      <c r="D246" s="98" t="e">
        <f>VLOOKUP(A246,Data!$A:$P,5,FALSE)</f>
        <v>#N/A</v>
      </c>
      <c r="E246" s="98" t="e">
        <f>VLOOKUP(A246,Data!$A:$P,9,FALSE)</f>
        <v>#N/A</v>
      </c>
      <c r="F246" s="111" t="e">
        <f>VLOOKUP(A246,Data!$A:$P,11,FALSE)</f>
        <v>#N/A</v>
      </c>
      <c r="G246" s="111" t="e">
        <f>VLOOKUP(A246,Data!$A:$P,12,FALSE)</f>
        <v>#N/A</v>
      </c>
      <c r="H246" s="571" t="e">
        <f t="shared" si="2"/>
        <v>#N/A</v>
      </c>
      <c r="I246" s="410" t="e">
        <f>VLOOKUP(A246,Data!$A:$P,15,FALSE)</f>
        <v>#N/A</v>
      </c>
      <c r="J246" s="386" t="e">
        <f>VLOOKUP(A246,Data!$A:$P,16,FALSE)</f>
        <v>#N/A</v>
      </c>
      <c r="K246" s="505" t="e">
        <f>VLOOKUP(A246,Data!$A:$S,19,FALSE)</f>
        <v>#N/A</v>
      </c>
      <c r="L246" s="528" t="e">
        <f>VLOOKUP(A246,Data!$A$2:$P$337,16,FALSE)</f>
        <v>#N/A</v>
      </c>
    </row>
    <row r="247" spans="1:12" ht="21.75" customHeight="1" x14ac:dyDescent="0.2">
      <c r="A247" s="409" t="s">
        <v>361</v>
      </c>
      <c r="B247" s="446" t="e">
        <f>VLOOKUP(A247,Data!$A:$P,3,FALSE)</f>
        <v>#N/A</v>
      </c>
      <c r="C247" s="407" t="e">
        <f>VLOOKUP(A247,Data!$A:$P,4,FALSE)</f>
        <v>#N/A</v>
      </c>
      <c r="D247" s="98" t="e">
        <f>VLOOKUP(A247,Data!$A:$P,5,FALSE)</f>
        <v>#N/A</v>
      </c>
      <c r="E247" s="98" t="e">
        <f>VLOOKUP(A247,Data!$A:$P,9,FALSE)</f>
        <v>#N/A</v>
      </c>
      <c r="F247" s="111" t="e">
        <f>VLOOKUP(A247,Data!$A:$P,11,FALSE)</f>
        <v>#N/A</v>
      </c>
      <c r="G247" s="111" t="e">
        <f>VLOOKUP(A247,Data!$A:$P,12,FALSE)</f>
        <v>#N/A</v>
      </c>
      <c r="H247" s="571" t="e">
        <f t="shared" si="2"/>
        <v>#N/A</v>
      </c>
      <c r="I247" s="410" t="e">
        <f>VLOOKUP(A247,Data!$A:$P,15,FALSE)</f>
        <v>#N/A</v>
      </c>
      <c r="J247" s="386" t="e">
        <f>VLOOKUP(A247,Data!$A:$P,16,FALSE)</f>
        <v>#N/A</v>
      </c>
      <c r="K247" s="505" t="e">
        <f>VLOOKUP(A247,Data!$A:$S,19,FALSE)</f>
        <v>#N/A</v>
      </c>
      <c r="L247" s="528" t="e">
        <f>VLOOKUP(A247,Data!$A$2:$P$337,16,FALSE)</f>
        <v>#N/A</v>
      </c>
    </row>
    <row r="248" spans="1:12" ht="21.75" customHeight="1" x14ac:dyDescent="0.2">
      <c r="A248" s="409" t="s">
        <v>386</v>
      </c>
      <c r="B248" s="446" t="e">
        <f>VLOOKUP(A248,Data!$A:$P,3,FALSE)</f>
        <v>#N/A</v>
      </c>
      <c r="C248" s="407" t="e">
        <f>VLOOKUP(A248,Data!$A:$P,4,FALSE)</f>
        <v>#N/A</v>
      </c>
      <c r="D248" s="98" t="e">
        <f>VLOOKUP(A248,Data!$A:$P,5,FALSE)</f>
        <v>#N/A</v>
      </c>
      <c r="E248" s="98" t="e">
        <f>VLOOKUP(A248,Data!$A:$P,9,FALSE)</f>
        <v>#N/A</v>
      </c>
      <c r="F248" s="111" t="e">
        <f>VLOOKUP(A248,Data!$A:$P,11,FALSE)</f>
        <v>#N/A</v>
      </c>
      <c r="G248" s="111" t="e">
        <f>VLOOKUP(A248,Data!$A:$P,12,FALSE)</f>
        <v>#N/A</v>
      </c>
      <c r="H248" s="571" t="e">
        <f t="shared" si="2"/>
        <v>#N/A</v>
      </c>
      <c r="I248" s="410" t="e">
        <f>VLOOKUP(A248,Data!$A:$P,15,FALSE)</f>
        <v>#N/A</v>
      </c>
      <c r="J248" s="386" t="e">
        <f>VLOOKUP(A248,Data!$A:$P,16,FALSE)</f>
        <v>#N/A</v>
      </c>
      <c r="K248" s="505" t="e">
        <f>VLOOKUP(A248,Data!$A:$S,19,FALSE)</f>
        <v>#N/A</v>
      </c>
      <c r="L248" s="528" t="e">
        <f>VLOOKUP(A248,Data!$A$2:$P$337,16,FALSE)</f>
        <v>#N/A</v>
      </c>
    </row>
    <row r="249" spans="1:12" ht="21.75" customHeight="1" x14ac:dyDescent="0.2">
      <c r="A249" s="409" t="s">
        <v>395</v>
      </c>
      <c r="B249" s="446" t="e">
        <f>VLOOKUP(A249,Data!$A:$P,3,FALSE)</f>
        <v>#N/A</v>
      </c>
      <c r="C249" s="407" t="e">
        <f>VLOOKUP(A249,Data!$A:$P,4,FALSE)</f>
        <v>#N/A</v>
      </c>
      <c r="D249" s="98" t="e">
        <f>VLOOKUP(A249,Data!$A:$P,5,FALSE)</f>
        <v>#N/A</v>
      </c>
      <c r="E249" s="98" t="e">
        <f>VLOOKUP(A249,Data!$A:$P,9,FALSE)</f>
        <v>#N/A</v>
      </c>
      <c r="F249" s="111" t="e">
        <f>VLOOKUP(A249,Data!$A:$P,11,FALSE)</f>
        <v>#N/A</v>
      </c>
      <c r="G249" s="111" t="e">
        <f>VLOOKUP(A249,Data!$A:$P,12,FALSE)</f>
        <v>#N/A</v>
      </c>
      <c r="H249" s="571" t="e">
        <f t="shared" si="2"/>
        <v>#N/A</v>
      </c>
      <c r="I249" s="410" t="e">
        <f>VLOOKUP(A249,Data!$A:$P,15,FALSE)</f>
        <v>#N/A</v>
      </c>
      <c r="J249" s="386" t="e">
        <f>VLOOKUP(A249,Data!$A:$P,16,FALSE)</f>
        <v>#N/A</v>
      </c>
      <c r="K249" s="505" t="e">
        <f>VLOOKUP(A249,Data!$A:$S,19,FALSE)</f>
        <v>#N/A</v>
      </c>
      <c r="L249" s="528" t="e">
        <f>VLOOKUP(A249,Data!$A$2:$P$337,16,FALSE)</f>
        <v>#N/A</v>
      </c>
    </row>
    <row r="250" spans="1:12" ht="21.75" customHeight="1" x14ac:dyDescent="0.2">
      <c r="A250" s="409" t="s">
        <v>366</v>
      </c>
      <c r="B250" s="408" t="e">
        <f>VLOOKUP(A250,Data!$A:$P,3,FALSE)</f>
        <v>#N/A</v>
      </c>
      <c r="C250" s="94" t="e">
        <f>VLOOKUP(A250,Data!$A:$P,4,FALSE)</f>
        <v>#N/A</v>
      </c>
      <c r="D250" s="99" t="e">
        <f>VLOOKUP(A250,Data!$A:$P,5,FALSE)</f>
        <v>#N/A</v>
      </c>
      <c r="E250" s="98" t="e">
        <f>VLOOKUP(A250,Data!$A:$P,9,FALSE)</f>
        <v>#N/A</v>
      </c>
      <c r="F250" s="111" t="e">
        <f>VLOOKUP(A250,Data!$A:$P,11,FALSE)</f>
        <v>#N/A</v>
      </c>
      <c r="G250" s="111" t="e">
        <f>VLOOKUP(A250,Data!$A:$P,12,FALSE)</f>
        <v>#N/A</v>
      </c>
      <c r="H250" s="571" t="e">
        <f t="shared" si="2"/>
        <v>#N/A</v>
      </c>
      <c r="I250" s="410" t="e">
        <f>VLOOKUP(A250,Data!$A:$P,15,FALSE)</f>
        <v>#N/A</v>
      </c>
      <c r="J250" s="386" t="e">
        <f>VLOOKUP(A250,Data!$A:$P,16,FALSE)</f>
        <v>#N/A</v>
      </c>
      <c r="K250" s="505" t="e">
        <f>VLOOKUP(A250,Data!$A:$S,19,FALSE)</f>
        <v>#N/A</v>
      </c>
      <c r="L250" s="528" t="e">
        <f>VLOOKUP(A250,Data!$A$2:$P$337,16,FALSE)</f>
        <v>#N/A</v>
      </c>
    </row>
    <row r="251" spans="1:12" ht="21.75" customHeight="1" x14ac:dyDescent="0.2">
      <c r="A251" s="409" t="s">
        <v>367</v>
      </c>
      <c r="B251" s="408" t="e">
        <f>VLOOKUP(A251,Data!$A:$P,3,FALSE)</f>
        <v>#N/A</v>
      </c>
      <c r="C251" s="94" t="e">
        <f>VLOOKUP(A251,Data!$A:$P,4,FALSE)</f>
        <v>#N/A</v>
      </c>
      <c r="D251" s="99" t="e">
        <f>VLOOKUP(A251,Data!$A:$P,5,FALSE)</f>
        <v>#N/A</v>
      </c>
      <c r="E251" s="98" t="e">
        <f>VLOOKUP(A251,Data!$A:$P,9,FALSE)</f>
        <v>#N/A</v>
      </c>
      <c r="F251" s="111" t="e">
        <f>VLOOKUP(A251,Data!$A:$P,11,FALSE)</f>
        <v>#N/A</v>
      </c>
      <c r="G251" s="111" t="e">
        <f>VLOOKUP(A251,Data!$A:$P,12,FALSE)</f>
        <v>#N/A</v>
      </c>
      <c r="H251" s="571" t="e">
        <f t="shared" si="2"/>
        <v>#N/A</v>
      </c>
      <c r="I251" s="410" t="e">
        <f>VLOOKUP(A251,Data!$A:$P,15,FALSE)</f>
        <v>#N/A</v>
      </c>
      <c r="J251" s="386" t="e">
        <f>VLOOKUP(A251,Data!$A:$P,16,FALSE)</f>
        <v>#N/A</v>
      </c>
      <c r="K251" s="505" t="e">
        <f>VLOOKUP(A251,Data!$A:$S,19,FALSE)</f>
        <v>#N/A</v>
      </c>
      <c r="L251" s="528" t="e">
        <f>VLOOKUP(A251,Data!$A$2:$P$337,16,FALSE)</f>
        <v>#N/A</v>
      </c>
    </row>
    <row r="252" spans="1:12" ht="21.75" customHeight="1" x14ac:dyDescent="0.2">
      <c r="A252" s="409" t="s">
        <v>375</v>
      </c>
      <c r="B252" s="408" t="e">
        <f>VLOOKUP(A252,Data!$A:$P,3,FALSE)</f>
        <v>#N/A</v>
      </c>
      <c r="C252" s="94" t="e">
        <f>VLOOKUP(A252,Data!$A:$P,4,FALSE)</f>
        <v>#N/A</v>
      </c>
      <c r="D252" s="99" t="e">
        <f>VLOOKUP(A252,Data!$A:$P,5,FALSE)</f>
        <v>#N/A</v>
      </c>
      <c r="E252" s="98" t="e">
        <f>VLOOKUP(A252,Data!$A:$P,9,FALSE)</f>
        <v>#N/A</v>
      </c>
      <c r="F252" s="111" t="e">
        <f>VLOOKUP(A252,Data!$A:$P,11,FALSE)</f>
        <v>#N/A</v>
      </c>
      <c r="G252" s="111" t="e">
        <f>VLOOKUP(A252,Data!$A:$P,12,FALSE)</f>
        <v>#N/A</v>
      </c>
      <c r="H252" s="571" t="e">
        <f t="shared" si="2"/>
        <v>#N/A</v>
      </c>
      <c r="I252" s="410" t="e">
        <f>VLOOKUP(A252,Data!$A:$P,15,FALSE)</f>
        <v>#N/A</v>
      </c>
      <c r="J252" s="386" t="e">
        <f>VLOOKUP(A252,Data!$A:$P,16,FALSE)</f>
        <v>#N/A</v>
      </c>
      <c r="K252" s="505" t="e">
        <f>VLOOKUP(A252,Data!$A:$S,19,FALSE)</f>
        <v>#N/A</v>
      </c>
      <c r="L252" s="528" t="e">
        <f>VLOOKUP(A252,Data!$A$2:$P$337,16,FALSE)</f>
        <v>#N/A</v>
      </c>
    </row>
    <row r="253" spans="1:12" ht="21.75" customHeight="1" x14ac:dyDescent="0.2">
      <c r="A253" s="409" t="s">
        <v>376</v>
      </c>
      <c r="B253" s="408" t="e">
        <f>VLOOKUP(A253,Data!$A:$P,3,FALSE)</f>
        <v>#N/A</v>
      </c>
      <c r="C253" s="94" t="e">
        <f>VLOOKUP(A253,Data!$A:$P,4,FALSE)</f>
        <v>#N/A</v>
      </c>
      <c r="D253" s="99" t="e">
        <f>VLOOKUP(A253,Data!$A:$P,5,FALSE)</f>
        <v>#N/A</v>
      </c>
      <c r="E253" s="98" t="e">
        <f>VLOOKUP(A253,Data!$A:$P,9,FALSE)</f>
        <v>#N/A</v>
      </c>
      <c r="F253" s="111" t="e">
        <f>VLOOKUP(A253,Data!$A:$P,11,FALSE)</f>
        <v>#N/A</v>
      </c>
      <c r="G253" s="111" t="e">
        <f>VLOOKUP(A253,Data!$A:$P,12,FALSE)</f>
        <v>#N/A</v>
      </c>
      <c r="H253" s="571" t="e">
        <f t="shared" si="2"/>
        <v>#N/A</v>
      </c>
      <c r="I253" s="410" t="e">
        <f>VLOOKUP(A253,Data!$A:$P,15,FALSE)</f>
        <v>#N/A</v>
      </c>
      <c r="J253" s="386" t="e">
        <f>VLOOKUP(A253,Data!$A:$P,16,FALSE)</f>
        <v>#N/A</v>
      </c>
      <c r="K253" s="505" t="e">
        <f>VLOOKUP(A253,Data!$A:$S,19,FALSE)</f>
        <v>#N/A</v>
      </c>
      <c r="L253" s="528" t="e">
        <f>VLOOKUP(A253,Data!$A$2:$P$337,16,FALSE)</f>
        <v>#N/A</v>
      </c>
    </row>
    <row r="254" spans="1:12" ht="21.75" customHeight="1" x14ac:dyDescent="0.2">
      <c r="A254" s="409" t="s">
        <v>377</v>
      </c>
      <c r="B254" s="408" t="e">
        <f>VLOOKUP(A254,Data!$A:$P,3,FALSE)</f>
        <v>#N/A</v>
      </c>
      <c r="C254" s="94" t="e">
        <f>VLOOKUP(A254,Data!$A:$P,4,FALSE)</f>
        <v>#N/A</v>
      </c>
      <c r="D254" s="99" t="e">
        <f>VLOOKUP(A254,Data!$A:$P,5,FALSE)</f>
        <v>#N/A</v>
      </c>
      <c r="E254" s="98" t="e">
        <f>VLOOKUP(A254,Data!$A:$P,9,FALSE)</f>
        <v>#N/A</v>
      </c>
      <c r="F254" s="111" t="e">
        <f>VLOOKUP(A254,Data!$A:$P,11,FALSE)</f>
        <v>#N/A</v>
      </c>
      <c r="G254" s="111" t="e">
        <f>VLOOKUP(A254,Data!$A:$P,12,FALSE)</f>
        <v>#N/A</v>
      </c>
      <c r="H254" s="571" t="e">
        <f t="shared" si="2"/>
        <v>#N/A</v>
      </c>
      <c r="I254" s="410" t="e">
        <f>VLOOKUP(A254,Data!$A:$P,15,FALSE)</f>
        <v>#N/A</v>
      </c>
      <c r="J254" s="386" t="e">
        <f>VLOOKUP(A254,Data!$A:$P,16,FALSE)</f>
        <v>#N/A</v>
      </c>
      <c r="K254" s="505" t="e">
        <f>VLOOKUP(A254,Data!$A:$S,19,FALSE)</f>
        <v>#N/A</v>
      </c>
      <c r="L254" s="528" t="e">
        <f>VLOOKUP(A254,Data!$A$2:$P$337,16,FALSE)</f>
        <v>#N/A</v>
      </c>
    </row>
    <row r="255" spans="1:12" ht="5.0999999999999996" customHeight="1" x14ac:dyDescent="0.2">
      <c r="A255" s="409"/>
      <c r="B255" s="408" t="e">
        <f>VLOOKUP(A255,Data!$A:$P,3,FALSE)</f>
        <v>#N/A</v>
      </c>
      <c r="C255" s="94" t="e">
        <f>VLOOKUP(A255,Data!$A:$P,4,FALSE)</f>
        <v>#N/A</v>
      </c>
      <c r="D255" s="99" t="e">
        <f>VLOOKUP(A255,Data!$A:$P,5,FALSE)</f>
        <v>#N/A</v>
      </c>
      <c r="E255" s="98" t="e">
        <f>VLOOKUP(A255,Data!$A:$P,9,FALSE)</f>
        <v>#N/A</v>
      </c>
      <c r="F255" s="111" t="e">
        <f>VLOOKUP(A255,Data!$A:$P,11,FALSE)</f>
        <v>#N/A</v>
      </c>
      <c r="G255" s="111" t="e">
        <f>VLOOKUP(A255,Data!$A:$P,12,FALSE)</f>
        <v>#N/A</v>
      </c>
      <c r="H255" s="571" t="e">
        <f t="shared" si="2"/>
        <v>#N/A</v>
      </c>
      <c r="I255" s="410" t="e">
        <f>VLOOKUP(A255,Data!$A:$P,15,FALSE)</f>
        <v>#N/A</v>
      </c>
      <c r="J255" s="386" t="e">
        <f>VLOOKUP(A255,Data!$A:$P,16,FALSE)</f>
        <v>#N/A</v>
      </c>
      <c r="K255" s="505" t="e">
        <f>VLOOKUP(A255,Data!$A:$S,19,FALSE)</f>
        <v>#N/A</v>
      </c>
      <c r="L255" s="528" t="e">
        <f>VLOOKUP(A255,Data!$A$2:$P$337,16,FALSE)</f>
        <v>#N/A</v>
      </c>
    </row>
    <row r="256" spans="1:12" ht="5.0999999999999996" customHeight="1" x14ac:dyDescent="0.2">
      <c r="A256" s="409"/>
      <c r="B256" s="408" t="e">
        <f>VLOOKUP(A256,Data!$A:$P,3,FALSE)</f>
        <v>#N/A</v>
      </c>
      <c r="C256" s="94" t="e">
        <f>VLOOKUP(A256,Data!$A:$P,4,FALSE)</f>
        <v>#N/A</v>
      </c>
      <c r="D256" s="99" t="e">
        <f>VLOOKUP(A256,Data!$A:$P,5,FALSE)</f>
        <v>#N/A</v>
      </c>
      <c r="E256" s="98" t="e">
        <f>VLOOKUP(A256,Data!$A:$P,9,FALSE)</f>
        <v>#N/A</v>
      </c>
      <c r="F256" s="111" t="e">
        <f>VLOOKUP(A256,Data!$A:$P,11,FALSE)</f>
        <v>#N/A</v>
      </c>
      <c r="G256" s="111" t="e">
        <f>VLOOKUP(A256,Data!$A:$P,12,FALSE)</f>
        <v>#N/A</v>
      </c>
      <c r="H256" s="571" t="e">
        <f t="shared" si="2"/>
        <v>#N/A</v>
      </c>
      <c r="I256" s="410" t="e">
        <f>VLOOKUP(A256,Data!$A:$P,15,FALSE)</f>
        <v>#N/A</v>
      </c>
      <c r="J256" s="386" t="e">
        <f>VLOOKUP(A256,Data!$A:$P,16,FALSE)</f>
        <v>#N/A</v>
      </c>
      <c r="K256" s="505" t="e">
        <f>VLOOKUP(A256,Data!$A:$S,19,FALSE)</f>
        <v>#N/A</v>
      </c>
      <c r="L256" s="528" t="e">
        <f>VLOOKUP(A256,Data!$A$2:$P$337,16,FALSE)</f>
        <v>#N/A</v>
      </c>
    </row>
    <row r="257" spans="1:12" ht="5.0999999999999996" customHeight="1" x14ac:dyDescent="0.2">
      <c r="A257" s="409"/>
      <c r="B257" s="408" t="e">
        <f>VLOOKUP(A257,Data!$A:$P,3,FALSE)</f>
        <v>#N/A</v>
      </c>
      <c r="C257" s="94" t="e">
        <f>VLOOKUP(A257,Data!$A:$P,4,FALSE)</f>
        <v>#N/A</v>
      </c>
      <c r="D257" s="99" t="e">
        <f>VLOOKUP(A257,Data!$A:$P,5,FALSE)</f>
        <v>#N/A</v>
      </c>
      <c r="E257" s="98" t="e">
        <f>VLOOKUP(A257,Data!$A:$P,9,FALSE)</f>
        <v>#N/A</v>
      </c>
      <c r="F257" s="111" t="e">
        <f>VLOOKUP(A257,Data!$A:$P,11,FALSE)</f>
        <v>#N/A</v>
      </c>
      <c r="G257" s="111" t="e">
        <f>VLOOKUP(A257,Data!$A:$P,12,FALSE)</f>
        <v>#N/A</v>
      </c>
      <c r="H257" s="571" t="e">
        <f t="shared" si="2"/>
        <v>#N/A</v>
      </c>
      <c r="I257" s="410" t="e">
        <f>VLOOKUP(A257,Data!$A:$P,15,FALSE)</f>
        <v>#N/A</v>
      </c>
      <c r="J257" s="386" t="e">
        <f>VLOOKUP(A257,Data!$A:$P,16,FALSE)</f>
        <v>#N/A</v>
      </c>
      <c r="K257" s="505" t="e">
        <f>VLOOKUP(A257,Data!$A:$S,19,FALSE)</f>
        <v>#N/A</v>
      </c>
      <c r="L257" s="528" t="e">
        <f>VLOOKUP(A257,Data!$A$2:$P$337,16,FALSE)</f>
        <v>#N/A</v>
      </c>
    </row>
    <row r="258" spans="1:12" ht="5.0999999999999996" customHeight="1" x14ac:dyDescent="0.2">
      <c r="A258" s="409"/>
      <c r="B258" s="408" t="e">
        <f>VLOOKUP(A258,Data!$A:$P,3,FALSE)</f>
        <v>#N/A</v>
      </c>
      <c r="C258" s="94" t="e">
        <f>VLOOKUP(A258,Data!$A:$P,4,FALSE)</f>
        <v>#N/A</v>
      </c>
      <c r="D258" s="99" t="e">
        <f>VLOOKUP(A258,Data!$A:$P,5,FALSE)</f>
        <v>#N/A</v>
      </c>
      <c r="E258" s="98" t="e">
        <f>VLOOKUP(A258,Data!$A:$P,9,FALSE)</f>
        <v>#N/A</v>
      </c>
      <c r="F258" s="111" t="e">
        <f>VLOOKUP(A258,Data!$A:$P,11,FALSE)</f>
        <v>#N/A</v>
      </c>
      <c r="G258" s="111" t="e">
        <f>VLOOKUP(A258,Data!$A:$P,12,FALSE)</f>
        <v>#N/A</v>
      </c>
      <c r="H258" s="571" t="e">
        <f t="shared" si="2"/>
        <v>#N/A</v>
      </c>
      <c r="I258" s="410" t="e">
        <f>VLOOKUP(A258,Data!$A:$P,15,FALSE)</f>
        <v>#N/A</v>
      </c>
      <c r="J258" s="386" t="e">
        <f>VLOOKUP(A258,Data!$A:$P,16,FALSE)</f>
        <v>#N/A</v>
      </c>
      <c r="K258" s="505" t="e">
        <f>VLOOKUP(A258,Data!$A:$S,19,FALSE)</f>
        <v>#N/A</v>
      </c>
      <c r="L258" s="528" t="e">
        <f>VLOOKUP(A258,Data!$A$2:$P$337,16,FALSE)</f>
        <v>#N/A</v>
      </c>
    </row>
    <row r="259" spans="1:12" ht="5.0999999999999996" customHeight="1" x14ac:dyDescent="0.2">
      <c r="A259" s="409"/>
      <c r="B259" s="408" t="e">
        <f>VLOOKUP(A259,Data!$A:$P,3,FALSE)</f>
        <v>#N/A</v>
      </c>
      <c r="C259" s="94" t="e">
        <f>VLOOKUP(A259,Data!$A:$P,4,FALSE)</f>
        <v>#N/A</v>
      </c>
      <c r="D259" s="99" t="e">
        <f>VLOOKUP(A259,Data!$A:$P,5,FALSE)</f>
        <v>#N/A</v>
      </c>
      <c r="E259" s="98" t="e">
        <f>VLOOKUP(A259,Data!$A:$P,9,FALSE)</f>
        <v>#N/A</v>
      </c>
      <c r="F259" s="111" t="e">
        <f>VLOOKUP(A259,Data!$A:$P,11,FALSE)</f>
        <v>#N/A</v>
      </c>
      <c r="G259" s="111" t="e">
        <f>VLOOKUP(A259,Data!$A:$P,12,FALSE)</f>
        <v>#N/A</v>
      </c>
      <c r="H259" s="571" t="e">
        <f t="shared" si="2"/>
        <v>#N/A</v>
      </c>
      <c r="I259" s="410" t="e">
        <f>VLOOKUP(A259,Data!$A:$P,15,FALSE)</f>
        <v>#N/A</v>
      </c>
      <c r="J259" s="386" t="e">
        <f>VLOOKUP(A259,Data!$A:$P,16,FALSE)</f>
        <v>#N/A</v>
      </c>
      <c r="K259" s="505" t="e">
        <f>VLOOKUP(A259,Data!$A:$S,19,FALSE)</f>
        <v>#N/A</v>
      </c>
      <c r="L259" s="528" t="e">
        <f>VLOOKUP(A259,Data!$A$2:$P$337,16,FALSE)</f>
        <v>#N/A</v>
      </c>
    </row>
    <row r="260" spans="1:12" ht="5.0999999999999996" customHeight="1" x14ac:dyDescent="0.2">
      <c r="A260" s="409"/>
      <c r="B260" s="408" t="e">
        <f>VLOOKUP(A260,Data!$A:$P,3,FALSE)</f>
        <v>#N/A</v>
      </c>
      <c r="C260" s="94" t="e">
        <f>VLOOKUP(A260,Data!$A:$P,4,FALSE)</f>
        <v>#N/A</v>
      </c>
      <c r="D260" s="99" t="e">
        <f>VLOOKUP(A260,Data!$A:$P,5,FALSE)</f>
        <v>#N/A</v>
      </c>
      <c r="E260" s="98" t="e">
        <f>VLOOKUP(A260,Data!$A:$P,9,FALSE)</f>
        <v>#N/A</v>
      </c>
      <c r="F260" s="111" t="e">
        <f>VLOOKUP(A260,Data!$A:$P,11,FALSE)</f>
        <v>#N/A</v>
      </c>
      <c r="G260" s="111" t="e">
        <f>VLOOKUP(A260,Data!$A:$P,12,FALSE)</f>
        <v>#N/A</v>
      </c>
      <c r="H260" s="571" t="e">
        <f t="shared" si="2"/>
        <v>#N/A</v>
      </c>
      <c r="I260" s="410" t="e">
        <f>VLOOKUP(A260,Data!$A:$P,15,FALSE)</f>
        <v>#N/A</v>
      </c>
      <c r="J260" s="386" t="e">
        <f>VLOOKUP(A260,Data!$A:$P,16,FALSE)</f>
        <v>#N/A</v>
      </c>
      <c r="K260" s="505" t="e">
        <f>VLOOKUP(A260,Data!$A:$S,19,FALSE)</f>
        <v>#N/A</v>
      </c>
      <c r="L260" s="528" t="e">
        <f>VLOOKUP(A260,Data!$A$2:$P$337,16,FALSE)</f>
        <v>#N/A</v>
      </c>
    </row>
    <row r="261" spans="1:12" ht="5.0999999999999996" customHeight="1" x14ac:dyDescent="0.2">
      <c r="A261" s="409"/>
      <c r="B261" s="408" t="e">
        <f>VLOOKUP(A261,Data!$A:$P,3,FALSE)</f>
        <v>#N/A</v>
      </c>
      <c r="C261" s="94" t="e">
        <f>VLOOKUP(A261,Data!$A:$P,4,FALSE)</f>
        <v>#N/A</v>
      </c>
      <c r="D261" s="99" t="e">
        <f>VLOOKUP(A261,Data!$A:$P,5,FALSE)</f>
        <v>#N/A</v>
      </c>
      <c r="E261" s="98" t="e">
        <f>VLOOKUP(A261,Data!$A:$P,9,FALSE)</f>
        <v>#N/A</v>
      </c>
      <c r="F261" s="111" t="e">
        <f>VLOOKUP(A261,Data!$A:$P,11,FALSE)</f>
        <v>#N/A</v>
      </c>
      <c r="G261" s="111" t="e">
        <f>VLOOKUP(A261,Data!$A:$P,12,FALSE)</f>
        <v>#N/A</v>
      </c>
      <c r="H261" s="571" t="e">
        <f t="shared" si="2"/>
        <v>#N/A</v>
      </c>
      <c r="I261" s="410" t="e">
        <f>VLOOKUP(A261,Data!$A:$P,15,FALSE)</f>
        <v>#N/A</v>
      </c>
      <c r="J261" s="386" t="e">
        <f>VLOOKUP(A261,Data!$A:$P,16,FALSE)</f>
        <v>#N/A</v>
      </c>
      <c r="K261" s="505" t="e">
        <f>VLOOKUP(A261,Data!$A:$S,19,FALSE)</f>
        <v>#N/A</v>
      </c>
      <c r="L261" s="528" t="e">
        <f>VLOOKUP(A261,Data!$A$2:$P$337,16,FALSE)</f>
        <v>#N/A</v>
      </c>
    </row>
    <row r="262" spans="1:12" ht="5.0999999999999996" customHeight="1" x14ac:dyDescent="0.2">
      <c r="A262" s="409"/>
      <c r="B262" s="408" t="e">
        <f>VLOOKUP(A262,Data!$A:$P,3,FALSE)</f>
        <v>#N/A</v>
      </c>
      <c r="C262" s="94" t="e">
        <f>VLOOKUP(A262,Data!$A:$P,4,FALSE)</f>
        <v>#N/A</v>
      </c>
      <c r="D262" s="99" t="e">
        <f>VLOOKUP(A262,Data!$A:$P,5,FALSE)</f>
        <v>#N/A</v>
      </c>
      <c r="E262" s="98" t="e">
        <f>VLOOKUP(A262,Data!$A:$P,9,FALSE)</f>
        <v>#N/A</v>
      </c>
      <c r="F262" s="111" t="e">
        <f>VLOOKUP(A262,Data!$A:$P,11,FALSE)</f>
        <v>#N/A</v>
      </c>
      <c r="G262" s="111" t="e">
        <f>VLOOKUP(A262,Data!$A:$P,12,FALSE)</f>
        <v>#N/A</v>
      </c>
      <c r="H262" s="571" t="e">
        <f t="shared" ref="H262:H271" si="3">G262-F262</f>
        <v>#N/A</v>
      </c>
      <c r="I262" s="410" t="e">
        <f>VLOOKUP(A262,Data!$A:$P,15,FALSE)</f>
        <v>#N/A</v>
      </c>
      <c r="J262" s="386" t="e">
        <f>VLOOKUP(A262,Data!$A:$P,16,FALSE)</f>
        <v>#N/A</v>
      </c>
      <c r="K262" s="505" t="e">
        <f>VLOOKUP(A262,Data!$A:$S,19,FALSE)</f>
        <v>#N/A</v>
      </c>
      <c r="L262" s="528" t="e">
        <f>VLOOKUP(A262,Data!$A$2:$P$337,16,FALSE)</f>
        <v>#N/A</v>
      </c>
    </row>
    <row r="263" spans="1:12" ht="5.0999999999999996" customHeight="1" x14ac:dyDescent="0.2">
      <c r="A263" s="409"/>
      <c r="B263" s="408" t="e">
        <f>VLOOKUP(A263,Data!$A:$P,3,FALSE)</f>
        <v>#N/A</v>
      </c>
      <c r="C263" s="94" t="e">
        <f>VLOOKUP(A263,Data!$A:$P,4,FALSE)</f>
        <v>#N/A</v>
      </c>
      <c r="D263" s="99" t="e">
        <f>VLOOKUP(A263,Data!$A:$P,5,FALSE)</f>
        <v>#N/A</v>
      </c>
      <c r="E263" s="98" t="e">
        <f>VLOOKUP(A263,Data!$A:$P,9,FALSE)</f>
        <v>#N/A</v>
      </c>
      <c r="F263" s="111" t="e">
        <f>VLOOKUP(A263,Data!$A:$P,11,FALSE)</f>
        <v>#N/A</v>
      </c>
      <c r="G263" s="111" t="e">
        <f>VLOOKUP(A263,Data!$A:$P,12,FALSE)</f>
        <v>#N/A</v>
      </c>
      <c r="H263" s="571" t="e">
        <f t="shared" si="3"/>
        <v>#N/A</v>
      </c>
      <c r="I263" s="410" t="e">
        <f>VLOOKUP(A263,Data!$A:$P,15,FALSE)</f>
        <v>#N/A</v>
      </c>
      <c r="J263" s="386" t="e">
        <f>VLOOKUP(A263,Data!$A:$P,16,FALSE)</f>
        <v>#N/A</v>
      </c>
      <c r="K263" s="505" t="e">
        <f>VLOOKUP(A263,Data!$A:$S,19,FALSE)</f>
        <v>#N/A</v>
      </c>
      <c r="L263" s="528" t="e">
        <f>VLOOKUP(A263,Data!$A$2:$P$337,16,FALSE)</f>
        <v>#N/A</v>
      </c>
    </row>
    <row r="264" spans="1:12" ht="5.0999999999999996" customHeight="1" x14ac:dyDescent="0.2">
      <c r="A264" s="409"/>
      <c r="B264" s="408" t="e">
        <f>VLOOKUP(A264,Data!$A:$P,3,FALSE)</f>
        <v>#N/A</v>
      </c>
      <c r="C264" s="94" t="e">
        <f>VLOOKUP(A264,Data!$A:$P,4,FALSE)</f>
        <v>#N/A</v>
      </c>
      <c r="D264" s="99" t="e">
        <f>VLOOKUP(A264,Data!$A:$P,5,FALSE)</f>
        <v>#N/A</v>
      </c>
      <c r="E264" s="98" t="e">
        <f>VLOOKUP(A264,Data!$A:$P,9,FALSE)</f>
        <v>#N/A</v>
      </c>
      <c r="F264" s="111" t="e">
        <f>VLOOKUP(A264,Data!$A:$P,11,FALSE)</f>
        <v>#N/A</v>
      </c>
      <c r="G264" s="111" t="e">
        <f>VLOOKUP(A264,Data!$A:$P,12,FALSE)</f>
        <v>#N/A</v>
      </c>
      <c r="H264" s="571" t="e">
        <f t="shared" si="3"/>
        <v>#N/A</v>
      </c>
      <c r="I264" s="410" t="e">
        <f>VLOOKUP(A264,Data!$A:$P,15,FALSE)</f>
        <v>#N/A</v>
      </c>
      <c r="J264" s="386" t="e">
        <f>VLOOKUP(A264,Data!$A:$P,16,FALSE)</f>
        <v>#N/A</v>
      </c>
      <c r="K264" s="505" t="e">
        <f>VLOOKUP(A264,Data!$A:$S,19,FALSE)</f>
        <v>#N/A</v>
      </c>
      <c r="L264" s="528" t="e">
        <f>VLOOKUP(A264,Data!$A$2:$P$337,16,FALSE)</f>
        <v>#N/A</v>
      </c>
    </row>
    <row r="265" spans="1:12" ht="5.0999999999999996" customHeight="1" x14ac:dyDescent="0.2">
      <c r="A265" s="409"/>
      <c r="B265" s="408" t="e">
        <f>VLOOKUP(A265,Data!$A:$P,3,FALSE)</f>
        <v>#N/A</v>
      </c>
      <c r="C265" s="94" t="e">
        <f>VLOOKUP(A265,Data!$A:$P,4,FALSE)</f>
        <v>#N/A</v>
      </c>
      <c r="D265" s="99" t="e">
        <f>VLOOKUP(A265,Data!$A:$P,5,FALSE)</f>
        <v>#N/A</v>
      </c>
      <c r="E265" s="98" t="e">
        <f>VLOOKUP(A265,Data!$A:$P,9,FALSE)</f>
        <v>#N/A</v>
      </c>
      <c r="F265" s="111" t="e">
        <f>VLOOKUP(A265,Data!$A:$P,11,FALSE)</f>
        <v>#N/A</v>
      </c>
      <c r="G265" s="111" t="e">
        <f>VLOOKUP(A265,Data!$A:$P,12,FALSE)</f>
        <v>#N/A</v>
      </c>
      <c r="H265" s="571" t="e">
        <f t="shared" si="3"/>
        <v>#N/A</v>
      </c>
      <c r="I265" s="410" t="e">
        <f>VLOOKUP(A265,Data!$A:$P,15,FALSE)</f>
        <v>#N/A</v>
      </c>
      <c r="J265" s="386" t="e">
        <f>VLOOKUP(A265,Data!$A:$P,16,FALSE)</f>
        <v>#N/A</v>
      </c>
      <c r="K265" s="505" t="e">
        <f>VLOOKUP(A265,Data!$A:$S,19,FALSE)</f>
        <v>#N/A</v>
      </c>
      <c r="L265" s="528" t="e">
        <f>VLOOKUP(A265,Data!$A$2:$P$337,16,FALSE)</f>
        <v>#N/A</v>
      </c>
    </row>
    <row r="266" spans="1:12" ht="5.0999999999999996" customHeight="1" x14ac:dyDescent="0.2">
      <c r="A266" s="409"/>
      <c r="B266" s="408" t="e">
        <f>VLOOKUP(A266,Data!$A:$P,3,FALSE)</f>
        <v>#N/A</v>
      </c>
      <c r="C266" s="94" t="e">
        <f>VLOOKUP(A266,Data!$A:$P,4,FALSE)</f>
        <v>#N/A</v>
      </c>
      <c r="D266" s="99" t="e">
        <f>VLOOKUP(A266,Data!$A:$P,5,FALSE)</f>
        <v>#N/A</v>
      </c>
      <c r="E266" s="98" t="e">
        <f>VLOOKUP(A266,Data!$A:$P,9,FALSE)</f>
        <v>#N/A</v>
      </c>
      <c r="F266" s="111" t="e">
        <f>VLOOKUP(A266,Data!$A:$P,11,FALSE)</f>
        <v>#N/A</v>
      </c>
      <c r="G266" s="111" t="e">
        <f>VLOOKUP(A266,Data!$A:$P,12,FALSE)</f>
        <v>#N/A</v>
      </c>
      <c r="H266" s="571" t="e">
        <f t="shared" si="3"/>
        <v>#N/A</v>
      </c>
      <c r="I266" s="410" t="e">
        <f>VLOOKUP(A266,Data!$A:$P,15,FALSE)</f>
        <v>#N/A</v>
      </c>
      <c r="J266" s="386" t="e">
        <f>VLOOKUP(A266,Data!$A:$P,16,FALSE)</f>
        <v>#N/A</v>
      </c>
      <c r="K266" s="505" t="e">
        <f>VLOOKUP(A266,Data!$A:$S,19,FALSE)</f>
        <v>#N/A</v>
      </c>
      <c r="L266" s="528" t="e">
        <f>VLOOKUP(A266,Data!$A$2:$P$337,16,FALSE)</f>
        <v>#N/A</v>
      </c>
    </row>
    <row r="267" spans="1:12" ht="5.0999999999999996" customHeight="1" x14ac:dyDescent="0.2">
      <c r="A267" s="436"/>
      <c r="B267" s="408" t="e">
        <f>VLOOKUP(A267,Data!$A:$P,3,FALSE)</f>
        <v>#N/A</v>
      </c>
      <c r="C267" s="94" t="e">
        <f>VLOOKUP(A267,Data!$A:$P,4,FALSE)</f>
        <v>#N/A</v>
      </c>
      <c r="D267" s="99" t="e">
        <f>VLOOKUP(A267,Data!$A:$P,5,FALSE)</f>
        <v>#N/A</v>
      </c>
      <c r="E267" s="98" t="e">
        <f>VLOOKUP(A267,Data!$A:$P,9,FALSE)</f>
        <v>#N/A</v>
      </c>
      <c r="F267" s="111" t="e">
        <f>VLOOKUP(A267,Data!$A:$P,11,FALSE)</f>
        <v>#N/A</v>
      </c>
      <c r="G267" s="111" t="e">
        <f>VLOOKUP(A267,Data!$A:$P,12,FALSE)</f>
        <v>#N/A</v>
      </c>
      <c r="H267" s="571" t="e">
        <f t="shared" si="3"/>
        <v>#N/A</v>
      </c>
      <c r="I267" s="410" t="e">
        <f>VLOOKUP(A267,Data!$A:$P,15,FALSE)</f>
        <v>#N/A</v>
      </c>
      <c r="J267" s="386" t="e">
        <f>VLOOKUP(A267,Data!$A:$P,16,FALSE)</f>
        <v>#N/A</v>
      </c>
      <c r="K267" s="505" t="e">
        <f>VLOOKUP(A267,Data!$A:$S,19,FALSE)</f>
        <v>#N/A</v>
      </c>
      <c r="L267" s="528" t="e">
        <f>VLOOKUP(A267,Data!$A$2:$P$337,16,FALSE)</f>
        <v>#N/A</v>
      </c>
    </row>
    <row r="268" spans="1:12" ht="5.0999999999999996" customHeight="1" x14ac:dyDescent="0.2">
      <c r="A268" s="409"/>
      <c r="B268" s="408" t="e">
        <f>VLOOKUP(A268,Data!$A:$P,3,FALSE)</f>
        <v>#N/A</v>
      </c>
      <c r="C268" s="94" t="e">
        <f>VLOOKUP(A268,Data!$A:$P,4,FALSE)</f>
        <v>#N/A</v>
      </c>
      <c r="D268" s="99" t="e">
        <f>VLOOKUP(A268,Data!$A:$P,5,FALSE)</f>
        <v>#N/A</v>
      </c>
      <c r="E268" s="98" t="e">
        <f>VLOOKUP(A268,Data!$A:$P,9,FALSE)</f>
        <v>#N/A</v>
      </c>
      <c r="F268" s="111" t="e">
        <f>VLOOKUP(A268,Data!$A:$P,11,FALSE)</f>
        <v>#N/A</v>
      </c>
      <c r="G268" s="111" t="e">
        <f>VLOOKUP(A268,Data!$A:$P,12,FALSE)</f>
        <v>#N/A</v>
      </c>
      <c r="H268" s="571" t="e">
        <f t="shared" si="3"/>
        <v>#N/A</v>
      </c>
      <c r="I268" s="410" t="e">
        <f>VLOOKUP(A268,Data!$A:$P,15,FALSE)</f>
        <v>#N/A</v>
      </c>
      <c r="J268" s="386" t="e">
        <f>VLOOKUP(A268,Data!$A:$P,16,FALSE)</f>
        <v>#N/A</v>
      </c>
      <c r="K268" s="505" t="e">
        <f>VLOOKUP(A268,Data!$A:$S,19,FALSE)</f>
        <v>#N/A</v>
      </c>
      <c r="L268" s="528" t="e">
        <f>VLOOKUP(A268,Data!$A$2:$P$337,16,FALSE)</f>
        <v>#N/A</v>
      </c>
    </row>
    <row r="269" spans="1:12" ht="5.0999999999999996" customHeight="1" x14ac:dyDescent="0.2">
      <c r="A269" s="409"/>
      <c r="B269" s="408" t="e">
        <f>VLOOKUP(A269,Data!$A:$P,3,FALSE)</f>
        <v>#N/A</v>
      </c>
      <c r="C269" s="94" t="e">
        <f>VLOOKUP(A269,Data!$A:$P,4,FALSE)</f>
        <v>#N/A</v>
      </c>
      <c r="D269" s="99" t="e">
        <f>VLOOKUP(A269,Data!$A:$P,5,FALSE)</f>
        <v>#N/A</v>
      </c>
      <c r="E269" s="98" t="e">
        <f>VLOOKUP(A269,Data!$A:$P,9,FALSE)</f>
        <v>#N/A</v>
      </c>
      <c r="F269" s="111" t="e">
        <f>VLOOKUP(A269,Data!$A:$P,11,FALSE)</f>
        <v>#N/A</v>
      </c>
      <c r="G269" s="111" t="e">
        <f>VLOOKUP(A269,Data!$A:$P,12,FALSE)</f>
        <v>#N/A</v>
      </c>
      <c r="H269" s="571" t="e">
        <f t="shared" si="3"/>
        <v>#N/A</v>
      </c>
      <c r="I269" s="410" t="e">
        <f>VLOOKUP(A269,Data!$A:$P,15,FALSE)</f>
        <v>#N/A</v>
      </c>
      <c r="J269" s="386" t="e">
        <f>VLOOKUP(A269,Data!$A:$P,16,FALSE)</f>
        <v>#N/A</v>
      </c>
      <c r="K269" s="505" t="e">
        <f>VLOOKUP(A269,Data!$A:$S,19,FALSE)</f>
        <v>#N/A</v>
      </c>
      <c r="L269" s="528" t="e">
        <f>VLOOKUP(A269,Data!$A$2:$P$337,16,FALSE)</f>
        <v>#N/A</v>
      </c>
    </row>
    <row r="270" spans="1:12" ht="5.0999999999999996" customHeight="1" x14ac:dyDescent="0.2">
      <c r="A270" s="409"/>
      <c r="B270" s="408" t="e">
        <f>VLOOKUP(A270,Data!$A:$P,3,FALSE)</f>
        <v>#N/A</v>
      </c>
      <c r="C270" s="94" t="e">
        <f>VLOOKUP(A270,Data!$A:$P,4,FALSE)</f>
        <v>#N/A</v>
      </c>
      <c r="D270" s="99" t="e">
        <f>VLOOKUP(A270,Data!$A:$P,5,FALSE)</f>
        <v>#N/A</v>
      </c>
      <c r="E270" s="98" t="e">
        <f>VLOOKUP(A270,Data!$A:$P,9,FALSE)</f>
        <v>#N/A</v>
      </c>
      <c r="F270" s="111" t="e">
        <f>VLOOKUP(A270,Data!$A:$P,11,FALSE)</f>
        <v>#N/A</v>
      </c>
      <c r="G270" s="111" t="e">
        <f>VLOOKUP(A270,Data!$A:$P,12,FALSE)</f>
        <v>#N/A</v>
      </c>
      <c r="H270" s="571" t="e">
        <f t="shared" si="3"/>
        <v>#N/A</v>
      </c>
      <c r="I270" s="410" t="e">
        <f>VLOOKUP(A270,Data!$A:$P,15,FALSE)</f>
        <v>#N/A</v>
      </c>
      <c r="J270" s="386" t="e">
        <f>VLOOKUP(A270,Data!$A:$P,16,FALSE)</f>
        <v>#N/A</v>
      </c>
      <c r="K270" s="505" t="e">
        <f>VLOOKUP(A270,Data!$A:$S,19,FALSE)</f>
        <v>#N/A</v>
      </c>
      <c r="L270" s="528" t="e">
        <f>VLOOKUP(A270,Data!$A$2:$P$337,16,FALSE)</f>
        <v>#N/A</v>
      </c>
    </row>
    <row r="271" spans="1:12" ht="5.0999999999999996" customHeight="1" x14ac:dyDescent="0.2">
      <c r="A271" s="409"/>
      <c r="B271" s="408" t="e">
        <f>VLOOKUP(A271,Data!$A:$P,3,FALSE)</f>
        <v>#N/A</v>
      </c>
      <c r="C271" s="94" t="e">
        <f>VLOOKUP(A271,Data!$A:$P,4,FALSE)</f>
        <v>#N/A</v>
      </c>
      <c r="D271" s="99" t="e">
        <f>VLOOKUP(A271,Data!$A:$P,5,FALSE)</f>
        <v>#N/A</v>
      </c>
      <c r="E271" s="98" t="e">
        <f>VLOOKUP(A271,Data!$A:$P,9,FALSE)</f>
        <v>#N/A</v>
      </c>
      <c r="F271" s="111" t="e">
        <f>VLOOKUP(A271,Data!$A:$P,11,FALSE)</f>
        <v>#N/A</v>
      </c>
      <c r="G271" s="111" t="e">
        <f>VLOOKUP(A271,Data!$A:$P,12,FALSE)</f>
        <v>#N/A</v>
      </c>
      <c r="H271" s="571" t="e">
        <f t="shared" si="3"/>
        <v>#N/A</v>
      </c>
      <c r="I271" s="410" t="e">
        <f>VLOOKUP(A271,Data!$A:$P,15,FALSE)</f>
        <v>#N/A</v>
      </c>
      <c r="J271" s="386" t="e">
        <f>VLOOKUP(A271,Data!$A:$P,16,FALSE)</f>
        <v>#N/A</v>
      </c>
      <c r="K271" s="505" t="e">
        <f>VLOOKUP(A271,Data!$A:$S,19,FALSE)</f>
        <v>#N/A</v>
      </c>
      <c r="L271" s="528" t="e">
        <f>VLOOKUP(A271,Data!$A$2:$P$337,16,FALSE)</f>
        <v>#N/A</v>
      </c>
    </row>
    <row r="272" spans="1:12" ht="5.0999999999999996" customHeight="1" x14ac:dyDescent="0.2">
      <c r="A272" s="409"/>
      <c r="B272" s="430" t="e">
        <f>VLOOKUP(A272,Data!$A:$P,3,FALSE)</f>
        <v>#N/A</v>
      </c>
      <c r="C272" s="185" t="e">
        <f>VLOOKUP(A272,Data!$A:$P,4,FALSE)</f>
        <v>#N/A</v>
      </c>
      <c r="D272" s="431" t="e">
        <f>VLOOKUP(A272,Data!$A:$P,5,FALSE)</f>
        <v>#N/A</v>
      </c>
      <c r="E272" s="312" t="e">
        <f>VLOOKUP(A272,Data!$A:$P,9,FALSE)</f>
        <v>#N/A</v>
      </c>
      <c r="F272" s="429" t="e">
        <f>VLOOKUP(A272,Data!$A:$P,11,FALSE)</f>
        <v>#N/A</v>
      </c>
      <c r="G272" s="429" t="e">
        <f>VLOOKUP(A272,Data!$A:$P,12,FALSE)</f>
        <v>#N/A</v>
      </c>
      <c r="H272" s="572" t="e">
        <f>G272-F272</f>
        <v>#N/A</v>
      </c>
      <c r="I272" s="432" t="e">
        <f>VLOOKUP(A272,Data!$A:$P,15,FALSE)</f>
        <v>#N/A</v>
      </c>
      <c r="J272" s="388" t="e">
        <f>VLOOKUP(A272,Data!$A:$P,16,FALSE)</f>
        <v>#N/A</v>
      </c>
      <c r="K272" s="525" t="e">
        <f>VLOOKUP(A272,Data!$A:$S,19,FALSE)</f>
        <v>#N/A</v>
      </c>
      <c r="L272" s="528" t="e">
        <f>VLOOKUP(A272,Data!$A$2:$P$337,16,FALSE)</f>
        <v>#N/A</v>
      </c>
    </row>
    <row r="273" spans="1:12" ht="5.0999999999999996" customHeight="1" x14ac:dyDescent="0.2">
      <c r="A273" s="409"/>
      <c r="B273" s="430" t="e">
        <f>VLOOKUP(A273,Data!$A:$P,3,FALSE)</f>
        <v>#N/A</v>
      </c>
      <c r="C273" s="185" t="e">
        <f>VLOOKUP(A273,Data!$A:$P,4,FALSE)</f>
        <v>#N/A</v>
      </c>
      <c r="D273" s="431" t="e">
        <f>VLOOKUP(A273,Data!$A:$P,5,FALSE)</f>
        <v>#N/A</v>
      </c>
      <c r="E273" s="312" t="e">
        <f>VLOOKUP(A273,Data!$A:$P,9,FALSE)</f>
        <v>#N/A</v>
      </c>
      <c r="F273" s="429" t="e">
        <f>VLOOKUP(A273,Data!$A:$P,11,FALSE)</f>
        <v>#N/A</v>
      </c>
      <c r="G273" s="429" t="e">
        <f>VLOOKUP(A273,Data!$A:$P,12,FALSE)</f>
        <v>#N/A</v>
      </c>
      <c r="H273" s="572" t="e">
        <f t="shared" ref="H273:H282" si="4">G273-F273</f>
        <v>#N/A</v>
      </c>
      <c r="I273" s="432" t="e">
        <f>VLOOKUP(A273,Data!$A:$P,15,FALSE)</f>
        <v>#N/A</v>
      </c>
      <c r="J273" s="388" t="e">
        <f>VLOOKUP(A273,Data!$A:$P,16,FALSE)</f>
        <v>#N/A</v>
      </c>
      <c r="K273" s="525" t="e">
        <f>VLOOKUP(A273,Data!$A:$S,19,FALSE)</f>
        <v>#N/A</v>
      </c>
      <c r="L273" s="528" t="e">
        <f>VLOOKUP(A273,Data!$A$2:$P$337,16,FALSE)</f>
        <v>#N/A</v>
      </c>
    </row>
    <row r="274" spans="1:12" ht="5.0999999999999996" customHeight="1" x14ac:dyDescent="0.2">
      <c r="A274" s="409"/>
      <c r="B274" s="430" t="e">
        <f>VLOOKUP(A274,Data!$A:$P,3,FALSE)</f>
        <v>#N/A</v>
      </c>
      <c r="C274" s="185" t="e">
        <f>VLOOKUP(A274,Data!$A:$P,4,FALSE)</f>
        <v>#N/A</v>
      </c>
      <c r="D274" s="431" t="e">
        <f>VLOOKUP(A274,Data!$A:$P,5,FALSE)</f>
        <v>#N/A</v>
      </c>
      <c r="E274" s="312" t="e">
        <f>VLOOKUP(A274,Data!$A:$P,9,FALSE)</f>
        <v>#N/A</v>
      </c>
      <c r="F274" s="429" t="e">
        <f>VLOOKUP(A274,Data!$A:$P,11,FALSE)</f>
        <v>#N/A</v>
      </c>
      <c r="G274" s="429" t="e">
        <f>VLOOKUP(A274,Data!$A:$P,12,FALSE)</f>
        <v>#N/A</v>
      </c>
      <c r="H274" s="572" t="e">
        <f t="shared" si="4"/>
        <v>#N/A</v>
      </c>
      <c r="I274" s="432" t="e">
        <f>VLOOKUP(A274,Data!$A:$P,15,FALSE)</f>
        <v>#N/A</v>
      </c>
      <c r="J274" s="388" t="e">
        <f>VLOOKUP(A274,Data!$A:$P,16,FALSE)</f>
        <v>#N/A</v>
      </c>
      <c r="K274" s="525" t="e">
        <f>VLOOKUP(A274,Data!$A:$S,19,FALSE)</f>
        <v>#N/A</v>
      </c>
      <c r="L274" s="528" t="e">
        <f>VLOOKUP(A274,Data!$A$2:$P$337,16,FALSE)</f>
        <v>#N/A</v>
      </c>
    </row>
    <row r="275" spans="1:12" ht="5.0999999999999996" customHeight="1" x14ac:dyDescent="0.2">
      <c r="A275" s="409"/>
      <c r="B275" s="430" t="e">
        <f>VLOOKUP(A275,Data!$A:$P,3,FALSE)</f>
        <v>#N/A</v>
      </c>
      <c r="C275" s="185" t="e">
        <f>VLOOKUP(A275,Data!$A:$P,4,FALSE)</f>
        <v>#N/A</v>
      </c>
      <c r="D275" s="431" t="e">
        <f>VLOOKUP(A275,Data!$A:$P,5,FALSE)</f>
        <v>#N/A</v>
      </c>
      <c r="E275" s="312" t="e">
        <f>VLOOKUP(A275,Data!$A:$P,9,FALSE)</f>
        <v>#N/A</v>
      </c>
      <c r="F275" s="429" t="e">
        <f>VLOOKUP(A275,Data!$A:$P,11,FALSE)</f>
        <v>#N/A</v>
      </c>
      <c r="G275" s="429" t="e">
        <f>VLOOKUP(A275,Data!$A:$P,12,FALSE)</f>
        <v>#N/A</v>
      </c>
      <c r="H275" s="572" t="e">
        <f t="shared" si="4"/>
        <v>#N/A</v>
      </c>
      <c r="I275" s="432" t="e">
        <f>VLOOKUP(A275,Data!$A:$P,15,FALSE)</f>
        <v>#N/A</v>
      </c>
      <c r="J275" s="388" t="e">
        <f>VLOOKUP(A275,Data!$A:$P,16,FALSE)</f>
        <v>#N/A</v>
      </c>
      <c r="K275" s="525" t="e">
        <f>VLOOKUP(A275,Data!$A:$S,19,FALSE)</f>
        <v>#N/A</v>
      </c>
      <c r="L275" s="528" t="e">
        <f>VLOOKUP(A275,Data!$A$2:$P$337,16,FALSE)</f>
        <v>#N/A</v>
      </c>
    </row>
    <row r="276" spans="1:12" ht="5.0999999999999996" customHeight="1" x14ac:dyDescent="0.2">
      <c r="A276" s="409"/>
      <c r="B276" s="430" t="e">
        <f>VLOOKUP(A276,Data!$A:$P,3,FALSE)</f>
        <v>#N/A</v>
      </c>
      <c r="C276" s="185" t="e">
        <f>VLOOKUP(A276,Data!$A:$P,4,FALSE)</f>
        <v>#N/A</v>
      </c>
      <c r="D276" s="431" t="e">
        <f>VLOOKUP(A276,Data!$A:$P,5,FALSE)</f>
        <v>#N/A</v>
      </c>
      <c r="E276" s="312" t="e">
        <f>VLOOKUP(A276,Data!$A:$P,9,FALSE)</f>
        <v>#N/A</v>
      </c>
      <c r="F276" s="429" t="e">
        <f>VLOOKUP(A276,Data!$A:$P,11,FALSE)</f>
        <v>#N/A</v>
      </c>
      <c r="G276" s="429" t="e">
        <f>VLOOKUP(A276,Data!$A:$P,12,FALSE)</f>
        <v>#N/A</v>
      </c>
      <c r="H276" s="572" t="e">
        <f t="shared" si="4"/>
        <v>#N/A</v>
      </c>
      <c r="I276" s="432" t="e">
        <f>VLOOKUP(A276,Data!$A:$P,15,FALSE)</f>
        <v>#N/A</v>
      </c>
      <c r="J276" s="388" t="e">
        <f>VLOOKUP(A276,Data!$A:$P,16,FALSE)</f>
        <v>#N/A</v>
      </c>
      <c r="K276" s="525" t="e">
        <f>VLOOKUP(A276,Data!$A:$S,19,FALSE)</f>
        <v>#N/A</v>
      </c>
      <c r="L276" s="528" t="e">
        <f>VLOOKUP(A276,Data!$A$2:$P$337,16,FALSE)</f>
        <v>#N/A</v>
      </c>
    </row>
    <row r="277" spans="1:12" ht="5.0999999999999996" customHeight="1" x14ac:dyDescent="0.2">
      <c r="A277" s="409"/>
      <c r="B277" s="430" t="e">
        <f>VLOOKUP(A277,Data!$A:$P,3,FALSE)</f>
        <v>#N/A</v>
      </c>
      <c r="C277" s="185" t="e">
        <f>VLOOKUP(A277,Data!$A:$P,4,FALSE)</f>
        <v>#N/A</v>
      </c>
      <c r="D277" s="431" t="e">
        <f>VLOOKUP(A277,Data!$A:$P,5,FALSE)</f>
        <v>#N/A</v>
      </c>
      <c r="E277" s="312" t="e">
        <f>VLOOKUP(A277,Data!$A:$P,9,FALSE)</f>
        <v>#N/A</v>
      </c>
      <c r="F277" s="429" t="e">
        <f>VLOOKUP(A277,Data!$A:$P,11,FALSE)</f>
        <v>#N/A</v>
      </c>
      <c r="G277" s="429" t="e">
        <f>VLOOKUP(A277,Data!$A:$P,12,FALSE)</f>
        <v>#N/A</v>
      </c>
      <c r="H277" s="572" t="e">
        <f t="shared" si="4"/>
        <v>#N/A</v>
      </c>
      <c r="I277" s="432" t="e">
        <f>VLOOKUP(A277,Data!$A:$P,15,FALSE)</f>
        <v>#N/A</v>
      </c>
      <c r="J277" s="388" t="e">
        <f>VLOOKUP(A277,Data!$A:$P,16,FALSE)</f>
        <v>#N/A</v>
      </c>
      <c r="K277" s="525" t="e">
        <f>VLOOKUP(A277,Data!$A:$S,19,FALSE)</f>
        <v>#N/A</v>
      </c>
      <c r="L277" s="528" t="e">
        <f>VLOOKUP(A277,Data!$A$2:$P$337,16,FALSE)</f>
        <v>#N/A</v>
      </c>
    </row>
    <row r="278" spans="1:12" ht="5.0999999999999996" customHeight="1" x14ac:dyDescent="0.2">
      <c r="A278" s="409"/>
      <c r="B278" s="430" t="e">
        <f>VLOOKUP(A278,Data!$A:$P,3,FALSE)</f>
        <v>#N/A</v>
      </c>
      <c r="C278" s="185" t="e">
        <f>VLOOKUP(A278,Data!$A:$P,4,FALSE)</f>
        <v>#N/A</v>
      </c>
      <c r="D278" s="431" t="e">
        <f>VLOOKUP(A278,Data!$A:$P,5,FALSE)</f>
        <v>#N/A</v>
      </c>
      <c r="E278" s="312" t="e">
        <f>VLOOKUP(A278,Data!$A:$P,9,FALSE)</f>
        <v>#N/A</v>
      </c>
      <c r="F278" s="429" t="e">
        <f>VLOOKUP(A278,Data!$A:$P,11,FALSE)</f>
        <v>#N/A</v>
      </c>
      <c r="G278" s="429" t="e">
        <f>VLOOKUP(A278,Data!$A:$P,12,FALSE)</f>
        <v>#N/A</v>
      </c>
      <c r="H278" s="572" t="e">
        <f t="shared" si="4"/>
        <v>#N/A</v>
      </c>
      <c r="I278" s="432" t="e">
        <f>VLOOKUP(A278,Data!$A:$P,15,FALSE)</f>
        <v>#N/A</v>
      </c>
      <c r="J278" s="388" t="e">
        <f>VLOOKUP(A278,Data!$A:$P,16,FALSE)</f>
        <v>#N/A</v>
      </c>
      <c r="K278" s="525" t="e">
        <f>VLOOKUP(A278,Data!$A:$S,19,FALSE)</f>
        <v>#N/A</v>
      </c>
      <c r="L278" s="528" t="e">
        <f>VLOOKUP(A278,Data!$A$2:$P$337,16,FALSE)</f>
        <v>#N/A</v>
      </c>
    </row>
    <row r="279" spans="1:12" ht="5.0999999999999996" customHeight="1" x14ac:dyDescent="0.2">
      <c r="A279" s="409"/>
      <c r="B279" s="430" t="e">
        <f>VLOOKUP(A279,Data!$A:$P,3,FALSE)</f>
        <v>#N/A</v>
      </c>
      <c r="C279" s="185" t="e">
        <f>VLOOKUP(A279,Data!$A:$P,4,FALSE)</f>
        <v>#N/A</v>
      </c>
      <c r="D279" s="431" t="e">
        <f>VLOOKUP(A279,Data!$A:$P,5,FALSE)</f>
        <v>#N/A</v>
      </c>
      <c r="E279" s="312" t="e">
        <f>VLOOKUP(A279,Data!$A:$P,9,FALSE)</f>
        <v>#N/A</v>
      </c>
      <c r="F279" s="429" t="e">
        <f>VLOOKUP(A279,Data!$A:$P,11,FALSE)</f>
        <v>#N/A</v>
      </c>
      <c r="G279" s="429" t="e">
        <f>VLOOKUP(A279,Data!$A:$P,12,FALSE)</f>
        <v>#N/A</v>
      </c>
      <c r="H279" s="572" t="e">
        <f t="shared" si="4"/>
        <v>#N/A</v>
      </c>
      <c r="I279" s="432" t="e">
        <f>VLOOKUP(A279,Data!$A:$P,15,FALSE)</f>
        <v>#N/A</v>
      </c>
      <c r="J279" s="388" t="e">
        <f>VLOOKUP(A279,Data!$A:$P,16,FALSE)</f>
        <v>#N/A</v>
      </c>
      <c r="K279" s="525" t="e">
        <f>VLOOKUP(A279,Data!$A:$S,19,FALSE)</f>
        <v>#N/A</v>
      </c>
      <c r="L279" s="528" t="e">
        <f>VLOOKUP(A279,Data!$A$2:$P$337,16,FALSE)</f>
        <v>#N/A</v>
      </c>
    </row>
    <row r="280" spans="1:12" ht="5.0999999999999996" customHeight="1" x14ac:dyDescent="0.2">
      <c r="A280" s="409"/>
      <c r="B280" s="430" t="e">
        <f>VLOOKUP(A280,Data!$A:$P,3,FALSE)</f>
        <v>#N/A</v>
      </c>
      <c r="C280" s="185" t="e">
        <f>VLOOKUP(A280,Data!$A:$P,4,FALSE)</f>
        <v>#N/A</v>
      </c>
      <c r="D280" s="431" t="e">
        <f>VLOOKUP(A280,Data!$A:$P,5,FALSE)</f>
        <v>#N/A</v>
      </c>
      <c r="E280" s="312" t="e">
        <f>VLOOKUP(A280,Data!$A:$P,9,FALSE)</f>
        <v>#N/A</v>
      </c>
      <c r="F280" s="429" t="e">
        <f>VLOOKUP(A280,Data!$A:$P,11,FALSE)</f>
        <v>#N/A</v>
      </c>
      <c r="G280" s="429" t="e">
        <f>VLOOKUP(A280,Data!$A:$P,12,FALSE)</f>
        <v>#N/A</v>
      </c>
      <c r="H280" s="572" t="e">
        <f t="shared" si="4"/>
        <v>#N/A</v>
      </c>
      <c r="I280" s="432" t="e">
        <f>VLOOKUP(A280,Data!$A:$P,15,FALSE)</f>
        <v>#N/A</v>
      </c>
      <c r="J280" s="388" t="e">
        <f>VLOOKUP(A280,Data!$A:$P,16,FALSE)</f>
        <v>#N/A</v>
      </c>
      <c r="K280" s="525" t="e">
        <f>VLOOKUP(A280,Data!$A:$S,19,FALSE)</f>
        <v>#N/A</v>
      </c>
      <c r="L280" s="528" t="e">
        <f>VLOOKUP(A280,Data!$A$2:$P$337,16,FALSE)</f>
        <v>#N/A</v>
      </c>
    </row>
    <row r="281" spans="1:12" ht="5.0999999999999996" customHeight="1" x14ac:dyDescent="0.2">
      <c r="A281" s="409"/>
      <c r="B281" s="430" t="e">
        <f>VLOOKUP(A281,Data!$A:$P,3,FALSE)</f>
        <v>#N/A</v>
      </c>
      <c r="C281" s="185" t="e">
        <f>VLOOKUP(A281,Data!$A:$P,4,FALSE)</f>
        <v>#N/A</v>
      </c>
      <c r="D281" s="431" t="e">
        <f>VLOOKUP(A281,Data!$A:$P,5,FALSE)</f>
        <v>#N/A</v>
      </c>
      <c r="E281" s="312" t="e">
        <f>VLOOKUP(A281,Data!$A:$P,9,FALSE)</f>
        <v>#N/A</v>
      </c>
      <c r="F281" s="429" t="e">
        <f>VLOOKUP(A281,Data!$A:$P,11,FALSE)</f>
        <v>#N/A</v>
      </c>
      <c r="G281" s="429" t="e">
        <f>VLOOKUP(A281,Data!$A:$P,12,FALSE)</f>
        <v>#N/A</v>
      </c>
      <c r="H281" s="572" t="e">
        <f t="shared" si="4"/>
        <v>#N/A</v>
      </c>
      <c r="I281" s="432" t="e">
        <f>VLOOKUP(A281,Data!$A:$P,15,FALSE)</f>
        <v>#N/A</v>
      </c>
      <c r="J281" s="388" t="e">
        <f>VLOOKUP(A281,Data!$A:$P,16,FALSE)</f>
        <v>#N/A</v>
      </c>
      <c r="K281" s="525" t="e">
        <f>VLOOKUP(A281,Data!$A:$S,19,FALSE)</f>
        <v>#N/A</v>
      </c>
      <c r="L281" s="528" t="e">
        <f>VLOOKUP(A281,Data!$A$2:$P$337,16,FALSE)</f>
        <v>#N/A</v>
      </c>
    </row>
    <row r="282" spans="1:12" ht="5.0999999999999996" customHeight="1" x14ac:dyDescent="0.2">
      <c r="A282" s="409"/>
      <c r="B282" s="430" t="e">
        <f>VLOOKUP(A282,Data!$A:$P,3,FALSE)</f>
        <v>#N/A</v>
      </c>
      <c r="C282" s="185" t="e">
        <f>VLOOKUP(A282,Data!$A:$P,4,FALSE)</f>
        <v>#N/A</v>
      </c>
      <c r="D282" s="431" t="e">
        <f>VLOOKUP(A282,Data!$A:$P,5,FALSE)</f>
        <v>#N/A</v>
      </c>
      <c r="E282" s="312" t="e">
        <f>VLOOKUP(A282,Data!$A:$P,9,FALSE)</f>
        <v>#N/A</v>
      </c>
      <c r="F282" s="429" t="e">
        <f>VLOOKUP(A282,Data!$A:$P,11,FALSE)</f>
        <v>#N/A</v>
      </c>
      <c r="G282" s="429" t="e">
        <f>VLOOKUP(A282,Data!$A:$P,12,FALSE)</f>
        <v>#N/A</v>
      </c>
      <c r="H282" s="572" t="e">
        <f t="shared" si="4"/>
        <v>#N/A</v>
      </c>
      <c r="I282" s="432" t="e">
        <f>VLOOKUP(A282,Data!$A:$P,15,FALSE)</f>
        <v>#N/A</v>
      </c>
      <c r="J282" s="388" t="e">
        <f>VLOOKUP(A282,Data!$A:$P,16,FALSE)</f>
        <v>#N/A</v>
      </c>
      <c r="K282" s="525" t="e">
        <f>VLOOKUP(A282,Data!$A:$S,19,FALSE)</f>
        <v>#N/A</v>
      </c>
      <c r="L282" s="528" t="e">
        <f>VLOOKUP(A282,Data!$A$2:$P$337,16,FALSE)</f>
        <v>#N/A</v>
      </c>
    </row>
    <row r="283" spans="1:12" ht="5.0999999999999996" customHeight="1" x14ac:dyDescent="0.2">
      <c r="A283" s="409"/>
      <c r="B283" s="430"/>
      <c r="C283" s="185"/>
      <c r="D283" s="431"/>
      <c r="E283" s="312"/>
      <c r="F283" s="429"/>
      <c r="G283" s="429"/>
      <c r="H283" s="572"/>
      <c r="I283" s="432"/>
      <c r="J283" s="388"/>
      <c r="K283" s="525"/>
      <c r="L283" s="528"/>
    </row>
    <row r="284" spans="1:12" ht="5.0999999999999996" customHeight="1" x14ac:dyDescent="0.2">
      <c r="A284" s="409"/>
      <c r="B284" s="430" t="e">
        <f>VLOOKUP(A284,Data!$A:$P,3,FALSE)</f>
        <v>#N/A</v>
      </c>
      <c r="C284" s="185" t="e">
        <f>VLOOKUP(A284,Data!$A:$P,4,FALSE)</f>
        <v>#N/A</v>
      </c>
      <c r="D284" s="431" t="e">
        <f>VLOOKUP(A284,Data!$A:$P,5,FALSE)</f>
        <v>#N/A</v>
      </c>
      <c r="E284" s="312" t="e">
        <f>VLOOKUP(A284,Data!$A:$P,9,FALSE)</f>
        <v>#N/A</v>
      </c>
      <c r="F284" s="429" t="e">
        <f>VLOOKUP(A284,Data!$A:$P,11,FALSE)</f>
        <v>#N/A</v>
      </c>
      <c r="G284" s="429" t="e">
        <f>VLOOKUP(A284,Data!$A:$P,12,FALSE)</f>
        <v>#N/A</v>
      </c>
      <c r="H284" s="572" t="e">
        <f t="shared" ref="H284:H298" si="5">G284-F284</f>
        <v>#N/A</v>
      </c>
      <c r="I284" s="432" t="e">
        <f>VLOOKUP(A284,Data!$A:$P,15,FALSE)</f>
        <v>#N/A</v>
      </c>
      <c r="J284" s="388" t="e">
        <f>VLOOKUP(A284,Data!$A:$P,16,FALSE)</f>
        <v>#N/A</v>
      </c>
      <c r="K284" s="525" t="e">
        <f>VLOOKUP(A284,Data!$A:$S,19,FALSE)</f>
        <v>#N/A</v>
      </c>
      <c r="L284" s="528" t="e">
        <f>VLOOKUP(A284,Data!$A$2:$P$337,16,FALSE)</f>
        <v>#N/A</v>
      </c>
    </row>
    <row r="285" spans="1:12" ht="5.0999999999999996" customHeight="1" x14ac:dyDescent="0.2">
      <c r="A285" s="409"/>
      <c r="B285" s="430" t="e">
        <f>VLOOKUP(A285,Data!$A:$P,3,FALSE)</f>
        <v>#N/A</v>
      </c>
      <c r="C285" s="185" t="e">
        <f>VLOOKUP(A285,Data!$A:$P,4,FALSE)</f>
        <v>#N/A</v>
      </c>
      <c r="D285" s="431" t="e">
        <f>VLOOKUP(A285,Data!$A:$P,5,FALSE)</f>
        <v>#N/A</v>
      </c>
      <c r="E285" s="312" t="e">
        <f>VLOOKUP(A285,Data!$A:$P,9,FALSE)</f>
        <v>#N/A</v>
      </c>
      <c r="F285" s="429" t="e">
        <f>VLOOKUP(A285,Data!$A:$P,11,FALSE)</f>
        <v>#N/A</v>
      </c>
      <c r="G285" s="429" t="e">
        <f>VLOOKUP(A285,Data!$A:$P,12,FALSE)</f>
        <v>#N/A</v>
      </c>
      <c r="H285" s="572" t="e">
        <f t="shared" si="5"/>
        <v>#N/A</v>
      </c>
      <c r="I285" s="432" t="e">
        <f>VLOOKUP(A285,Data!$A:$P,15,FALSE)</f>
        <v>#N/A</v>
      </c>
      <c r="J285" s="388" t="e">
        <f>VLOOKUP(A285,Data!$A:$P,16,FALSE)</f>
        <v>#N/A</v>
      </c>
      <c r="K285" s="525" t="e">
        <f>VLOOKUP(A285,Data!$A:$S,19,FALSE)</f>
        <v>#N/A</v>
      </c>
      <c r="L285" s="528" t="e">
        <f>VLOOKUP(A285,Data!$A$2:$P$337,16,FALSE)</f>
        <v>#N/A</v>
      </c>
    </row>
    <row r="286" spans="1:12" ht="5.0999999999999996" customHeight="1" x14ac:dyDescent="0.2">
      <c r="A286" s="409"/>
      <c r="B286" s="430" t="e">
        <f>VLOOKUP(A286,Data!$A:$P,3,FALSE)</f>
        <v>#N/A</v>
      </c>
      <c r="C286" s="185" t="e">
        <f>VLOOKUP(A286,Data!$A:$P,4,FALSE)</f>
        <v>#N/A</v>
      </c>
      <c r="D286" s="431" t="e">
        <f>VLOOKUP(A286,Data!$A:$P,5,FALSE)</f>
        <v>#N/A</v>
      </c>
      <c r="E286" s="312" t="e">
        <f>VLOOKUP(A286,Data!$A:$P,9,FALSE)</f>
        <v>#N/A</v>
      </c>
      <c r="F286" s="429" t="e">
        <f>VLOOKUP(A286,Data!$A:$P,11,FALSE)</f>
        <v>#N/A</v>
      </c>
      <c r="G286" s="429" t="e">
        <f>VLOOKUP(A286,Data!$A:$P,12,FALSE)</f>
        <v>#N/A</v>
      </c>
      <c r="H286" s="572" t="e">
        <f t="shared" si="5"/>
        <v>#N/A</v>
      </c>
      <c r="I286" s="432" t="e">
        <f>VLOOKUP(A286,Data!$A:$P,15,FALSE)</f>
        <v>#N/A</v>
      </c>
      <c r="J286" s="388" t="e">
        <f>VLOOKUP(A286,Data!$A:$P,16,FALSE)</f>
        <v>#N/A</v>
      </c>
      <c r="K286" s="525" t="e">
        <f>VLOOKUP(A286,Data!$A:$S,19,FALSE)</f>
        <v>#N/A</v>
      </c>
      <c r="L286" s="528" t="e">
        <f>VLOOKUP(A286,Data!$A$2:$P$337,16,FALSE)</f>
        <v>#N/A</v>
      </c>
    </row>
    <row r="287" spans="1:12" ht="5.0999999999999996" customHeight="1" x14ac:dyDescent="0.2">
      <c r="A287" s="409"/>
      <c r="B287" s="430" t="e">
        <f>VLOOKUP(A287,Data!$A:$P,3,FALSE)</f>
        <v>#N/A</v>
      </c>
      <c r="C287" s="185" t="e">
        <f>VLOOKUP(A287,Data!$A:$P,4,FALSE)</f>
        <v>#N/A</v>
      </c>
      <c r="D287" s="431" t="e">
        <f>VLOOKUP(A287,Data!$A:$P,5,FALSE)</f>
        <v>#N/A</v>
      </c>
      <c r="E287" s="312" t="e">
        <f>VLOOKUP(A287,Data!$A:$P,9,FALSE)</f>
        <v>#N/A</v>
      </c>
      <c r="F287" s="429" t="e">
        <f>VLOOKUP(A287,Data!$A:$P,11,FALSE)</f>
        <v>#N/A</v>
      </c>
      <c r="G287" s="429" t="e">
        <f>VLOOKUP(A287,Data!$A:$P,12,FALSE)</f>
        <v>#N/A</v>
      </c>
      <c r="H287" s="572" t="e">
        <f t="shared" si="5"/>
        <v>#N/A</v>
      </c>
      <c r="I287" s="432" t="e">
        <f>VLOOKUP(A287,Data!$A:$P,15,FALSE)</f>
        <v>#N/A</v>
      </c>
      <c r="J287" s="388" t="e">
        <f>VLOOKUP(A287,Data!$A:$P,16,FALSE)</f>
        <v>#N/A</v>
      </c>
      <c r="K287" s="525" t="e">
        <f>VLOOKUP(A287,Data!$A:$S,19,FALSE)</f>
        <v>#N/A</v>
      </c>
      <c r="L287" s="528" t="e">
        <f>VLOOKUP(A287,Data!$A$2:$P$337,16,FALSE)</f>
        <v>#N/A</v>
      </c>
    </row>
    <row r="288" spans="1:12" ht="5.0999999999999996" customHeight="1" x14ac:dyDescent="0.2">
      <c r="A288" s="409"/>
      <c r="B288" s="430" t="e">
        <f>VLOOKUP(A288,Data!$A:$P,3,FALSE)</f>
        <v>#N/A</v>
      </c>
      <c r="C288" s="185" t="e">
        <f>VLOOKUP(A288,Data!$A:$P,4,FALSE)</f>
        <v>#N/A</v>
      </c>
      <c r="D288" s="431" t="e">
        <f>VLOOKUP(A288,Data!$A:$P,5,FALSE)</f>
        <v>#N/A</v>
      </c>
      <c r="E288" s="312" t="e">
        <f>VLOOKUP(A288,Data!$A:$P,9,FALSE)</f>
        <v>#N/A</v>
      </c>
      <c r="F288" s="429" t="e">
        <f>VLOOKUP(A288,Data!$A:$P,11,FALSE)</f>
        <v>#N/A</v>
      </c>
      <c r="G288" s="429" t="e">
        <f>VLOOKUP(A288,Data!$A:$P,12,FALSE)</f>
        <v>#N/A</v>
      </c>
      <c r="H288" s="572" t="e">
        <f t="shared" si="5"/>
        <v>#N/A</v>
      </c>
      <c r="I288" s="432" t="e">
        <f>VLOOKUP(A288,Data!$A:$P,15,FALSE)</f>
        <v>#N/A</v>
      </c>
      <c r="J288" s="388" t="e">
        <f>VLOOKUP(A288,Data!$A:$P,16,FALSE)</f>
        <v>#N/A</v>
      </c>
      <c r="K288" s="525" t="e">
        <f>VLOOKUP(A288,Data!$A:$S,19,FALSE)</f>
        <v>#N/A</v>
      </c>
      <c r="L288" s="528" t="e">
        <f>VLOOKUP(A288,Data!$A$2:$P$337,16,FALSE)</f>
        <v>#N/A</v>
      </c>
    </row>
    <row r="289" spans="1:12" ht="5.0999999999999996" customHeight="1" x14ac:dyDescent="0.2">
      <c r="A289" s="409"/>
      <c r="B289" s="430" t="e">
        <f>VLOOKUP(A289,Data!$A:$P,3,FALSE)</f>
        <v>#N/A</v>
      </c>
      <c r="C289" s="185" t="e">
        <f>VLOOKUP(A289,Data!$A:$P,4,FALSE)</f>
        <v>#N/A</v>
      </c>
      <c r="D289" s="431" t="e">
        <f>VLOOKUP(A289,Data!$A:$P,5,FALSE)</f>
        <v>#N/A</v>
      </c>
      <c r="E289" s="312" t="e">
        <f>VLOOKUP(A289,Data!$A:$P,9,FALSE)</f>
        <v>#N/A</v>
      </c>
      <c r="F289" s="429" t="e">
        <f>VLOOKUP(A289,Data!$A:$P,11,FALSE)</f>
        <v>#N/A</v>
      </c>
      <c r="G289" s="429" t="e">
        <f>VLOOKUP(A289,Data!$A:$P,12,FALSE)</f>
        <v>#N/A</v>
      </c>
      <c r="H289" s="572" t="e">
        <f t="shared" si="5"/>
        <v>#N/A</v>
      </c>
      <c r="I289" s="432" t="e">
        <f>VLOOKUP(A289,Data!$A:$P,15,FALSE)</f>
        <v>#N/A</v>
      </c>
      <c r="J289" s="388" t="e">
        <f>VLOOKUP(A289,Data!$A:$P,16,FALSE)</f>
        <v>#N/A</v>
      </c>
      <c r="K289" s="525" t="e">
        <f>VLOOKUP(A289,Data!$A:$S,19,FALSE)</f>
        <v>#N/A</v>
      </c>
      <c r="L289" s="528" t="e">
        <f>VLOOKUP(A289,Data!$A$2:$P$337,16,FALSE)</f>
        <v>#N/A</v>
      </c>
    </row>
    <row r="290" spans="1:12" ht="5.0999999999999996" customHeight="1" x14ac:dyDescent="0.2">
      <c r="A290" s="409"/>
      <c r="B290" s="430" t="e">
        <f>VLOOKUP(A290,Data!$A:$P,3,FALSE)</f>
        <v>#N/A</v>
      </c>
      <c r="C290" s="185" t="e">
        <f>VLOOKUP(A290,Data!$A:$P,4,FALSE)</f>
        <v>#N/A</v>
      </c>
      <c r="D290" s="431" t="e">
        <f>VLOOKUP(A290,Data!$A:$P,5,FALSE)</f>
        <v>#N/A</v>
      </c>
      <c r="E290" s="312" t="e">
        <f>VLOOKUP(A290,Data!$A:$P,9,FALSE)</f>
        <v>#N/A</v>
      </c>
      <c r="F290" s="429" t="e">
        <f>VLOOKUP(A290,Data!$A:$P,11,FALSE)</f>
        <v>#N/A</v>
      </c>
      <c r="G290" s="429" t="e">
        <f>VLOOKUP(A290,Data!$A:$P,12,FALSE)</f>
        <v>#N/A</v>
      </c>
      <c r="H290" s="572" t="e">
        <f t="shared" si="5"/>
        <v>#N/A</v>
      </c>
      <c r="I290" s="432" t="e">
        <f>VLOOKUP(A290,Data!$A:$P,15,FALSE)</f>
        <v>#N/A</v>
      </c>
      <c r="J290" s="388" t="e">
        <f>VLOOKUP(A290,Data!$A:$P,16,FALSE)</f>
        <v>#N/A</v>
      </c>
      <c r="K290" s="525" t="e">
        <f>VLOOKUP(A290,Data!$A:$S,19,FALSE)</f>
        <v>#N/A</v>
      </c>
      <c r="L290" s="528" t="e">
        <f>VLOOKUP(A290,Data!$A$2:$P$337,16,FALSE)</f>
        <v>#N/A</v>
      </c>
    </row>
    <row r="291" spans="1:12" ht="5.0999999999999996" customHeight="1" x14ac:dyDescent="0.2">
      <c r="A291" s="409"/>
      <c r="B291" s="430" t="e">
        <f>VLOOKUP(A291,Data!$A:$P,3,FALSE)</f>
        <v>#N/A</v>
      </c>
      <c r="C291" s="185" t="e">
        <f>VLOOKUP(A291,Data!$A:$P,4,FALSE)</f>
        <v>#N/A</v>
      </c>
      <c r="D291" s="431" t="e">
        <f>VLOOKUP(A291,Data!$A:$P,5,FALSE)</f>
        <v>#N/A</v>
      </c>
      <c r="E291" s="312" t="e">
        <f>VLOOKUP(A291,Data!$A:$P,9,FALSE)</f>
        <v>#N/A</v>
      </c>
      <c r="F291" s="429" t="e">
        <f>VLOOKUP(A291,Data!$A:$P,11,FALSE)</f>
        <v>#N/A</v>
      </c>
      <c r="G291" s="429" t="e">
        <f>VLOOKUP(A291,Data!$A:$P,12,FALSE)</f>
        <v>#N/A</v>
      </c>
      <c r="H291" s="572" t="e">
        <f t="shared" si="5"/>
        <v>#N/A</v>
      </c>
      <c r="I291" s="432" t="e">
        <f>VLOOKUP(A291,Data!$A:$P,15,FALSE)</f>
        <v>#N/A</v>
      </c>
      <c r="J291" s="388" t="e">
        <f>VLOOKUP(A291,Data!$A:$P,16,FALSE)</f>
        <v>#N/A</v>
      </c>
      <c r="K291" s="525" t="e">
        <f>VLOOKUP(A291,Data!$A:$S,19,FALSE)</f>
        <v>#N/A</v>
      </c>
      <c r="L291" s="528" t="e">
        <f>VLOOKUP(A291,Data!$A$2:$P$337,16,FALSE)</f>
        <v>#N/A</v>
      </c>
    </row>
    <row r="292" spans="1:12" ht="5.0999999999999996" customHeight="1" x14ac:dyDescent="0.2">
      <c r="A292" s="409"/>
      <c r="B292" s="430" t="e">
        <f>VLOOKUP(A292,Data!$A:$P,3,FALSE)</f>
        <v>#N/A</v>
      </c>
      <c r="C292" s="185" t="e">
        <f>VLOOKUP(A292,Data!$A:$P,4,FALSE)</f>
        <v>#N/A</v>
      </c>
      <c r="D292" s="431" t="e">
        <f>VLOOKUP(A292,Data!$A:$P,5,FALSE)</f>
        <v>#N/A</v>
      </c>
      <c r="E292" s="312" t="e">
        <f>VLOOKUP(A292,Data!$A:$P,9,FALSE)</f>
        <v>#N/A</v>
      </c>
      <c r="F292" s="429" t="e">
        <f>VLOOKUP(A292,Data!$A:$P,11,FALSE)</f>
        <v>#N/A</v>
      </c>
      <c r="G292" s="429" t="e">
        <f>VLOOKUP(A292,Data!$A:$P,12,FALSE)</f>
        <v>#N/A</v>
      </c>
      <c r="H292" s="572" t="e">
        <f t="shared" si="5"/>
        <v>#N/A</v>
      </c>
      <c r="I292" s="432" t="e">
        <f>VLOOKUP(A292,Data!$A:$P,15,FALSE)</f>
        <v>#N/A</v>
      </c>
      <c r="J292" s="388" t="e">
        <f>VLOOKUP(A292,Data!$A:$P,16,FALSE)</f>
        <v>#N/A</v>
      </c>
      <c r="K292" s="525" t="e">
        <f>VLOOKUP(A292,Data!$A:$S,19,FALSE)</f>
        <v>#N/A</v>
      </c>
      <c r="L292" s="528" t="e">
        <f>VLOOKUP(A292,Data!$A$2:$P$337,16,FALSE)</f>
        <v>#N/A</v>
      </c>
    </row>
    <row r="293" spans="1:12" ht="5.0999999999999996" customHeight="1" x14ac:dyDescent="0.2">
      <c r="A293" s="409"/>
      <c r="B293" s="430" t="e">
        <f>VLOOKUP(A293,Data!$A:$P,3,FALSE)</f>
        <v>#N/A</v>
      </c>
      <c r="C293" s="185" t="e">
        <f>VLOOKUP(A293,Data!$A:$P,4,FALSE)</f>
        <v>#N/A</v>
      </c>
      <c r="D293" s="431" t="e">
        <f>VLOOKUP(A293,Data!$A:$P,5,FALSE)</f>
        <v>#N/A</v>
      </c>
      <c r="E293" s="312" t="e">
        <f>VLOOKUP(A293,Data!$A:$P,9,FALSE)</f>
        <v>#N/A</v>
      </c>
      <c r="F293" s="429" t="e">
        <f>VLOOKUP(A293,Data!$A:$P,11,FALSE)</f>
        <v>#N/A</v>
      </c>
      <c r="G293" s="429" t="e">
        <f>VLOOKUP(A293,Data!$A:$P,12,FALSE)</f>
        <v>#N/A</v>
      </c>
      <c r="H293" s="572" t="e">
        <f t="shared" si="5"/>
        <v>#N/A</v>
      </c>
      <c r="I293" s="432" t="e">
        <f>VLOOKUP(A293,Data!$A:$P,15,FALSE)</f>
        <v>#N/A</v>
      </c>
      <c r="J293" s="388" t="e">
        <f>VLOOKUP(A293,Data!$A:$P,16,FALSE)</f>
        <v>#N/A</v>
      </c>
      <c r="K293" s="525" t="e">
        <f>VLOOKUP(A293,Data!$A:$S,19,FALSE)</f>
        <v>#N/A</v>
      </c>
      <c r="L293" s="528" t="e">
        <f>VLOOKUP(A293,Data!$A$2:$P$337,16,FALSE)</f>
        <v>#N/A</v>
      </c>
    </row>
    <row r="294" spans="1:12" ht="5.0999999999999996" customHeight="1" x14ac:dyDescent="0.2">
      <c r="A294" s="409"/>
      <c r="B294" s="430" t="e">
        <f>VLOOKUP(A294,Data!$A:$P,3,FALSE)</f>
        <v>#N/A</v>
      </c>
      <c r="C294" s="185" t="e">
        <f>VLOOKUP(A294,Data!$A:$P,4,FALSE)</f>
        <v>#N/A</v>
      </c>
      <c r="D294" s="431" t="e">
        <f>VLOOKUP(A294,Data!$A:$P,5,FALSE)</f>
        <v>#N/A</v>
      </c>
      <c r="E294" s="312" t="e">
        <f>VLOOKUP(A294,Data!$A:$P,9,FALSE)</f>
        <v>#N/A</v>
      </c>
      <c r="F294" s="429" t="e">
        <f>VLOOKUP(A294,Data!$A:$P,11,FALSE)</f>
        <v>#N/A</v>
      </c>
      <c r="G294" s="429" t="e">
        <f>VLOOKUP(A294,Data!$A:$P,12,FALSE)</f>
        <v>#N/A</v>
      </c>
      <c r="H294" s="572" t="e">
        <f t="shared" si="5"/>
        <v>#N/A</v>
      </c>
      <c r="I294" s="432" t="e">
        <f>VLOOKUP(A294,Data!$A:$P,15,FALSE)</f>
        <v>#N/A</v>
      </c>
      <c r="J294" s="388" t="e">
        <f>VLOOKUP(A294,Data!$A:$P,16,FALSE)</f>
        <v>#N/A</v>
      </c>
      <c r="K294" s="525" t="e">
        <f>VLOOKUP(A294,Data!$A:$S,19,FALSE)</f>
        <v>#N/A</v>
      </c>
      <c r="L294" s="528" t="e">
        <f>VLOOKUP(A294,Data!$A$2:$P$337,16,FALSE)</f>
        <v>#N/A</v>
      </c>
    </row>
    <row r="295" spans="1:12" ht="5.0999999999999996" customHeight="1" x14ac:dyDescent="0.2">
      <c r="A295" s="409"/>
      <c r="B295" s="430" t="e">
        <f>VLOOKUP(A295,Data!$A:$P,3,FALSE)</f>
        <v>#N/A</v>
      </c>
      <c r="C295" s="185" t="e">
        <f>VLOOKUP(A295,Data!$A:$P,4,FALSE)</f>
        <v>#N/A</v>
      </c>
      <c r="D295" s="431" t="e">
        <f>VLOOKUP(A295,Data!$A:$P,5,FALSE)</f>
        <v>#N/A</v>
      </c>
      <c r="E295" s="312" t="e">
        <f>VLOOKUP(A295,Data!$A:$P,9,FALSE)</f>
        <v>#N/A</v>
      </c>
      <c r="F295" s="429" t="e">
        <f>VLOOKUP(A295,Data!$A:$P,11,FALSE)</f>
        <v>#N/A</v>
      </c>
      <c r="G295" s="429" t="e">
        <f>VLOOKUP(A295,Data!$A:$P,12,FALSE)</f>
        <v>#N/A</v>
      </c>
      <c r="H295" s="572" t="e">
        <f t="shared" si="5"/>
        <v>#N/A</v>
      </c>
      <c r="I295" s="432" t="e">
        <f>VLOOKUP(A295,Data!$A:$P,15,FALSE)</f>
        <v>#N/A</v>
      </c>
      <c r="J295" s="388" t="e">
        <f>VLOOKUP(A295,Data!$A:$P,16,FALSE)</f>
        <v>#N/A</v>
      </c>
      <c r="K295" s="525" t="e">
        <f>VLOOKUP(A295,Data!$A:$S,19,FALSE)</f>
        <v>#N/A</v>
      </c>
      <c r="L295" s="528" t="e">
        <f>VLOOKUP(A295,Data!$A$2:$P$337,16,FALSE)</f>
        <v>#N/A</v>
      </c>
    </row>
    <row r="296" spans="1:12" ht="5.0999999999999996" customHeight="1" x14ac:dyDescent="0.2">
      <c r="A296" s="409"/>
      <c r="B296" s="430" t="e">
        <f>VLOOKUP(A296,Data!$A:$P,3,FALSE)</f>
        <v>#N/A</v>
      </c>
      <c r="C296" s="185" t="e">
        <f>VLOOKUP(A296,Data!$A:$P,4,FALSE)</f>
        <v>#N/A</v>
      </c>
      <c r="D296" s="431" t="e">
        <f>VLOOKUP(A296,Data!$A:$P,5,FALSE)</f>
        <v>#N/A</v>
      </c>
      <c r="E296" s="312" t="e">
        <f>VLOOKUP(A296,Data!$A:$P,9,FALSE)</f>
        <v>#N/A</v>
      </c>
      <c r="F296" s="429" t="e">
        <f>VLOOKUP(A296,Data!$A:$P,11,FALSE)</f>
        <v>#N/A</v>
      </c>
      <c r="G296" s="429" t="e">
        <f>VLOOKUP(A296,Data!$A:$P,12,FALSE)</f>
        <v>#N/A</v>
      </c>
      <c r="H296" s="572" t="e">
        <f t="shared" si="5"/>
        <v>#N/A</v>
      </c>
      <c r="I296" s="432" t="e">
        <f>VLOOKUP(A296,Data!$A:$P,15,FALSE)</f>
        <v>#N/A</v>
      </c>
      <c r="J296" s="388" t="e">
        <f>VLOOKUP(A296,Data!$A:$P,16,FALSE)</f>
        <v>#N/A</v>
      </c>
      <c r="K296" s="525" t="e">
        <f>VLOOKUP(A296,Data!$A:$S,19,FALSE)</f>
        <v>#N/A</v>
      </c>
      <c r="L296" s="528" t="e">
        <f>VLOOKUP(A296,Data!$A$2:$P$337,16,FALSE)</f>
        <v>#N/A</v>
      </c>
    </row>
    <row r="297" spans="1:12" ht="5.0999999999999996" customHeight="1" x14ac:dyDescent="0.2">
      <c r="A297" s="409"/>
      <c r="B297" s="430" t="e">
        <f>VLOOKUP(A297,Data!$A:$P,3,FALSE)</f>
        <v>#N/A</v>
      </c>
      <c r="C297" s="185" t="e">
        <f>VLOOKUP(A297,Data!$A:$P,4,FALSE)</f>
        <v>#N/A</v>
      </c>
      <c r="D297" s="431" t="e">
        <f>VLOOKUP(A297,Data!$A:$P,5,FALSE)</f>
        <v>#N/A</v>
      </c>
      <c r="E297" s="312" t="e">
        <f>VLOOKUP(A297,Data!$A:$P,9,FALSE)</f>
        <v>#N/A</v>
      </c>
      <c r="F297" s="429" t="e">
        <f>VLOOKUP(A297,Data!$A:$P,11,FALSE)</f>
        <v>#N/A</v>
      </c>
      <c r="G297" s="429" t="e">
        <f>VLOOKUP(A297,Data!$A:$P,12,FALSE)</f>
        <v>#N/A</v>
      </c>
      <c r="H297" s="572" t="e">
        <f t="shared" si="5"/>
        <v>#N/A</v>
      </c>
      <c r="I297" s="432" t="e">
        <f>VLOOKUP(A297,Data!$A:$P,15,FALSE)</f>
        <v>#N/A</v>
      </c>
      <c r="J297" s="388" t="e">
        <f>VLOOKUP(A297,Data!$A:$P,16,FALSE)</f>
        <v>#N/A</v>
      </c>
      <c r="K297" s="525" t="e">
        <f>VLOOKUP(A297,Data!$A:$S,19,FALSE)</f>
        <v>#N/A</v>
      </c>
      <c r="L297" s="528" t="e">
        <f>VLOOKUP(A297,Data!$A$2:$P$337,16,FALSE)</f>
        <v>#N/A</v>
      </c>
    </row>
    <row r="298" spans="1:12" ht="5.0999999999999996" customHeight="1" x14ac:dyDescent="0.2">
      <c r="A298" s="409"/>
      <c r="B298" s="430" t="e">
        <f>VLOOKUP(A298,Data!$A:$P,3,FALSE)</f>
        <v>#N/A</v>
      </c>
      <c r="C298" s="185" t="e">
        <f>VLOOKUP(A298,Data!$A:$P,4,FALSE)</f>
        <v>#N/A</v>
      </c>
      <c r="D298" s="431" t="e">
        <f>VLOOKUP(A298,Data!$A:$P,5,FALSE)</f>
        <v>#N/A</v>
      </c>
      <c r="E298" s="312" t="e">
        <f>VLOOKUP(A298,Data!$A:$P,9,FALSE)</f>
        <v>#N/A</v>
      </c>
      <c r="F298" s="429" t="e">
        <f>VLOOKUP(A298,Data!$A:$P,11,FALSE)</f>
        <v>#N/A</v>
      </c>
      <c r="G298" s="429" t="e">
        <f>VLOOKUP(A298,Data!$A:$P,12,FALSE)</f>
        <v>#N/A</v>
      </c>
      <c r="H298" s="572" t="e">
        <f t="shared" si="5"/>
        <v>#N/A</v>
      </c>
      <c r="I298" s="432" t="e">
        <f>VLOOKUP(A298,Data!$A:$P,15,FALSE)</f>
        <v>#N/A</v>
      </c>
      <c r="J298" s="388" t="e">
        <f>VLOOKUP(A298,Data!$A:$P,16,FALSE)</f>
        <v>#N/A</v>
      </c>
      <c r="K298" s="525" t="e">
        <f>VLOOKUP(A298,Data!$A:$S,19,FALSE)</f>
        <v>#N/A</v>
      </c>
      <c r="L298" s="528" t="e">
        <f>VLOOKUP(A298,Data!$A$2:$P$337,16,FALSE)</f>
        <v>#N/A</v>
      </c>
    </row>
    <row r="299" spans="1:12" ht="5.0999999999999996" customHeight="1" x14ac:dyDescent="0.2">
      <c r="A299" s="409"/>
      <c r="B299" s="430" t="e">
        <f>VLOOKUP(A299,Data!$A:$P,3,FALSE)</f>
        <v>#N/A</v>
      </c>
      <c r="C299" s="185" t="e">
        <f>VLOOKUP(A299,Data!$A:$P,4,FALSE)</f>
        <v>#N/A</v>
      </c>
      <c r="D299" s="431" t="e">
        <f>VLOOKUP(A299,Data!$A:$P,5,FALSE)</f>
        <v>#N/A</v>
      </c>
      <c r="E299" s="312" t="e">
        <f>VLOOKUP(A299,Data!$A:$P,9,FALSE)</f>
        <v>#N/A</v>
      </c>
      <c r="F299" s="429" t="e">
        <f>VLOOKUP(A299,Data!$A:$P,11,FALSE)</f>
        <v>#N/A</v>
      </c>
      <c r="G299" s="429" t="e">
        <f>VLOOKUP(A299,Data!$A:$P,12,FALSE)</f>
        <v>#N/A</v>
      </c>
      <c r="H299" s="572" t="e">
        <f>G299-F299</f>
        <v>#N/A</v>
      </c>
      <c r="I299" s="432" t="e">
        <f>VLOOKUP(A299,Data!$A:$P,15,FALSE)</f>
        <v>#N/A</v>
      </c>
      <c r="J299" s="388" t="e">
        <f>VLOOKUP(A299,Data!$A:$P,16,FALSE)</f>
        <v>#N/A</v>
      </c>
      <c r="K299" s="525" t="e">
        <f>VLOOKUP(A299,Data!$A:$S,19,FALSE)</f>
        <v>#N/A</v>
      </c>
      <c r="L299" s="528" t="e">
        <f>VLOOKUP(A299,Data!$A$2:$P$337,16,FALSE)</f>
        <v>#N/A</v>
      </c>
    </row>
    <row r="300" spans="1:12" ht="5.0999999999999996" customHeight="1" thickBot="1" x14ac:dyDescent="0.25">
      <c r="A300" s="433"/>
      <c r="B300" s="314" t="e">
        <f>VLOOKUP(A300,Data!$A:$P,3,FALSE)</f>
        <v>#N/A</v>
      </c>
      <c r="C300" s="315" t="e">
        <f>VLOOKUP(A300,Data!$A:$P,4,FALSE)</f>
        <v>#N/A</v>
      </c>
      <c r="D300" s="316" t="e">
        <f>VLOOKUP(A300,Data!$A:$P,5,FALSE)</f>
        <v>#N/A</v>
      </c>
      <c r="E300" s="153" t="e">
        <f>VLOOKUP(A300,Data!$A:$P,9,FALSE)</f>
        <v>#N/A</v>
      </c>
      <c r="F300" s="156" t="e">
        <f>VLOOKUP(A300,Data!$A:$P,11,FALSE)</f>
        <v>#N/A</v>
      </c>
      <c r="G300" s="156" t="e">
        <f>VLOOKUP(A300,Data!$A:$P,12,FALSE)</f>
        <v>#N/A</v>
      </c>
      <c r="H300" s="136" t="e">
        <f>G300-F300</f>
        <v>#N/A</v>
      </c>
      <c r="I300" s="437" t="e">
        <f>VLOOKUP(A300,Data!$A:$P,15,FALSE)</f>
        <v>#N/A</v>
      </c>
      <c r="J300" s="387" t="e">
        <f>VLOOKUP(A300,Data!$A:$P,16,FALSE)</f>
        <v>#N/A</v>
      </c>
      <c r="K300" s="506" t="e">
        <f>VLOOKUP(A300,Data!$A:$S,19,FALSE)</f>
        <v>#N/A</v>
      </c>
      <c r="L300" s="528" t="e">
        <f>VLOOKUP(A300,Data!$A$2:$P$337,16,FALSE)</f>
        <v>#N/A</v>
      </c>
    </row>
    <row r="301" spans="1:12" ht="13.5" thickTop="1" x14ac:dyDescent="0.2">
      <c r="H301" s="497"/>
      <c r="K301" s="497"/>
      <c r="L301" s="492"/>
    </row>
  </sheetData>
  <sheetProtection selectLockedCells="1"/>
  <sortState ref="A51:J75">
    <sortCondition ref="D51:D75"/>
    <sortCondition ref="F51:F75"/>
  </sortState>
  <mergeCells count="28">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mc:AlternateContent xmlns:mc="http://schemas.openxmlformats.org/markup-compatibility/2006">
          <mc:Choice Requires="x14">
            <control shapeId="5147" r:id="rId20" name="Button 27">
              <controlPr defaultSize="0" print="0" autoFill="0" autoPict="0" macro="[0]!go_to_visual_matrix">
                <anchor moveWithCells="1" sizeWithCells="1">
                  <from>
                    <xdr:col>12</xdr:col>
                    <xdr:colOff>676275</xdr:colOff>
                    <xdr:row>7</xdr:row>
                    <xdr:rowOff>247650</xdr:rowOff>
                  </from>
                  <to>
                    <xdr:col>14</xdr:col>
                    <xdr:colOff>38100</xdr:colOff>
                    <xdr:row>9</xdr:row>
                    <xdr:rowOff>85725</xdr:rowOff>
                  </to>
                </anchor>
              </controlPr>
            </control>
          </mc:Choice>
        </mc:AlternateContent>
        <mc:AlternateContent xmlns:mc="http://schemas.openxmlformats.org/markup-compatibility/2006">
          <mc:Choice Requires="x14">
            <control shapeId="5148" r:id="rId21" name="Button 28">
              <controlPr defaultSize="0" print="0" autoFill="0" autoPict="0" macro="[0]!get_data">
                <anchor moveWithCells="1" sizeWithCells="1">
                  <from>
                    <xdr:col>12</xdr:col>
                    <xdr:colOff>676275</xdr:colOff>
                    <xdr:row>6</xdr:row>
                    <xdr:rowOff>19050</xdr:rowOff>
                  </from>
                  <to>
                    <xdr:col>14</xdr:col>
                    <xdr:colOff>38100</xdr:colOff>
                    <xdr:row>7</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24">
        <f ca="1">NOW()</f>
        <v>43438.668234606484</v>
      </c>
      <c r="B1" s="650" t="s">
        <v>184</v>
      </c>
      <c r="C1" s="650"/>
      <c r="D1" s="650"/>
      <c r="E1" s="650"/>
      <c r="F1" s="650"/>
      <c r="G1" s="650"/>
      <c r="H1" s="650"/>
      <c r="I1" s="650"/>
      <c r="J1" s="650"/>
      <c r="K1" s="650"/>
    </row>
    <row r="2" spans="1:14" s="215" customFormat="1" ht="31.5" x14ac:dyDescent="0.25">
      <c r="B2" s="219" t="s">
        <v>1</v>
      </c>
      <c r="C2" s="221" t="s">
        <v>140</v>
      </c>
      <c r="D2" s="221" t="s">
        <v>156</v>
      </c>
      <c r="E2" s="221" t="s">
        <v>4</v>
      </c>
      <c r="F2" s="221" t="s">
        <v>179</v>
      </c>
      <c r="G2" s="221" t="s">
        <v>180</v>
      </c>
      <c r="H2" s="221" t="s">
        <v>0</v>
      </c>
      <c r="I2" s="221" t="s">
        <v>181</v>
      </c>
      <c r="J2" s="221" t="s">
        <v>95</v>
      </c>
      <c r="K2" s="220" t="s">
        <v>155</v>
      </c>
      <c r="L2" s="215" t="s">
        <v>182</v>
      </c>
      <c r="M2" s="215" t="s">
        <v>183</v>
      </c>
    </row>
    <row r="3" spans="1:14" ht="50.1" customHeight="1" x14ac:dyDescent="0.25">
      <c r="A3" s="222" t="e">
        <f ca="1">IF($M$3-L3,0,"UPDATED! ")</f>
        <v>#N/A</v>
      </c>
      <c r="B3" s="5" t="str">
        <f>'TDC Testing'!A3</f>
        <v>047-18</v>
      </c>
      <c r="C3" s="61" t="e">
        <f>VLOOKUP(B3,Data!$A:$P,4,FALSE)</f>
        <v>#N/A</v>
      </c>
      <c r="D3" s="218" t="e">
        <f>VLOOKUP(B3,Data!$A:$P,9,FALSE)</f>
        <v>#N/A</v>
      </c>
      <c r="E3" s="218" t="e">
        <f>VLOOKUP(B3,Data!$A:$P,5,FALSE)</f>
        <v>#N/A</v>
      </c>
      <c r="F3" s="218" t="e">
        <f>VLOOKUP(B3,Data!$A:$P,13,FALSE)</f>
        <v>#N/A</v>
      </c>
      <c r="G3" s="218" t="e">
        <f>VLOOKUP(B3,Data!$A:$P,14,FALSE)</f>
        <v>#N/A</v>
      </c>
      <c r="H3" s="216" t="e">
        <f>VLOOKUP(B3,Data!$A:$P,11,FALSE)</f>
        <v>#N/A</v>
      </c>
      <c r="I3" s="216" t="e">
        <f>VLOOKUP(B3,Data!$A:$P,12,FALSE)</f>
        <v>#N/A</v>
      </c>
      <c r="J3" s="216" t="e">
        <f>VLOOKUP(B3,Data!$A:$AC,16,FALSE)</f>
        <v>#N/A</v>
      </c>
      <c r="K3" s="61" t="e">
        <f>VLOOKUP(B3,Data!$A:$AC,29,FALSE)</f>
        <v>#N/A</v>
      </c>
      <c r="L3" s="217" t="e">
        <f>VLOOKUP(B3,Data!$A:$AC,8,FALSE)</f>
        <v>#N/A</v>
      </c>
      <c r="M3" s="7">
        <f ca="1">TODAY()</f>
        <v>43438</v>
      </c>
      <c r="N3" s="223"/>
    </row>
    <row r="4" spans="1:14" ht="50.1" customHeight="1" x14ac:dyDescent="0.25">
      <c r="A4" s="222" t="e">
        <f t="shared" ref="A4:A24" ca="1" si="0">IF($M$3-L4,0,"UPDATED!")</f>
        <v>#N/A</v>
      </c>
      <c r="B4" s="5" t="str">
        <f>'TDC Testing'!A4</f>
        <v>049-18</v>
      </c>
      <c r="C4" s="61" t="e">
        <f>VLOOKUP(B4,Data!$A:$P,4,FALSE)</f>
        <v>#N/A</v>
      </c>
      <c r="D4" s="218" t="e">
        <f>VLOOKUP(B4,Data!$A:$P,9,FALSE)</f>
        <v>#N/A</v>
      </c>
      <c r="E4" s="218" t="e">
        <f>VLOOKUP(B4,Data!$A:$P,5,FALSE)</f>
        <v>#N/A</v>
      </c>
      <c r="F4" s="218" t="e">
        <f>VLOOKUP(B4,Data!$A:$P,13,FALSE)</f>
        <v>#N/A</v>
      </c>
      <c r="G4" s="218" t="e">
        <f>VLOOKUP(B4,Data!$A:$P,14,FALSE)</f>
        <v>#N/A</v>
      </c>
      <c r="H4" s="216" t="e">
        <f>VLOOKUP(B4,Data!$A:$P,11,FALSE)</f>
        <v>#N/A</v>
      </c>
      <c r="I4" s="216" t="e">
        <f>VLOOKUP(B4,Data!$A:$P,12,FALSE)</f>
        <v>#N/A</v>
      </c>
      <c r="J4" s="216" t="e">
        <f>VLOOKUP(B4,Data!$A:$AC,16,FALSE)</f>
        <v>#N/A</v>
      </c>
      <c r="K4" s="61" t="e">
        <f>VLOOKUP(B4,Data!$A:$AC,29,FALSE)</f>
        <v>#N/A</v>
      </c>
      <c r="L4" s="217" t="e">
        <f>VLOOKUP(B4,Data!$A:$AC,8,FALSE)</f>
        <v>#N/A</v>
      </c>
    </row>
    <row r="5" spans="1:14" ht="50.1" customHeight="1" x14ac:dyDescent="0.25">
      <c r="A5" s="222" t="e">
        <f t="shared" ca="1" si="0"/>
        <v>#N/A</v>
      </c>
      <c r="B5" s="5" t="str">
        <f>'TDC Testing'!A5</f>
        <v>064-18</v>
      </c>
      <c r="C5" s="61" t="e">
        <f>VLOOKUP(B5,Data!$A:$P,4,FALSE)</f>
        <v>#N/A</v>
      </c>
      <c r="D5" s="218" t="e">
        <f>VLOOKUP(B5,Data!$A:$P,9,FALSE)</f>
        <v>#N/A</v>
      </c>
      <c r="E5" s="218" t="e">
        <f>VLOOKUP(B5,Data!$A:$P,5,FALSE)</f>
        <v>#N/A</v>
      </c>
      <c r="F5" s="218" t="e">
        <f>VLOOKUP(B5,Data!$A:$P,13,FALSE)</f>
        <v>#N/A</v>
      </c>
      <c r="G5" s="218" t="e">
        <f>VLOOKUP(B5,Data!$A:$P,14,FALSE)</f>
        <v>#N/A</v>
      </c>
      <c r="H5" s="216" t="e">
        <f>VLOOKUP(B5,Data!$A:$P,11,FALSE)</f>
        <v>#N/A</v>
      </c>
      <c r="I5" s="216" t="e">
        <f>VLOOKUP(B5,Data!$A:$P,12,FALSE)</f>
        <v>#N/A</v>
      </c>
      <c r="J5" s="216" t="e">
        <f>VLOOKUP(B5,Data!$A:$AC,16,FALSE)</f>
        <v>#N/A</v>
      </c>
      <c r="K5" s="61" t="e">
        <f>VLOOKUP(B5,Data!$A:$AC,29,FALSE)</f>
        <v>#N/A</v>
      </c>
      <c r="L5" s="217" t="e">
        <f>VLOOKUP(B5,Data!$A:$AC,8,FALSE)</f>
        <v>#N/A</v>
      </c>
    </row>
    <row r="6" spans="1:14" ht="50.1" customHeight="1" x14ac:dyDescent="0.25">
      <c r="A6" s="222" t="e">
        <f t="shared" ca="1" si="0"/>
        <v>#N/A</v>
      </c>
      <c r="B6" s="5" t="str">
        <f>'TDC Testing'!A6</f>
        <v>085-18</v>
      </c>
      <c r="C6" s="61" t="e">
        <f>VLOOKUP(B6,Data!$A:$P,4,FALSE)</f>
        <v>#N/A</v>
      </c>
      <c r="D6" s="218" t="e">
        <f>VLOOKUP(B6,Data!$A:$P,9,FALSE)</f>
        <v>#N/A</v>
      </c>
      <c r="E6" s="218" t="e">
        <f>VLOOKUP(B6,Data!$A:$P,5,FALSE)</f>
        <v>#N/A</v>
      </c>
      <c r="F6" s="218" t="e">
        <f>VLOOKUP(B6,Data!$A:$P,13,FALSE)</f>
        <v>#N/A</v>
      </c>
      <c r="G6" s="218" t="e">
        <f>VLOOKUP(B6,Data!$A:$P,14,FALSE)</f>
        <v>#N/A</v>
      </c>
      <c r="H6" s="216" t="e">
        <f>VLOOKUP(B6,Data!$A:$P,11,FALSE)</f>
        <v>#N/A</v>
      </c>
      <c r="I6" s="216" t="e">
        <f>VLOOKUP(B6,Data!$A:$P,12,FALSE)</f>
        <v>#N/A</v>
      </c>
      <c r="J6" s="216" t="e">
        <f>VLOOKUP(B6,Data!$A:$AC,16,FALSE)</f>
        <v>#N/A</v>
      </c>
      <c r="K6" s="61" t="e">
        <f>VLOOKUP(B6,Data!$A:$AC,29,FALSE)</f>
        <v>#N/A</v>
      </c>
      <c r="L6" s="217" t="e">
        <f>VLOOKUP(B6,Data!$A:$AC,8,FALSE)</f>
        <v>#N/A</v>
      </c>
    </row>
    <row r="7" spans="1:14" ht="50.1" customHeight="1" x14ac:dyDescent="0.25">
      <c r="A7" s="222" t="e">
        <f t="shared" ca="1" si="0"/>
        <v>#N/A</v>
      </c>
      <c r="B7" s="5" t="str">
        <f>'TDC Testing'!A7</f>
        <v>093-18</v>
      </c>
      <c r="C7" s="61" t="e">
        <f>VLOOKUP(B7,Data!$A:$P,4,FALSE)</f>
        <v>#N/A</v>
      </c>
      <c r="D7" s="218" t="e">
        <f>VLOOKUP(B7,Data!$A:$P,9,FALSE)</f>
        <v>#N/A</v>
      </c>
      <c r="E7" s="218" t="e">
        <f>VLOOKUP(B7,Data!$A:$P,5,FALSE)</f>
        <v>#N/A</v>
      </c>
      <c r="F7" s="218" t="e">
        <f>VLOOKUP(B7,Data!$A:$P,13,FALSE)</f>
        <v>#N/A</v>
      </c>
      <c r="G7" s="218" t="e">
        <f>VLOOKUP(B7,Data!$A:$P,14,FALSE)</f>
        <v>#N/A</v>
      </c>
      <c r="H7" s="216" t="e">
        <f>VLOOKUP(B7,Data!$A:$P,11,FALSE)</f>
        <v>#N/A</v>
      </c>
      <c r="I7" s="216" t="e">
        <f>VLOOKUP(B7,Data!$A:$P,12,FALSE)</f>
        <v>#N/A</v>
      </c>
      <c r="J7" s="216" t="e">
        <f>VLOOKUP(B7,Data!$A:$AC,16,FALSE)</f>
        <v>#N/A</v>
      </c>
      <c r="K7" s="61" t="e">
        <f>VLOOKUP(B7,Data!$A:$AC,29,FALSE)</f>
        <v>#N/A</v>
      </c>
      <c r="L7" s="217" t="e">
        <f>VLOOKUP(B7,Data!$A:$AC,8,FALSE)</f>
        <v>#N/A</v>
      </c>
    </row>
    <row r="8" spans="1:14" ht="50.1" customHeight="1" x14ac:dyDescent="0.25">
      <c r="A8" s="222" t="e">
        <f t="shared" ca="1" si="0"/>
        <v>#N/A</v>
      </c>
      <c r="B8" s="5" t="str">
        <f>'TDC Testing'!A8</f>
        <v>096-18</v>
      </c>
      <c r="C8" s="61" t="e">
        <f>VLOOKUP(B8,Data!$A:$P,4,FALSE)</f>
        <v>#N/A</v>
      </c>
      <c r="D8" s="218" t="e">
        <f>VLOOKUP(B8,Data!$A:$P,9,FALSE)</f>
        <v>#N/A</v>
      </c>
      <c r="E8" s="218" t="e">
        <f>VLOOKUP(B8,Data!$A:$P,5,FALSE)</f>
        <v>#N/A</v>
      </c>
      <c r="F8" s="218" t="e">
        <f>VLOOKUP(B8,Data!$A:$P,13,FALSE)</f>
        <v>#N/A</v>
      </c>
      <c r="G8" s="218" t="e">
        <f>VLOOKUP(B8,Data!$A:$P,14,FALSE)</f>
        <v>#N/A</v>
      </c>
      <c r="H8" s="216" t="e">
        <f>VLOOKUP(B8,Data!$A:$P,11,FALSE)</f>
        <v>#N/A</v>
      </c>
      <c r="I8" s="216" t="e">
        <f>VLOOKUP(B8,Data!$A:$P,12,FALSE)</f>
        <v>#N/A</v>
      </c>
      <c r="J8" s="216" t="e">
        <f>VLOOKUP(B8,Data!$A:$AC,16,FALSE)</f>
        <v>#N/A</v>
      </c>
      <c r="K8" s="61" t="e">
        <f>VLOOKUP(B8,Data!$A:$AC,29,FALSE)</f>
        <v>#N/A</v>
      </c>
      <c r="L8" s="217" t="e">
        <f>VLOOKUP(B8,Data!$A:$AC,8,FALSE)</f>
        <v>#N/A</v>
      </c>
    </row>
    <row r="9" spans="1:14" ht="50.1" customHeight="1" x14ac:dyDescent="0.25">
      <c r="A9" s="222" t="e">
        <f t="shared" ca="1" si="0"/>
        <v>#N/A</v>
      </c>
      <c r="B9" s="5" t="str">
        <f>'TDC Testing'!A9</f>
        <v>098-18</v>
      </c>
      <c r="C9" s="61" t="e">
        <f>VLOOKUP(B9,Data!$A:$P,4,FALSE)</f>
        <v>#N/A</v>
      </c>
      <c r="D9" s="218" t="e">
        <f>VLOOKUP(B9,Data!$A:$P,9,FALSE)</f>
        <v>#N/A</v>
      </c>
      <c r="E9" s="218" t="e">
        <f>VLOOKUP(B9,Data!$A:$P,5,FALSE)</f>
        <v>#N/A</v>
      </c>
      <c r="F9" s="218" t="e">
        <f>VLOOKUP(B9,Data!$A:$P,13,FALSE)</f>
        <v>#N/A</v>
      </c>
      <c r="G9" s="218" t="e">
        <f>VLOOKUP(B9,Data!$A:$P,14,FALSE)</f>
        <v>#N/A</v>
      </c>
      <c r="H9" s="216" t="e">
        <f>VLOOKUP(B9,Data!$A:$P,11,FALSE)</f>
        <v>#N/A</v>
      </c>
      <c r="I9" s="216" t="e">
        <f>VLOOKUP(B9,Data!$A:$P,12,FALSE)</f>
        <v>#N/A</v>
      </c>
      <c r="J9" s="216" t="e">
        <f>VLOOKUP(B9,Data!$A:$AC,16,FALSE)</f>
        <v>#N/A</v>
      </c>
      <c r="K9" s="61" t="e">
        <f>VLOOKUP(B9,Data!$A:$AC,29,FALSE)</f>
        <v>#N/A</v>
      </c>
      <c r="L9" s="217" t="e">
        <f>VLOOKUP(B9,Data!$A:$AC,8,FALSE)</f>
        <v>#N/A</v>
      </c>
    </row>
    <row r="10" spans="1:14" ht="50.1" customHeight="1" x14ac:dyDescent="0.25">
      <c r="A10" s="222" t="e">
        <f t="shared" ca="1" si="0"/>
        <v>#N/A</v>
      </c>
      <c r="B10" s="5" t="str">
        <f>'TDC Testing'!A10</f>
        <v>137-18</v>
      </c>
      <c r="C10" s="61" t="e">
        <f>VLOOKUP(B10,Data!$A:$P,4,FALSE)</f>
        <v>#N/A</v>
      </c>
      <c r="D10" s="218" t="e">
        <f>VLOOKUP(B10,Data!$A:$P,9,FALSE)</f>
        <v>#N/A</v>
      </c>
      <c r="E10" s="218" t="e">
        <f>VLOOKUP(B10,Data!$A:$P,5,FALSE)</f>
        <v>#N/A</v>
      </c>
      <c r="F10" s="218" t="e">
        <f>VLOOKUP(B10,Data!$A:$P,13,FALSE)</f>
        <v>#N/A</v>
      </c>
      <c r="G10" s="218" t="e">
        <f>VLOOKUP(B10,Data!$A:$P,14,FALSE)</f>
        <v>#N/A</v>
      </c>
      <c r="H10" s="216" t="e">
        <f>VLOOKUP(B10,Data!$A:$P,11,FALSE)</f>
        <v>#N/A</v>
      </c>
      <c r="I10" s="216" t="e">
        <f>VLOOKUP(B10,Data!$A:$P,12,FALSE)</f>
        <v>#N/A</v>
      </c>
      <c r="J10" s="216" t="e">
        <f>VLOOKUP(B10,Data!$A:$AC,16,FALSE)</f>
        <v>#N/A</v>
      </c>
      <c r="K10" s="61" t="e">
        <f>VLOOKUP(B10,Data!$A:$AC,29,FALSE)</f>
        <v>#N/A</v>
      </c>
      <c r="L10" s="217" t="e">
        <f>VLOOKUP(B10,Data!$A:$AC,8,FALSE)</f>
        <v>#N/A</v>
      </c>
    </row>
    <row r="11" spans="1:14" ht="50.1" customHeight="1" x14ac:dyDescent="0.25">
      <c r="A11" s="222" t="e">
        <f t="shared" ca="1" si="0"/>
        <v>#N/A</v>
      </c>
      <c r="B11" s="5" t="str">
        <f>'TDC Testing'!A11</f>
        <v>139-18</v>
      </c>
      <c r="C11" s="61" t="e">
        <f>VLOOKUP(B11,Data!$A:$P,4,FALSE)</f>
        <v>#N/A</v>
      </c>
      <c r="D11" s="218" t="e">
        <f>VLOOKUP(B11,Data!$A:$P,9,FALSE)</f>
        <v>#N/A</v>
      </c>
      <c r="E11" s="218" t="e">
        <f>VLOOKUP(B11,Data!$A:$P,5,FALSE)</f>
        <v>#N/A</v>
      </c>
      <c r="F11" s="218" t="e">
        <f>VLOOKUP(B11,Data!$A:$P,13,FALSE)</f>
        <v>#N/A</v>
      </c>
      <c r="G11" s="218" t="e">
        <f>VLOOKUP(B11,Data!$A:$P,14,FALSE)</f>
        <v>#N/A</v>
      </c>
      <c r="H11" s="216" t="e">
        <f>VLOOKUP(B11,Data!$A:$P,11,FALSE)</f>
        <v>#N/A</v>
      </c>
      <c r="I11" s="216" t="e">
        <f>VLOOKUP(B11,Data!$A:$P,12,FALSE)</f>
        <v>#N/A</v>
      </c>
      <c r="J11" s="216" t="e">
        <f>VLOOKUP(B11,Data!$A:$AC,16,FALSE)</f>
        <v>#N/A</v>
      </c>
      <c r="K11" s="61" t="e">
        <f>VLOOKUP(B11,Data!$A:$AC,29,FALSE)</f>
        <v>#N/A</v>
      </c>
      <c r="L11" s="217" t="e">
        <f>VLOOKUP(B11,Data!$A:$AC,8,FALSE)</f>
        <v>#N/A</v>
      </c>
    </row>
    <row r="12" spans="1:14" ht="50.1" customHeight="1" x14ac:dyDescent="0.25">
      <c r="A12" s="222" t="e">
        <f t="shared" ca="1" si="0"/>
        <v>#N/A</v>
      </c>
      <c r="B12" s="5" t="str">
        <f>'TDC Testing'!A12</f>
        <v>146-18</v>
      </c>
      <c r="C12" s="61" t="e">
        <f>VLOOKUP(B12,Data!$A:$P,4,FALSE)</f>
        <v>#N/A</v>
      </c>
      <c r="D12" s="218" t="e">
        <f>VLOOKUP(B12,Data!$A:$P,9,FALSE)</f>
        <v>#N/A</v>
      </c>
      <c r="E12" s="218" t="e">
        <f>VLOOKUP(B12,Data!$A:$P,5,FALSE)</f>
        <v>#N/A</v>
      </c>
      <c r="F12" s="218" t="e">
        <f>VLOOKUP(B12,Data!$A:$P,13,FALSE)</f>
        <v>#N/A</v>
      </c>
      <c r="G12" s="218" t="e">
        <f>VLOOKUP(B12,Data!$A:$P,14,FALSE)</f>
        <v>#N/A</v>
      </c>
      <c r="H12" s="216" t="e">
        <f>VLOOKUP(B12,Data!$A:$P,11,FALSE)</f>
        <v>#N/A</v>
      </c>
      <c r="I12" s="216" t="e">
        <f>VLOOKUP(B12,Data!$A:$P,12,FALSE)</f>
        <v>#N/A</v>
      </c>
      <c r="J12" s="216" t="e">
        <f>VLOOKUP(B12,Data!$A:$AC,16,FALSE)</f>
        <v>#N/A</v>
      </c>
      <c r="K12" s="61" t="e">
        <f>VLOOKUP(B12,Data!$A:$AC,29,FALSE)</f>
        <v>#N/A</v>
      </c>
      <c r="L12" s="217" t="e">
        <f>VLOOKUP(B12,Data!$A:$AC,8,FALSE)</f>
        <v>#N/A</v>
      </c>
    </row>
    <row r="13" spans="1:14" ht="50.1" customHeight="1" x14ac:dyDescent="0.25">
      <c r="A13" s="222" t="e">
        <f t="shared" ca="1" si="0"/>
        <v>#N/A</v>
      </c>
      <c r="B13" s="5" t="str">
        <f>'TDC Testing'!A13</f>
        <v>160-18</v>
      </c>
      <c r="C13" s="61" t="e">
        <f>VLOOKUP(B13,Data!$A:$P,4,FALSE)</f>
        <v>#N/A</v>
      </c>
      <c r="D13" s="218" t="e">
        <f>VLOOKUP(B13,Data!$A:$P,9,FALSE)</f>
        <v>#N/A</v>
      </c>
      <c r="E13" s="218" t="e">
        <f>VLOOKUP(B13,Data!$A:$P,5,FALSE)</f>
        <v>#N/A</v>
      </c>
      <c r="F13" s="218" t="e">
        <f>VLOOKUP(B13,Data!$A:$P,13,FALSE)</f>
        <v>#N/A</v>
      </c>
      <c r="G13" s="218" t="e">
        <f>VLOOKUP(B13,Data!$A:$P,14,FALSE)</f>
        <v>#N/A</v>
      </c>
      <c r="H13" s="216" t="e">
        <f>VLOOKUP(B13,Data!$A:$P,11,FALSE)</f>
        <v>#N/A</v>
      </c>
      <c r="I13" s="216" t="e">
        <f>VLOOKUP(B13,Data!$A:$P,12,FALSE)</f>
        <v>#N/A</v>
      </c>
      <c r="J13" s="216" t="e">
        <f>VLOOKUP(B13,Data!$A:$AC,16,FALSE)</f>
        <v>#N/A</v>
      </c>
      <c r="K13" s="61" t="e">
        <f>VLOOKUP(B13,Data!$A:$AC,29,FALSE)</f>
        <v>#N/A</v>
      </c>
      <c r="L13" s="217" t="e">
        <f>VLOOKUP(B13,Data!$A:$AC,8,FALSE)</f>
        <v>#N/A</v>
      </c>
    </row>
    <row r="14" spans="1:14" ht="50.1" customHeight="1" x14ac:dyDescent="0.25">
      <c r="A14" s="222" t="e">
        <f t="shared" ca="1" si="0"/>
        <v>#N/A</v>
      </c>
      <c r="B14" s="5" t="str">
        <f>'TDC Testing'!A14</f>
        <v>161-18</v>
      </c>
      <c r="C14" s="61" t="e">
        <f>VLOOKUP(B14,Data!$A:$P,4,FALSE)</f>
        <v>#N/A</v>
      </c>
      <c r="D14" s="218" t="e">
        <f>VLOOKUP(B14,Data!$A:$P,9,FALSE)</f>
        <v>#N/A</v>
      </c>
      <c r="E14" s="218" t="e">
        <f>VLOOKUP(B14,Data!$A:$P,5,FALSE)</f>
        <v>#N/A</v>
      </c>
      <c r="F14" s="218" t="e">
        <f>VLOOKUP(B14,Data!$A:$P,13,FALSE)</f>
        <v>#N/A</v>
      </c>
      <c r="G14" s="218" t="e">
        <f>VLOOKUP(B14,Data!$A:$P,14,FALSE)</f>
        <v>#N/A</v>
      </c>
      <c r="H14" s="216" t="e">
        <f>VLOOKUP(B14,Data!$A:$P,11,FALSE)</f>
        <v>#N/A</v>
      </c>
      <c r="I14" s="216" t="e">
        <f>VLOOKUP(B14,Data!$A:$P,12,FALSE)</f>
        <v>#N/A</v>
      </c>
      <c r="J14" s="216" t="e">
        <f>VLOOKUP(B14,Data!$A:$AC,16,FALSE)</f>
        <v>#N/A</v>
      </c>
      <c r="K14" s="61" t="e">
        <f>VLOOKUP(B14,Data!$A:$AC,29,FALSE)</f>
        <v>#N/A</v>
      </c>
      <c r="L14" s="217" t="e">
        <f>VLOOKUP(B14,Data!$A:$AC,8,FALSE)</f>
        <v>#N/A</v>
      </c>
    </row>
    <row r="15" spans="1:14" ht="50.1" customHeight="1" x14ac:dyDescent="0.25">
      <c r="A15" s="222" t="e">
        <f t="shared" ca="1" si="0"/>
        <v>#N/A</v>
      </c>
      <c r="B15" s="5" t="str">
        <f>'TDC Testing'!A15</f>
        <v>193-17</v>
      </c>
      <c r="C15" s="61" t="e">
        <f>VLOOKUP(B15,Data!$A:$P,4,FALSE)</f>
        <v>#N/A</v>
      </c>
      <c r="D15" s="218" t="e">
        <f>VLOOKUP(B15,Data!$A:$P,9,FALSE)</f>
        <v>#N/A</v>
      </c>
      <c r="E15" s="218" t="e">
        <f>VLOOKUP(B15,Data!$A:$P,5,FALSE)</f>
        <v>#N/A</v>
      </c>
      <c r="F15" s="218" t="e">
        <f>VLOOKUP(B15,Data!$A:$P,13,FALSE)</f>
        <v>#N/A</v>
      </c>
      <c r="G15" s="218" t="e">
        <f>VLOOKUP(B15,Data!$A:$P,14,FALSE)</f>
        <v>#N/A</v>
      </c>
      <c r="H15" s="216" t="e">
        <f>VLOOKUP(B15,Data!$A:$P,11,FALSE)</f>
        <v>#N/A</v>
      </c>
      <c r="I15" s="216" t="e">
        <f>VLOOKUP(B15,Data!$A:$P,12,FALSE)</f>
        <v>#N/A</v>
      </c>
      <c r="J15" s="216" t="e">
        <f>VLOOKUP(B15,Data!$A:$AC,16,FALSE)</f>
        <v>#N/A</v>
      </c>
      <c r="K15" s="61" t="e">
        <f>VLOOKUP(B15,Data!$A:$AC,29,FALSE)</f>
        <v>#N/A</v>
      </c>
      <c r="L15" s="217" t="e">
        <f>VLOOKUP(B15,Data!$A:$AC,8,FALSE)</f>
        <v>#N/A</v>
      </c>
    </row>
    <row r="16" spans="1:14" ht="50.1" customHeight="1" x14ac:dyDescent="0.25">
      <c r="A16" s="222" t="e">
        <f t="shared" ca="1" si="0"/>
        <v>#N/A</v>
      </c>
      <c r="B16" s="5" t="str">
        <f>'TDC Testing'!A16</f>
        <v>194-17</v>
      </c>
      <c r="C16" s="61" t="e">
        <f>VLOOKUP(B16,Data!$A:$P,4,FALSE)</f>
        <v>#N/A</v>
      </c>
      <c r="D16" s="218" t="e">
        <f>VLOOKUP(B16,Data!$A:$P,9,FALSE)</f>
        <v>#N/A</v>
      </c>
      <c r="E16" s="218" t="e">
        <f>VLOOKUP(B16,Data!$A:$P,5,FALSE)</f>
        <v>#N/A</v>
      </c>
      <c r="F16" s="218" t="e">
        <f>VLOOKUP(B16,Data!$A:$P,13,FALSE)</f>
        <v>#N/A</v>
      </c>
      <c r="G16" s="218" t="e">
        <f>VLOOKUP(B16,Data!$A:$P,14,FALSE)</f>
        <v>#N/A</v>
      </c>
      <c r="H16" s="216" t="e">
        <f>VLOOKUP(B16,Data!$A:$P,11,FALSE)</f>
        <v>#N/A</v>
      </c>
      <c r="I16" s="216" t="e">
        <f>VLOOKUP(B16,Data!$A:$P,12,FALSE)</f>
        <v>#N/A</v>
      </c>
      <c r="J16" s="216" t="e">
        <f>VLOOKUP(B16,Data!$A:$AC,16,FALSE)</f>
        <v>#N/A</v>
      </c>
      <c r="K16" s="61" t="e">
        <f>VLOOKUP(B16,Data!$A:$AC,29,FALSE)</f>
        <v>#N/A</v>
      </c>
      <c r="L16" s="217" t="e">
        <f>VLOOKUP(B16,Data!$A:$AC,8,FALSE)</f>
        <v>#N/A</v>
      </c>
    </row>
    <row r="17" spans="1:12" ht="50.1" customHeight="1" x14ac:dyDescent="0.25">
      <c r="A17" s="222" t="e">
        <f t="shared" ca="1" si="0"/>
        <v>#N/A</v>
      </c>
      <c r="B17" s="5" t="str">
        <f>'TDC Testing'!A17</f>
        <v>195-18</v>
      </c>
      <c r="C17" s="61" t="e">
        <f>VLOOKUP(B17,Data!$A:$P,4,FALSE)</f>
        <v>#N/A</v>
      </c>
      <c r="D17" s="218" t="e">
        <f>VLOOKUP(B17,Data!$A:$P,9,FALSE)</f>
        <v>#N/A</v>
      </c>
      <c r="E17" s="218" t="e">
        <f>VLOOKUP(B17,Data!$A:$P,5,FALSE)</f>
        <v>#N/A</v>
      </c>
      <c r="F17" s="218" t="e">
        <f>VLOOKUP(B17,Data!$A:$P,13,FALSE)</f>
        <v>#N/A</v>
      </c>
      <c r="G17" s="218" t="e">
        <f>VLOOKUP(B17,Data!$A:$P,14,FALSE)</f>
        <v>#N/A</v>
      </c>
      <c r="H17" s="216" t="e">
        <f>VLOOKUP(B17,Data!$A:$P,11,FALSE)</f>
        <v>#N/A</v>
      </c>
      <c r="I17" s="216" t="e">
        <f>VLOOKUP(B17,Data!$A:$P,12,FALSE)</f>
        <v>#N/A</v>
      </c>
      <c r="J17" s="216" t="e">
        <f>VLOOKUP(B17,Data!$A:$AC,16,FALSE)</f>
        <v>#N/A</v>
      </c>
      <c r="K17" s="61" t="e">
        <f>VLOOKUP(B17,Data!$A:$AC,29,FALSE)</f>
        <v>#N/A</v>
      </c>
      <c r="L17" s="217" t="e">
        <f>VLOOKUP(B17,Data!$A:$AC,8,FALSE)</f>
        <v>#N/A</v>
      </c>
    </row>
    <row r="18" spans="1:12" ht="50.1" customHeight="1" x14ac:dyDescent="0.25">
      <c r="A18" s="222" t="e">
        <f t="shared" ca="1" si="0"/>
        <v>#N/A</v>
      </c>
      <c r="B18" s="5" t="str">
        <f>'TDC Testing'!A18</f>
        <v>216-18</v>
      </c>
      <c r="C18" s="61" t="e">
        <f>VLOOKUP(B18,Data!$A:$P,4,FALSE)</f>
        <v>#N/A</v>
      </c>
      <c r="D18" s="218" t="e">
        <f>VLOOKUP(B18,Data!$A:$P,9,FALSE)</f>
        <v>#N/A</v>
      </c>
      <c r="E18" s="218" t="e">
        <f>VLOOKUP(B18,Data!$A:$P,5,FALSE)</f>
        <v>#N/A</v>
      </c>
      <c r="F18" s="218" t="e">
        <f>VLOOKUP(B18,Data!$A:$P,13,FALSE)</f>
        <v>#N/A</v>
      </c>
      <c r="G18" s="218" t="e">
        <f>VLOOKUP(B18,Data!$A:$P,14,FALSE)</f>
        <v>#N/A</v>
      </c>
      <c r="H18" s="216" t="e">
        <f>VLOOKUP(B18,Data!$A:$P,11,FALSE)</f>
        <v>#N/A</v>
      </c>
      <c r="I18" s="216" t="e">
        <f>VLOOKUP(B18,Data!$A:$P,12,FALSE)</f>
        <v>#N/A</v>
      </c>
      <c r="J18" s="216" t="e">
        <f>VLOOKUP(B18,Data!$A:$AC,16,FALSE)</f>
        <v>#N/A</v>
      </c>
      <c r="K18" s="61" t="e">
        <f>VLOOKUP(B18,Data!$A:$AC,29,FALSE)</f>
        <v>#N/A</v>
      </c>
      <c r="L18" s="217" t="e">
        <f>VLOOKUP(B18,Data!$A:$AC,8,FALSE)</f>
        <v>#N/A</v>
      </c>
    </row>
    <row r="19" spans="1:12" ht="50.1" customHeight="1" x14ac:dyDescent="0.25">
      <c r="A19" s="222" t="e">
        <f t="shared" ca="1" si="0"/>
        <v>#N/A</v>
      </c>
      <c r="B19" s="5">
        <f>'TDC Testing'!A19</f>
        <v>0</v>
      </c>
      <c r="C19" s="61" t="e">
        <f>VLOOKUP(B19,Data!$A:$P,4,FALSE)</f>
        <v>#N/A</v>
      </c>
      <c r="D19" s="218" t="e">
        <f>VLOOKUP(B19,Data!$A:$P,9,FALSE)</f>
        <v>#N/A</v>
      </c>
      <c r="E19" s="218" t="e">
        <f>VLOOKUP(B19,Data!$A:$P,5,FALSE)</f>
        <v>#N/A</v>
      </c>
      <c r="F19" s="218" t="e">
        <f>VLOOKUP(B19,Data!$A:$P,13,FALSE)</f>
        <v>#N/A</v>
      </c>
      <c r="G19" s="218" t="e">
        <f>VLOOKUP(B19,Data!$A:$P,14,FALSE)</f>
        <v>#N/A</v>
      </c>
      <c r="H19" s="216" t="e">
        <f>VLOOKUP(B19,Data!$A:$P,11,FALSE)</f>
        <v>#N/A</v>
      </c>
      <c r="I19" s="216" t="e">
        <f>VLOOKUP(B19,Data!$A:$P,12,FALSE)</f>
        <v>#N/A</v>
      </c>
      <c r="J19" s="216" t="e">
        <f>VLOOKUP(B19,Data!$A:$AC,16,FALSE)</f>
        <v>#N/A</v>
      </c>
      <c r="K19" s="61" t="e">
        <f>VLOOKUP(B19,Data!$A:$AC,29,FALSE)</f>
        <v>#N/A</v>
      </c>
      <c r="L19" s="217" t="e">
        <f>VLOOKUP(B19,Data!$A:$AC,8,FALSE)</f>
        <v>#N/A</v>
      </c>
    </row>
    <row r="20" spans="1:12" ht="50.1" customHeight="1" x14ac:dyDescent="0.25">
      <c r="A20" s="222" t="e">
        <f t="shared" ca="1" si="0"/>
        <v>#N/A</v>
      </c>
      <c r="B20" s="5">
        <f>'TDC Testing'!A20</f>
        <v>0</v>
      </c>
      <c r="C20" s="61" t="e">
        <f>VLOOKUP(B20,Data!$A:$P,4,FALSE)</f>
        <v>#N/A</v>
      </c>
      <c r="D20" s="218" t="e">
        <f>VLOOKUP(B20,Data!$A:$P,9,FALSE)</f>
        <v>#N/A</v>
      </c>
      <c r="E20" s="218" t="e">
        <f>VLOOKUP(B20,Data!$A:$P,5,FALSE)</f>
        <v>#N/A</v>
      </c>
      <c r="F20" s="218" t="e">
        <f>VLOOKUP(B20,Data!$A:$P,13,FALSE)</f>
        <v>#N/A</v>
      </c>
      <c r="G20" s="218" t="e">
        <f>VLOOKUP(B20,Data!$A:$P,14,FALSE)</f>
        <v>#N/A</v>
      </c>
      <c r="H20" s="216" t="e">
        <f>VLOOKUP(B20,Data!$A:$P,11,FALSE)</f>
        <v>#N/A</v>
      </c>
      <c r="I20" s="216" t="e">
        <f>VLOOKUP(B20,Data!$A:$P,12,FALSE)</f>
        <v>#N/A</v>
      </c>
      <c r="J20" s="216" t="e">
        <f>VLOOKUP(B20,Data!$A:$AC,16,FALSE)</f>
        <v>#N/A</v>
      </c>
      <c r="K20" s="61" t="e">
        <f>VLOOKUP(B20,Data!$A:$AC,29,FALSE)</f>
        <v>#N/A</v>
      </c>
      <c r="L20" s="217" t="e">
        <f>VLOOKUP(B20,Data!$A:$AC,8,FALSE)</f>
        <v>#N/A</v>
      </c>
    </row>
    <row r="21" spans="1:12" ht="50.1" customHeight="1" x14ac:dyDescent="0.25">
      <c r="A21" s="222" t="e">
        <f t="shared" ca="1" si="0"/>
        <v>#N/A</v>
      </c>
      <c r="B21" s="5">
        <f>'TDC Testing'!A21</f>
        <v>0</v>
      </c>
      <c r="C21" s="61" t="e">
        <f>VLOOKUP(B21,Data!$A:$P,4,FALSE)</f>
        <v>#N/A</v>
      </c>
      <c r="D21" s="218" t="e">
        <f>VLOOKUP(B21,Data!$A:$P,9,FALSE)</f>
        <v>#N/A</v>
      </c>
      <c r="E21" s="218" t="e">
        <f>VLOOKUP(B21,Data!$A:$P,5,FALSE)</f>
        <v>#N/A</v>
      </c>
      <c r="F21" s="218" t="e">
        <f>VLOOKUP(B21,Data!$A:$P,13,FALSE)</f>
        <v>#N/A</v>
      </c>
      <c r="G21" s="218" t="e">
        <f>VLOOKUP(B21,Data!$A:$P,14,FALSE)</f>
        <v>#N/A</v>
      </c>
      <c r="H21" s="216" t="e">
        <f>VLOOKUP(B21,Data!$A:$P,11,FALSE)</f>
        <v>#N/A</v>
      </c>
      <c r="I21" s="216" t="e">
        <f>VLOOKUP(B21,Data!$A:$P,12,FALSE)</f>
        <v>#N/A</v>
      </c>
      <c r="J21" s="216" t="e">
        <f>VLOOKUP(B21,Data!$A:$AC,16,FALSE)</f>
        <v>#N/A</v>
      </c>
      <c r="K21" s="61" t="e">
        <f>VLOOKUP(B21,Data!$A:$AC,29,FALSE)</f>
        <v>#N/A</v>
      </c>
      <c r="L21" s="217" t="e">
        <f>VLOOKUP(B21,Data!$A:$AC,8,FALSE)</f>
        <v>#N/A</v>
      </c>
    </row>
    <row r="22" spans="1:12" ht="50.1" customHeight="1" x14ac:dyDescent="0.25">
      <c r="A22" s="222" t="e">
        <f t="shared" ca="1" si="0"/>
        <v>#N/A</v>
      </c>
      <c r="B22" s="5">
        <f>'TDC Testing'!A22</f>
        <v>0</v>
      </c>
      <c r="C22" s="61" t="e">
        <f>VLOOKUP(B22,Data!$A:$P,4,FALSE)</f>
        <v>#N/A</v>
      </c>
      <c r="D22" s="218" t="e">
        <f>VLOOKUP(B22,Data!$A:$P,9,FALSE)</f>
        <v>#N/A</v>
      </c>
      <c r="E22" s="218" t="e">
        <f>VLOOKUP(B22,Data!$A:$P,5,FALSE)</f>
        <v>#N/A</v>
      </c>
      <c r="F22" s="218" t="e">
        <f>VLOOKUP(B22,Data!$A:$P,13,FALSE)</f>
        <v>#N/A</v>
      </c>
      <c r="G22" s="218" t="e">
        <f>VLOOKUP(B22,Data!$A:$P,14,FALSE)</f>
        <v>#N/A</v>
      </c>
      <c r="H22" s="216" t="e">
        <f>VLOOKUP(B22,Data!$A:$P,11,FALSE)</f>
        <v>#N/A</v>
      </c>
      <c r="I22" s="216" t="e">
        <f>VLOOKUP(B22,Data!$A:$P,12,FALSE)</f>
        <v>#N/A</v>
      </c>
      <c r="J22" s="216" t="e">
        <f>VLOOKUP(B22,Data!$A:$AC,16,FALSE)</f>
        <v>#N/A</v>
      </c>
      <c r="K22" s="61" t="e">
        <f>VLOOKUP(B22,Data!$A:$AC,29,FALSE)</f>
        <v>#N/A</v>
      </c>
      <c r="L22" s="217" t="e">
        <f>VLOOKUP(B22,Data!$A:$AC,8,FALSE)</f>
        <v>#N/A</v>
      </c>
    </row>
    <row r="23" spans="1:12" ht="50.1" customHeight="1" x14ac:dyDescent="0.25">
      <c r="A23" s="222" t="e">
        <f t="shared" ca="1" si="0"/>
        <v>#N/A</v>
      </c>
      <c r="B23" s="5">
        <f>'TDC Testing'!A23</f>
        <v>0</v>
      </c>
      <c r="C23" s="61" t="e">
        <f>VLOOKUP(B23,Data!$A:$P,4,FALSE)</f>
        <v>#N/A</v>
      </c>
      <c r="D23" s="218" t="e">
        <f>VLOOKUP(B23,Data!$A:$P,9,FALSE)</f>
        <v>#N/A</v>
      </c>
      <c r="E23" s="218" t="e">
        <f>VLOOKUP(B23,Data!$A:$P,5,FALSE)</f>
        <v>#N/A</v>
      </c>
      <c r="F23" s="218" t="e">
        <f>VLOOKUP(B23,Data!$A:$P,13,FALSE)</f>
        <v>#N/A</v>
      </c>
      <c r="G23" s="218" t="e">
        <f>VLOOKUP(B23,Data!$A:$P,14,FALSE)</f>
        <v>#N/A</v>
      </c>
      <c r="H23" s="216" t="e">
        <f>VLOOKUP(B23,Data!$A:$P,11,FALSE)</f>
        <v>#N/A</v>
      </c>
      <c r="I23" s="216" t="e">
        <f>VLOOKUP(B23,Data!$A:$P,12,FALSE)</f>
        <v>#N/A</v>
      </c>
      <c r="J23" s="216" t="e">
        <f>VLOOKUP(B23,Data!$A:$AC,16,FALSE)</f>
        <v>#N/A</v>
      </c>
      <c r="K23" s="61" t="e">
        <f>VLOOKUP(B23,Data!$A:$AC,29,FALSE)</f>
        <v>#N/A</v>
      </c>
      <c r="L23" s="217" t="e">
        <f>VLOOKUP(B23,Data!$A:$AC,8,FALSE)</f>
        <v>#N/A</v>
      </c>
    </row>
    <row r="24" spans="1:12" ht="50.1" customHeight="1" x14ac:dyDescent="0.25">
      <c r="A24" s="222" t="e">
        <f t="shared" ca="1" si="0"/>
        <v>#N/A</v>
      </c>
      <c r="B24" s="5">
        <f>'TDC Testing'!A24</f>
        <v>0</v>
      </c>
      <c r="C24" s="61" t="e">
        <f>VLOOKUP(B24,Data!$A:$P,4,FALSE)</f>
        <v>#N/A</v>
      </c>
      <c r="D24" s="218" t="e">
        <f>VLOOKUP(B24,Data!$A:$P,9,FALSE)</f>
        <v>#N/A</v>
      </c>
      <c r="E24" s="218" t="e">
        <f>VLOOKUP(B24,Data!$A:$P,5,FALSE)</f>
        <v>#N/A</v>
      </c>
      <c r="F24" s="218" t="e">
        <f>VLOOKUP(B24,Data!$A:$P,13,FALSE)</f>
        <v>#N/A</v>
      </c>
      <c r="G24" s="218" t="e">
        <f>VLOOKUP(B24,Data!$A:$P,14,FALSE)</f>
        <v>#N/A</v>
      </c>
      <c r="H24" s="216" t="e">
        <f>VLOOKUP(B24,Data!$A:$P,11,FALSE)</f>
        <v>#N/A</v>
      </c>
      <c r="I24" s="216" t="e">
        <f>VLOOKUP(B24,Data!$A:$P,12,FALSE)</f>
        <v>#N/A</v>
      </c>
      <c r="J24" s="216" t="e">
        <f>VLOOKUP(B24,Data!$A:$AC,16,FALSE)</f>
        <v>#N/A</v>
      </c>
      <c r="K24" s="61" t="e">
        <f>VLOOKUP(B24,Data!$A:$AC,29,FALSE)</f>
        <v>#N/A</v>
      </c>
      <c r="L24" s="217"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51" t="s">
        <v>158</v>
      </c>
      <c r="B1" s="652"/>
      <c r="C1" s="652"/>
      <c r="D1" s="652"/>
      <c r="E1" s="652"/>
      <c r="F1" s="652"/>
      <c r="G1" s="652"/>
      <c r="H1" s="652"/>
      <c r="I1" s="653"/>
    </row>
    <row r="2" spans="1:9" ht="29.25" thickBot="1" x14ac:dyDescent="0.5">
      <c r="A2" s="654" t="s">
        <v>153</v>
      </c>
      <c r="B2" s="655"/>
      <c r="C2" s="655"/>
      <c r="D2" s="655"/>
      <c r="E2" s="655"/>
      <c r="F2" s="655"/>
      <c r="G2" s="655"/>
      <c r="H2" s="655"/>
      <c r="I2" s="656"/>
    </row>
    <row r="3" spans="1:9" ht="30" x14ac:dyDescent="0.25">
      <c r="A3" s="191" t="s">
        <v>559</v>
      </c>
      <c r="B3" s="192" t="s">
        <v>154</v>
      </c>
      <c r="C3" s="193" t="s">
        <v>156</v>
      </c>
      <c r="D3" s="194" t="s">
        <v>30</v>
      </c>
      <c r="E3" s="194" t="s">
        <v>55</v>
      </c>
      <c r="F3" s="194" t="s">
        <v>124</v>
      </c>
      <c r="G3" s="194" t="s">
        <v>157</v>
      </c>
      <c r="H3" s="199" t="s">
        <v>95</v>
      </c>
      <c r="I3" s="195" t="s">
        <v>155</v>
      </c>
    </row>
    <row r="4" spans="1:9" ht="50.1" customHeight="1" x14ac:dyDescent="0.25">
      <c r="A4" s="196" t="s">
        <v>453</v>
      </c>
      <c r="B4" s="200" t="s">
        <v>454</v>
      </c>
      <c r="C4" s="197" t="s">
        <v>229</v>
      </c>
      <c r="D4" s="197" t="s">
        <v>312</v>
      </c>
      <c r="E4" s="197" t="s">
        <v>33</v>
      </c>
      <c r="F4" s="417">
        <v>43297</v>
      </c>
      <c r="G4" s="417">
        <v>43333</v>
      </c>
      <c r="H4" s="208" t="s">
        <v>6</v>
      </c>
      <c r="I4" s="415"/>
    </row>
    <row r="5" spans="1:9" ht="50.1" customHeight="1" x14ac:dyDescent="0.25">
      <c r="A5" s="196" t="s">
        <v>506</v>
      </c>
      <c r="B5" s="200" t="s">
        <v>507</v>
      </c>
      <c r="C5" s="197" t="s">
        <v>224</v>
      </c>
      <c r="D5" s="206" t="s">
        <v>190</v>
      </c>
      <c r="E5" s="197" t="s">
        <v>32</v>
      </c>
      <c r="F5" s="203">
        <v>43251</v>
      </c>
      <c r="G5" s="204">
        <v>43273</v>
      </c>
      <c r="H5" s="202" t="s">
        <v>6</v>
      </c>
      <c r="I5" s="205"/>
    </row>
    <row r="6" spans="1:9" ht="50.1" customHeight="1" x14ac:dyDescent="0.25">
      <c r="A6" s="196" t="s">
        <v>464</v>
      </c>
      <c r="B6" s="200" t="s">
        <v>465</v>
      </c>
      <c r="C6" s="197" t="s">
        <v>224</v>
      </c>
      <c r="D6" s="197" t="s">
        <v>311</v>
      </c>
      <c r="E6" s="197" t="s">
        <v>190</v>
      </c>
      <c r="F6" s="417">
        <v>43213</v>
      </c>
      <c r="G6" s="417">
        <v>43224</v>
      </c>
      <c r="H6" s="208" t="s">
        <v>6</v>
      </c>
      <c r="I6" s="415"/>
    </row>
    <row r="7" spans="1:9" ht="50.1" customHeight="1" x14ac:dyDescent="0.25">
      <c r="A7" s="196" t="s">
        <v>438</v>
      </c>
      <c r="B7" s="200" t="s">
        <v>439</v>
      </c>
      <c r="C7" s="197" t="s">
        <v>224</v>
      </c>
      <c r="D7" s="206" t="s">
        <v>33</v>
      </c>
      <c r="E7" s="197" t="s">
        <v>147</v>
      </c>
      <c r="F7" s="203">
        <v>43143</v>
      </c>
      <c r="G7" s="204">
        <v>43161</v>
      </c>
      <c r="H7" s="202" t="s">
        <v>6</v>
      </c>
      <c r="I7" s="205"/>
    </row>
    <row r="8" spans="1:9" ht="50.1" customHeight="1" x14ac:dyDescent="0.25">
      <c r="A8" s="196" t="s">
        <v>331</v>
      </c>
      <c r="B8" s="200" t="s">
        <v>332</v>
      </c>
      <c r="C8" s="197" t="s">
        <v>226</v>
      </c>
      <c r="D8" s="206" t="s">
        <v>33</v>
      </c>
      <c r="E8" s="197" t="s">
        <v>62</v>
      </c>
      <c r="F8" s="203">
        <v>43045</v>
      </c>
      <c r="G8" s="204">
        <v>43077</v>
      </c>
      <c r="H8" s="202" t="s">
        <v>6</v>
      </c>
      <c r="I8" s="205"/>
    </row>
    <row r="9" spans="1:9" ht="50.1" customHeight="1" x14ac:dyDescent="0.25">
      <c r="A9" s="196"/>
      <c r="B9" s="200"/>
      <c r="C9" s="197"/>
      <c r="D9" s="206"/>
      <c r="E9" s="197"/>
      <c r="F9" s="203"/>
      <c r="G9" s="204"/>
      <c r="H9" s="202"/>
      <c r="I9" s="258"/>
    </row>
    <row r="10" spans="1:9" ht="50.1" customHeight="1" x14ac:dyDescent="0.25">
      <c r="A10" s="196"/>
      <c r="B10" s="200"/>
      <c r="C10" s="197"/>
      <c r="D10" s="206"/>
      <c r="E10" s="197"/>
      <c r="F10" s="203"/>
      <c r="G10" s="204"/>
      <c r="H10" s="202"/>
      <c r="I10" s="205"/>
    </row>
    <row r="11" spans="1:9" ht="50.1" customHeight="1" x14ac:dyDescent="0.25">
      <c r="A11" s="196"/>
      <c r="B11" s="200"/>
      <c r="C11" s="197"/>
      <c r="D11" s="206"/>
      <c r="E11" s="197"/>
      <c r="F11" s="203"/>
      <c r="G11" s="204"/>
      <c r="H11" s="202"/>
      <c r="I11" s="205"/>
    </row>
    <row r="12" spans="1:9" ht="50.1" customHeight="1" x14ac:dyDescent="0.25">
      <c r="A12" s="196"/>
      <c r="B12" s="200"/>
      <c r="C12" s="197"/>
      <c r="D12" s="206"/>
      <c r="E12" s="197"/>
      <c r="F12" s="203"/>
      <c r="G12" s="204"/>
      <c r="H12" s="202"/>
      <c r="I12" s="205"/>
    </row>
    <row r="13" spans="1:9" ht="50.1" customHeight="1" x14ac:dyDescent="0.25">
      <c r="A13" s="196"/>
      <c r="B13" s="200"/>
      <c r="C13" s="197"/>
      <c r="D13" s="206"/>
      <c r="E13" s="197"/>
      <c r="F13" s="203"/>
      <c r="G13" s="204"/>
      <c r="H13" s="202"/>
      <c r="I13" s="205"/>
    </row>
    <row r="14" spans="1:9" ht="50.1" customHeight="1" x14ac:dyDescent="0.25">
      <c r="A14" s="196"/>
      <c r="B14" s="200"/>
      <c r="C14" s="197"/>
      <c r="D14" s="206"/>
      <c r="E14" s="197"/>
      <c r="F14" s="203"/>
      <c r="G14" s="204"/>
      <c r="H14" s="202"/>
      <c r="I14" s="205"/>
    </row>
    <row r="15" spans="1:9" ht="50.1" customHeight="1" x14ac:dyDescent="0.25">
      <c r="A15" s="196"/>
      <c r="B15" s="200"/>
      <c r="C15" s="197"/>
      <c r="D15" s="206"/>
      <c r="E15" s="197"/>
      <c r="F15" s="203"/>
      <c r="G15" s="204"/>
      <c r="H15" s="202"/>
      <c r="I15" s="205"/>
    </row>
    <row r="16" spans="1:9" ht="50.1" customHeight="1" x14ac:dyDescent="0.25">
      <c r="A16" s="196"/>
      <c r="B16" s="200"/>
      <c r="C16" s="197"/>
      <c r="D16" s="206"/>
      <c r="E16" s="197"/>
      <c r="F16" s="203"/>
      <c r="G16" s="204"/>
      <c r="H16" s="202"/>
      <c r="I16" s="205"/>
    </row>
    <row r="17" spans="1:9" ht="50.1" customHeight="1" x14ac:dyDescent="0.25">
      <c r="A17" s="196"/>
      <c r="B17" s="200"/>
      <c r="C17" s="197"/>
      <c r="D17" s="206"/>
      <c r="E17" s="197"/>
      <c r="F17" s="203"/>
      <c r="G17" s="204"/>
      <c r="H17" s="202"/>
      <c r="I17" s="205"/>
    </row>
    <row r="18" spans="1:9" ht="50.1" customHeight="1" x14ac:dyDescent="0.25">
      <c r="A18" s="196"/>
      <c r="B18" s="200"/>
      <c r="C18" s="197"/>
      <c r="D18" s="206"/>
      <c r="E18" s="197"/>
      <c r="F18" s="203"/>
      <c r="G18" s="204"/>
      <c r="H18" s="202"/>
      <c r="I18" s="205"/>
    </row>
    <row r="19" spans="1:9" ht="50.1" customHeight="1" x14ac:dyDescent="0.25">
      <c r="A19" s="196"/>
      <c r="B19" s="200"/>
      <c r="C19" s="197"/>
      <c r="D19" s="206"/>
      <c r="E19" s="197"/>
      <c r="F19" s="417"/>
      <c r="G19" s="417"/>
      <c r="H19" s="208"/>
      <c r="I19" s="415"/>
    </row>
    <row r="20" spans="1:9" ht="50.1" customHeight="1" x14ac:dyDescent="0.25">
      <c r="A20" s="196"/>
      <c r="B20" s="200"/>
      <c r="C20" s="197"/>
      <c r="D20" s="206"/>
      <c r="E20" s="197"/>
      <c r="F20" s="203"/>
      <c r="G20" s="204"/>
      <c r="H20" s="202"/>
      <c r="I20" s="205"/>
    </row>
    <row r="21" spans="1:9" ht="50.1" customHeight="1" x14ac:dyDescent="0.25">
      <c r="A21" s="196"/>
      <c r="B21" s="200"/>
      <c r="C21" s="197"/>
      <c r="D21" s="206"/>
      <c r="E21" s="197"/>
      <c r="F21" s="203"/>
      <c r="G21" s="204"/>
      <c r="H21" s="208"/>
      <c r="I21" s="205"/>
    </row>
    <row r="22" spans="1:9" ht="50.1" customHeight="1" x14ac:dyDescent="0.25">
      <c r="A22" s="196"/>
      <c r="B22" s="200"/>
      <c r="C22" s="197"/>
      <c r="D22" s="206"/>
      <c r="E22" s="197"/>
      <c r="F22" s="203"/>
      <c r="G22" s="204"/>
      <c r="H22" s="202"/>
      <c r="I22" s="205"/>
    </row>
    <row r="23" spans="1:9" ht="50.1" customHeight="1" x14ac:dyDescent="0.25">
      <c r="A23" s="196"/>
      <c r="B23" s="200"/>
      <c r="C23" s="197"/>
      <c r="D23" s="206"/>
      <c r="E23" s="197"/>
      <c r="F23" s="203"/>
      <c r="G23" s="204"/>
      <c r="H23" s="202"/>
      <c r="I23" s="205"/>
    </row>
    <row r="24" spans="1:9" ht="50.1" customHeight="1" x14ac:dyDescent="0.25">
      <c r="A24" s="196"/>
      <c r="B24" s="200"/>
      <c r="C24" s="197"/>
      <c r="D24" s="206"/>
      <c r="E24" s="197"/>
      <c r="F24" s="203"/>
      <c r="G24" s="204"/>
      <c r="H24" s="202"/>
      <c r="I24" s="205"/>
    </row>
    <row r="25" spans="1:9" ht="50.1" customHeight="1" x14ac:dyDescent="0.25">
      <c r="A25" s="196"/>
      <c r="B25" s="200"/>
      <c r="C25" s="197"/>
      <c r="D25" s="206"/>
      <c r="E25" s="197"/>
      <c r="F25" s="417"/>
      <c r="G25" s="417"/>
      <c r="H25" s="208"/>
      <c r="I25" s="415"/>
    </row>
    <row r="26" spans="1:9" ht="50.1" customHeight="1" x14ac:dyDescent="0.25">
      <c r="A26" s="196"/>
      <c r="B26" s="200"/>
      <c r="C26" s="197"/>
      <c r="D26" s="206"/>
      <c r="E26" s="197"/>
      <c r="F26" s="203"/>
      <c r="G26" s="204"/>
      <c r="H26" s="202"/>
      <c r="I26" s="205"/>
    </row>
    <row r="27" spans="1:9" ht="50.1" customHeight="1" x14ac:dyDescent="0.25">
      <c r="A27" s="196"/>
      <c r="B27" s="200"/>
      <c r="C27" s="197"/>
      <c r="D27" s="206"/>
      <c r="E27" s="197"/>
      <c r="F27" s="203"/>
      <c r="G27" s="204"/>
      <c r="H27" s="202"/>
      <c r="I27" s="205"/>
    </row>
    <row r="28" spans="1:9" ht="50.1" customHeight="1" x14ac:dyDescent="0.25">
      <c r="A28" s="196"/>
      <c r="B28" s="200"/>
      <c r="C28" s="197"/>
      <c r="D28" s="206"/>
      <c r="E28" s="197"/>
      <c r="F28" s="203"/>
      <c r="G28" s="204"/>
      <c r="H28" s="202"/>
      <c r="I28" s="205"/>
    </row>
    <row r="29" spans="1:9" ht="50.1" customHeight="1" x14ac:dyDescent="0.25">
      <c r="A29" s="196"/>
      <c r="B29" s="200"/>
      <c r="C29" s="197"/>
      <c r="D29" s="206"/>
      <c r="E29" s="197"/>
      <c r="F29" s="203"/>
      <c r="G29" s="204"/>
      <c r="H29" s="202"/>
      <c r="I29" s="205"/>
    </row>
    <row r="30" spans="1:9" ht="50.1" customHeight="1" x14ac:dyDescent="0.25">
      <c r="A30" s="196"/>
      <c r="B30" s="200"/>
      <c r="C30" s="197"/>
      <c r="D30" s="206"/>
      <c r="E30" s="197"/>
      <c r="F30" s="203"/>
      <c r="G30" s="204"/>
      <c r="H30" s="202"/>
      <c r="I30" s="205"/>
    </row>
    <row r="31" spans="1:9" ht="50.1" customHeight="1" x14ac:dyDescent="0.25">
      <c r="A31" s="196"/>
      <c r="B31" s="200"/>
      <c r="C31" s="197"/>
      <c r="D31" s="206"/>
      <c r="E31" s="197"/>
      <c r="F31" s="203"/>
      <c r="G31" s="204"/>
      <c r="H31" s="202"/>
      <c r="I31" s="205"/>
    </row>
    <row r="32" spans="1:9" ht="50.1" customHeight="1" x14ac:dyDescent="0.25">
      <c r="A32" s="196"/>
      <c r="B32" s="200"/>
      <c r="C32" s="197"/>
      <c r="D32" s="206"/>
      <c r="E32" s="197"/>
      <c r="F32" s="203"/>
      <c r="G32" s="203"/>
      <c r="H32" s="202"/>
      <c r="I32" s="205"/>
    </row>
    <row r="33" spans="1:9" ht="50.1" customHeight="1" x14ac:dyDescent="0.25">
      <c r="A33" s="196"/>
      <c r="B33" s="200"/>
      <c r="C33" s="197"/>
      <c r="D33" s="197"/>
      <c r="E33" s="197"/>
      <c r="F33" s="417"/>
      <c r="G33" s="417"/>
      <c r="H33" s="208"/>
      <c r="I33" s="415"/>
    </row>
    <row r="34" spans="1:9" ht="50.1" customHeight="1" x14ac:dyDescent="0.25">
      <c r="A34" s="196"/>
      <c r="B34" s="200"/>
      <c r="C34" s="197"/>
      <c r="D34" s="206"/>
      <c r="E34" s="197"/>
      <c r="F34" s="203"/>
      <c r="G34" s="204"/>
      <c r="H34" s="202"/>
      <c r="I34" s="205"/>
    </row>
    <row r="35" spans="1:9" ht="50.1" customHeight="1" x14ac:dyDescent="0.25">
      <c r="A35" s="196"/>
      <c r="B35" s="200"/>
      <c r="C35" s="197"/>
      <c r="D35" s="206"/>
      <c r="E35" s="197"/>
      <c r="F35" s="203"/>
      <c r="G35" s="204"/>
      <c r="H35" s="202"/>
      <c r="I35" s="205"/>
    </row>
    <row r="36" spans="1:9" ht="50.1" customHeight="1" x14ac:dyDescent="0.25">
      <c r="A36" s="196"/>
      <c r="B36" s="200"/>
      <c r="C36" s="197"/>
      <c r="D36" s="206"/>
      <c r="E36" s="197"/>
      <c r="F36" s="203"/>
      <c r="G36" s="204"/>
      <c r="H36" s="202"/>
      <c r="I36" s="205"/>
    </row>
    <row r="37" spans="1:9" ht="50.1" customHeight="1" x14ac:dyDescent="0.25">
      <c r="A37" s="196"/>
      <c r="B37" s="200"/>
      <c r="C37" s="197"/>
      <c r="D37" s="206"/>
      <c r="E37" s="197"/>
      <c r="F37" s="203"/>
      <c r="G37" s="204"/>
      <c r="H37" s="208"/>
      <c r="I37" s="415"/>
    </row>
    <row r="38" spans="1:9" ht="50.1" customHeight="1" x14ac:dyDescent="0.25">
      <c r="A38" s="196"/>
      <c r="B38" s="200"/>
      <c r="C38" s="197"/>
      <c r="D38" s="206"/>
      <c r="E38" s="197"/>
      <c r="F38" s="203"/>
      <c r="G38" s="204"/>
      <c r="H38" s="202"/>
      <c r="I38" s="205"/>
    </row>
    <row r="39" spans="1:9" ht="50.1" customHeight="1" x14ac:dyDescent="0.25">
      <c r="A39" s="196"/>
      <c r="B39" s="200"/>
      <c r="C39" s="197"/>
      <c r="D39" s="206"/>
      <c r="E39" s="197"/>
      <c r="F39" s="203"/>
      <c r="G39" s="204"/>
      <c r="H39" s="202"/>
      <c r="I39" s="205"/>
    </row>
    <row r="40" spans="1:9" ht="50.1" customHeight="1" x14ac:dyDescent="0.25">
      <c r="A40" s="196"/>
      <c r="B40" s="200"/>
      <c r="C40" s="197"/>
      <c r="D40" s="206"/>
      <c r="E40" s="197"/>
      <c r="F40" s="203"/>
      <c r="G40" s="204"/>
      <c r="H40" s="202"/>
      <c r="I40" s="205"/>
    </row>
    <row r="41" spans="1:9" ht="50.1" customHeight="1" x14ac:dyDescent="0.25">
      <c r="A41" s="196"/>
      <c r="B41" s="200"/>
      <c r="C41" s="197"/>
      <c r="D41" s="206"/>
      <c r="E41" s="197"/>
      <c r="F41" s="203"/>
      <c r="G41" s="203"/>
      <c r="H41" s="202"/>
      <c r="I41" s="205"/>
    </row>
    <row r="42" spans="1:9" ht="50.1" customHeight="1" x14ac:dyDescent="0.25">
      <c r="A42" s="196"/>
      <c r="B42" s="200"/>
      <c r="C42" s="197"/>
      <c r="D42" s="197"/>
      <c r="E42" s="197"/>
      <c r="F42" s="417"/>
      <c r="G42" s="417"/>
      <c r="H42" s="208"/>
      <c r="I42" s="415"/>
    </row>
    <row r="43" spans="1:9" ht="50.1" customHeight="1" x14ac:dyDescent="0.25">
      <c r="A43" s="196"/>
      <c r="B43" s="200"/>
      <c r="C43" s="197"/>
      <c r="D43" s="206"/>
      <c r="E43" s="197"/>
      <c r="F43" s="203"/>
      <c r="G43" s="203"/>
      <c r="H43" s="208"/>
      <c r="I43" s="205"/>
    </row>
    <row r="44" spans="1:9" ht="50.1" customHeight="1" x14ac:dyDescent="0.25">
      <c r="A44" s="196"/>
      <c r="B44" s="200"/>
      <c r="C44" s="197"/>
      <c r="D44" s="206"/>
      <c r="E44" s="197"/>
      <c r="F44" s="417"/>
      <c r="G44" s="417"/>
      <c r="H44" s="208"/>
      <c r="I44" s="205"/>
    </row>
    <row r="45" spans="1:9" ht="50.1" customHeight="1" x14ac:dyDescent="0.25">
      <c r="A45" s="416"/>
      <c r="B45" s="200"/>
      <c r="C45" s="197"/>
      <c r="D45" s="197"/>
      <c r="E45" s="197"/>
      <c r="F45" s="417"/>
      <c r="G45" s="417"/>
      <c r="H45" s="208"/>
      <c r="I45" s="415"/>
    </row>
    <row r="46" spans="1:9" ht="50.1" customHeight="1" x14ac:dyDescent="0.25">
      <c r="A46" s="196"/>
      <c r="B46" s="200"/>
      <c r="C46" s="197"/>
      <c r="D46" s="206"/>
      <c r="E46" s="197"/>
      <c r="F46" s="203"/>
      <c r="G46" s="204"/>
      <c r="H46" s="208"/>
      <c r="I46" s="205"/>
    </row>
    <row r="47" spans="1:9" ht="50.1" customHeight="1" x14ac:dyDescent="0.25">
      <c r="A47" s="196"/>
      <c r="B47" s="200"/>
      <c r="C47" s="197"/>
      <c r="D47" s="206"/>
      <c r="E47" s="197"/>
      <c r="F47" s="203"/>
      <c r="G47" s="203"/>
      <c r="H47" s="208"/>
      <c r="I47" s="205"/>
    </row>
    <row r="48" spans="1:9" ht="50.1" customHeight="1" x14ac:dyDescent="0.25">
      <c r="A48" s="196"/>
      <c r="B48" s="200"/>
      <c r="C48" s="197"/>
      <c r="D48" s="197"/>
      <c r="E48" s="197"/>
      <c r="F48" s="417"/>
      <c r="G48" s="417"/>
      <c r="H48" s="208"/>
      <c r="I48" s="415"/>
    </row>
    <row r="49" spans="1:9" ht="50.1" customHeight="1" x14ac:dyDescent="0.25">
      <c r="A49" s="196"/>
      <c r="B49" s="200"/>
      <c r="C49" s="197"/>
      <c r="D49" s="197"/>
      <c r="E49" s="197"/>
      <c r="F49" s="417"/>
      <c r="G49" s="417"/>
      <c r="H49" s="208"/>
      <c r="I49" s="415"/>
    </row>
    <row r="50" spans="1:9" ht="50.1" customHeight="1" x14ac:dyDescent="0.25">
      <c r="A50" s="416"/>
      <c r="B50" s="200"/>
      <c r="C50" s="197"/>
      <c r="D50" s="197"/>
      <c r="E50" s="197"/>
      <c r="F50" s="417"/>
      <c r="G50" s="417"/>
      <c r="H50" s="208"/>
      <c r="I50" s="415"/>
    </row>
    <row r="51" spans="1:9" ht="50.1" customHeight="1" x14ac:dyDescent="0.25">
      <c r="A51" s="196"/>
      <c r="B51" s="200"/>
      <c r="C51" s="197"/>
      <c r="D51" s="206"/>
      <c r="E51" s="197"/>
      <c r="F51" s="203"/>
      <c r="G51" s="203"/>
      <c r="H51" s="202"/>
      <c r="I51" s="205"/>
    </row>
    <row r="52" spans="1:9" ht="50.1" customHeight="1" x14ac:dyDescent="0.25">
      <c r="A52" s="196"/>
      <c r="B52" s="200"/>
      <c r="C52" s="197"/>
      <c r="D52" s="197"/>
      <c r="E52" s="197"/>
      <c r="F52" s="417"/>
      <c r="G52" s="417"/>
      <c r="H52" s="208"/>
      <c r="I52" s="415"/>
    </row>
    <row r="53" spans="1:9" ht="50.1" customHeight="1" x14ac:dyDescent="0.25">
      <c r="A53" s="196"/>
      <c r="B53" s="200"/>
      <c r="C53" s="197"/>
      <c r="D53" s="206"/>
      <c r="E53" s="197"/>
      <c r="F53" s="203"/>
      <c r="G53" s="203"/>
      <c r="H53" s="202"/>
      <c r="I53" s="205"/>
    </row>
    <row r="54" spans="1:9" ht="50.1" customHeight="1" x14ac:dyDescent="0.25">
      <c r="A54" s="196"/>
      <c r="B54" s="200"/>
      <c r="C54" s="197"/>
      <c r="D54" s="197"/>
      <c r="E54" s="197"/>
      <c r="F54" s="417"/>
      <c r="G54" s="417"/>
      <c r="H54" s="208"/>
      <c r="I54" s="415"/>
    </row>
    <row r="55" spans="1:9" ht="50.1" customHeight="1" x14ac:dyDescent="0.25">
      <c r="A55" s="196"/>
      <c r="B55" s="200"/>
      <c r="C55" s="197"/>
      <c r="D55" s="197"/>
      <c r="E55" s="197"/>
      <c r="F55" s="417"/>
      <c r="G55" s="417"/>
      <c r="H55" s="208"/>
      <c r="I55" s="415"/>
    </row>
    <row r="56" spans="1:9" ht="50.1" customHeight="1" x14ac:dyDescent="0.25">
      <c r="A56" s="196"/>
      <c r="B56" s="200"/>
      <c r="C56" s="197"/>
      <c r="D56" s="206"/>
      <c r="E56" s="197"/>
      <c r="F56" s="203"/>
      <c r="G56" s="204"/>
      <c r="H56" s="202"/>
      <c r="I56" s="205"/>
    </row>
    <row r="57" spans="1:9" ht="50.1" customHeight="1" x14ac:dyDescent="0.25">
      <c r="A57" s="196"/>
      <c r="B57" s="200"/>
      <c r="C57" s="197"/>
      <c r="D57" s="206"/>
      <c r="E57" s="197"/>
      <c r="F57" s="203"/>
      <c r="G57" s="204"/>
      <c r="H57" s="202"/>
      <c r="I57" s="205"/>
    </row>
    <row r="58" spans="1:9" ht="50.1" customHeight="1" x14ac:dyDescent="0.25">
      <c r="A58" s="196"/>
      <c r="B58" s="200"/>
      <c r="C58" s="197"/>
      <c r="D58" s="206"/>
      <c r="E58" s="197"/>
      <c r="F58" s="203"/>
      <c r="G58" s="204"/>
      <c r="H58" s="202"/>
      <c r="I58" s="205"/>
    </row>
    <row r="59" spans="1:9" ht="50.1" customHeight="1" x14ac:dyDescent="0.25">
      <c r="A59" s="196"/>
      <c r="B59" s="200"/>
      <c r="C59" s="197"/>
      <c r="D59" s="206"/>
      <c r="E59" s="197"/>
      <c r="F59" s="203"/>
      <c r="G59" s="204"/>
      <c r="H59" s="202"/>
      <c r="I59" s="205"/>
    </row>
    <row r="60" spans="1:9" ht="50.1" customHeight="1" x14ac:dyDescent="0.25">
      <c r="A60" s="196"/>
      <c r="B60" s="200"/>
      <c r="C60" s="197"/>
      <c r="D60" s="206"/>
      <c r="E60" s="197"/>
      <c r="F60" s="203"/>
      <c r="G60" s="204"/>
      <c r="H60" s="202"/>
      <c r="I60" s="205"/>
    </row>
    <row r="61" spans="1:9" ht="50.1" customHeight="1" x14ac:dyDescent="0.25">
      <c r="A61" s="196"/>
      <c r="B61" s="200"/>
      <c r="C61" s="197"/>
      <c r="D61" s="206"/>
      <c r="E61" s="197"/>
      <c r="F61" s="203"/>
      <c r="G61" s="204"/>
      <c r="H61" s="202"/>
      <c r="I61" s="205"/>
    </row>
    <row r="62" spans="1:9" ht="50.1" customHeight="1" x14ac:dyDescent="0.25">
      <c r="A62" s="196"/>
      <c r="B62" s="200"/>
      <c r="C62" s="197"/>
      <c r="D62" s="206"/>
      <c r="E62" s="197"/>
      <c r="F62" s="203"/>
      <c r="G62" s="204"/>
      <c r="H62" s="202"/>
      <c r="I62" s="205"/>
    </row>
    <row r="63" spans="1:9" ht="50.1" customHeight="1" x14ac:dyDescent="0.25">
      <c r="A63" s="196"/>
      <c r="B63" s="200"/>
      <c r="C63" s="197"/>
      <c r="D63" s="206"/>
      <c r="E63" s="197"/>
      <c r="F63" s="203"/>
      <c r="G63" s="204"/>
      <c r="H63" s="202"/>
      <c r="I63" s="205"/>
    </row>
    <row r="64" spans="1:9" ht="50.1" customHeight="1" x14ac:dyDescent="0.25">
      <c r="A64" s="196"/>
      <c r="B64" s="200"/>
      <c r="C64" s="197"/>
      <c r="D64" s="206"/>
      <c r="E64" s="197"/>
      <c r="F64" s="203"/>
      <c r="G64" s="204"/>
      <c r="H64" s="202"/>
      <c r="I64" s="205"/>
    </row>
    <row r="65" spans="1:9" ht="50.1" customHeight="1" x14ac:dyDescent="0.25">
      <c r="A65" s="198"/>
      <c r="B65" s="207"/>
      <c r="C65" s="198"/>
      <c r="D65" s="198"/>
      <c r="E65" s="198"/>
      <c r="F65" s="418"/>
      <c r="G65" s="418"/>
      <c r="H65" s="201"/>
      <c r="I65" s="198"/>
    </row>
    <row r="66" spans="1:9" ht="50.1" customHeight="1" x14ac:dyDescent="0.25">
      <c r="A66" s="198"/>
      <c r="B66" s="207"/>
      <c r="C66" s="198"/>
      <c r="D66" s="198"/>
      <c r="E66" s="198"/>
      <c r="F66" s="418"/>
      <c r="G66" s="418"/>
      <c r="H66" s="201"/>
      <c r="I66" s="198"/>
    </row>
    <row r="67" spans="1:9" ht="50.1" customHeight="1" x14ac:dyDescent="0.25">
      <c r="A67" s="198"/>
      <c r="B67" s="207"/>
      <c r="C67" s="198"/>
      <c r="D67" s="198"/>
      <c r="E67" s="198"/>
      <c r="F67" s="418"/>
      <c r="G67" s="418"/>
      <c r="H67" s="201"/>
      <c r="I67" s="198"/>
    </row>
    <row r="68" spans="1:9" ht="50.1" customHeight="1" x14ac:dyDescent="0.25">
      <c r="A68" s="198"/>
      <c r="B68" s="207"/>
      <c r="C68" s="198"/>
      <c r="D68" s="198"/>
      <c r="E68" s="198"/>
      <c r="F68" s="418"/>
      <c r="G68" s="418"/>
      <c r="H68" s="201"/>
      <c r="I68" s="198"/>
    </row>
    <row r="69" spans="1:9" x14ac:dyDescent="0.25">
      <c r="A69" s="198"/>
      <c r="B69" s="207"/>
      <c r="C69" s="198"/>
      <c r="D69" s="198"/>
      <c r="E69" s="198"/>
      <c r="F69" s="418"/>
      <c r="G69" s="418"/>
      <c r="H69" s="201"/>
      <c r="I69" s="198"/>
    </row>
    <row r="70" spans="1:9" x14ac:dyDescent="0.25">
      <c r="A70" s="198"/>
      <c r="B70" s="207"/>
      <c r="C70" s="198"/>
      <c r="D70" s="198"/>
      <c r="E70" s="198"/>
      <c r="F70" s="418"/>
      <c r="G70" s="418"/>
      <c r="H70" s="201"/>
      <c r="I70" s="198"/>
    </row>
    <row r="71" spans="1:9" x14ac:dyDescent="0.25">
      <c r="A71" s="198"/>
      <c r="B71" s="207"/>
      <c r="C71" s="198"/>
      <c r="D71" s="198"/>
      <c r="E71" s="198"/>
      <c r="F71" s="418"/>
      <c r="G71" s="418"/>
      <c r="H71" s="201"/>
      <c r="I71" s="198"/>
    </row>
    <row r="72" spans="1:9" x14ac:dyDescent="0.25">
      <c r="A72" s="198"/>
      <c r="B72" s="207"/>
      <c r="C72" s="198"/>
      <c r="D72" s="198"/>
      <c r="E72" s="198"/>
      <c r="F72" s="418"/>
      <c r="G72" s="418"/>
      <c r="H72" s="201"/>
      <c r="I72" s="198"/>
    </row>
    <row r="73" spans="1:9" x14ac:dyDescent="0.25">
      <c r="A73" s="198"/>
      <c r="B73" s="207"/>
      <c r="C73" s="198"/>
      <c r="D73" s="198"/>
      <c r="E73" s="198"/>
      <c r="F73" s="418"/>
      <c r="G73" s="418"/>
      <c r="H73" s="201"/>
      <c r="I73" s="198"/>
    </row>
    <row r="74" spans="1:9" x14ac:dyDescent="0.25">
      <c r="A74" s="198"/>
      <c r="B74" s="207"/>
      <c r="C74" s="198"/>
      <c r="D74" s="198"/>
      <c r="E74" s="198"/>
      <c r="F74" s="418"/>
      <c r="G74" s="418"/>
      <c r="H74" s="201"/>
      <c r="I74" s="198"/>
    </row>
    <row r="75" spans="1:9" x14ac:dyDescent="0.25">
      <c r="A75" s="198"/>
      <c r="B75" s="207"/>
      <c r="C75" s="198"/>
      <c r="D75" s="198"/>
      <c r="E75" s="198"/>
      <c r="F75" s="418"/>
      <c r="G75" s="418"/>
      <c r="H75" s="201"/>
      <c r="I75" s="198"/>
    </row>
    <row r="76" spans="1:9" x14ac:dyDescent="0.25">
      <c r="A76" s="198"/>
      <c r="B76" s="207"/>
      <c r="C76" s="198"/>
      <c r="D76" s="198"/>
      <c r="E76" s="198"/>
      <c r="F76" s="418"/>
      <c r="G76" s="418"/>
      <c r="H76" s="198"/>
      <c r="I76" s="198"/>
    </row>
    <row r="77" spans="1:9" x14ac:dyDescent="0.25">
      <c r="A77" s="198"/>
      <c r="B77" s="207"/>
      <c r="C77" s="198"/>
      <c r="D77" s="198"/>
      <c r="E77" s="198"/>
      <c r="F77" s="418"/>
      <c r="G77" s="418"/>
      <c r="H77" s="198"/>
      <c r="I77" s="198"/>
    </row>
    <row r="78" spans="1:9" x14ac:dyDescent="0.25">
      <c r="A78" s="198"/>
      <c r="B78" s="207"/>
      <c r="C78" s="198"/>
      <c r="D78" s="198"/>
      <c r="E78" s="198"/>
      <c r="F78" s="418"/>
      <c r="G78" s="418"/>
      <c r="H78" s="198"/>
      <c r="I78" s="198"/>
    </row>
    <row r="79" spans="1:9" x14ac:dyDescent="0.25">
      <c r="A79" s="198"/>
      <c r="B79" s="207"/>
      <c r="C79" s="198"/>
      <c r="D79" s="198"/>
      <c r="E79" s="198"/>
      <c r="F79" s="418"/>
      <c r="G79" s="418"/>
      <c r="H79" s="198"/>
      <c r="I79" s="198"/>
    </row>
    <row r="80" spans="1:9" x14ac:dyDescent="0.25">
      <c r="A80" s="198"/>
      <c r="B80" s="207"/>
      <c r="C80" s="198"/>
      <c r="D80" s="198"/>
      <c r="E80" s="198"/>
      <c r="F80" s="418"/>
      <c r="G80" s="418"/>
      <c r="H80" s="198"/>
      <c r="I80" s="198"/>
    </row>
    <row r="81" spans="1:9" x14ac:dyDescent="0.25">
      <c r="A81" s="198"/>
      <c r="B81" s="198"/>
      <c r="C81" s="198"/>
      <c r="D81" s="198"/>
      <c r="E81" s="198"/>
      <c r="F81" s="418"/>
      <c r="G81" s="418"/>
      <c r="H81" s="198"/>
      <c r="I81" s="198"/>
    </row>
    <row r="82" spans="1:9" x14ac:dyDescent="0.25">
      <c r="A82" s="198"/>
      <c r="B82" s="198"/>
      <c r="C82" s="198"/>
      <c r="D82" s="198"/>
      <c r="E82" s="198"/>
      <c r="F82" s="418"/>
      <c r="G82" s="418"/>
      <c r="H82" s="198"/>
      <c r="I82" s="198"/>
    </row>
    <row r="83" spans="1:9" x14ac:dyDescent="0.25">
      <c r="A83" s="198"/>
      <c r="B83" s="198"/>
      <c r="C83" s="198"/>
      <c r="D83" s="198"/>
      <c r="E83" s="198"/>
      <c r="F83" s="418"/>
      <c r="G83" s="418"/>
      <c r="H83" s="198"/>
      <c r="I83" s="198"/>
    </row>
    <row r="84" spans="1:9" x14ac:dyDescent="0.25">
      <c r="A84" s="198"/>
      <c r="B84" s="198"/>
      <c r="C84" s="198"/>
      <c r="D84" s="198"/>
      <c r="E84" s="198"/>
      <c r="F84" s="418"/>
      <c r="G84" s="418"/>
      <c r="H84" s="198"/>
      <c r="I84" s="198"/>
    </row>
    <row r="85" spans="1:9" x14ac:dyDescent="0.25">
      <c r="A85" s="198"/>
      <c r="B85" s="198"/>
      <c r="C85" s="198"/>
      <c r="D85" s="198"/>
      <c r="E85" s="198"/>
      <c r="F85" s="418"/>
      <c r="G85" s="418"/>
      <c r="H85" s="198"/>
      <c r="I85" s="198"/>
    </row>
    <row r="86" spans="1:9" x14ac:dyDescent="0.25">
      <c r="A86" s="198"/>
      <c r="B86" s="198"/>
      <c r="C86" s="198"/>
      <c r="D86" s="198"/>
      <c r="E86" s="198"/>
      <c r="F86" s="418"/>
      <c r="G86" s="418"/>
      <c r="H86" s="198"/>
      <c r="I86" s="198"/>
    </row>
    <row r="87" spans="1:9" x14ac:dyDescent="0.25">
      <c r="A87" s="198"/>
      <c r="B87" s="198"/>
      <c r="C87" s="198"/>
      <c r="D87" s="198"/>
      <c r="E87" s="198"/>
      <c r="F87" s="418"/>
      <c r="G87" s="418"/>
      <c r="H87" s="198"/>
      <c r="I87" s="198"/>
    </row>
    <row r="88" spans="1:9" x14ac:dyDescent="0.25">
      <c r="A88" s="198"/>
      <c r="B88" s="198"/>
      <c r="C88" s="198"/>
      <c r="D88" s="198"/>
      <c r="E88" s="198"/>
      <c r="F88" s="418"/>
      <c r="G88" s="418"/>
      <c r="H88" s="198"/>
      <c r="I88" s="198"/>
    </row>
    <row r="89" spans="1:9" x14ac:dyDescent="0.25">
      <c r="A89" s="198"/>
      <c r="B89" s="198"/>
      <c r="C89" s="198"/>
      <c r="D89" s="198"/>
      <c r="E89" s="198"/>
      <c r="F89" s="418"/>
      <c r="G89" s="418"/>
      <c r="H89" s="198"/>
      <c r="I89" s="198"/>
    </row>
    <row r="90" spans="1:9" x14ac:dyDescent="0.25">
      <c r="A90" s="198"/>
      <c r="B90" s="198"/>
      <c r="C90" s="198"/>
      <c r="D90" s="198"/>
      <c r="E90" s="198"/>
      <c r="F90" s="418"/>
      <c r="G90" s="418"/>
      <c r="H90" s="198"/>
      <c r="I90" s="198"/>
    </row>
    <row r="91" spans="1:9" x14ac:dyDescent="0.25">
      <c r="A91" s="198"/>
      <c r="B91" s="198"/>
      <c r="C91" s="198"/>
      <c r="D91" s="198"/>
      <c r="E91" s="198"/>
      <c r="F91" s="418"/>
      <c r="G91" s="418"/>
      <c r="H91" s="198"/>
      <c r="I91" s="198"/>
    </row>
    <row r="92" spans="1:9" x14ac:dyDescent="0.25">
      <c r="A92" s="198"/>
      <c r="B92" s="198"/>
      <c r="C92" s="198"/>
      <c r="D92" s="198"/>
      <c r="E92" s="198"/>
      <c r="F92" s="418"/>
      <c r="G92" s="418"/>
      <c r="H92" s="198"/>
      <c r="I92" s="198"/>
    </row>
    <row r="93" spans="1:9" x14ac:dyDescent="0.25">
      <c r="A93" s="198"/>
      <c r="B93" s="198"/>
      <c r="C93" s="198"/>
      <c r="D93" s="198"/>
      <c r="E93" s="198"/>
      <c r="F93" s="418"/>
      <c r="G93" s="418"/>
      <c r="H93" s="198"/>
      <c r="I93" s="198"/>
    </row>
    <row r="94" spans="1:9" x14ac:dyDescent="0.25">
      <c r="A94" s="198"/>
      <c r="B94" s="198"/>
      <c r="C94" s="198"/>
      <c r="D94" s="198"/>
      <c r="E94" s="198"/>
      <c r="F94" s="418"/>
      <c r="G94" s="418"/>
      <c r="H94" s="198"/>
      <c r="I94" s="198"/>
    </row>
    <row r="95" spans="1:9" x14ac:dyDescent="0.25">
      <c r="A95" s="198"/>
      <c r="B95" s="198"/>
      <c r="C95" s="198"/>
      <c r="D95" s="198"/>
      <c r="E95" s="198"/>
      <c r="F95" s="418"/>
      <c r="G95" s="418"/>
      <c r="H95" s="198"/>
      <c r="I95" s="198"/>
    </row>
    <row r="96" spans="1:9" x14ac:dyDescent="0.25">
      <c r="A96" s="198"/>
      <c r="B96" s="198"/>
      <c r="C96" s="198"/>
      <c r="D96" s="198"/>
      <c r="E96" s="198"/>
      <c r="F96" s="418"/>
      <c r="G96" s="418"/>
      <c r="H96" s="198"/>
      <c r="I96" s="198"/>
    </row>
    <row r="97" spans="1:9" x14ac:dyDescent="0.25">
      <c r="A97" s="198"/>
      <c r="B97" s="198"/>
      <c r="C97" s="198"/>
      <c r="D97" s="198"/>
      <c r="E97" s="198"/>
      <c r="F97" s="418"/>
      <c r="G97" s="418"/>
      <c r="H97" s="198"/>
      <c r="I97" s="198"/>
    </row>
    <row r="98" spans="1:9" x14ac:dyDescent="0.25">
      <c r="A98" s="198"/>
      <c r="B98" s="198"/>
      <c r="C98" s="198"/>
      <c r="D98" s="198"/>
      <c r="E98" s="198"/>
      <c r="F98" s="418"/>
      <c r="G98" s="418"/>
      <c r="H98" s="198"/>
      <c r="I98" s="198"/>
    </row>
    <row r="99" spans="1:9" x14ac:dyDescent="0.25">
      <c r="A99" s="198"/>
      <c r="B99" s="198"/>
      <c r="C99" s="198"/>
      <c r="D99" s="198"/>
      <c r="E99" s="198"/>
      <c r="F99" s="418"/>
      <c r="G99" s="418"/>
      <c r="H99" s="198"/>
      <c r="I99" s="198"/>
    </row>
    <row r="100" spans="1:9" x14ac:dyDescent="0.25">
      <c r="A100" s="198"/>
      <c r="B100" s="198"/>
      <c r="C100" s="198"/>
      <c r="D100" s="198"/>
      <c r="E100" s="198"/>
      <c r="F100" s="418"/>
      <c r="G100" s="418"/>
      <c r="H100" s="198"/>
      <c r="I100" s="198"/>
    </row>
    <row r="101" spans="1:9" x14ac:dyDescent="0.25">
      <c r="A101" s="198"/>
      <c r="B101" s="198"/>
      <c r="C101" s="198"/>
      <c r="D101" s="198"/>
      <c r="E101" s="198"/>
      <c r="F101" s="418"/>
      <c r="G101" s="418"/>
      <c r="H101" s="198"/>
      <c r="I101" s="198"/>
    </row>
    <row r="102" spans="1:9" x14ac:dyDescent="0.25">
      <c r="A102" s="198"/>
      <c r="B102" s="198"/>
      <c r="C102" s="198"/>
      <c r="D102" s="198"/>
      <c r="E102" s="198"/>
      <c r="F102" s="418"/>
      <c r="G102" s="418"/>
      <c r="H102" s="198"/>
      <c r="I102" s="198"/>
    </row>
    <row r="103" spans="1:9" x14ac:dyDescent="0.25">
      <c r="A103" s="198"/>
      <c r="B103" s="198"/>
      <c r="C103" s="198"/>
      <c r="D103" s="198"/>
      <c r="E103" s="198"/>
      <c r="F103" s="418"/>
      <c r="G103" s="418"/>
      <c r="H103" s="198"/>
      <c r="I103" s="198"/>
    </row>
    <row r="104" spans="1:9" x14ac:dyDescent="0.25">
      <c r="A104" s="198"/>
      <c r="B104" s="198"/>
      <c r="C104" s="198"/>
      <c r="D104" s="198"/>
      <c r="E104" s="198"/>
      <c r="F104" s="418"/>
      <c r="G104" s="418"/>
      <c r="H104" s="198"/>
      <c r="I104" s="198"/>
    </row>
    <row r="105" spans="1:9" x14ac:dyDescent="0.25">
      <c r="A105" s="198"/>
      <c r="B105" s="198"/>
      <c r="C105" s="198"/>
      <c r="D105" s="198"/>
      <c r="E105" s="198"/>
      <c r="F105" s="418"/>
      <c r="G105" s="418"/>
      <c r="H105" s="198"/>
      <c r="I105" s="198"/>
    </row>
    <row r="106" spans="1:9" x14ac:dyDescent="0.25">
      <c r="A106" s="198"/>
      <c r="B106" s="198"/>
      <c r="C106" s="198"/>
      <c r="D106" s="198"/>
      <c r="E106" s="198"/>
      <c r="F106" s="418"/>
      <c r="G106" s="418"/>
      <c r="H106" s="198"/>
      <c r="I106" s="198"/>
    </row>
    <row r="107" spans="1:9" x14ac:dyDescent="0.25">
      <c r="A107" s="198"/>
      <c r="B107" s="198"/>
      <c r="C107" s="198"/>
      <c r="D107" s="198"/>
      <c r="E107" s="198"/>
      <c r="F107" s="418"/>
      <c r="G107" s="418"/>
      <c r="H107" s="198"/>
      <c r="I107" s="198"/>
    </row>
    <row r="108" spans="1:9" x14ac:dyDescent="0.25">
      <c r="A108" s="198"/>
      <c r="B108" s="198"/>
      <c r="C108" s="198"/>
      <c r="D108" s="198"/>
      <c r="E108" s="198"/>
      <c r="F108" s="418"/>
      <c r="G108" s="418"/>
      <c r="H108" s="198"/>
      <c r="I108" s="198"/>
    </row>
    <row r="109" spans="1:9" x14ac:dyDescent="0.25">
      <c r="A109" s="198"/>
      <c r="B109" s="198"/>
      <c r="C109" s="198"/>
      <c r="D109" s="198"/>
      <c r="E109" s="198"/>
      <c r="F109" s="418"/>
      <c r="G109" s="418"/>
      <c r="H109" s="198"/>
      <c r="I109" s="198"/>
    </row>
    <row r="110" spans="1:9" x14ac:dyDescent="0.25">
      <c r="A110" s="198"/>
      <c r="B110" s="198"/>
      <c r="C110" s="198"/>
      <c r="D110" s="198"/>
      <c r="E110" s="198"/>
      <c r="F110" s="418"/>
      <c r="G110" s="418"/>
      <c r="H110" s="198"/>
      <c r="I110" s="198"/>
    </row>
    <row r="111" spans="1:9" x14ac:dyDescent="0.25">
      <c r="A111" s="198"/>
      <c r="B111" s="198"/>
      <c r="C111" s="198"/>
      <c r="D111" s="198"/>
      <c r="E111" s="198"/>
      <c r="F111" s="418"/>
      <c r="G111" s="418"/>
      <c r="H111" s="198"/>
      <c r="I111" s="198"/>
    </row>
    <row r="112" spans="1:9" x14ac:dyDescent="0.25">
      <c r="A112" s="198"/>
      <c r="B112" s="198"/>
      <c r="C112" s="198"/>
      <c r="D112" s="198"/>
      <c r="E112" s="198"/>
      <c r="F112" s="418"/>
      <c r="G112" s="418"/>
      <c r="H112" s="198"/>
      <c r="I112" s="198"/>
    </row>
    <row r="113" spans="1:9" x14ac:dyDescent="0.25">
      <c r="A113" s="198"/>
      <c r="B113" s="198"/>
      <c r="C113" s="198"/>
      <c r="D113" s="198"/>
      <c r="E113" s="198"/>
      <c r="F113" s="418"/>
      <c r="G113" s="418"/>
      <c r="H113" s="198"/>
      <c r="I113" s="198"/>
    </row>
    <row r="114" spans="1:9" x14ac:dyDescent="0.25">
      <c r="A114" s="198"/>
      <c r="B114" s="198"/>
      <c r="C114" s="198"/>
      <c r="D114" s="198"/>
      <c r="E114" s="198"/>
      <c r="F114" s="418"/>
      <c r="G114" s="418"/>
      <c r="H114" s="198"/>
      <c r="I114" s="198"/>
    </row>
    <row r="115" spans="1:9" x14ac:dyDescent="0.25">
      <c r="A115" s="198"/>
      <c r="B115" s="198"/>
      <c r="C115" s="198"/>
      <c r="D115" s="198"/>
      <c r="E115" s="198"/>
      <c r="F115" s="418"/>
      <c r="G115" s="418"/>
      <c r="H115" s="198"/>
      <c r="I115" s="198"/>
    </row>
    <row r="116" spans="1:9" x14ac:dyDescent="0.25">
      <c r="A116" s="198"/>
      <c r="B116" s="198"/>
      <c r="C116" s="198"/>
      <c r="D116" s="198"/>
      <c r="E116" s="198"/>
      <c r="F116" s="418"/>
      <c r="G116" s="418"/>
      <c r="H116" s="198"/>
      <c r="I116" s="198"/>
    </row>
    <row r="117" spans="1:9" x14ac:dyDescent="0.25">
      <c r="A117" s="198"/>
      <c r="B117" s="198"/>
      <c r="C117" s="198"/>
      <c r="D117" s="198"/>
      <c r="E117" s="198"/>
      <c r="F117" s="418"/>
      <c r="G117" s="418"/>
      <c r="H117" s="198"/>
      <c r="I117" s="198"/>
    </row>
    <row r="118" spans="1:9" x14ac:dyDescent="0.25">
      <c r="A118" s="198"/>
      <c r="B118" s="198"/>
      <c r="C118" s="198"/>
      <c r="D118" s="198"/>
      <c r="E118" s="198"/>
      <c r="F118" s="418"/>
      <c r="G118" s="418"/>
      <c r="H118" s="198"/>
      <c r="I118" s="198"/>
    </row>
    <row r="119" spans="1:9" x14ac:dyDescent="0.25">
      <c r="A119" s="198"/>
      <c r="B119" s="198"/>
      <c r="C119" s="198"/>
      <c r="D119" s="198"/>
      <c r="E119" s="198"/>
      <c r="F119" s="418"/>
      <c r="G119" s="418"/>
      <c r="H119" s="198"/>
      <c r="I119" s="198"/>
    </row>
    <row r="120" spans="1:9" x14ac:dyDescent="0.25">
      <c r="A120" s="198"/>
      <c r="B120" s="198"/>
      <c r="C120" s="198"/>
      <c r="D120" s="198"/>
      <c r="E120" s="198"/>
      <c r="F120" s="418"/>
      <c r="G120" s="418"/>
      <c r="H120" s="198"/>
      <c r="I120" s="198"/>
    </row>
    <row r="121" spans="1:9" x14ac:dyDescent="0.25">
      <c r="A121" s="198"/>
      <c r="B121" s="198"/>
      <c r="C121" s="198"/>
      <c r="D121" s="198"/>
      <c r="E121" s="198"/>
      <c r="F121" s="418"/>
      <c r="G121" s="418"/>
      <c r="H121" s="198"/>
      <c r="I121" s="198"/>
    </row>
    <row r="122" spans="1:9" x14ac:dyDescent="0.25">
      <c r="A122" s="198"/>
      <c r="B122" s="198"/>
      <c r="C122" s="198"/>
      <c r="D122" s="198"/>
      <c r="E122" s="198"/>
      <c r="F122" s="418"/>
      <c r="G122" s="418"/>
      <c r="H122" s="198"/>
      <c r="I122" s="198"/>
    </row>
    <row r="123" spans="1:9" x14ac:dyDescent="0.25">
      <c r="A123" s="198"/>
      <c r="B123" s="198"/>
      <c r="C123" s="198"/>
      <c r="D123" s="198"/>
      <c r="E123" s="198"/>
      <c r="F123" s="418"/>
      <c r="G123" s="418"/>
      <c r="H123" s="198"/>
      <c r="I123" s="198"/>
    </row>
    <row r="124" spans="1:9" x14ac:dyDescent="0.25">
      <c r="A124" s="198"/>
      <c r="B124" s="198"/>
      <c r="C124" s="198"/>
      <c r="D124" s="198"/>
      <c r="E124" s="198"/>
      <c r="F124" s="418"/>
      <c r="G124" s="418"/>
      <c r="H124" s="198"/>
      <c r="I124" s="198"/>
    </row>
    <row r="125" spans="1:9" x14ac:dyDescent="0.25">
      <c r="A125" s="198"/>
      <c r="B125" s="198"/>
      <c r="C125" s="198"/>
      <c r="D125" s="198"/>
      <c r="E125" s="198"/>
      <c r="F125" s="418"/>
      <c r="G125" s="418"/>
      <c r="H125" s="198"/>
      <c r="I125" s="198"/>
    </row>
    <row r="126" spans="1:9" x14ac:dyDescent="0.25">
      <c r="A126" s="198"/>
      <c r="B126" s="198"/>
      <c r="C126" s="198"/>
      <c r="D126" s="198"/>
      <c r="E126" s="198"/>
      <c r="F126" s="418"/>
      <c r="G126" s="418"/>
      <c r="H126" s="198"/>
      <c r="I126" s="198"/>
    </row>
    <row r="127" spans="1:9" x14ac:dyDescent="0.25">
      <c r="A127" s="198"/>
      <c r="B127" s="198"/>
      <c r="C127" s="198"/>
      <c r="D127" s="198"/>
      <c r="E127" s="198"/>
      <c r="F127" s="418"/>
      <c r="G127" s="418"/>
      <c r="H127" s="198"/>
      <c r="I127" s="198"/>
    </row>
    <row r="128" spans="1:9" x14ac:dyDescent="0.25">
      <c r="A128" s="198"/>
      <c r="B128" s="198"/>
      <c r="C128" s="198"/>
      <c r="D128" s="198"/>
      <c r="E128" s="198"/>
      <c r="F128" s="418"/>
      <c r="G128" s="418"/>
      <c r="H128" s="198"/>
      <c r="I128" s="198"/>
    </row>
    <row r="129" spans="1:9" x14ac:dyDescent="0.25">
      <c r="A129" s="198"/>
      <c r="B129" s="198"/>
      <c r="C129" s="198"/>
      <c r="D129" s="198"/>
      <c r="E129" s="198"/>
      <c r="F129" s="418"/>
      <c r="G129" s="418"/>
      <c r="H129" s="198"/>
      <c r="I129" s="198"/>
    </row>
    <row r="130" spans="1:9" x14ac:dyDescent="0.25">
      <c r="A130" s="198"/>
      <c r="B130" s="198"/>
      <c r="C130" s="198"/>
      <c r="D130" s="198"/>
      <c r="E130" s="198"/>
      <c r="F130" s="418"/>
      <c r="G130" s="418"/>
      <c r="H130" s="198"/>
      <c r="I130" s="198"/>
    </row>
    <row r="131" spans="1:9" x14ac:dyDescent="0.25">
      <c r="A131" s="198"/>
      <c r="B131" s="198"/>
      <c r="C131" s="198"/>
      <c r="D131" s="198"/>
      <c r="E131" s="198"/>
      <c r="F131" s="418"/>
      <c r="G131" s="418"/>
      <c r="H131" s="198"/>
      <c r="I131" s="198"/>
    </row>
    <row r="132" spans="1:9" x14ac:dyDescent="0.25">
      <c r="A132" s="198"/>
      <c r="B132" s="198"/>
      <c r="C132" s="198"/>
      <c r="D132" s="198"/>
      <c r="E132" s="198"/>
      <c r="F132" s="418"/>
      <c r="G132" s="418"/>
      <c r="H132" s="198"/>
      <c r="I132" s="198"/>
    </row>
    <row r="133" spans="1:9" x14ac:dyDescent="0.25">
      <c r="A133" s="198"/>
      <c r="B133" s="198"/>
      <c r="C133" s="198"/>
      <c r="D133" s="198"/>
      <c r="E133" s="198"/>
      <c r="F133" s="418"/>
      <c r="G133" s="418"/>
      <c r="H133" s="198"/>
      <c r="I133" s="198"/>
    </row>
    <row r="134" spans="1:9" x14ac:dyDescent="0.25">
      <c r="A134" s="198"/>
      <c r="B134" s="198"/>
      <c r="C134" s="198"/>
      <c r="D134" s="198"/>
      <c r="E134" s="198"/>
      <c r="F134" s="418"/>
      <c r="G134" s="418"/>
      <c r="H134" s="198"/>
      <c r="I134" s="198"/>
    </row>
    <row r="135" spans="1:9" x14ac:dyDescent="0.25">
      <c r="A135" s="198"/>
      <c r="B135" s="198"/>
      <c r="C135" s="198"/>
      <c r="D135" s="198"/>
      <c r="E135" s="198"/>
      <c r="F135" s="418"/>
      <c r="G135" s="418"/>
      <c r="H135" s="198"/>
      <c r="I135" s="198"/>
    </row>
    <row r="136" spans="1:9" x14ac:dyDescent="0.25">
      <c r="A136" s="198"/>
      <c r="B136" s="198"/>
      <c r="C136" s="198"/>
      <c r="D136" s="198"/>
      <c r="E136" s="198"/>
      <c r="F136" s="418"/>
      <c r="G136" s="418"/>
      <c r="H136" s="198"/>
      <c r="I136" s="198"/>
    </row>
    <row r="137" spans="1:9" x14ac:dyDescent="0.25">
      <c r="A137" s="198"/>
      <c r="B137" s="198"/>
      <c r="C137" s="198"/>
      <c r="D137" s="198"/>
      <c r="E137" s="198"/>
      <c r="F137" s="418"/>
      <c r="G137" s="418"/>
      <c r="H137" s="198"/>
      <c r="I137" s="198"/>
    </row>
    <row r="138" spans="1:9" x14ac:dyDescent="0.25">
      <c r="A138" s="198"/>
      <c r="B138" s="198"/>
      <c r="C138" s="198"/>
      <c r="D138" s="198"/>
      <c r="E138" s="198"/>
      <c r="F138" s="418"/>
      <c r="G138" s="418"/>
      <c r="H138" s="198"/>
      <c r="I138" s="198"/>
    </row>
    <row r="139" spans="1:9" x14ac:dyDescent="0.25">
      <c r="A139" s="198"/>
      <c r="B139" s="198"/>
      <c r="C139" s="198"/>
      <c r="D139" s="198"/>
      <c r="E139" s="198"/>
      <c r="F139" s="418"/>
      <c r="G139" s="418"/>
      <c r="H139" s="198"/>
      <c r="I139" s="198"/>
    </row>
    <row r="140" spans="1:9" x14ac:dyDescent="0.25">
      <c r="A140" s="198"/>
      <c r="B140" s="198"/>
      <c r="C140" s="198"/>
      <c r="D140" s="198"/>
      <c r="E140" s="198"/>
      <c r="F140" s="418"/>
      <c r="G140" s="418"/>
      <c r="H140" s="198"/>
      <c r="I140" s="198"/>
    </row>
    <row r="141" spans="1:9" x14ac:dyDescent="0.25">
      <c r="A141" s="198"/>
      <c r="B141" s="198"/>
      <c r="C141" s="198"/>
      <c r="D141" s="198"/>
      <c r="E141" s="198"/>
      <c r="F141" s="418"/>
      <c r="G141" s="418"/>
      <c r="H141" s="198"/>
      <c r="I141" s="198"/>
    </row>
    <row r="142" spans="1:9" x14ac:dyDescent="0.25">
      <c r="A142" s="198"/>
      <c r="B142" s="198"/>
      <c r="C142" s="198"/>
      <c r="D142" s="198"/>
      <c r="E142" s="198"/>
      <c r="F142" s="418"/>
      <c r="G142" s="418"/>
      <c r="H142" s="198"/>
      <c r="I142" s="198"/>
    </row>
    <row r="143" spans="1:9" x14ac:dyDescent="0.25">
      <c r="A143" s="198"/>
      <c r="B143" s="198"/>
      <c r="C143" s="198"/>
      <c r="D143" s="198"/>
      <c r="E143" s="198"/>
      <c r="F143" s="418"/>
      <c r="G143" s="418"/>
      <c r="H143" s="198"/>
      <c r="I143" s="198"/>
    </row>
    <row r="144" spans="1:9" x14ac:dyDescent="0.25">
      <c r="A144" s="198"/>
      <c r="B144" s="198"/>
      <c r="C144" s="198"/>
      <c r="D144" s="198"/>
      <c r="E144" s="198"/>
      <c r="F144" s="418"/>
      <c r="G144" s="418"/>
      <c r="H144" s="198"/>
      <c r="I144" s="198"/>
    </row>
    <row r="145" spans="1:9" x14ac:dyDescent="0.25">
      <c r="A145" s="198"/>
      <c r="B145" s="198"/>
      <c r="C145" s="198"/>
      <c r="D145" s="198"/>
      <c r="E145" s="198"/>
      <c r="F145" s="418"/>
      <c r="G145" s="418"/>
      <c r="H145" s="198"/>
      <c r="I145" s="198"/>
    </row>
    <row r="146" spans="1:9" x14ac:dyDescent="0.25">
      <c r="A146" s="198"/>
      <c r="B146" s="198"/>
      <c r="C146" s="198"/>
      <c r="D146" s="198"/>
      <c r="E146" s="198"/>
      <c r="F146" s="418"/>
      <c r="G146" s="418"/>
      <c r="H146" s="198"/>
      <c r="I146" s="198"/>
    </row>
    <row r="147" spans="1:9" x14ac:dyDescent="0.25">
      <c r="A147" s="198"/>
      <c r="B147" s="198"/>
      <c r="C147" s="198"/>
      <c r="D147" s="198"/>
      <c r="E147" s="198"/>
      <c r="F147" s="418"/>
      <c r="G147" s="418"/>
      <c r="H147" s="198"/>
      <c r="I147" s="198"/>
    </row>
    <row r="148" spans="1:9" x14ac:dyDescent="0.25">
      <c r="A148" s="198"/>
      <c r="B148" s="198"/>
      <c r="C148" s="198"/>
      <c r="D148" s="198"/>
      <c r="E148" s="198"/>
      <c r="F148" s="418"/>
      <c r="G148" s="418"/>
      <c r="H148" s="198"/>
      <c r="I148" s="198"/>
    </row>
    <row r="149" spans="1:9" x14ac:dyDescent="0.25">
      <c r="A149" s="198"/>
      <c r="B149" s="198"/>
      <c r="C149" s="198"/>
      <c r="D149" s="198"/>
      <c r="E149" s="198"/>
      <c r="F149" s="418"/>
      <c r="G149" s="418"/>
      <c r="H149" s="198"/>
      <c r="I149" s="198"/>
    </row>
    <row r="150" spans="1:9" x14ac:dyDescent="0.25">
      <c r="A150" s="198"/>
      <c r="B150" s="198"/>
      <c r="C150" s="198"/>
      <c r="D150" s="198"/>
      <c r="E150" s="198"/>
      <c r="F150" s="418"/>
      <c r="G150" s="418"/>
      <c r="H150" s="198"/>
      <c r="I150" s="198"/>
    </row>
    <row r="151" spans="1:9" x14ac:dyDescent="0.25">
      <c r="A151" s="198"/>
      <c r="B151" s="198"/>
      <c r="C151" s="198"/>
      <c r="D151" s="198"/>
      <c r="E151" s="198"/>
      <c r="F151" s="418"/>
      <c r="G151" s="418"/>
      <c r="H151" s="198"/>
      <c r="I151" s="198"/>
    </row>
    <row r="152" spans="1:9" x14ac:dyDescent="0.25">
      <c r="A152" s="198"/>
      <c r="B152" s="198"/>
      <c r="C152" s="198"/>
      <c r="D152" s="198"/>
      <c r="E152" s="198"/>
      <c r="F152" s="418"/>
      <c r="G152" s="418"/>
      <c r="H152" s="198"/>
      <c r="I152" s="198"/>
    </row>
    <row r="153" spans="1:9" x14ac:dyDescent="0.25">
      <c r="A153" s="198"/>
      <c r="B153" s="198"/>
      <c r="C153" s="198"/>
      <c r="D153" s="198"/>
      <c r="E153" s="198"/>
      <c r="F153" s="418"/>
      <c r="G153" s="418"/>
      <c r="H153" s="198"/>
      <c r="I153" s="198"/>
    </row>
    <row r="154" spans="1:9" x14ac:dyDescent="0.25">
      <c r="A154" s="198"/>
      <c r="B154" s="198"/>
      <c r="C154" s="198"/>
      <c r="D154" s="198"/>
      <c r="E154" s="198"/>
      <c r="F154" s="418"/>
      <c r="G154" s="418"/>
      <c r="H154" s="198"/>
      <c r="I154" s="198"/>
    </row>
    <row r="155" spans="1:9" x14ac:dyDescent="0.25">
      <c r="A155" s="198"/>
      <c r="B155" s="198"/>
      <c r="C155" s="198"/>
      <c r="D155" s="198"/>
      <c r="E155" s="198"/>
      <c r="F155" s="418"/>
      <c r="G155" s="418"/>
      <c r="H155" s="198"/>
      <c r="I155" s="198"/>
    </row>
    <row r="156" spans="1:9" x14ac:dyDescent="0.25">
      <c r="A156" s="198"/>
      <c r="B156" s="198"/>
      <c r="C156" s="198"/>
      <c r="D156" s="198"/>
      <c r="E156" s="198"/>
      <c r="F156" s="418"/>
      <c r="G156" s="418"/>
      <c r="H156" s="198"/>
      <c r="I156" s="198"/>
    </row>
    <row r="157" spans="1:9" x14ac:dyDescent="0.25">
      <c r="A157" s="198"/>
      <c r="B157" s="198"/>
      <c r="C157" s="198"/>
      <c r="D157" s="198"/>
      <c r="E157" s="198"/>
      <c r="F157" s="418"/>
      <c r="G157" s="418"/>
      <c r="H157" s="198"/>
      <c r="I157" s="198"/>
    </row>
    <row r="158" spans="1:9" x14ac:dyDescent="0.25">
      <c r="A158" s="198"/>
      <c r="B158" s="198"/>
      <c r="C158" s="198"/>
      <c r="D158" s="198"/>
      <c r="E158" s="198"/>
      <c r="F158" s="418"/>
      <c r="G158" s="418"/>
      <c r="H158" s="198"/>
      <c r="I158" s="198"/>
    </row>
    <row r="159" spans="1:9" x14ac:dyDescent="0.25">
      <c r="A159" s="198"/>
      <c r="B159" s="198"/>
      <c r="C159" s="198"/>
      <c r="D159" s="198"/>
      <c r="E159" s="198"/>
      <c r="F159" s="418"/>
      <c r="G159" s="418"/>
      <c r="H159" s="198"/>
      <c r="I159" s="198"/>
    </row>
    <row r="160" spans="1:9" x14ac:dyDescent="0.25">
      <c r="A160" s="198"/>
      <c r="B160" s="198"/>
      <c r="C160" s="198"/>
      <c r="D160" s="198"/>
      <c r="E160" s="198"/>
      <c r="F160" s="418"/>
      <c r="G160" s="418"/>
      <c r="H160" s="198"/>
      <c r="I160" s="198"/>
    </row>
    <row r="161" spans="1:9" x14ac:dyDescent="0.25">
      <c r="A161" s="198"/>
      <c r="B161" s="198"/>
      <c r="C161" s="198"/>
      <c r="D161" s="198"/>
      <c r="E161" s="198"/>
      <c r="F161" s="418"/>
      <c r="G161" s="418"/>
      <c r="H161" s="198"/>
      <c r="I161" s="198"/>
    </row>
    <row r="162" spans="1:9" x14ac:dyDescent="0.25">
      <c r="A162" s="198"/>
      <c r="B162" s="198"/>
      <c r="C162" s="198"/>
      <c r="D162" s="198"/>
      <c r="E162" s="198"/>
      <c r="F162" s="418"/>
      <c r="G162" s="418"/>
      <c r="H162" s="198"/>
      <c r="I162" s="198"/>
    </row>
    <row r="163" spans="1:9" x14ac:dyDescent="0.25">
      <c r="A163" s="198"/>
      <c r="B163" s="198"/>
      <c r="C163" s="198"/>
      <c r="D163" s="198"/>
      <c r="E163" s="198"/>
      <c r="F163" s="418"/>
      <c r="G163" s="418"/>
      <c r="H163" s="198"/>
      <c r="I163" s="198"/>
    </row>
    <row r="164" spans="1:9" x14ac:dyDescent="0.25">
      <c r="A164" s="198"/>
      <c r="B164" s="198"/>
      <c r="C164" s="198"/>
      <c r="D164" s="198"/>
      <c r="E164" s="198"/>
      <c r="F164" s="418"/>
      <c r="G164" s="418"/>
      <c r="H164" s="198"/>
      <c r="I164" s="198"/>
    </row>
    <row r="165" spans="1:9" x14ac:dyDescent="0.25">
      <c r="A165" s="198"/>
      <c r="B165" s="198"/>
      <c r="C165" s="198"/>
      <c r="D165" s="198"/>
      <c r="E165" s="198"/>
      <c r="F165" s="418"/>
      <c r="G165" s="418"/>
      <c r="H165" s="198"/>
      <c r="I165" s="198"/>
    </row>
    <row r="166" spans="1:9" x14ac:dyDescent="0.25">
      <c r="A166" s="198"/>
      <c r="B166" s="198"/>
      <c r="C166" s="198"/>
      <c r="D166" s="198"/>
      <c r="E166" s="198"/>
      <c r="F166" s="418"/>
      <c r="G166" s="418"/>
      <c r="H166" s="198"/>
      <c r="I166" s="198"/>
    </row>
    <row r="167" spans="1:9" x14ac:dyDescent="0.25">
      <c r="A167" s="198"/>
      <c r="B167" s="198"/>
      <c r="C167" s="198"/>
      <c r="D167" s="198"/>
      <c r="E167" s="198"/>
      <c r="F167" s="418"/>
      <c r="G167" s="418"/>
      <c r="H167" s="198"/>
      <c r="I167" s="198"/>
    </row>
    <row r="168" spans="1:9" x14ac:dyDescent="0.25">
      <c r="A168" s="198"/>
      <c r="B168" s="198"/>
      <c r="C168" s="198"/>
      <c r="D168" s="198"/>
      <c r="E168" s="198"/>
      <c r="F168" s="418"/>
      <c r="G168" s="418"/>
      <c r="H168" s="198"/>
      <c r="I168" s="198"/>
    </row>
    <row r="169" spans="1:9" x14ac:dyDescent="0.25">
      <c r="A169" s="198"/>
      <c r="B169" s="198"/>
      <c r="C169" s="198"/>
      <c r="D169" s="198"/>
      <c r="E169" s="198"/>
      <c r="F169" s="418"/>
      <c r="G169" s="418"/>
      <c r="H169" s="198"/>
      <c r="I169" s="198"/>
    </row>
    <row r="170" spans="1:9" x14ac:dyDescent="0.25">
      <c r="A170" s="198"/>
      <c r="B170" s="198"/>
      <c r="C170" s="198"/>
      <c r="D170" s="198"/>
      <c r="E170" s="198"/>
      <c r="F170" s="418"/>
      <c r="G170" s="418"/>
      <c r="H170" s="198"/>
      <c r="I170" s="198"/>
    </row>
    <row r="171" spans="1:9" x14ac:dyDescent="0.25">
      <c r="A171" s="198"/>
      <c r="B171" s="198"/>
      <c r="C171" s="198"/>
      <c r="D171" s="198"/>
      <c r="E171" s="198"/>
      <c r="F171" s="418"/>
      <c r="G171" s="418"/>
      <c r="H171" s="198"/>
      <c r="I171" s="198"/>
    </row>
    <row r="172" spans="1:9" x14ac:dyDescent="0.25">
      <c r="A172" s="198"/>
      <c r="B172" s="198"/>
      <c r="C172" s="198"/>
      <c r="D172" s="198"/>
      <c r="E172" s="198"/>
      <c r="F172" s="418"/>
      <c r="G172" s="418"/>
      <c r="H172" s="198"/>
      <c r="I172" s="198"/>
    </row>
    <row r="173" spans="1:9" x14ac:dyDescent="0.25">
      <c r="A173" s="198"/>
      <c r="B173" s="198"/>
      <c r="C173" s="198"/>
      <c r="D173" s="198"/>
      <c r="E173" s="198"/>
      <c r="F173" s="418"/>
      <c r="G173" s="418"/>
      <c r="H173" s="198"/>
      <c r="I173" s="198"/>
    </row>
    <row r="174" spans="1:9" x14ac:dyDescent="0.25">
      <c r="A174" s="198"/>
      <c r="B174" s="198"/>
      <c r="C174" s="198"/>
      <c r="D174" s="198"/>
      <c r="E174" s="198"/>
      <c r="F174" s="418"/>
      <c r="G174" s="418"/>
      <c r="H174" s="198"/>
      <c r="I174" s="198"/>
    </row>
    <row r="175" spans="1:9" x14ac:dyDescent="0.25">
      <c r="A175" s="198"/>
      <c r="B175" s="198"/>
      <c r="C175" s="198"/>
      <c r="D175" s="198"/>
      <c r="E175" s="198"/>
      <c r="F175" s="418"/>
      <c r="G175" s="418"/>
      <c r="H175" s="198"/>
      <c r="I175" s="198"/>
    </row>
    <row r="176" spans="1:9" x14ac:dyDescent="0.25">
      <c r="A176" s="198"/>
      <c r="B176" s="198"/>
      <c r="C176" s="198"/>
      <c r="D176" s="198"/>
      <c r="E176" s="198"/>
      <c r="F176" s="418"/>
      <c r="G176" s="418"/>
      <c r="H176" s="198"/>
      <c r="I176" s="198"/>
    </row>
    <row r="177" spans="1:9" x14ac:dyDescent="0.25">
      <c r="A177" s="198"/>
      <c r="B177" s="198"/>
      <c r="C177" s="198"/>
      <c r="D177" s="198"/>
      <c r="E177" s="198"/>
      <c r="F177" s="418"/>
      <c r="G177" s="418"/>
      <c r="H177" s="198"/>
      <c r="I177" s="198"/>
    </row>
    <row r="178" spans="1:9" x14ac:dyDescent="0.25">
      <c r="A178" s="198"/>
      <c r="B178" s="198"/>
      <c r="C178" s="198"/>
      <c r="D178" s="198"/>
      <c r="E178" s="198"/>
      <c r="F178" s="418"/>
      <c r="G178" s="418"/>
      <c r="H178" s="198"/>
      <c r="I178" s="198"/>
    </row>
    <row r="179" spans="1:9" x14ac:dyDescent="0.25">
      <c r="A179" s="198"/>
      <c r="B179" s="198"/>
      <c r="C179" s="198"/>
      <c r="D179" s="198"/>
      <c r="E179" s="198"/>
      <c r="F179" s="418"/>
      <c r="G179" s="418"/>
      <c r="H179" s="198"/>
      <c r="I179" s="198"/>
    </row>
    <row r="180" spans="1:9" x14ac:dyDescent="0.25">
      <c r="A180" s="198"/>
      <c r="B180" s="198"/>
      <c r="C180" s="198"/>
      <c r="D180" s="198"/>
      <c r="E180" s="198"/>
      <c r="F180" s="418"/>
      <c r="G180" s="418"/>
      <c r="H180" s="198"/>
      <c r="I180" s="198"/>
    </row>
    <row r="181" spans="1:9" x14ac:dyDescent="0.25">
      <c r="A181" s="198"/>
      <c r="B181" s="198"/>
      <c r="C181" s="198"/>
      <c r="D181" s="198"/>
      <c r="E181" s="198"/>
      <c r="F181" s="418"/>
      <c r="G181" s="418"/>
      <c r="H181" s="198"/>
      <c r="I181" s="198"/>
    </row>
    <row r="182" spans="1:9" x14ac:dyDescent="0.25">
      <c r="A182" s="198"/>
      <c r="B182" s="198"/>
      <c r="C182" s="198"/>
      <c r="D182" s="198"/>
      <c r="E182" s="198"/>
      <c r="F182" s="418"/>
      <c r="G182" s="418"/>
      <c r="H182" s="198"/>
      <c r="I182" s="198"/>
    </row>
    <row r="183" spans="1:9" x14ac:dyDescent="0.25">
      <c r="A183" s="198"/>
      <c r="B183" s="198"/>
      <c r="C183" s="198"/>
      <c r="D183" s="198"/>
      <c r="E183" s="198"/>
      <c r="F183" s="418"/>
      <c r="G183" s="418"/>
      <c r="H183" s="198"/>
      <c r="I183" s="198"/>
    </row>
    <row r="184" spans="1:9" x14ac:dyDescent="0.25">
      <c r="A184" s="198"/>
      <c r="B184" s="198"/>
      <c r="C184" s="198"/>
      <c r="D184" s="198"/>
      <c r="E184" s="198"/>
      <c r="F184" s="418"/>
      <c r="G184" s="418"/>
      <c r="H184" s="198"/>
      <c r="I184" s="198"/>
    </row>
    <row r="185" spans="1:9" x14ac:dyDescent="0.25">
      <c r="A185" s="198"/>
      <c r="B185" s="198"/>
      <c r="C185" s="198"/>
      <c r="D185" s="198"/>
      <c r="E185" s="198"/>
      <c r="F185" s="418"/>
      <c r="G185" s="418"/>
      <c r="H185" s="198"/>
      <c r="I185" s="198"/>
    </row>
    <row r="186" spans="1:9" x14ac:dyDescent="0.25">
      <c r="A186" s="198"/>
      <c r="B186" s="198"/>
      <c r="C186" s="198"/>
      <c r="D186" s="198"/>
      <c r="E186" s="198"/>
      <c r="F186" s="418"/>
      <c r="G186" s="418"/>
      <c r="H186" s="198"/>
      <c r="I186" s="198"/>
    </row>
    <row r="187" spans="1:9" x14ac:dyDescent="0.25">
      <c r="A187" s="198"/>
      <c r="B187" s="198"/>
      <c r="C187" s="198"/>
      <c r="D187" s="198"/>
      <c r="E187" s="198"/>
      <c r="F187" s="418"/>
      <c r="G187" s="418"/>
      <c r="H187" s="198"/>
      <c r="I187" s="198"/>
    </row>
    <row r="188" spans="1:9" x14ac:dyDescent="0.25">
      <c r="A188" s="198"/>
      <c r="B188" s="198"/>
      <c r="C188" s="198"/>
      <c r="D188" s="198"/>
      <c r="E188" s="198"/>
      <c r="F188" s="418"/>
      <c r="G188" s="418"/>
      <c r="H188" s="198"/>
      <c r="I188" s="198"/>
    </row>
    <row r="189" spans="1:9" x14ac:dyDescent="0.25">
      <c r="A189" s="198"/>
      <c r="B189" s="198"/>
      <c r="C189" s="198"/>
      <c r="D189" s="198"/>
      <c r="E189" s="198"/>
      <c r="F189" s="418"/>
      <c r="G189" s="418"/>
      <c r="H189" s="198"/>
      <c r="I189" s="198"/>
    </row>
    <row r="190" spans="1:9" x14ac:dyDescent="0.25">
      <c r="A190" s="198"/>
      <c r="B190" s="198"/>
      <c r="C190" s="198"/>
      <c r="D190" s="198"/>
      <c r="E190" s="198"/>
      <c r="F190" s="418"/>
      <c r="G190" s="418"/>
      <c r="H190" s="198"/>
      <c r="I190" s="198"/>
    </row>
    <row r="191" spans="1:9" x14ac:dyDescent="0.25">
      <c r="A191" s="198"/>
      <c r="B191" s="198"/>
      <c r="C191" s="198"/>
      <c r="D191" s="198"/>
      <c r="E191" s="198"/>
      <c r="F191" s="418"/>
      <c r="G191" s="418"/>
      <c r="H191" s="198"/>
      <c r="I191" s="198"/>
    </row>
    <row r="192" spans="1:9" x14ac:dyDescent="0.25">
      <c r="A192" s="198"/>
      <c r="B192" s="198"/>
      <c r="C192" s="198"/>
      <c r="D192" s="198"/>
      <c r="E192" s="198"/>
      <c r="F192" s="418"/>
      <c r="G192" s="418"/>
      <c r="H192" s="198"/>
      <c r="I192" s="198"/>
    </row>
    <row r="193" spans="1:9" x14ac:dyDescent="0.25">
      <c r="A193" s="198"/>
      <c r="B193" s="198"/>
      <c r="C193" s="198"/>
      <c r="D193" s="198"/>
      <c r="E193" s="198"/>
      <c r="F193" s="418"/>
      <c r="G193" s="418"/>
      <c r="H193" s="198"/>
      <c r="I193" s="198"/>
    </row>
    <row r="194" spans="1:9" x14ac:dyDescent="0.25">
      <c r="A194" s="198"/>
      <c r="B194" s="198"/>
      <c r="C194" s="198"/>
      <c r="D194" s="198"/>
      <c r="E194" s="198"/>
      <c r="F194" s="418"/>
      <c r="G194" s="418"/>
      <c r="H194" s="198"/>
      <c r="I194" s="198"/>
    </row>
    <row r="195" spans="1:9" x14ac:dyDescent="0.25">
      <c r="A195" s="198"/>
      <c r="B195" s="198"/>
      <c r="C195" s="198"/>
      <c r="D195" s="198"/>
      <c r="E195" s="198"/>
      <c r="F195" s="418"/>
      <c r="G195" s="418"/>
      <c r="H195" s="198"/>
      <c r="I195" s="198"/>
    </row>
    <row r="196" spans="1:9" x14ac:dyDescent="0.25">
      <c r="A196" s="198"/>
      <c r="B196" s="198"/>
      <c r="C196" s="198"/>
      <c r="D196" s="198"/>
      <c r="E196" s="198"/>
      <c r="F196" s="418"/>
      <c r="G196" s="418"/>
      <c r="H196" s="198"/>
      <c r="I196" s="198"/>
    </row>
    <row r="197" spans="1:9" x14ac:dyDescent="0.25">
      <c r="A197" s="198"/>
      <c r="B197" s="198"/>
      <c r="C197" s="198"/>
      <c r="D197" s="198"/>
      <c r="E197" s="198"/>
      <c r="F197" s="418"/>
      <c r="G197" s="418"/>
      <c r="H197" s="198"/>
      <c r="I197" s="198"/>
    </row>
    <row r="198" spans="1:9" x14ac:dyDescent="0.25">
      <c r="A198" s="198"/>
      <c r="B198" s="198"/>
      <c r="C198" s="198"/>
      <c r="D198" s="198"/>
      <c r="E198" s="198"/>
      <c r="F198" s="418"/>
      <c r="G198" s="418"/>
      <c r="H198" s="198"/>
      <c r="I198" s="198"/>
    </row>
    <row r="199" spans="1:9" x14ac:dyDescent="0.25">
      <c r="A199" s="198"/>
      <c r="B199" s="198"/>
      <c r="C199" s="198"/>
      <c r="D199" s="198"/>
      <c r="E199" s="198"/>
      <c r="F199" s="418"/>
      <c r="G199" s="418"/>
      <c r="H199" s="198"/>
      <c r="I199" s="198"/>
    </row>
    <row r="200" spans="1:9" x14ac:dyDescent="0.25">
      <c r="A200" s="198"/>
      <c r="B200" s="198"/>
      <c r="C200" s="198"/>
      <c r="D200" s="198"/>
      <c r="E200" s="198"/>
      <c r="F200" s="418"/>
      <c r="G200" s="418"/>
      <c r="H200" s="198"/>
      <c r="I200" s="19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54"/>
      <c r="C2" s="662" t="s">
        <v>131</v>
      </c>
      <c r="D2" s="662"/>
      <c r="E2" s="154"/>
    </row>
    <row r="3" spans="2:5" x14ac:dyDescent="0.25"/>
    <row r="4" spans="2:5" ht="32.25" thickBot="1" x14ac:dyDescent="0.55000000000000004">
      <c r="C4" s="657" t="s">
        <v>130</v>
      </c>
      <c r="D4" s="657"/>
    </row>
    <row r="5" spans="2:5" ht="31.5" thickTop="1" thickBot="1" x14ac:dyDescent="0.45">
      <c r="C5" s="663" t="s">
        <v>336</v>
      </c>
      <c r="D5" s="664"/>
    </row>
    <row r="6" spans="2:5" ht="15.75" thickTop="1" x14ac:dyDescent="0.25"/>
    <row r="7" spans="2:5" ht="32.25" thickBot="1" x14ac:dyDescent="0.55000000000000004">
      <c r="C7" s="657" t="s">
        <v>129</v>
      </c>
      <c r="D7" s="657"/>
    </row>
    <row r="8" spans="2:5" ht="29.25" thickTop="1" thickBot="1" x14ac:dyDescent="0.45">
      <c r="C8" s="665" t="e">
        <f>VLOOKUP(C5,Data!$A$2:$P$337,5,FALSE)</f>
        <v>#N/A</v>
      </c>
      <c r="D8" s="666"/>
    </row>
    <row r="9" spans="2:5" ht="33" thickTop="1" thickBot="1" x14ac:dyDescent="0.55000000000000004">
      <c r="C9" s="657" t="s">
        <v>128</v>
      </c>
      <c r="D9" s="657"/>
    </row>
    <row r="10" spans="2:5" ht="29.25" thickTop="1" thickBot="1" x14ac:dyDescent="0.45">
      <c r="C10" s="665" t="e">
        <f>VLOOKUP(C5,Data!$A$2:$P$337,13,FALSE)</f>
        <v>#N/A</v>
      </c>
      <c r="D10" s="666"/>
    </row>
    <row r="11" spans="2:5" ht="33" thickTop="1" thickBot="1" x14ac:dyDescent="0.55000000000000004">
      <c r="C11" s="657" t="s">
        <v>93</v>
      </c>
      <c r="D11" s="657"/>
    </row>
    <row r="12" spans="2:5" ht="29.25" thickTop="1" thickBot="1" x14ac:dyDescent="0.45">
      <c r="C12" s="667">
        <f ca="1">TODAY()</f>
        <v>43438</v>
      </c>
      <c r="D12" s="668"/>
    </row>
    <row r="13" spans="2:5" ht="33" thickTop="1" thickBot="1" x14ac:dyDescent="0.55000000000000004">
      <c r="C13" s="657" t="s">
        <v>96</v>
      </c>
      <c r="D13" s="657"/>
    </row>
    <row r="14" spans="2:5" ht="96.75" customHeight="1" thickTop="1" thickBot="1" x14ac:dyDescent="0.45">
      <c r="C14" s="658" t="s">
        <v>134</v>
      </c>
      <c r="D14" s="659"/>
    </row>
    <row r="15" spans="2:5" ht="15" customHeight="1" thickTop="1" x14ac:dyDescent="0.25"/>
    <row r="16" spans="2:5" x14ac:dyDescent="0.25"/>
    <row r="17" spans="3:4" x14ac:dyDescent="0.25"/>
    <row r="18" spans="3:4" ht="21.95" customHeight="1" x14ac:dyDescent="0.25">
      <c r="C18" s="660" t="s">
        <v>136</v>
      </c>
      <c r="D18" s="661"/>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4"/>
  <sheetViews>
    <sheetView topLeftCell="K1" zoomScale="90" zoomScaleNormal="90" workbookViewId="0">
      <selection activeCell="M25" sqref="M25"/>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2.85546875" customWidth="1"/>
  </cols>
  <sheetData>
    <row r="1" spans="1:15" x14ac:dyDescent="0.25">
      <c r="A1" s="188" t="s">
        <v>79</v>
      </c>
      <c r="B1" s="188" t="s">
        <v>20</v>
      </c>
      <c r="C1" s="188" t="s">
        <v>4</v>
      </c>
      <c r="D1" s="188" t="s">
        <v>39</v>
      </c>
      <c r="E1" s="188" t="s">
        <v>53</v>
      </c>
      <c r="F1" s="188" t="s">
        <v>148</v>
      </c>
      <c r="G1" s="188" t="s">
        <v>76</v>
      </c>
      <c r="H1" s="188" t="s">
        <v>149</v>
      </c>
      <c r="I1" s="188" t="s">
        <v>151</v>
      </c>
      <c r="J1" s="188" t="s">
        <v>159</v>
      </c>
      <c r="K1" s="188" t="s">
        <v>264</v>
      </c>
      <c r="L1" s="188" t="s">
        <v>271</v>
      </c>
      <c r="M1" s="188" t="s">
        <v>433</v>
      </c>
      <c r="N1" s="188" t="s">
        <v>632</v>
      </c>
      <c r="O1" s="188" t="s">
        <v>749</v>
      </c>
    </row>
    <row r="2" spans="1:15" x14ac:dyDescent="0.25">
      <c r="A2" t="s">
        <v>60</v>
      </c>
      <c r="B2" t="s">
        <v>74</v>
      </c>
      <c r="C2" t="s">
        <v>38</v>
      </c>
      <c r="D2" t="s">
        <v>276</v>
      </c>
      <c r="E2" t="s">
        <v>152</v>
      </c>
      <c r="F2" t="s">
        <v>9</v>
      </c>
      <c r="H2" s="7" t="s">
        <v>60</v>
      </c>
      <c r="I2" s="1">
        <v>1</v>
      </c>
      <c r="J2" t="s">
        <v>160</v>
      </c>
      <c r="K2" s="7" t="s">
        <v>267</v>
      </c>
      <c r="L2" s="7" t="s">
        <v>275</v>
      </c>
      <c r="M2" t="s">
        <v>435</v>
      </c>
      <c r="O2" t="s">
        <v>750</v>
      </c>
    </row>
    <row r="3" spans="1:15" x14ac:dyDescent="0.25">
      <c r="A3" t="s">
        <v>9</v>
      </c>
      <c r="B3" t="s">
        <v>6</v>
      </c>
      <c r="C3" t="s">
        <v>61</v>
      </c>
      <c r="D3" t="s">
        <v>42</v>
      </c>
      <c r="E3" t="s">
        <v>673</v>
      </c>
      <c r="F3" t="s">
        <v>209</v>
      </c>
      <c r="G3" t="s">
        <v>67</v>
      </c>
      <c r="H3" s="7" t="s">
        <v>86</v>
      </c>
      <c r="I3" s="1">
        <v>2</v>
      </c>
      <c r="J3" t="s">
        <v>161</v>
      </c>
      <c r="K3" s="7" t="s">
        <v>265</v>
      </c>
      <c r="L3" s="7" t="s">
        <v>272</v>
      </c>
      <c r="M3" t="s">
        <v>436</v>
      </c>
      <c r="N3" t="s">
        <v>703</v>
      </c>
      <c r="O3" t="s">
        <v>748</v>
      </c>
    </row>
    <row r="4" spans="1:15" x14ac:dyDescent="0.25">
      <c r="B4" t="s">
        <v>23</v>
      </c>
      <c r="C4" t="s">
        <v>426</v>
      </c>
      <c r="D4" t="s">
        <v>40</v>
      </c>
      <c r="E4" t="s">
        <v>662</v>
      </c>
      <c r="F4" t="s">
        <v>210</v>
      </c>
      <c r="G4" t="s">
        <v>73</v>
      </c>
      <c r="H4" s="7" t="s">
        <v>94</v>
      </c>
      <c r="I4" s="1">
        <v>3</v>
      </c>
      <c r="J4" t="s">
        <v>162</v>
      </c>
      <c r="K4" s="7" t="s">
        <v>266</v>
      </c>
      <c r="L4" s="7" t="s">
        <v>274</v>
      </c>
      <c r="M4" t="s">
        <v>434</v>
      </c>
      <c r="N4" t="s">
        <v>679</v>
      </c>
    </row>
    <row r="5" spans="1:15" x14ac:dyDescent="0.25">
      <c r="B5" t="s">
        <v>22</v>
      </c>
      <c r="C5" t="s">
        <v>701</v>
      </c>
      <c r="D5" t="s">
        <v>41</v>
      </c>
      <c r="E5" t="s">
        <v>657</v>
      </c>
      <c r="F5" t="s">
        <v>211</v>
      </c>
      <c r="G5" t="s">
        <v>194</v>
      </c>
      <c r="H5" s="7" t="s">
        <v>258</v>
      </c>
      <c r="I5" s="1">
        <v>4</v>
      </c>
      <c r="J5" t="s">
        <v>165</v>
      </c>
      <c r="K5" s="7" t="s">
        <v>77</v>
      </c>
      <c r="L5" s="7" t="s">
        <v>273</v>
      </c>
      <c r="M5" t="s">
        <v>9</v>
      </c>
      <c r="N5" t="s">
        <v>700</v>
      </c>
    </row>
    <row r="6" spans="1:15" x14ac:dyDescent="0.25">
      <c r="B6" t="s">
        <v>66</v>
      </c>
      <c r="C6" t="s">
        <v>99</v>
      </c>
      <c r="D6" t="s">
        <v>678</v>
      </c>
      <c r="E6" t="s">
        <v>32</v>
      </c>
      <c r="F6" t="s">
        <v>212</v>
      </c>
      <c r="G6" t="s">
        <v>60</v>
      </c>
      <c r="H6" s="7" t="s">
        <v>85</v>
      </c>
      <c r="I6" s="1">
        <v>5</v>
      </c>
      <c r="J6" t="s">
        <v>169</v>
      </c>
      <c r="K6" s="7"/>
      <c r="L6" s="7"/>
      <c r="N6" t="s">
        <v>681</v>
      </c>
    </row>
    <row r="7" spans="1:15" x14ac:dyDescent="0.25">
      <c r="B7" t="s">
        <v>21</v>
      </c>
      <c r="C7" t="s">
        <v>670</v>
      </c>
      <c r="E7" t="s">
        <v>658</v>
      </c>
      <c r="F7" t="s">
        <v>213</v>
      </c>
      <c r="G7" t="s">
        <v>100</v>
      </c>
      <c r="H7" s="7" t="s">
        <v>9</v>
      </c>
      <c r="I7" s="1"/>
      <c r="J7" t="s">
        <v>188</v>
      </c>
      <c r="K7" s="7"/>
      <c r="L7" s="7"/>
      <c r="N7" t="s">
        <v>634</v>
      </c>
    </row>
    <row r="8" spans="1:15" x14ac:dyDescent="0.25">
      <c r="B8" t="s">
        <v>711</v>
      </c>
      <c r="C8" t="s">
        <v>153</v>
      </c>
      <c r="E8" t="s">
        <v>82</v>
      </c>
      <c r="F8" t="s">
        <v>214</v>
      </c>
      <c r="G8" t="s">
        <v>135</v>
      </c>
      <c r="H8" s="7" t="s">
        <v>135</v>
      </c>
      <c r="I8" s="1"/>
      <c r="J8" t="s">
        <v>189</v>
      </c>
      <c r="K8" s="7"/>
      <c r="L8" s="7"/>
      <c r="N8" t="s">
        <v>633</v>
      </c>
    </row>
    <row r="9" spans="1:15" x14ac:dyDescent="0.25">
      <c r="C9" t="s">
        <v>164</v>
      </c>
      <c r="E9" t="s">
        <v>35</v>
      </c>
      <c r="F9" t="s">
        <v>215</v>
      </c>
      <c r="G9" t="s">
        <v>671</v>
      </c>
      <c r="H9" s="7"/>
      <c r="I9" s="1"/>
      <c r="K9" s="7"/>
      <c r="L9" s="7"/>
      <c r="N9" t="s">
        <v>9</v>
      </c>
    </row>
    <row r="10" spans="1:15" x14ac:dyDescent="0.25">
      <c r="C10" t="s">
        <v>80</v>
      </c>
      <c r="E10" t="s">
        <v>62</v>
      </c>
      <c r="F10" t="s">
        <v>216</v>
      </c>
      <c r="H10" s="7"/>
      <c r="I10" s="1"/>
      <c r="K10" s="7"/>
      <c r="L10" s="7"/>
    </row>
    <row r="11" spans="1:15" x14ac:dyDescent="0.25">
      <c r="C11" t="s">
        <v>29</v>
      </c>
      <c r="E11" t="s">
        <v>312</v>
      </c>
      <c r="F11" t="s">
        <v>217</v>
      </c>
      <c r="H11" s="7"/>
      <c r="I11" s="1"/>
      <c r="K11" s="7"/>
      <c r="L11" s="7"/>
    </row>
    <row r="12" spans="1:15" x14ac:dyDescent="0.25">
      <c r="C12" t="s">
        <v>666</v>
      </c>
      <c r="E12" t="s">
        <v>279</v>
      </c>
      <c r="F12" t="s">
        <v>218</v>
      </c>
      <c r="H12" s="7"/>
      <c r="I12" s="1"/>
      <c r="K12" s="7"/>
      <c r="L12" s="7"/>
    </row>
    <row r="13" spans="1:15" x14ac:dyDescent="0.25">
      <c r="C13" t="s">
        <v>669</v>
      </c>
      <c r="E13" t="s">
        <v>292</v>
      </c>
      <c r="F13" t="s">
        <v>219</v>
      </c>
      <c r="H13" s="7"/>
      <c r="I13" s="1"/>
      <c r="K13" s="7"/>
      <c r="L13" s="7"/>
    </row>
    <row r="14" spans="1:15" x14ac:dyDescent="0.25">
      <c r="C14" t="s">
        <v>170</v>
      </c>
      <c r="E14" t="s">
        <v>33</v>
      </c>
      <c r="F14" t="s">
        <v>220</v>
      </c>
      <c r="H14" s="7"/>
      <c r="I14" s="1"/>
      <c r="K14" s="7"/>
      <c r="L14" s="7"/>
    </row>
    <row r="15" spans="1:15" x14ac:dyDescent="0.25">
      <c r="C15" t="s">
        <v>528</v>
      </c>
      <c r="E15" t="s">
        <v>70</v>
      </c>
      <c r="F15" t="s">
        <v>221</v>
      </c>
      <c r="H15" s="7"/>
      <c r="I15" s="1"/>
      <c r="K15" s="7"/>
      <c r="L15" s="7"/>
    </row>
    <row r="16" spans="1:15" x14ac:dyDescent="0.25">
      <c r="C16" t="s">
        <v>57</v>
      </c>
      <c r="E16" t="s">
        <v>663</v>
      </c>
      <c r="F16" t="s">
        <v>222</v>
      </c>
      <c r="H16" s="7"/>
      <c r="I16" s="1"/>
      <c r="K16" s="7"/>
      <c r="L16" s="7"/>
    </row>
    <row r="17" spans="3:12" x14ac:dyDescent="0.25">
      <c r="C17" t="s">
        <v>167</v>
      </c>
      <c r="E17" t="s">
        <v>150</v>
      </c>
      <c r="F17" t="s">
        <v>223</v>
      </c>
      <c r="H17" s="7"/>
      <c r="I17" s="1"/>
      <c r="K17" s="7"/>
      <c r="L17" s="7"/>
    </row>
    <row r="18" spans="3:12" x14ac:dyDescent="0.25">
      <c r="C18" t="s">
        <v>192</v>
      </c>
      <c r="E18" t="s">
        <v>36</v>
      </c>
      <c r="F18" t="s">
        <v>224</v>
      </c>
      <c r="H18" s="7"/>
      <c r="I18" s="1"/>
      <c r="K18" s="7"/>
      <c r="L18" s="7"/>
    </row>
    <row r="19" spans="3:12" x14ac:dyDescent="0.25">
      <c r="C19" t="s">
        <v>195</v>
      </c>
      <c r="E19" t="s">
        <v>664</v>
      </c>
      <c r="F19" t="s">
        <v>225</v>
      </c>
      <c r="H19" s="7"/>
      <c r="I19" s="1"/>
      <c r="K19" s="7"/>
      <c r="L19" s="7"/>
    </row>
    <row r="20" spans="3:12" x14ac:dyDescent="0.25">
      <c r="C20" t="s">
        <v>97</v>
      </c>
      <c r="E20" t="s">
        <v>659</v>
      </c>
      <c r="F20" t="s">
        <v>226</v>
      </c>
      <c r="H20" s="7"/>
      <c r="I20" s="1"/>
      <c r="K20" s="7"/>
      <c r="L20" s="7"/>
    </row>
    <row r="21" spans="3:12" x14ac:dyDescent="0.25">
      <c r="C21" t="s">
        <v>487</v>
      </c>
      <c r="E21" t="s">
        <v>311</v>
      </c>
      <c r="F21" t="s">
        <v>227</v>
      </c>
      <c r="H21" s="7"/>
      <c r="I21" s="1"/>
      <c r="K21" s="7"/>
      <c r="L21" s="7"/>
    </row>
    <row r="22" spans="3:12" x14ac:dyDescent="0.25">
      <c r="C22" t="s">
        <v>326</v>
      </c>
      <c r="E22" t="s">
        <v>31</v>
      </c>
      <c r="F22" t="s">
        <v>228</v>
      </c>
      <c r="H22" s="7"/>
      <c r="I22" s="1"/>
      <c r="K22" s="7"/>
      <c r="L22" s="7"/>
    </row>
    <row r="23" spans="3:12" x14ac:dyDescent="0.25">
      <c r="C23" t="s">
        <v>87</v>
      </c>
      <c r="E23" t="s">
        <v>280</v>
      </c>
      <c r="F23" t="s">
        <v>229</v>
      </c>
      <c r="H23" s="7"/>
      <c r="I23" s="1"/>
      <c r="K23" s="7"/>
      <c r="L23" s="7"/>
    </row>
    <row r="24" spans="3:12" x14ac:dyDescent="0.25">
      <c r="C24" t="s">
        <v>306</v>
      </c>
      <c r="E24" t="s">
        <v>34</v>
      </c>
      <c r="F24" t="s">
        <v>230</v>
      </c>
      <c r="H24" s="7"/>
      <c r="I24" s="1"/>
      <c r="K24" s="7"/>
      <c r="L24" s="7"/>
    </row>
    <row r="25" spans="3:12" x14ac:dyDescent="0.25">
      <c r="C25" t="s">
        <v>8</v>
      </c>
      <c r="E25" t="s">
        <v>83</v>
      </c>
      <c r="F25" t="s">
        <v>231</v>
      </c>
      <c r="H25" s="7"/>
      <c r="I25" s="1"/>
      <c r="K25" s="7"/>
      <c r="L25" s="7"/>
    </row>
    <row r="26" spans="3:12" x14ac:dyDescent="0.25">
      <c r="C26" t="s">
        <v>485</v>
      </c>
      <c r="E26" t="s">
        <v>190</v>
      </c>
      <c r="F26" t="s">
        <v>232</v>
      </c>
      <c r="H26" s="7"/>
      <c r="I26" s="1"/>
      <c r="K26" s="7"/>
      <c r="L26" s="7"/>
    </row>
    <row r="27" spans="3:12" x14ac:dyDescent="0.25">
      <c r="C27" t="s">
        <v>321</v>
      </c>
      <c r="E27" t="s">
        <v>674</v>
      </c>
      <c r="F27" t="s">
        <v>233</v>
      </c>
      <c r="H27" s="7"/>
      <c r="I27" s="1"/>
      <c r="K27" s="7"/>
      <c r="L27" s="7"/>
    </row>
    <row r="28" spans="3:12" x14ac:dyDescent="0.25">
      <c r="C28" t="s">
        <v>667</v>
      </c>
      <c r="E28" t="s">
        <v>660</v>
      </c>
      <c r="F28" t="s">
        <v>234</v>
      </c>
      <c r="H28" s="7"/>
      <c r="I28" s="1"/>
      <c r="K28" s="7"/>
      <c r="L28" s="7"/>
    </row>
    <row r="29" spans="3:12" x14ac:dyDescent="0.25">
      <c r="C29" t="s">
        <v>524</v>
      </c>
      <c r="E29" t="s">
        <v>675</v>
      </c>
      <c r="F29" t="s">
        <v>235</v>
      </c>
      <c r="H29" s="7"/>
      <c r="I29" s="1"/>
      <c r="K29" s="7"/>
      <c r="L29" s="7"/>
    </row>
    <row r="30" spans="3:12" x14ac:dyDescent="0.25">
      <c r="C30" t="s">
        <v>335</v>
      </c>
      <c r="E30" t="s">
        <v>661</v>
      </c>
      <c r="F30" t="s">
        <v>236</v>
      </c>
      <c r="H30" s="7"/>
      <c r="I30" s="1"/>
      <c r="K30" s="7"/>
      <c r="L30" s="7"/>
    </row>
    <row r="31" spans="3:12" x14ac:dyDescent="0.25">
      <c r="C31" t="s">
        <v>92</v>
      </c>
      <c r="E31" t="s">
        <v>672</v>
      </c>
      <c r="F31" t="s">
        <v>237</v>
      </c>
      <c r="H31" s="7"/>
      <c r="I31" s="1"/>
      <c r="K31" s="7"/>
      <c r="L31" s="7"/>
    </row>
    <row r="32" spans="3:12" x14ac:dyDescent="0.25">
      <c r="C32" t="s">
        <v>178</v>
      </c>
      <c r="E32" t="s">
        <v>9</v>
      </c>
      <c r="F32" t="s">
        <v>238</v>
      </c>
      <c r="H32" s="7"/>
      <c r="I32" s="1"/>
      <c r="K32" s="7"/>
      <c r="L32" s="7"/>
    </row>
    <row r="33" spans="3:12" x14ac:dyDescent="0.25">
      <c r="C33" t="s">
        <v>668</v>
      </c>
      <c r="E33" t="s">
        <v>163</v>
      </c>
      <c r="F33" t="s">
        <v>239</v>
      </c>
      <c r="H33" s="7"/>
      <c r="I33" s="1"/>
      <c r="K33" s="7"/>
      <c r="L33" s="7"/>
    </row>
    <row r="34" spans="3:12" x14ac:dyDescent="0.25">
      <c r="C34" t="s">
        <v>403</v>
      </c>
      <c r="F34" t="s">
        <v>240</v>
      </c>
      <c r="H34" s="7"/>
      <c r="I34" s="1"/>
      <c r="K34" s="7"/>
      <c r="L34" s="7"/>
    </row>
    <row r="35" spans="3:12" x14ac:dyDescent="0.25">
      <c r="C35" t="s">
        <v>185</v>
      </c>
      <c r="F35" t="s">
        <v>241</v>
      </c>
      <c r="H35" s="7"/>
      <c r="K35" s="7"/>
      <c r="L35" s="7"/>
    </row>
    <row r="36" spans="3:12" x14ac:dyDescent="0.25">
      <c r="C36" t="s">
        <v>680</v>
      </c>
      <c r="F36" t="s">
        <v>242</v>
      </c>
      <c r="H36" s="7"/>
      <c r="K36" s="7"/>
      <c r="L36" s="7"/>
    </row>
    <row r="37" spans="3:12" x14ac:dyDescent="0.25">
      <c r="C37" t="s">
        <v>70</v>
      </c>
      <c r="F37" t="s">
        <v>243</v>
      </c>
      <c r="H37" s="7"/>
      <c r="K37" s="7"/>
      <c r="L37" s="7"/>
    </row>
    <row r="38" spans="3:12" ht="15" customHeight="1" x14ac:dyDescent="0.25">
      <c r="C38" t="s">
        <v>441</v>
      </c>
      <c r="F38" t="s">
        <v>244</v>
      </c>
      <c r="H38" s="7"/>
      <c r="K38" s="7"/>
      <c r="L38" s="7"/>
    </row>
    <row r="39" spans="3:12" x14ac:dyDescent="0.25">
      <c r="C39" t="s">
        <v>412</v>
      </c>
      <c r="F39" t="s">
        <v>245</v>
      </c>
      <c r="H39" s="7"/>
      <c r="K39" s="7"/>
      <c r="L39" s="7"/>
    </row>
    <row r="40" spans="3:12" x14ac:dyDescent="0.25">
      <c r="C40" t="s">
        <v>150</v>
      </c>
      <c r="F40" t="s">
        <v>246</v>
      </c>
      <c r="H40" s="7"/>
      <c r="K40" s="7"/>
      <c r="L40" s="7"/>
    </row>
    <row r="41" spans="3:12" x14ac:dyDescent="0.25">
      <c r="C41" t="s">
        <v>601</v>
      </c>
      <c r="F41" t="s">
        <v>247</v>
      </c>
      <c r="H41" s="7"/>
      <c r="K41" s="7"/>
      <c r="L41" s="7"/>
    </row>
    <row r="42" spans="3:12" x14ac:dyDescent="0.25">
      <c r="C42" t="s">
        <v>16</v>
      </c>
      <c r="F42" t="s">
        <v>248</v>
      </c>
      <c r="H42" s="7"/>
      <c r="K42" s="7"/>
      <c r="L42" s="7"/>
    </row>
    <row r="43" spans="3:12" x14ac:dyDescent="0.25">
      <c r="C43" t="s">
        <v>304</v>
      </c>
      <c r="F43" t="s">
        <v>249</v>
      </c>
      <c r="H43" s="7"/>
      <c r="K43" s="7"/>
      <c r="L43" s="7"/>
    </row>
    <row r="44" spans="3:12" x14ac:dyDescent="0.25">
      <c r="C44" t="s">
        <v>166</v>
      </c>
      <c r="F44" t="s">
        <v>250</v>
      </c>
      <c r="H44" s="7"/>
      <c r="K44" s="7"/>
      <c r="L44" s="7"/>
    </row>
    <row r="45" spans="3:12" x14ac:dyDescent="0.25">
      <c r="C45" t="s">
        <v>459</v>
      </c>
      <c r="F45" t="s">
        <v>261</v>
      </c>
      <c r="H45" s="7"/>
      <c r="K45" s="7"/>
      <c r="L45" s="7"/>
    </row>
    <row r="46" spans="3:12" x14ac:dyDescent="0.25">
      <c r="C46" t="s">
        <v>137</v>
      </c>
      <c r="F46" t="s">
        <v>251</v>
      </c>
      <c r="H46" s="7"/>
      <c r="K46" s="7"/>
      <c r="L46" s="7"/>
    </row>
    <row r="47" spans="3:12" ht="15" customHeight="1" x14ac:dyDescent="0.25">
      <c r="C47" t="s">
        <v>191</v>
      </c>
      <c r="F47" t="s">
        <v>252</v>
      </c>
      <c r="H47" s="7"/>
      <c r="K47" s="7"/>
      <c r="L47" s="7"/>
    </row>
    <row r="48" spans="3:12" x14ac:dyDescent="0.25">
      <c r="C48" t="s">
        <v>350</v>
      </c>
      <c r="F48" t="s">
        <v>253</v>
      </c>
      <c r="H48" s="7"/>
      <c r="K48" s="7"/>
      <c r="L48" s="7"/>
    </row>
    <row r="49" spans="3:6" x14ac:dyDescent="0.25">
      <c r="C49" t="s">
        <v>665</v>
      </c>
      <c r="F49" t="s">
        <v>254</v>
      </c>
    </row>
    <row r="50" spans="3:6" x14ac:dyDescent="0.25">
      <c r="C50" t="s">
        <v>300</v>
      </c>
      <c r="F50" t="s">
        <v>255</v>
      </c>
    </row>
    <row r="51" spans="3:6" x14ac:dyDescent="0.25">
      <c r="C51" t="s">
        <v>98</v>
      </c>
      <c r="F51" t="s">
        <v>256</v>
      </c>
    </row>
    <row r="52" spans="3:6" x14ac:dyDescent="0.25">
      <c r="C52" t="s">
        <v>177</v>
      </c>
      <c r="F52" t="s">
        <v>257</v>
      </c>
    </row>
    <row r="53" spans="3:6" x14ac:dyDescent="0.25">
      <c r="C53" s="169" t="s">
        <v>65</v>
      </c>
    </row>
    <row r="54" spans="3:6" x14ac:dyDescent="0.25">
      <c r="C54" t="s">
        <v>88</v>
      </c>
    </row>
    <row r="55" spans="3:6" x14ac:dyDescent="0.25">
      <c r="C55" t="s">
        <v>349</v>
      </c>
    </row>
    <row r="56" spans="3:6" x14ac:dyDescent="0.25">
      <c r="C56" t="s">
        <v>101</v>
      </c>
    </row>
    <row r="57" spans="3:6" x14ac:dyDescent="0.25">
      <c r="C57" t="s">
        <v>318</v>
      </c>
    </row>
    <row r="58" spans="3:6" x14ac:dyDescent="0.25">
      <c r="C58" t="s">
        <v>9</v>
      </c>
    </row>
    <row r="59" spans="3:6" x14ac:dyDescent="0.25">
      <c r="C59" t="s">
        <v>308</v>
      </c>
    </row>
    <row r="60" spans="3:6" x14ac:dyDescent="0.25">
      <c r="C60" t="s">
        <v>301</v>
      </c>
    </row>
    <row r="61" spans="3:6" x14ac:dyDescent="0.25">
      <c r="C61" t="s">
        <v>401</v>
      </c>
    </row>
    <row r="62" spans="3:6" x14ac:dyDescent="0.25">
      <c r="C62" t="s">
        <v>424</v>
      </c>
    </row>
    <row r="63" spans="3:6" x14ac:dyDescent="0.25">
      <c r="C63" t="s">
        <v>146</v>
      </c>
    </row>
    <row r="64" spans="3:6" x14ac:dyDescent="0.25">
      <c r="C64" t="s">
        <v>537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H19" sqref="H19"/>
    </sheetView>
  </sheetViews>
  <sheetFormatPr defaultRowHeight="15" x14ac:dyDescent="0.25"/>
  <sheetData>
    <row r="1" spans="1:33" x14ac:dyDescent="0.25">
      <c r="A1" t="s">
        <v>656</v>
      </c>
    </row>
    <row r="2" spans="1:33" x14ac:dyDescent="0.25">
      <c r="A2" t="s">
        <v>766</v>
      </c>
    </row>
    <row r="7" spans="1:33" ht="75" x14ac:dyDescent="0.25">
      <c r="A7" s="472" t="s">
        <v>635</v>
      </c>
      <c r="B7" s="472" t="s">
        <v>63</v>
      </c>
      <c r="C7" s="472" t="s">
        <v>636</v>
      </c>
      <c r="D7" s="472" t="s">
        <v>637</v>
      </c>
      <c r="E7" s="472" t="s">
        <v>4</v>
      </c>
      <c r="F7" s="472" t="s">
        <v>676</v>
      </c>
      <c r="G7" s="473" t="s">
        <v>638</v>
      </c>
      <c r="H7" s="473" t="s">
        <v>639</v>
      </c>
      <c r="I7" s="472" t="s">
        <v>640</v>
      </c>
      <c r="J7" s="472" t="s">
        <v>641</v>
      </c>
      <c r="K7" s="472" t="s">
        <v>0</v>
      </c>
      <c r="L7" s="474" t="s">
        <v>6</v>
      </c>
      <c r="M7" s="474" t="s">
        <v>642</v>
      </c>
      <c r="N7" s="474" t="s">
        <v>643</v>
      </c>
      <c r="O7" s="472" t="s">
        <v>644</v>
      </c>
      <c r="P7" s="472" t="s">
        <v>20</v>
      </c>
      <c r="Q7" s="472" t="s">
        <v>645</v>
      </c>
      <c r="R7" s="472" t="s">
        <v>646</v>
      </c>
      <c r="S7" s="472" t="s">
        <v>647</v>
      </c>
      <c r="T7" s="475" t="s">
        <v>648</v>
      </c>
      <c r="U7" s="475" t="s">
        <v>37</v>
      </c>
      <c r="V7" s="475" t="s">
        <v>632</v>
      </c>
      <c r="W7" s="476" t="s">
        <v>651</v>
      </c>
      <c r="X7" s="476" t="s">
        <v>649</v>
      </c>
      <c r="Y7" s="477" t="s">
        <v>650</v>
      </c>
      <c r="Z7" s="477" t="s">
        <v>655</v>
      </c>
      <c r="AA7" s="477" t="s">
        <v>132</v>
      </c>
      <c r="AB7" s="475" t="s">
        <v>652</v>
      </c>
      <c r="AC7" s="472" t="s">
        <v>155</v>
      </c>
      <c r="AD7" s="477" t="s">
        <v>653</v>
      </c>
      <c r="AE7" s="477" t="s">
        <v>133</v>
      </c>
      <c r="AF7" s="477" t="s">
        <v>654</v>
      </c>
      <c r="AG7" s="477" t="s">
        <v>677</v>
      </c>
    </row>
  </sheetData>
  <pageMargins left="0.7" right="0.7" top="0.75" bottom="0.75" header="0.3" footer="0.3"/>
  <pageSetup orientation="portrait" r:id="rId1"/>
  <headerFooter>
    <oddFooter>&amp;C&amp;1#&amp;"Calibri"&amp;10 Schlumberger-Private</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83" t="s">
        <v>218</v>
      </c>
      <c r="L2" s="272"/>
      <c r="M2" s="293" t="s">
        <v>234</v>
      </c>
      <c r="O2" s="293" t="s">
        <v>233</v>
      </c>
    </row>
    <row r="3" spans="7:15" x14ac:dyDescent="0.25">
      <c r="G3" s="284"/>
      <c r="L3" s="273"/>
      <c r="M3" s="284"/>
      <c r="O3" s="284"/>
    </row>
    <row r="4" spans="7:15" x14ac:dyDescent="0.25">
      <c r="G4" s="284"/>
      <c r="L4" s="273"/>
      <c r="M4" s="284"/>
      <c r="O4" s="284"/>
    </row>
    <row r="5" spans="7:15" x14ac:dyDescent="0.25">
      <c r="G5" s="284"/>
      <c r="L5" s="273"/>
      <c r="M5" s="284"/>
      <c r="O5" s="284"/>
    </row>
    <row r="6" spans="7:15" x14ac:dyDescent="0.25">
      <c r="G6" s="284"/>
      <c r="L6" s="273"/>
      <c r="M6" s="284"/>
      <c r="O6" s="284"/>
    </row>
    <row r="7" spans="7:15" ht="15.75" thickBot="1" x14ac:dyDescent="0.3">
      <c r="G7" s="285"/>
      <c r="L7" s="273"/>
      <c r="M7" s="285"/>
      <c r="O7" s="285"/>
    </row>
    <row r="8" spans="7:15" ht="16.5" thickTop="1" thickBot="1" x14ac:dyDescent="0.3">
      <c r="L8" s="26"/>
      <c r="M8" s="26"/>
    </row>
    <row r="9" spans="7:15" ht="15.75" thickTop="1" x14ac:dyDescent="0.25">
      <c r="L9" s="283" t="s">
        <v>216</v>
      </c>
      <c r="M9" s="283" t="s">
        <v>214</v>
      </c>
      <c r="N9" s="283" t="s">
        <v>212</v>
      </c>
      <c r="O9" s="283" t="s">
        <v>210</v>
      </c>
    </row>
    <row r="10" spans="7:15" x14ac:dyDescent="0.25">
      <c r="L10" s="284"/>
      <c r="M10" s="289"/>
      <c r="N10" s="284"/>
      <c r="O10" s="290"/>
    </row>
    <row r="11" spans="7:15" x14ac:dyDescent="0.25">
      <c r="L11" s="284"/>
      <c r="M11" s="289"/>
      <c r="N11" s="284"/>
      <c r="O11" s="290"/>
    </row>
    <row r="12" spans="7:15" x14ac:dyDescent="0.25">
      <c r="L12" s="284"/>
      <c r="M12" s="289"/>
      <c r="N12" s="284"/>
      <c r="O12" s="290"/>
    </row>
    <row r="13" spans="7:15" x14ac:dyDescent="0.25">
      <c r="L13" s="284"/>
      <c r="M13" s="289"/>
      <c r="N13" s="284"/>
      <c r="O13" s="290"/>
    </row>
    <row r="14" spans="7:15" ht="15.75" thickBot="1" x14ac:dyDescent="0.3">
      <c r="L14" s="285"/>
      <c r="M14" s="291"/>
      <c r="N14" s="285"/>
      <c r="O14" s="292"/>
    </row>
    <row r="15" spans="7:15" ht="15.75" thickTop="1" x14ac:dyDescent="0.25">
      <c r="G15" s="283" t="s">
        <v>219</v>
      </c>
      <c r="K15" s="274" t="s">
        <v>217</v>
      </c>
      <c r="L15" s="275" t="s">
        <v>215</v>
      </c>
      <c r="M15" s="275" t="s">
        <v>213</v>
      </c>
      <c r="N15" s="275" t="s">
        <v>211</v>
      </c>
      <c r="O15" s="276" t="s">
        <v>209</v>
      </c>
    </row>
    <row r="16" spans="7:15" x14ac:dyDescent="0.25">
      <c r="G16" s="284"/>
      <c r="K16" s="280"/>
      <c r="L16" s="277"/>
      <c r="M16" s="277"/>
      <c r="N16" s="277"/>
      <c r="O16" s="277" t="s">
        <v>260</v>
      </c>
    </row>
    <row r="17" spans="2:16" x14ac:dyDescent="0.25">
      <c r="G17" s="284"/>
      <c r="K17" s="280"/>
      <c r="L17" s="277"/>
      <c r="M17" s="277"/>
      <c r="N17" s="277"/>
      <c r="O17" s="277"/>
    </row>
    <row r="18" spans="2:16" x14ac:dyDescent="0.25">
      <c r="G18" s="284"/>
      <c r="K18" s="280"/>
      <c r="L18" s="277"/>
      <c r="M18" s="277"/>
      <c r="N18" s="277"/>
      <c r="O18" s="277"/>
    </row>
    <row r="19" spans="2:16" x14ac:dyDescent="0.25">
      <c r="G19" s="284"/>
      <c r="K19" s="281"/>
      <c r="L19" s="278"/>
      <c r="M19" s="278"/>
      <c r="N19" s="277"/>
      <c r="O19" s="278"/>
    </row>
    <row r="20" spans="2:16" ht="15.75" thickBot="1" x14ac:dyDescent="0.3">
      <c r="G20" s="285"/>
      <c r="K20" s="282"/>
      <c r="L20" s="279"/>
      <c r="M20" s="279"/>
      <c r="N20" s="279"/>
      <c r="O20" s="279"/>
    </row>
    <row r="21" spans="2:16" ht="16.5" thickTop="1" thickBot="1" x14ac:dyDescent="0.3"/>
    <row r="22" spans="2:16" ht="15.75" thickTop="1" x14ac:dyDescent="0.25">
      <c r="B22" s="283" t="s">
        <v>220</v>
      </c>
      <c r="C22" s="283" t="s">
        <v>221</v>
      </c>
      <c r="D22" s="283" t="s">
        <v>222</v>
      </c>
      <c r="K22" s="283" t="s">
        <v>224</v>
      </c>
      <c r="L22" s="283" t="s">
        <v>226</v>
      </c>
      <c r="M22" s="283" t="s">
        <v>228</v>
      </c>
      <c r="N22" s="283" t="s">
        <v>230</v>
      </c>
      <c r="O22" s="283" t="s">
        <v>232</v>
      </c>
    </row>
    <row r="23" spans="2:16" x14ac:dyDescent="0.25">
      <c r="B23" s="280"/>
      <c r="C23" s="284"/>
      <c r="D23" s="284"/>
      <c r="K23" s="284"/>
      <c r="L23" s="284"/>
      <c r="M23" s="284"/>
      <c r="N23" s="284"/>
      <c r="O23" s="284"/>
    </row>
    <row r="24" spans="2:16" x14ac:dyDescent="0.25">
      <c r="B24" s="280"/>
      <c r="C24" s="284"/>
      <c r="D24" s="284"/>
      <c r="K24" s="284"/>
      <c r="L24" s="284"/>
      <c r="M24" s="284"/>
      <c r="N24" s="284"/>
      <c r="O24" s="284"/>
    </row>
    <row r="25" spans="2:16" x14ac:dyDescent="0.25">
      <c r="B25" s="280"/>
      <c r="C25" s="284"/>
      <c r="D25" s="284"/>
      <c r="K25" s="284"/>
      <c r="L25" s="284"/>
      <c r="M25" s="284"/>
      <c r="N25" s="284"/>
      <c r="O25" s="284"/>
    </row>
    <row r="26" spans="2:16" x14ac:dyDescent="0.25">
      <c r="B26" s="281"/>
      <c r="C26" s="284"/>
      <c r="D26" s="284"/>
      <c r="K26" s="284"/>
      <c r="L26" s="284"/>
      <c r="M26" s="284"/>
      <c r="N26" s="284"/>
      <c r="O26" s="284"/>
    </row>
    <row r="27" spans="2:16" ht="15.75" thickBot="1" x14ac:dyDescent="0.3">
      <c r="B27" s="282"/>
      <c r="C27" s="285"/>
      <c r="D27" s="285"/>
      <c r="K27" s="285"/>
      <c r="L27" s="285"/>
      <c r="M27" s="285"/>
      <c r="N27" s="285"/>
      <c r="O27" s="285"/>
    </row>
    <row r="28" spans="2:16" ht="15.75" thickTop="1" x14ac:dyDescent="0.25">
      <c r="K28" s="286" t="s">
        <v>223</v>
      </c>
      <c r="L28" s="286" t="s">
        <v>225</v>
      </c>
      <c r="M28" s="286" t="s">
        <v>227</v>
      </c>
      <c r="N28" s="286" t="s">
        <v>229</v>
      </c>
      <c r="O28" s="286" t="s">
        <v>231</v>
      </c>
      <c r="P28" s="286" t="s">
        <v>250</v>
      </c>
    </row>
    <row r="29" spans="2:16" x14ac:dyDescent="0.25">
      <c r="K29" s="287"/>
      <c r="L29" s="288" t="e">
        <f>IF(LOOKUP(L28,Data!$I:$I,Data!$P:$P)="Current",LOOKUP(L28,Data!$I:$I,Data!$A:$A))</f>
        <v>#N/A</v>
      </c>
      <c r="M29" s="287"/>
      <c r="N29" s="287"/>
      <c r="O29" s="287"/>
      <c r="P29" s="287"/>
    </row>
    <row r="30" spans="2:16" x14ac:dyDescent="0.25">
      <c r="K30" s="284"/>
      <c r="L30" s="280"/>
      <c r="M30" s="284"/>
      <c r="N30" s="284"/>
      <c r="O30" s="284"/>
      <c r="P30" s="284"/>
    </row>
    <row r="31" spans="2:16" x14ac:dyDescent="0.25">
      <c r="K31" s="284"/>
      <c r="L31" s="280"/>
      <c r="M31" s="284"/>
      <c r="N31" s="284"/>
      <c r="O31" s="284"/>
      <c r="P31" s="284"/>
    </row>
    <row r="32" spans="2:16" x14ac:dyDescent="0.25">
      <c r="K32" s="284"/>
      <c r="L32" s="280"/>
      <c r="M32" s="284"/>
      <c r="N32" s="284"/>
      <c r="O32" s="284"/>
      <c r="P32" s="284"/>
    </row>
    <row r="33" spans="3:16" ht="15.75" thickBot="1" x14ac:dyDescent="0.3">
      <c r="K33" s="285"/>
      <c r="L33" s="282"/>
      <c r="M33" s="285"/>
      <c r="N33" s="285"/>
      <c r="O33" s="285"/>
      <c r="P33" s="285"/>
    </row>
    <row r="34" spans="3:16" ht="16.5" thickTop="1" thickBot="1" x14ac:dyDescent="0.3"/>
    <row r="35" spans="3:16" ht="15.75" thickTop="1" x14ac:dyDescent="0.25">
      <c r="C35" s="293" t="s">
        <v>235</v>
      </c>
      <c r="M35" s="293" t="s">
        <v>236</v>
      </c>
      <c r="O35" s="293" t="s">
        <v>237</v>
      </c>
    </row>
    <row r="36" spans="3:16" x14ac:dyDescent="0.25">
      <c r="C36" s="284"/>
      <c r="M36" s="284"/>
      <c r="O36" s="284"/>
    </row>
    <row r="37" spans="3:16" x14ac:dyDescent="0.25">
      <c r="C37" s="284"/>
      <c r="M37" s="284"/>
      <c r="O37" s="284"/>
    </row>
    <row r="38" spans="3:16" x14ac:dyDescent="0.25">
      <c r="C38" s="284"/>
      <c r="M38" s="284"/>
      <c r="O38" s="284"/>
    </row>
    <row r="39" spans="3:16" x14ac:dyDescent="0.25">
      <c r="C39" s="284"/>
      <c r="M39" s="284"/>
      <c r="O39" s="284"/>
    </row>
    <row r="40" spans="3:16" ht="15.75" thickBot="1" x14ac:dyDescent="0.3">
      <c r="C40" s="285"/>
      <c r="M40" s="285"/>
      <c r="O40" s="285"/>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12</vt:i4>
      </vt:variant>
      <vt:variant>
        <vt:lpstr>Named Ranges</vt:lpstr>
      </vt:variant>
      <vt:variant>
        <vt:i4>11</vt:i4>
      </vt:variant>
    </vt:vector>
  </HeadingPairs>
  <TitlesOfParts>
    <vt:vector size="45" baseType="lpstr">
      <vt:lpstr>Data</vt:lpstr>
      <vt:lpstr>Medium Bay</vt:lpstr>
      <vt:lpstr>High Low Bay</vt:lpstr>
      <vt:lpstr>Group Analysis</vt:lpstr>
      <vt:lpstr>Data#2</vt:lpstr>
      <vt:lpstr>Data#2 Pivot</vt:lpstr>
      <vt:lpstr>matrix</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2018-12-04T22:02:16Z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