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tudentutsedu.sharepoint.com/sites/Course_43019_design_in_mechanical_and_mechatronic_-4fVJuN6RM5oxU-P29-AutonomousSteeri/Shared Documents/T21 - P29 - Autonomous Steering Mechanism/Week 10/Mount Design &amp; Calculations/"/>
    </mc:Choice>
  </mc:AlternateContent>
  <xr:revisionPtr revIDLastSave="180" documentId="11_A61117409D3BC8DCE64F1BDDB8AFAD0CEBCC4D52" xr6:coauthVersionLast="47" xr6:coauthVersionMax="47" xr10:uidLastSave="{D65EB96B-024E-47AF-A071-D101BD8789F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9" i="1"/>
  <c r="C12" i="1" s="1"/>
  <c r="C13" i="1" s="1"/>
  <c r="C7" i="1"/>
  <c r="D12" i="1" l="1"/>
  <c r="D13" i="1"/>
  <c r="C16" i="1" s="1"/>
  <c r="C20" i="1" s="1"/>
  <c r="C17" i="1" l="1"/>
  <c r="C21" i="1" s="1"/>
</calcChain>
</file>

<file path=xl/sharedStrings.xml><?xml version="1.0" encoding="utf-8"?>
<sst xmlns="http://schemas.openxmlformats.org/spreadsheetml/2006/main" count="38" uniqueCount="33">
  <si>
    <t>Symbol</t>
  </si>
  <si>
    <t>Mp</t>
  </si>
  <si>
    <t>M</t>
  </si>
  <si>
    <t>Motor radius distance - (mm)</t>
  </si>
  <si>
    <t>Db</t>
  </si>
  <si>
    <t>Dm</t>
  </si>
  <si>
    <t>Mh</t>
  </si>
  <si>
    <t>Description</t>
  </si>
  <si>
    <t>Value</t>
  </si>
  <si>
    <t>b</t>
  </si>
  <si>
    <t>Dh</t>
  </si>
  <si>
    <t>Alpha</t>
  </si>
  <si>
    <t>Angle of the floor/bolt to motor centre - (degrees)</t>
  </si>
  <si>
    <t>Central axis to bolt distance - (mm)</t>
  </si>
  <si>
    <t>Distance between bolts - (mm)</t>
  </si>
  <si>
    <t>Units</t>
  </si>
  <si>
    <t>m</t>
  </si>
  <si>
    <t>Centre of motor to floor total
 distance - (mm)</t>
  </si>
  <si>
    <t>At Peak (nm) torque - (N)</t>
  </si>
  <si>
    <t>Ro</t>
  </si>
  <si>
    <t>Rp</t>
  </si>
  <si>
    <t>Motor operational torque - (Nm)</t>
  </si>
  <si>
    <t>Motor peak torque - (Nm)</t>
  </si>
  <si>
    <t>Mount height not confirmed yet</t>
  </si>
  <si>
    <t>Comments</t>
  </si>
  <si>
    <t>Value 2</t>
  </si>
  <si>
    <t>At Operational (nm) torque - (N)</t>
  </si>
  <si>
    <t>Looks like the higher the mount height, the less reactive forces becomes.</t>
  </si>
  <si>
    <t>Bolt Reactive Forces - (2 bolts):</t>
  </si>
  <si>
    <t>Bolt Reactive Forces - (4 bolts):</t>
  </si>
  <si>
    <t>Floor to bottom of motor distance - (mm)</t>
  </si>
  <si>
    <t>Mount Reactive Axial Forces  Calculations - Motor Perpendicular to Floor</t>
  </si>
  <si>
    <t>Assuming shear force would produce the same values too.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</si>
</sst>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tabSelected="1" workbookViewId="0">
      <selection activeCell="J11" sqref="J11"/>
    </sheetView>
  </sheetViews>
  <sheetFormatPr defaultRowHeight="15" x14ac:dyDescent="0.25"/>
  <cols>
    <col min="1" max="1" width="36" customWidth="1"/>
    <col min="2" max="2" width="8.28515625" customWidth="1"/>
  </cols>
  <sheetData>
    <row r="2" spans="1:8" x14ac:dyDescent="0.25">
      <c r="A2" s="2" t="s">
        <v>31</v>
      </c>
    </row>
    <row r="4" spans="1:8" x14ac:dyDescent="0.25">
      <c r="A4" s="3" t="s">
        <v>7</v>
      </c>
      <c r="B4" s="3" t="s">
        <v>0</v>
      </c>
      <c r="C4" s="9" t="s">
        <v>8</v>
      </c>
      <c r="D4" s="9" t="s">
        <v>25</v>
      </c>
      <c r="E4" s="3" t="s">
        <v>15</v>
      </c>
      <c r="F4" s="1"/>
      <c r="G4" s="1" t="s">
        <v>24</v>
      </c>
      <c r="H4" s="1"/>
    </row>
    <row r="5" spans="1:8" x14ac:dyDescent="0.25">
      <c r="A5" s="3" t="s">
        <v>21</v>
      </c>
      <c r="B5" s="5" t="s">
        <v>2</v>
      </c>
      <c r="C5" s="5">
        <f>9*1.5</f>
        <v>13.5</v>
      </c>
      <c r="D5" s="4"/>
      <c r="E5" s="4"/>
    </row>
    <row r="6" spans="1:8" x14ac:dyDescent="0.25">
      <c r="A6" s="3" t="s">
        <v>22</v>
      </c>
      <c r="B6" s="5" t="s">
        <v>1</v>
      </c>
      <c r="C6" s="5">
        <f>18*1.5</f>
        <v>27</v>
      </c>
      <c r="D6" s="4"/>
      <c r="E6" s="4"/>
    </row>
    <row r="7" spans="1:8" x14ac:dyDescent="0.25">
      <c r="A7" s="3" t="s">
        <v>3</v>
      </c>
      <c r="B7" s="5" t="s">
        <v>5</v>
      </c>
      <c r="C7" s="5">
        <f>98/2</f>
        <v>49</v>
      </c>
      <c r="D7" s="4"/>
      <c r="E7" s="4"/>
    </row>
    <row r="8" spans="1:8" x14ac:dyDescent="0.25">
      <c r="A8" s="3" t="s">
        <v>30</v>
      </c>
      <c r="B8" s="5" t="s">
        <v>6</v>
      </c>
      <c r="C8" s="5">
        <v>30</v>
      </c>
      <c r="D8" s="4"/>
      <c r="E8" s="4"/>
      <c r="G8" t="s">
        <v>23</v>
      </c>
    </row>
    <row r="9" spans="1:8" ht="30" x14ac:dyDescent="0.25">
      <c r="A9" s="6" t="s">
        <v>17</v>
      </c>
      <c r="B9" s="5" t="s">
        <v>9</v>
      </c>
      <c r="C9" s="5">
        <f>C7+C8</f>
        <v>79</v>
      </c>
      <c r="D9" s="4"/>
      <c r="E9" s="4"/>
    </row>
    <row r="10" spans="1:8" ht="30" x14ac:dyDescent="0.25">
      <c r="A10" s="6" t="s">
        <v>12</v>
      </c>
      <c r="B10" s="5" t="s">
        <v>11</v>
      </c>
      <c r="C10" s="5">
        <v>45</v>
      </c>
      <c r="D10" s="4"/>
      <c r="E10" s="4"/>
    </row>
    <row r="11" spans="1:8" x14ac:dyDescent="0.25">
      <c r="A11" s="6"/>
      <c r="B11" s="5"/>
      <c r="C11" s="5"/>
      <c r="D11" s="4"/>
      <c r="E11" s="4"/>
    </row>
    <row r="12" spans="1:8" x14ac:dyDescent="0.25">
      <c r="A12" s="3" t="s">
        <v>13</v>
      </c>
      <c r="B12" s="5" t="s">
        <v>10</v>
      </c>
      <c r="C12" s="5">
        <f>SQRT((C9/SIN(C10*PI()/180))^2-(C9)^2)</f>
        <v>79.000000000000014</v>
      </c>
      <c r="D12" s="5">
        <f>C12/1000</f>
        <v>7.9000000000000015E-2</v>
      </c>
      <c r="E12" s="5" t="s">
        <v>16</v>
      </c>
    </row>
    <row r="13" spans="1:8" x14ac:dyDescent="0.25">
      <c r="A13" s="3" t="s">
        <v>14</v>
      </c>
      <c r="B13" s="5" t="s">
        <v>4</v>
      </c>
      <c r="C13" s="5">
        <f>C12*2</f>
        <v>158.00000000000003</v>
      </c>
      <c r="D13" s="5">
        <f>C13/1000</f>
        <v>0.15800000000000003</v>
      </c>
      <c r="E13" s="5" t="s">
        <v>16</v>
      </c>
    </row>
    <row r="14" spans="1:8" x14ac:dyDescent="0.25">
      <c r="A14" s="3"/>
      <c r="B14" s="5"/>
      <c r="C14" s="5"/>
      <c r="D14" s="4"/>
      <c r="E14" s="4"/>
    </row>
    <row r="15" spans="1:8" x14ac:dyDescent="0.25">
      <c r="A15" s="3" t="s">
        <v>28</v>
      </c>
      <c r="B15" s="5"/>
      <c r="C15" s="5"/>
      <c r="D15" s="4"/>
      <c r="E15" s="4"/>
    </row>
    <row r="16" spans="1:8" x14ac:dyDescent="0.25">
      <c r="A16" s="8" t="s">
        <v>26</v>
      </c>
      <c r="B16" s="7" t="s">
        <v>19</v>
      </c>
      <c r="C16" s="7">
        <f>C5/D13</f>
        <v>85.443037974683534</v>
      </c>
      <c r="D16" s="4"/>
      <c r="E16" s="4"/>
      <c r="G16" t="s">
        <v>27</v>
      </c>
    </row>
    <row r="17" spans="1:5" x14ac:dyDescent="0.25">
      <c r="A17" s="8" t="s">
        <v>18</v>
      </c>
      <c r="B17" s="7" t="s">
        <v>20</v>
      </c>
      <c r="C17" s="7">
        <f>C6/D13</f>
        <v>170.88607594936707</v>
      </c>
      <c r="D17" s="4"/>
      <c r="E17" s="4"/>
    </row>
    <row r="18" spans="1:5" x14ac:dyDescent="0.25">
      <c r="A18" s="4"/>
      <c r="B18" s="5"/>
      <c r="C18" s="5"/>
      <c r="D18" s="4"/>
      <c r="E18" s="4"/>
    </row>
    <row r="19" spans="1:5" x14ac:dyDescent="0.25">
      <c r="A19" s="3" t="s">
        <v>29</v>
      </c>
      <c r="B19" s="5"/>
      <c r="C19" s="5"/>
      <c r="D19" s="4"/>
      <c r="E19" s="4"/>
    </row>
    <row r="20" spans="1:5" x14ac:dyDescent="0.25">
      <c r="A20" s="8" t="s">
        <v>26</v>
      </c>
      <c r="B20" s="7" t="s">
        <v>19</v>
      </c>
      <c r="C20" s="7">
        <f>C16/2</f>
        <v>42.721518987341767</v>
      </c>
      <c r="D20" s="4"/>
      <c r="E20" s="4"/>
    </row>
    <row r="21" spans="1:5" x14ac:dyDescent="0.25">
      <c r="A21" s="8" t="s">
        <v>18</v>
      </c>
      <c r="B21" s="7" t="s">
        <v>20</v>
      </c>
      <c r="C21" s="7">
        <f>C17/2</f>
        <v>85.443037974683534</v>
      </c>
      <c r="D21" s="4"/>
      <c r="E21" s="4"/>
    </row>
    <row r="25" spans="1:5" x14ac:dyDescent="0.25">
      <c r="A25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9EDA646FF47745A6EE457436789FF5" ma:contentTypeVersion="12" ma:contentTypeDescription="Create a new document." ma:contentTypeScope="" ma:versionID="b5b76eae9aa6904517c9fa58b81db482">
  <xsd:schema xmlns:xsd="http://www.w3.org/2001/XMLSchema" xmlns:xs="http://www.w3.org/2001/XMLSchema" xmlns:p="http://schemas.microsoft.com/office/2006/metadata/properties" xmlns:ns2="fdbf55cf-10f0-49fa-a617-5a903818246b" targetNamespace="http://schemas.microsoft.com/office/2006/metadata/properties" ma:root="true" ma:fieldsID="007becb5391e6d00c76f4a70b2d80428" ns2:_="">
    <xsd:import namespace="fdbf55cf-10f0-49fa-a617-5a90381824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55cf-10f0-49fa-a617-5a90381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ef7914-8384-4319-8444-378afdf4f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bf55cf-10f0-49fa-a617-5a90381824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E557D7-F905-492F-AA91-914B59D802AA}"/>
</file>

<file path=customXml/itemProps2.xml><?xml version="1.0" encoding="utf-8"?>
<ds:datastoreItem xmlns:ds="http://schemas.openxmlformats.org/officeDocument/2006/customXml" ds:itemID="{A64EF6F6-19EC-454C-9DB2-FD1B65E576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FC0931-CA74-4B32-894E-9A3B8A2176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Kong</dc:creator>
  <cp:lastModifiedBy>Kelvin Kong</cp:lastModifiedBy>
  <dcterms:created xsi:type="dcterms:W3CDTF">2015-06-05T18:17:20Z</dcterms:created>
  <dcterms:modified xsi:type="dcterms:W3CDTF">2024-10-28T01:29:18Z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0x010100AD9EDA646FF47745A6EE457436789FF5</vt:lpwstr>
  </property>
</Properties>
</file>