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095" tabRatio="797"/>
  </bookViews>
  <sheets>
    <sheet name="Equipe" sheetId="10" r:id="rId1"/>
    <sheet name="Backlog Produto" sheetId="3" r:id="rId2"/>
    <sheet name="Planejamento" sheetId="4" r:id="rId3"/>
    <sheet name="Entregas" sheetId="11" r:id="rId4"/>
    <sheet name="Riscos" sheetId="12" r:id="rId5"/>
    <sheet name="Mudanças" sheetId="17" r:id="rId6"/>
    <sheet name="Sprint1" sheetId="5" r:id="rId7"/>
    <sheet name="#Estimativa-APF#" sheetId="14" r:id="rId8"/>
    <sheet name="#Planejamento-APF#" sheetId="16" r:id="rId9"/>
  </sheets>
  <definedNames>
    <definedName name="_xlnm._FilterDatabase" localSheetId="5" hidden="1">Mudanças!$A$1:$D$13</definedName>
    <definedName name="Restante">OFFSET(Sprint1!$B$12,0,0,1,COUNT(Sprint1!$B$12:$L$12))</definedName>
    <definedName name="Restante2" localSheetId="8">OFFSET(#REF!,0,0,1,COUNT(#REF!))</definedName>
    <definedName name="Restante2">OFFSET(#REF!,0,0,1,COUNT(#REF!))</definedName>
  </definedNames>
  <calcPr calcId="144525"/>
</workbook>
</file>

<file path=xl/comments1.xml><?xml version="1.0" encoding="utf-8"?>
<comments xmlns="http://schemas.openxmlformats.org/spreadsheetml/2006/main">
  <authors>
    <author>Murakami Edson</author>
  </authors>
  <commentList>
    <comment ref="A2" authorId="0">
      <text>
        <r>
          <rPr>
            <b/>
            <sz val="9"/>
            <rFont val="Segoe UI"/>
            <charset val="134"/>
          </rPr>
          <t>Preencher as células em amarelo.</t>
        </r>
      </text>
    </comment>
  </commentList>
</comments>
</file>

<file path=xl/comments2.xml><?xml version="1.0" encoding="utf-8"?>
<comments xmlns="http://schemas.openxmlformats.org/spreadsheetml/2006/main">
  <authors>
    <author>Murakami Edson</author>
  </authors>
  <commentList>
    <comment ref="A3" authorId="0">
      <text>
        <r>
          <rPr>
            <sz val="9"/>
            <rFont val="Tahoma"/>
            <charset val="134"/>
          </rPr>
          <t xml:space="preserve">O identificador da trefa auxilia na criação e uso dos "Post-it" dos quadros Kanban ou Scrum.
</t>
        </r>
      </text>
    </comment>
    <comment ref="B3" authorId="0">
      <text>
        <r>
          <rPr>
            <sz val="9"/>
            <rFont val="Tahoma"/>
            <charset val="134"/>
          </rPr>
          <t>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text>
        <r>
          <rPr>
            <b/>
            <sz val="9"/>
            <rFont val="Tahoma"/>
            <charset val="134"/>
          </rPr>
          <t xml:space="preserve">Tarefas
</t>
        </r>
        <r>
          <rPr>
            <sz val="9"/>
            <rFont val="Tahoma"/>
            <charset val="134"/>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text>
        <r>
          <rPr>
            <sz val="9"/>
            <rFont val="Tahoma"/>
            <charset val="134"/>
          </rPr>
          <t xml:space="preserve">Resultado do Planning Poker, convertido para horas.
</t>
        </r>
      </text>
    </comment>
    <comment ref="F3" authorId="0">
      <text>
        <r>
          <rPr>
            <sz val="9"/>
            <rFont val="Tahoma"/>
            <charset val="134"/>
          </rPr>
          <t xml:space="preserve">O identificador da trefa auxilia na criação e uso dos "Post-it" dos quadros Kanban ou Scrum.
</t>
        </r>
      </text>
    </comment>
    <comment ref="G3" authorId="0">
      <text>
        <r>
          <rPr>
            <b/>
            <sz val="9"/>
            <rFont val="Tahoma"/>
            <charset val="134"/>
          </rPr>
          <t xml:space="preserve">Tarefas
</t>
        </r>
        <r>
          <rPr>
            <sz val="9"/>
            <rFont val="Tahoma"/>
            <charset val="134"/>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H4" authorId="0">
      <text>
        <r>
          <rPr>
            <b/>
            <sz val="9"/>
            <rFont val="Tahoma"/>
            <charset val="134"/>
          </rPr>
          <t>Pontue de 0 a 10.</t>
        </r>
        <r>
          <rPr>
            <sz val="9"/>
            <rFont val="Tahoma"/>
            <charset val="134"/>
          </rPr>
          <t xml:space="preserve">
V = Valor: Quanto de valor a história de usuário representa para o usuário final?
</t>
        </r>
      </text>
    </comment>
    <comment ref="I4" authorId="0">
      <text>
        <r>
          <rPr>
            <b/>
            <sz val="9"/>
            <rFont val="Tahoma"/>
            <charset val="134"/>
          </rPr>
          <t xml:space="preserve">Pontue de 0 a 10.
</t>
        </r>
        <r>
          <rPr>
            <sz val="9"/>
            <rFont val="Tahoma"/>
            <charset val="134"/>
          </rPr>
          <t xml:space="preserve">R = Risco: Qual é o risco desta história não ser entregue? </t>
        </r>
      </text>
    </comment>
    <comment ref="J4" authorId="0">
      <text>
        <r>
          <rPr>
            <b/>
            <sz val="9"/>
            <rFont val="Tahoma"/>
            <charset val="134"/>
          </rPr>
          <t xml:space="preserve">Somente 10 quando existe Dependência, do contrário 0.
</t>
        </r>
        <r>
          <rPr>
            <sz val="9"/>
            <rFont val="Tahoma"/>
            <charset val="134"/>
          </rPr>
          <t>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K4" authorId="0">
      <text>
        <r>
          <rPr>
            <b/>
            <sz val="9"/>
            <rFont val="Tahoma"/>
            <charset val="134"/>
          </rPr>
          <t>Pontue de 0 a 10.</t>
        </r>
        <r>
          <rPr>
            <sz val="9"/>
            <rFont val="Tahoma"/>
            <charset val="134"/>
          </rPr>
          <t xml:space="preserve">
C = Complexidade Técnica: Qual a complexidade técnica (tecnologia) da história?</t>
        </r>
      </text>
    </comment>
    <comment ref="L4" authorId="0">
      <text>
        <r>
          <rPr>
            <sz val="9"/>
            <rFont val="Tahoma"/>
            <charset val="134"/>
          </rPr>
          <t xml:space="preserve">Tem prioridade as de maior peso.
</t>
        </r>
      </text>
    </comment>
  </commentList>
</comments>
</file>

<file path=xl/comments3.xml><?xml version="1.0" encoding="utf-8"?>
<comments xmlns="http://schemas.openxmlformats.org/spreadsheetml/2006/main">
  <authors>
    <author>Murakami Edson</author>
    <author>tc={E9F19792-AE09-49E6-82FD-12140E2265AF}</author>
  </authors>
  <commentList>
    <comment ref="A3" authorId="0">
      <text>
        <r>
          <rPr>
            <sz val="9"/>
            <rFont val="Segoe UI"/>
            <charset val="134"/>
          </rPr>
          <t>Considerando a estimativa e capacidade da equipe sugere-se o seguinte plajenamento.</t>
        </r>
      </text>
    </comment>
    <comment ref="B4" authorId="1">
      <text>
        <r>
          <rPr>
            <sz val="10"/>
            <rFont val="SimSun"/>
            <charset val="134"/>
          </rPr>
          <t>[Comentário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4.xml><?xml version="1.0" encoding="utf-8"?>
<comments xmlns="http://schemas.openxmlformats.org/spreadsheetml/2006/main">
  <authors>
    <author>Murakami Edson</author>
    <author>luis.monteiro</author>
  </authors>
  <commentList>
    <comment ref="B48" authorId="0">
      <text>
        <r>
          <rPr>
            <b/>
            <sz val="8"/>
            <rFont val="Tahoma"/>
            <charset val="134"/>
          </rPr>
          <t>Descrição do Risco</t>
        </r>
        <r>
          <rPr>
            <sz val="8"/>
            <rFont val="Tahoma"/>
            <charset val="134"/>
          </rPr>
          <t xml:space="preserve">
Sentença que descreve o risco, definindo o evento que, ao ocorrer, causa impacto no projeto.</t>
        </r>
      </text>
    </comment>
    <comment ref="C48" authorId="1">
      <text>
        <r>
          <rPr>
            <b/>
            <sz val="8"/>
            <rFont val="Tahoma"/>
            <charset val="134"/>
          </rPr>
          <t xml:space="preserve">Data:
</t>
        </r>
        <r>
          <rPr>
            <sz val="8"/>
            <rFont val="Tahoma"/>
            <charset val="134"/>
          </rPr>
          <t xml:space="preserve">Data da identificação do risco ou da alteração de seus atributos durante o monitoramento e controle de riscos.
</t>
        </r>
      </text>
    </comment>
    <comment ref="D48" authorId="1">
      <text>
        <r>
          <rPr>
            <b/>
            <sz val="8"/>
            <rFont val="Tahoma"/>
            <charset val="134"/>
          </rPr>
          <t xml:space="preserve">Probabilidade de Ocorrência: 
</t>
        </r>
        <r>
          <rPr>
            <sz val="8"/>
            <rFont val="Tahoma"/>
            <charset val="134"/>
          </rPr>
          <t xml:space="preserve">Probabilidade de o risco ocorrer expressa qualitativamente:
    </t>
        </r>
        <r>
          <rPr>
            <b/>
            <sz val="8"/>
            <rFont val="Tahoma"/>
            <charset val="134"/>
          </rPr>
          <t xml:space="preserve">- Alta: </t>
        </r>
        <r>
          <rPr>
            <sz val="8"/>
            <rFont val="Tahoma"/>
            <charset val="134"/>
          </rPr>
          <t xml:space="preserve">Riscos evidentes ao projeto, cuja ocorrência é esperada à curto prazo ou que possuam probabilidade de ocorrência maior ou igual à 50% em algum momento durante o projeto.
    </t>
        </r>
        <r>
          <rPr>
            <b/>
            <sz val="8"/>
            <rFont val="Tahoma"/>
            <charset val="134"/>
          </rPr>
          <t xml:space="preserve">- Média: </t>
        </r>
        <r>
          <rPr>
            <sz val="8"/>
            <rFont val="Tahoma"/>
            <charset val="134"/>
          </rPr>
          <t xml:space="preserve">Riscos identificados, para os quais é esperado a ocorrência em algum momento do projeto ou cuja probabilidade é igual ou maior que 15% e menor que 50% ou desconhecida.
    </t>
        </r>
        <r>
          <rPr>
            <b/>
            <sz val="8"/>
            <rFont val="Tahoma"/>
            <charset val="134"/>
          </rPr>
          <t xml:space="preserve">- Baixa: </t>
        </r>
        <r>
          <rPr>
            <sz val="8"/>
            <rFont val="Tahoma"/>
            <charset val="134"/>
          </rPr>
          <t xml:space="preserve">Riscos identificados, porém cuja ocorrência não é esperada durante o projeto ou que possuam probabilidade menor que 15%.
</t>
        </r>
      </text>
    </comment>
    <comment ref="E48" authorId="1">
      <text>
        <r>
          <rPr>
            <b/>
            <sz val="8"/>
            <rFont val="Tahoma"/>
            <charset val="134"/>
          </rPr>
          <t xml:space="preserve">Impacto do Risco: 
</t>
        </r>
        <r>
          <rPr>
            <sz val="8"/>
            <rFont val="Tahoma"/>
            <charset val="134"/>
          </rPr>
          <t xml:space="preserve">Os desvios de tempo ou custo do que foi planejado se o risco ocorrer, expresso qualitativamente.
    </t>
        </r>
        <r>
          <rPr>
            <b/>
            <sz val="8"/>
            <rFont val="Tahoma"/>
            <charset val="134"/>
          </rPr>
          <t xml:space="preserve">- Alto: </t>
        </r>
        <r>
          <rPr>
            <sz val="8"/>
            <rFont val="Tahoma"/>
            <charset val="134"/>
          </rPr>
          <t xml:space="preserve">Risco cujo impacto no tempo ou custo seja igual ou maior que 10% do tempo total do projeto respectivamente.
    </t>
        </r>
        <r>
          <rPr>
            <b/>
            <sz val="8"/>
            <rFont val="Tahoma"/>
            <charset val="134"/>
          </rPr>
          <t xml:space="preserve">- Médio: </t>
        </r>
        <r>
          <rPr>
            <sz val="8"/>
            <rFont val="Tahoma"/>
            <charset val="134"/>
          </rPr>
          <t xml:space="preserve">Risco cujo impacto no tempo ou custo seja igual ou maior que 5% e menor que 10% do tempo total do projeto respectivamente.
    </t>
        </r>
        <r>
          <rPr>
            <b/>
            <sz val="8"/>
            <rFont val="Tahoma"/>
            <charset val="134"/>
          </rPr>
          <t xml:space="preserve">- Baixo: </t>
        </r>
        <r>
          <rPr>
            <sz val="8"/>
            <rFont val="Tahoma"/>
            <charset val="134"/>
          </rPr>
          <t xml:space="preserve">Risco cujo impacto no tempo ou custo seja menor que 5% do tempo total do projeto respectivamente.
</t>
        </r>
      </text>
    </comment>
    <comment ref="F48" authorId="1">
      <text>
        <r>
          <rPr>
            <b/>
            <sz val="8"/>
            <rFont val="Tahoma"/>
            <charset val="134"/>
          </rPr>
          <t>Perda Esperada do RIsco:</t>
        </r>
        <r>
          <rPr>
            <sz val="8"/>
            <rFont val="Tahoma"/>
            <charset val="134"/>
          </rPr>
          <t xml:space="preserve">
A Perda Esperada do Risco identifica a prioridade de tratamento dos riscos.
    </t>
        </r>
        <r>
          <rPr>
            <b/>
            <sz val="8"/>
            <rFont val="Tahoma"/>
            <charset val="134"/>
          </rPr>
          <t xml:space="preserve">- Perda Esperada Alta: </t>
        </r>
        <r>
          <rPr>
            <sz val="8"/>
            <rFont val="Tahoma"/>
            <charset val="134"/>
          </rPr>
          <t xml:space="preserve">Riscos de alta prioridade, para os quais devem ser elaborados planos de mitigação ao risco.
    </t>
        </r>
        <r>
          <rPr>
            <b/>
            <sz val="8"/>
            <rFont val="Tahoma"/>
            <charset val="134"/>
          </rPr>
          <t xml:space="preserve">- Perda Esperada Média: </t>
        </r>
        <r>
          <rPr>
            <sz val="8"/>
            <rFont val="Tahoma"/>
            <charset val="134"/>
          </rPr>
          <t xml:space="preserve">Riscos de prioridade moderada, para os quais devem ser elaborados, pelo menos, planos de contingência ao risco.
    </t>
        </r>
        <r>
          <rPr>
            <b/>
            <sz val="8"/>
            <rFont val="Tahoma"/>
            <charset val="134"/>
          </rPr>
          <t xml:space="preserve">- Perda Esperada Baixa: </t>
        </r>
        <r>
          <rPr>
            <sz val="8"/>
            <rFont val="Tahoma"/>
            <charset val="134"/>
          </rPr>
          <t xml:space="preserve">Riscos de baixa prioridade, para os quais não são necessários planos de resposta ao risco.
</t>
        </r>
      </text>
    </comment>
    <comment ref="G48" authorId="1">
      <text>
        <r>
          <rPr>
            <b/>
            <sz val="8"/>
            <rFont val="Tahoma"/>
            <charset val="134"/>
          </rPr>
          <t>Situação do Risco:</t>
        </r>
        <r>
          <rPr>
            <sz val="8"/>
            <rFont val="Tahoma"/>
            <charset val="134"/>
          </rPr>
          <t xml:space="preserve"> 
Situação atual do risco no projeto:
    </t>
        </r>
        <r>
          <rPr>
            <b/>
            <sz val="8"/>
            <rFont val="Tahoma"/>
            <charset val="134"/>
          </rPr>
          <t xml:space="preserve">- Ativo: </t>
        </r>
        <r>
          <rPr>
            <sz val="8"/>
            <rFont val="Tahoma"/>
            <charset val="134"/>
          </rPr>
          <t xml:space="preserve">Risco identificado e monitorado, porém sem nenhuma resposta sendo implementada.
    </t>
        </r>
        <r>
          <rPr>
            <b/>
            <sz val="8"/>
            <rFont val="Tahoma"/>
            <charset val="134"/>
          </rPr>
          <t xml:space="preserve">- Em mitigação: </t>
        </r>
        <r>
          <rPr>
            <sz val="8"/>
            <rFont val="Tahoma"/>
            <charset val="134"/>
          </rPr>
          <t xml:space="preserve">Risco para o qual está sendo executada uma estratégia de mitigação.
    </t>
        </r>
        <r>
          <rPr>
            <b/>
            <sz val="8"/>
            <rFont val="Tahoma"/>
            <charset val="134"/>
          </rPr>
          <t xml:space="preserve">- Ocorrido: </t>
        </r>
        <r>
          <rPr>
            <sz val="8"/>
            <rFont val="Tahoma"/>
            <charset val="134"/>
          </rPr>
          <t xml:space="preserve">Risco ocorrido no projeto para o qual está sendo aplicada a estratégia de resposta adequada, normalmente a execução de um plano de contingência.
    </t>
        </r>
        <r>
          <rPr>
            <b/>
            <sz val="8"/>
            <rFont val="Tahoma"/>
            <charset val="134"/>
          </rPr>
          <t xml:space="preserve">- Inativo: </t>
        </r>
        <r>
          <rPr>
            <sz val="8"/>
            <rFont val="Tahoma"/>
            <charset val="134"/>
          </rPr>
          <t>Risco eliminado, naturalmente no decorrer do tempo, por uma ação de resposta ao risco ou por este já ter ocorrido e a ser impossível nova ocorrência.</t>
        </r>
        <r>
          <rPr>
            <b/>
            <sz val="8"/>
            <rFont val="Tahoma"/>
            <charset val="134"/>
          </rPr>
          <t xml:space="preserve">
</t>
        </r>
        <r>
          <rPr>
            <sz val="8"/>
            <rFont val="Tahoma"/>
            <charset val="134"/>
          </rPr>
          <t xml:space="preserve">
</t>
        </r>
      </text>
    </comment>
    <comment ref="H48" authorId="1">
      <text>
        <r>
          <rPr>
            <b/>
            <sz val="8"/>
            <rFont val="Tahoma"/>
            <charset val="134"/>
          </rPr>
          <t xml:space="preserve">Gatilhos do Risco: 
</t>
        </r>
        <r>
          <rPr>
            <sz val="8"/>
            <rFont val="Tahoma"/>
            <charset val="134"/>
          </rPr>
          <t xml:space="preserve">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r>
      </text>
    </comment>
    <comment ref="J49" authorId="1">
      <text>
        <r>
          <rPr>
            <b/>
            <sz val="8"/>
            <rFont val="Tahoma"/>
            <charset val="134"/>
          </rPr>
          <t xml:space="preserve">Plano de Mitigação do Risco: 
</t>
        </r>
        <r>
          <rPr>
            <sz val="8"/>
            <rFont val="Tahoma"/>
            <charset val="134"/>
          </rPr>
          <t xml:space="preserve">Planejamento de ações que busquem reduzir a probabilidade e/ou o impacto da ocorrência do risco
</t>
        </r>
      </text>
    </comment>
    <comment ref="K49" authorId="1">
      <text>
        <r>
          <rPr>
            <b/>
            <sz val="8"/>
            <rFont val="Tahoma"/>
            <charset val="134"/>
          </rPr>
          <t xml:space="preserve">Plano de Contingência do Risco: 
</t>
        </r>
        <r>
          <rPr>
            <sz val="8"/>
            <rFont val="Tahoma"/>
            <charset val="134"/>
          </rPr>
          <t xml:space="preserve">Estratégia de reação aos efeitos do risco, caso este venha a ocorrer.
</t>
        </r>
      </text>
    </comment>
  </commentList>
</comments>
</file>

<file path=xl/comments5.xml><?xml version="1.0" encoding="utf-8"?>
<comments xmlns="http://schemas.openxmlformats.org/spreadsheetml/2006/main">
  <authors>
    <author>tc={FBCB0187-CFE6-42D9-889B-D8BABA294980}</author>
    <author>Murakami Edson</author>
  </authors>
  <commentList>
    <comment ref="A1" authorId="0">
      <text>
        <r>
          <rPr>
            <sz val="10"/>
            <rFont val="SimSun"/>
            <charset val="134"/>
          </rPr>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r>
      </text>
    </comment>
    <comment ref="B1" authorId="1">
      <text>
        <r>
          <rPr>
            <b/>
            <sz val="9"/>
            <rFont val="Tahoma"/>
            <charset val="134"/>
          </rPr>
          <t>Horas Estimadas:</t>
        </r>
        <r>
          <rPr>
            <sz val="9"/>
            <rFont val="Tahoma"/>
            <charset val="134"/>
          </rPr>
          <t xml:space="preserve">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
</t>
        </r>
      </text>
    </comment>
    <comment ref="C1" authorId="1">
      <text>
        <r>
          <rPr>
            <b/>
            <sz val="9"/>
            <rFont val="Segoe UI"/>
            <charset val="134"/>
          </rPr>
          <t>Data de início do sprint</t>
        </r>
        <r>
          <rPr>
            <sz val="9"/>
            <rFont val="Segoe UI"/>
            <charset val="134"/>
          </rPr>
          <t xml:space="preserve">
</t>
        </r>
      </text>
    </comment>
    <comment ref="B12" authorId="1">
      <text>
        <r>
          <rPr>
            <b/>
            <sz val="9"/>
            <rFont val="Segoe UI"/>
            <charset val="134"/>
          </rPr>
          <t xml:space="preserve">O esforço total do Sprint não pode ultrapassar a capacidade do time.
</t>
        </r>
        <r>
          <rPr>
            <sz val="9"/>
            <rFont val="Segoe UI"/>
            <charset val="134"/>
          </rPr>
          <t xml:space="preserve">
</t>
        </r>
      </text>
    </comment>
    <comment ref="N19" authorId="1">
      <text>
        <r>
          <rPr>
            <sz val="9"/>
            <rFont val="Segoe UI"/>
            <charset val="134"/>
          </rPr>
          <t>I</t>
        </r>
        <r>
          <rPr>
            <b/>
            <sz val="9"/>
            <rFont val="Segoe UI"/>
            <charset val="134"/>
          </rPr>
          <t xml:space="preserve">MPORTANTE:  Como criar planilha de monitoramento e controle do Sprint
</t>
        </r>
        <r>
          <rPr>
            <sz val="9"/>
            <rFont val="Segoe UI"/>
            <charset val="134"/>
          </rPr>
          <t xml:space="preserve">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6.xml><?xml version="1.0" encoding="utf-8"?>
<comments xmlns="http://schemas.openxmlformats.org/spreadsheetml/2006/main">
  <authors>
    <author>Murakami Edson</author>
  </authors>
  <commentList>
    <comment ref="A7" authorId="0">
      <text>
        <r>
          <rPr>
            <b/>
            <sz val="9"/>
            <rFont val="Tahoma"/>
            <charset val="134"/>
          </rPr>
          <t xml:space="preserve">Arquilo Lógico Interno e Arquivo de Interface Externa
</t>
        </r>
        <r>
          <rPr>
            <sz val="9"/>
            <rFont val="Tahoma"/>
            <charset val="134"/>
          </rPr>
          <t>Registros Lógicos são subconjuntos de dados dentro de um ALI/AIE, que foram
reconhecidos pelo usuário.
Um Item de Dados, por sua vez, é um campo único e não repetido. E só devem ser contados os utilizados pela aplicação em contagem.</t>
        </r>
        <r>
          <rPr>
            <b/>
            <sz val="9"/>
            <rFont val="Tahoma"/>
            <charset val="134"/>
          </rPr>
          <t xml:space="preserve">
Como contar as funções de dados (arquivos ou tabelas)?
</t>
        </r>
        <r>
          <rPr>
            <sz val="9"/>
            <rFont val="Tahoma"/>
            <charset val="134"/>
          </rPr>
          <t>As tabelas/arquivos são contadas uma única vez e para o sistema todo. Portanto, deve-se verificar na tabela 1 a complexidade de cada uma e preencher as quantidades na respectiva coluna (simples, media ou complexa). A planilha calcula a contribuição em pontos.</t>
        </r>
        <r>
          <rPr>
            <b/>
            <sz val="9"/>
            <rFont val="Tahoma"/>
            <charset val="134"/>
          </rPr>
          <t xml:space="preserve">
</t>
        </r>
        <r>
          <rPr>
            <sz val="9"/>
            <rFont val="Tahoma"/>
            <charset val="134"/>
          </rPr>
          <t xml:space="preserve">
</t>
        </r>
      </text>
    </comment>
    <comment ref="D7" authorId="0">
      <text>
        <r>
          <rPr>
            <b/>
            <sz val="9"/>
            <rFont val="Tahoma"/>
            <charset val="134"/>
          </rPr>
          <t xml:space="preserve">EE - Entrada externa
SE - Saída externa
CE - Consulta externa
</t>
        </r>
        <r>
          <rPr>
            <sz val="9"/>
            <rFont val="Tahoma"/>
            <charset val="134"/>
          </rPr>
          <t>Registros Lógicos são subconjuntos de dados dentro de um ALI/AIE, que foram reconhecidos pelo usuário e utilizados pela função.
Um Item de Dados, por sua vez, é um campo único e não repetido. E só devem ser contados os utilizados pela aplicação em contagem.</t>
        </r>
        <r>
          <rPr>
            <b/>
            <sz val="9"/>
            <rFont val="Tahoma"/>
            <charset val="134"/>
          </rPr>
          <t xml:space="preserve">
Como contar as funções transacionais (funcionalidades, caso de uso, história de usuário)?
</t>
        </r>
        <r>
          <rPr>
            <sz val="9"/>
            <rFont val="Tahoma"/>
            <charset val="134"/>
          </rPr>
          <t xml:space="preserve">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r>
          <rPr>
            <b/>
            <sz val="9"/>
            <rFont val="Tahoma"/>
            <charset val="134"/>
          </rPr>
          <t xml:space="preserve">
</t>
        </r>
      </text>
    </comment>
    <comment ref="G7" authorId="0">
      <text>
        <r>
          <rPr>
            <b/>
            <sz val="9"/>
            <rFont val="Tahoma"/>
            <charset val="134"/>
          </rPr>
          <t xml:space="preserve">Arquilo Lógico Interno e Arquivo de Interface Externa
</t>
        </r>
        <r>
          <rPr>
            <sz val="9"/>
            <rFont val="Tahoma"/>
            <charset val="134"/>
          </rPr>
          <t xml:space="preserve">
Registros Lógicos são subconjuntos de dados dentro de um ALI/AIE, que foram reconhecidos pelo usuário.
Um Item de Dados, por sua vez, é um campo único e não repetido. E só devem ser contados os utilizados pela aplicação em contagem.</t>
        </r>
        <r>
          <rPr>
            <b/>
            <sz val="9"/>
            <rFont val="Tahoma"/>
            <charset val="134"/>
          </rPr>
          <t xml:space="preserve">
Como contar as funções de dados (arquivos ou tabelas)?
</t>
        </r>
        <r>
          <rPr>
            <sz val="9"/>
            <rFont val="Tahoma"/>
            <charset val="134"/>
          </rPr>
          <t xml:space="preserve">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M7" authorId="0">
      <text>
        <r>
          <rPr>
            <sz val="9"/>
            <rFont val="Tahoma"/>
            <charset val="134"/>
          </rPr>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r>
      </text>
    </comment>
    <comment ref="N8" authorId="0">
      <text>
        <r>
          <rPr>
            <b/>
            <sz val="9"/>
            <rFont val="Tahoma"/>
            <charset val="134"/>
          </rPr>
          <t xml:space="preserve">Grau de Influência
</t>
        </r>
        <r>
          <rPr>
            <sz val="9"/>
            <rFont val="Tahoma"/>
            <charset val="134"/>
          </rPr>
          <t xml:space="preserve">
0 (nenhuma influência)
5 (forte influência)</t>
        </r>
      </text>
    </comment>
    <comment ref="G9" authorId="0">
      <text>
        <r>
          <rPr>
            <b/>
            <sz val="9"/>
            <rFont val="Tahoma"/>
            <charset val="134"/>
          </rPr>
          <t xml:space="preserve">Arquivo Lógico Interno (ALI)
</t>
        </r>
        <r>
          <rPr>
            <sz val="9"/>
            <rFont val="Tahoma"/>
            <charset val="134"/>
          </rPr>
          <t xml:space="preserve">São arquivos/tabelas mantidas dentro da fronteira da aplicação, isto é, armazena dados mantidos através de um ou mais processos elementares da aplicação.
</t>
        </r>
      </text>
    </comment>
    <comment ref="M9" authorId="0">
      <text>
        <r>
          <rPr>
            <b/>
            <sz val="9"/>
            <rFont val="Tahoma"/>
            <charset val="134"/>
          </rPr>
          <t xml:space="preserve">Comunicação de dados: </t>
        </r>
        <r>
          <rPr>
            <sz val="9"/>
            <rFont val="Tahoma"/>
            <charset val="134"/>
          </rPr>
          <t xml:space="preserve">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r>
      </text>
    </comment>
    <comment ref="G10" authorId="0">
      <text>
        <r>
          <rPr>
            <b/>
            <sz val="9"/>
            <rFont val="Tahoma"/>
            <charset val="134"/>
          </rPr>
          <t xml:space="preserve">Arquivos de Interface Externa (AIEs)
</t>
        </r>
        <r>
          <rPr>
            <sz val="9"/>
            <rFont val="Tahoma"/>
            <charset val="134"/>
          </rPr>
          <t xml:space="preserve">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r>
      </text>
    </comment>
    <comment ref="M10" authorId="0">
      <text>
        <r>
          <rPr>
            <b/>
            <sz val="9"/>
            <rFont val="Tahoma"/>
            <charset val="134"/>
          </rPr>
          <t xml:space="preserve">Processamento de Dados Distribuído: </t>
        </r>
        <r>
          <rPr>
            <sz val="9"/>
            <rFont val="Tahoma"/>
            <charset val="134"/>
          </rPr>
          <t xml:space="preserve">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r>
      </text>
    </comment>
    <comment ref="G11" authorId="0">
      <text>
        <r>
          <rPr>
            <b/>
            <sz val="9"/>
            <rFont val="Tahoma"/>
            <charset val="134"/>
          </rPr>
          <t xml:space="preserve">EE - Entrada externa
SE - Saída externa
CE - Consulta externa
</t>
        </r>
        <r>
          <rPr>
            <sz val="9"/>
            <rFont val="Tahoma"/>
            <charset val="134"/>
          </rPr>
          <t xml:space="preserve">
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rFont val="Tahoma"/>
            <charset val="134"/>
          </rPr>
          <t>Como contar as funções transacionais (funcionalidades, caso de uso, história de usuário)?</t>
        </r>
        <r>
          <rPr>
            <sz val="9"/>
            <rFont val="Tahoma"/>
            <charset val="134"/>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M11" authorId="0">
      <text>
        <r>
          <rPr>
            <b/>
            <sz val="9"/>
            <rFont val="Tahoma"/>
            <charset val="134"/>
          </rPr>
          <t xml:space="preserve">Desempenho: </t>
        </r>
        <r>
          <rPr>
            <sz val="9"/>
            <rFont val="Tahoma"/>
            <charset val="134"/>
          </rPr>
          <t xml:space="preserve">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 </t>
        </r>
      </text>
    </comment>
    <comment ref="G12" authorId="0">
      <text>
        <r>
          <rPr>
            <b/>
            <sz val="9"/>
            <rFont val="Tahoma"/>
            <charset val="134"/>
          </rPr>
          <t xml:space="preserve">EE - Entrada externa
SE - Saída externa
CE - Consulta externa
</t>
        </r>
        <r>
          <rPr>
            <sz val="9"/>
            <rFont val="Tahoma"/>
            <charset val="134"/>
          </rPr>
          <t xml:space="preserve">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rFont val="Tahoma"/>
            <charset val="134"/>
          </rPr>
          <t>Como contar as funções transacionais (funcionalidades, caso de uso, história de usuário)?</t>
        </r>
        <r>
          <rPr>
            <sz val="9"/>
            <rFont val="Tahoma"/>
            <charset val="134"/>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text>
        <r>
          <rPr>
            <b/>
            <sz val="9"/>
            <rFont val="Tahoma"/>
            <charset val="134"/>
          </rPr>
          <t xml:space="preserve">Utilização do Equipamento: </t>
        </r>
        <r>
          <rPr>
            <sz val="9"/>
            <rFont val="Tahoma"/>
            <charset val="134"/>
          </rPr>
          <t xml:space="preserve">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r>
      </text>
    </comment>
    <comment ref="G13" authorId="0">
      <text>
        <r>
          <rPr>
            <b/>
            <sz val="9"/>
            <rFont val="Tahoma"/>
            <charset val="134"/>
          </rPr>
          <t xml:space="preserve">Entradas Externas (EEs)
</t>
        </r>
        <r>
          <rPr>
            <sz val="9"/>
            <rFont val="Tahoma"/>
            <charset val="134"/>
          </rPr>
          <t xml:space="preserve">São processos elementares que processam dados (ou
informações de controle) que entram pela fronteira da aplicação. O objetivo principal de uma EE é manter um ou mais ALIs ou alterar o comportamento do sistema.
</t>
        </r>
      </text>
    </comment>
    <comment ref="M13" authorId="0">
      <text>
        <r>
          <rPr>
            <b/>
            <sz val="9"/>
            <rFont val="Tahoma"/>
            <charset val="134"/>
          </rPr>
          <t xml:space="preserve">Volume de transações: </t>
        </r>
        <r>
          <rPr>
            <sz val="9"/>
            <rFont val="Tahoma"/>
            <charset val="134"/>
          </rPr>
          <t xml:space="preserve">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r>
      </text>
    </comment>
    <comment ref="G14" authorId="0">
      <text>
        <r>
          <rPr>
            <b/>
            <sz val="9"/>
            <rFont val="Tahoma"/>
            <charset val="134"/>
          </rPr>
          <t xml:space="preserve">Saídas Externas (SEs)
</t>
        </r>
        <r>
          <rPr>
            <sz val="9"/>
            <rFont val="Tahoma"/>
            <charset val="134"/>
          </rPr>
          <t xml:space="preserve">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r>
      </text>
    </comment>
    <comment ref="M14" authorId="0">
      <text>
        <r>
          <rPr>
            <b/>
            <sz val="9"/>
            <rFont val="Tahoma"/>
            <charset val="134"/>
          </rPr>
          <t xml:space="preserve">Entrada de dados on-line: </t>
        </r>
        <r>
          <rPr>
            <sz val="9"/>
            <rFont val="Tahoma"/>
            <charset val="134"/>
          </rPr>
          <t xml:space="preserve">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r>
      </text>
    </comment>
    <comment ref="G15" authorId="0">
      <text>
        <r>
          <rPr>
            <b/>
            <sz val="9"/>
            <rFont val="Tahoma"/>
            <charset val="134"/>
          </rPr>
          <t xml:space="preserve">Consulta Externa (CE)
</t>
        </r>
        <r>
          <rPr>
            <sz val="9"/>
            <rFont val="Tahoma"/>
            <charset val="134"/>
          </rPr>
          <t xml:space="preserve">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r>
      </text>
    </comment>
    <comment ref="M15" authorId="0">
      <text>
        <r>
          <rPr>
            <b/>
            <sz val="9"/>
            <rFont val="Tahoma"/>
            <charset val="134"/>
          </rPr>
          <t xml:space="preserve">Usabilidade: </t>
        </r>
        <r>
          <rPr>
            <sz val="9"/>
            <rFont val="Tahoma"/>
            <charset val="134"/>
          </rPr>
          <t xml:space="preserve">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r>
      </text>
    </comment>
    <comment ref="M16" authorId="0">
      <text>
        <r>
          <rPr>
            <b/>
            <sz val="9"/>
            <rFont val="Tahoma"/>
            <charset val="134"/>
          </rPr>
          <t xml:space="preserve">Atualizações on-line: </t>
        </r>
        <r>
          <rPr>
            <sz val="9"/>
            <rFont val="Tahoma"/>
            <charset val="134"/>
          </rPr>
          <t xml:space="preserve">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r>
      </text>
    </comment>
    <comment ref="M17" authorId="0">
      <text>
        <r>
          <rPr>
            <b/>
            <sz val="9"/>
            <rFont val="Tahoma"/>
            <charset val="134"/>
          </rPr>
          <t>Processamento complexo:</t>
        </r>
        <r>
          <rPr>
            <sz val="9"/>
            <rFont val="Tahoma"/>
            <charset val="134"/>
          </rPr>
          <t xml:space="preserve">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r>
      </text>
    </comment>
    <comment ref="M18" authorId="0">
      <text>
        <r>
          <rPr>
            <b/>
            <sz val="9"/>
            <rFont val="Tahoma"/>
            <charset val="134"/>
          </rPr>
          <t xml:space="preserve">Reusabilidade: </t>
        </r>
        <r>
          <rPr>
            <sz val="9"/>
            <rFont val="Tahoma"/>
            <charset val="134"/>
          </rPr>
          <t xml:space="preserve">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r>
      </text>
    </comment>
    <comment ref="M19" authorId="0">
      <text>
        <r>
          <rPr>
            <b/>
            <sz val="9"/>
            <rFont val="Tahoma"/>
            <charset val="134"/>
          </rPr>
          <t>Facilidade de implantação:</t>
        </r>
        <r>
          <rPr>
            <sz val="9"/>
            <rFont val="Tahoma"/>
            <charset val="134"/>
          </rPr>
          <t xml:space="preserve">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r>
      </text>
    </comment>
    <comment ref="M20" authorId="0">
      <text>
        <r>
          <rPr>
            <b/>
            <sz val="9"/>
            <rFont val="Tahoma"/>
            <charset val="134"/>
          </rPr>
          <t xml:space="preserve">Facilidade operacional: </t>
        </r>
        <r>
          <rPr>
            <sz val="9"/>
            <rFont val="Tahoma"/>
            <charset val="134"/>
          </rPr>
          <t xml:space="preserve">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r>
      </text>
    </comment>
    <comment ref="M21" authorId="0">
      <text>
        <r>
          <rPr>
            <b/>
            <sz val="9"/>
            <rFont val="Tahoma"/>
            <charset val="134"/>
          </rPr>
          <t xml:space="preserve">Múltiplos Locais e Organizações do Usuário: </t>
        </r>
        <r>
          <rPr>
            <sz val="9"/>
            <rFont val="Tahoma"/>
            <charset val="134"/>
          </rPr>
          <t xml:space="preserve">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r>
      </text>
    </comment>
    <comment ref="M22" authorId="0">
      <text>
        <r>
          <rPr>
            <b/>
            <sz val="9"/>
            <rFont val="Tahoma"/>
            <charset val="134"/>
          </rPr>
          <t xml:space="preserve"> Facilidade de mudanças: </t>
        </r>
        <r>
          <rPr>
            <sz val="9"/>
            <rFont val="Tahoma"/>
            <charset val="134"/>
          </rPr>
          <t xml:space="preserve">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r>
      </text>
    </comment>
  </commentList>
</comments>
</file>

<file path=xl/comments7.xml><?xml version="1.0" encoding="utf-8"?>
<comments xmlns="http://schemas.openxmlformats.org/spreadsheetml/2006/main">
  <authors>
    <author>Murakami Edson</author>
  </authors>
  <commentList>
    <comment ref="A3" authorId="0">
      <text>
        <r>
          <rPr>
            <sz val="9"/>
            <rFont val="Segoe UI"/>
            <charset val="134"/>
          </rPr>
          <t>Considerando a estimativa e capacidade da equipe sugere-se o seguinte plajenamento.</t>
        </r>
      </text>
    </comment>
  </commentList>
</comments>
</file>

<file path=xl/sharedStrings.xml><?xml version="1.0" encoding="utf-8"?>
<sst xmlns="http://schemas.openxmlformats.org/spreadsheetml/2006/main" count="388" uniqueCount="274">
  <si>
    <t>Equipe</t>
  </si>
  <si>
    <t>&lt;Sigla do Projeto&gt; - &lt;Nome do Projeto&gt;</t>
  </si>
  <si>
    <t>Papel</t>
  </si>
  <si>
    <t>Nome</t>
  </si>
  <si>
    <t>E-mail</t>
  </si>
  <si>
    <t>Scrum Master</t>
  </si>
  <si>
    <t>Lucas De Moraes Corrêa</t>
  </si>
  <si>
    <t>lucasdemoraesc@gmail.com</t>
  </si>
  <si>
    <t>Owner</t>
  </si>
  <si>
    <t>-</t>
  </si>
  <si>
    <t>Desenvolvedor</t>
  </si>
  <si>
    <t>Leonardo Pereira Cabral</t>
  </si>
  <si>
    <t>leonardopereira10@gmail.com</t>
  </si>
  <si>
    <t>Danyellias Vas De Lima Manso</t>
  </si>
  <si>
    <t>danyellias@gmail.com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</si>
  <si>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</si>
  <si>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</si>
  <si>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</si>
  <si>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</si>
  <si>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</si>
  <si>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</si>
  <si>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</si>
  <si>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</si>
  <si>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</si>
  <si>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</si>
  <si>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</si>
  <si>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</si>
  <si>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</si>
  <si>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</si>
  <si>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</si>
  <si>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</si>
  <si>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</si>
  <si>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</si>
  <si>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</si>
  <si>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UC01</t>
  </si>
  <si>
    <t>Criar ambiente do projeto</t>
  </si>
  <si>
    <t>UC02</t>
  </si>
  <si>
    <t>Definir escopo</t>
  </si>
  <si>
    <t>UC03</t>
  </si>
  <si>
    <t>Planejar o projeto</t>
  </si>
  <si>
    <t>Aplicar Checlist da fase</t>
  </si>
  <si>
    <t>Revisar planejamento</t>
  </si>
  <si>
    <t>Elaboração</t>
  </si>
  <si>
    <t>Planejar o Sprint</t>
  </si>
  <si>
    <t>Estudar tecnologias</t>
  </si>
  <si>
    <t>Preparar Ambiente de Desenvolvimento</t>
  </si>
  <si>
    <t>Especificar UC01-Manter Clubes (escolhido para testar a arquitetura)</t>
  </si>
  <si>
    <t>Modelar UC1 e Arquitetura</t>
  </si>
  <si>
    <t>Implementar e testar unitariamente U01</t>
  </si>
  <si>
    <t>Criar Guia de Implementação</t>
  </si>
  <si>
    <t>Implementar e testar a arquitetura</t>
  </si>
  <si>
    <t>Aplicar Checklist da fase</t>
  </si>
  <si>
    <t>Revisar Planejamento</t>
  </si>
  <si>
    <t>Construção</t>
  </si>
  <si>
    <t>Especificar UC01-Manter Clubes</t>
  </si>
  <si>
    <t>Modelar UC1</t>
  </si>
  <si>
    <t>Projetar Testes UC01</t>
  </si>
  <si>
    <t>Executar Testes UC01</t>
  </si>
  <si>
    <t>Especificar UC02-Manter Atleta</t>
  </si>
  <si>
    <t>Modelar UC2</t>
  </si>
  <si>
    <t>Implementar e testar unitariamente U02</t>
  </si>
  <si>
    <t>Projetar Testes UC02</t>
  </si>
  <si>
    <t>Executar Testes UC02</t>
  </si>
  <si>
    <t>Especificar UC03-Manter Categorias</t>
  </si>
  <si>
    <t>Modelar UC3</t>
  </si>
  <si>
    <t>Implementar e testar unitariamente U03</t>
  </si>
  <si>
    <t>Projetar Testes UC03</t>
  </si>
  <si>
    <t>Executar Testes UC03</t>
  </si>
  <si>
    <t>Especificar UC???</t>
  </si>
  <si>
    <t>Transição</t>
  </si>
  <si>
    <t>Projetar Testes de Sistema</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</si>
  <si>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</si>
  <si>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</si>
  <si>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</si>
  <si>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</si>
  <si>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</si>
  <si>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</si>
  <si>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</si>
  <si>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</si>
  <si>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Estimativa)</t>
  </si>
  <si>
    <t>horas</t>
  </si>
  <si>
    <t>Ajuste base histórica (margem de erro da estimativa)</t>
  </si>
  <si>
    <t>% de erro de estimativa</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</si>
  <si>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</si>
  <si>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</si>
  <si>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</si>
  <si>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</si>
  <si>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</si>
  <si>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</si>
  <si>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</si>
  <si>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</si>
  <si>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</si>
  <si>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</si>
  <si>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</si>
  <si>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</si>
  <si>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</si>
  <si>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</si>
  <si>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</si>
  <si>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</si>
  <si>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</si>
  <si>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</si>
  <si>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</si>
  <si>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</si>
  <si>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</si>
  <si>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</si>
  <si>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</si>
  <si>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</si>
  <si>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</si>
  <si>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</si>
  <si>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</si>
  <si>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</si>
  <si>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</si>
  <si>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</si>
  <si>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</si>
  <si>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</si>
  <si>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</si>
  <si>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Visão, modelo de caso de uso e plano</t>
  </si>
  <si>
    <t>Entregue</t>
  </si>
  <si>
    <t>Revision 4509</t>
  </si>
  <si>
    <t>UC01, UC02</t>
  </si>
  <si>
    <t>Planejado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</si>
  <si>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</si>
  <si>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</si>
  <si>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</si>
  <si>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</si>
  <si>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</si>
  <si>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</si>
  <si>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</si>
  <si>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</si>
  <si>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</si>
  <si>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</si>
  <si>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</si>
  <si>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</si>
  <si>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</si>
  <si>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</si>
  <si>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</si>
  <si>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</si>
  <si>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</si>
  <si>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</si>
  <si>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</si>
  <si>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</si>
  <si>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</si>
  <si>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</si>
  <si>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</si>
  <si>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</si>
  <si>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</si>
  <si>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</si>
  <si>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</si>
  <si>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</si>
  <si>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</si>
  <si>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</si>
  <si>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</si>
  <si>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</si>
  <si>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</si>
  <si>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</si>
  <si>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</si>
  <si>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</si>
  <si>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</si>
  <si>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</si>
  <si>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</si>
  <si>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rFont val="Arial"/>
        <charset val="134"/>
      </rPr>
      <t xml:space="preserve">As colunas em amarelo escuro são prenchidas durante a </t>
    </r>
    <r>
      <rPr>
        <b/>
        <sz val="8"/>
        <rFont val="Arial"/>
        <charset val="134"/>
      </rPr>
      <t>identificação</t>
    </r>
    <r>
      <rPr>
        <sz val="8"/>
        <rFont val="Arial"/>
        <charset val="134"/>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</si>
  <si>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</si>
  <si>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rFont val="Arial"/>
        <charset val="134"/>
      </rPr>
      <t xml:space="preserve">As células em branco contém fórmulas e </t>
    </r>
    <r>
      <rPr>
        <b/>
        <sz val="8"/>
        <rFont val="Arial"/>
        <charset val="134"/>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</si>
  <si>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</si>
  <si>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</si>
  <si>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</si>
  <si>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</si>
  <si>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</si>
  <si>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</si>
  <si>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</si>
  <si>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</si>
  <si>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</si>
  <si>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</si>
  <si>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</si>
  <si>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</si>
  <si>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Executar horas-extras
2. Contratar mais pessoas
3. Renegociar prazo final</t>
  </si>
  <si>
    <t>Monitoramento e Controle do Projeto (Controle de Mudanças no Escopo)</t>
  </si>
  <si>
    <t>Número da RM - Requisição da mudança</t>
  </si>
  <si>
    <t>Data Solicitação</t>
  </si>
  <si>
    <t>Resolvido</t>
  </si>
  <si>
    <t>RM#001 - Inclusão Relatório de Clubes por Estado</t>
  </si>
  <si>
    <t>Não</t>
  </si>
  <si>
    <t>Backlog Sprint</t>
  </si>
  <si>
    <t>Horas estimadas</t>
  </si>
  <si>
    <t>Dia 2</t>
  </si>
  <si>
    <t>Dia 3</t>
  </si>
  <si>
    <t>Dia 4</t>
  </si>
  <si>
    <t>Dia 5</t>
  </si>
  <si>
    <t>Dia 6</t>
  </si>
  <si>
    <t>Dia 7</t>
  </si>
  <si>
    <t>Dia 8</t>
  </si>
  <si>
    <t>Dia 9</t>
  </si>
  <si>
    <t>Dia 10</t>
  </si>
  <si>
    <t>Restante</t>
  </si>
  <si>
    <t>Estimado</t>
  </si>
  <si>
    <t>Diferença estimado/planejado</t>
  </si>
  <si>
    <t>Percentual executado</t>
  </si>
  <si>
    <t>Capacidade do Time</t>
  </si>
  <si>
    <t>Nome da Planilha</t>
  </si>
  <si>
    <t>Template - Planejamento e Controle do Projeto.xltx'!Restante</t>
  </si>
  <si>
    <t>APF (Método de estimativa de tamanho de sistema)</t>
  </si>
  <si>
    <r>
      <rPr>
        <sz val="9"/>
        <rFont val="Arial"/>
        <charset val="134"/>
      </rPr>
      <t xml:space="preserve">As colunas em amarelo escuro são prenchidas durante a </t>
    </r>
    <r>
      <rPr>
        <b/>
        <sz val="9"/>
        <rFont val="Arial"/>
        <charset val="134"/>
      </rPr>
      <t>contagem</t>
    </r>
    <r>
      <rPr>
        <sz val="9"/>
        <rFont val="Arial"/>
        <charset val="134"/>
      </rPr>
      <t xml:space="preserve"> e normalmente não são alteradas durante a execução do projeto.</t>
    </r>
  </si>
  <si>
    <t xml:space="preserve">As colunas em amarelo claro são preenchidas durante </t>
  </si>
  <si>
    <r>
      <rPr>
        <sz val="9"/>
        <rFont val="Arial"/>
        <charset val="134"/>
      </rPr>
      <t xml:space="preserve">As células em branco contém fórmulas e </t>
    </r>
    <r>
      <rPr>
        <b/>
        <sz val="9"/>
        <rFont val="Arial"/>
        <charset val="134"/>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</si>
  <si>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</si>
  <si>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</si>
  <si>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</si>
  <si>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</si>
  <si>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</si>
  <si>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</si>
  <si>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</si>
  <si>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</si>
  <si>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</si>
  <si>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</si>
  <si>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</si>
  <si>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</si>
  <si>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</si>
  <si>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</si>
  <si>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</si>
  <si>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</si>
  <si>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</si>
  <si>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</si>
  <si>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</si>
  <si>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</si>
  <si>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</si>
  <si>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</si>
  <si>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</si>
  <si>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</si>
  <si>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</si>
  <si>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</si>
  <si>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</si>
  <si>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</si>
  <si>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</si>
  <si>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</si>
  <si>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</si>
  <si>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</si>
  <si>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</si>
  <si>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</si>
  <si>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</si>
  <si>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</si>
  <si>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</si>
  <si>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</si>
  <si>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</si>
  <si>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</si>
  <si>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</si>
  <si>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</si>
  <si>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</si>
  <si>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Estimativa de distribuição de esforço por Fase (horas)</t>
  </si>
  <si>
    <t>Esforço total estimado</t>
  </si>
  <si>
    <t>DISCIPLINAS</t>
  </si>
  <si>
    <t>% de erro</t>
  </si>
  <si>
    <t>Totais/Disciplina</t>
  </si>
  <si>
    <t>Esforço total ajustado</t>
  </si>
  <si>
    <t>Qde de pessoas (Desenvolvedores)</t>
  </si>
  <si>
    <t>Requisitos</t>
  </si>
  <si>
    <r>
      <rPr>
        <sz val="11"/>
        <color theme="1"/>
        <rFont val="Calibri"/>
        <charset val="134"/>
        <scheme val="minor"/>
      </rPr>
      <t xml:space="preserve">Jornada de trabalho </t>
    </r>
    <r>
      <rPr>
        <b/>
        <sz val="11"/>
        <color theme="1"/>
        <rFont val="Calibri"/>
        <charset val="134"/>
        <scheme val="minor"/>
      </rPr>
      <t>(semanal</t>
    </r>
    <r>
      <rPr>
        <sz val="11"/>
        <color theme="1"/>
        <rFont val="Calibri"/>
        <charset val="134"/>
        <scheme val="minor"/>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</si>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</sst>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numFmts count="7">
    <numFmt numFmtId="176" formatCode="_-&quot;R$&quot;\ * #,##0.00_-;\-&quot;R$&quot;\ * #,##0.00_-;_-&quot;R$&quot;\ * &quot;-&quot;??_-;_-@_-"/>
    <numFmt numFmtId="177" formatCode="_-&quot;R$&quot;\ * #,##0_-;\-&quot;R$&quot;\ * #,##0_-;_-&quot;R$&quot;\ * &quot;-&quot;_-;_-@_-"/>
    <numFmt numFmtId="178" formatCode="_-* #,##0.00_-;\-* #,##0.00_-;_-* &quot;-&quot;??_-;_-@_-"/>
    <numFmt numFmtId="179" formatCode="_-* #,##0_-;\-* #,##0_-;_-* &quot;-&quot;_-;_-@_-"/>
    <numFmt numFmtId="180" formatCode="dd/mm/yy"/>
    <numFmt numFmtId="181" formatCode="_-* #,##0.0_-;\-* #,##0.0_-;_-* &quot;-&quot;??_-;_-@_-"/>
    <numFmt numFmtId="182" formatCode="_-* #,##0_-;\-* #,##0_-;_-* &quot;-&quot;??_-;_-@_-"/>
  </numFmts>
  <fonts count="59">
    <font>
      <sz val="11"/>
      <color theme="1"/>
      <name val="Calibri"/>
      <charset val="134"/>
      <scheme val="minor"/>
    </font>
    <font>
      <b/>
      <sz val="16"/>
      <color theme="0"/>
      <name val="Calibri"/>
      <charset val="134"/>
      <scheme val="minor"/>
    </font>
    <font>
      <b/>
      <sz val="14"/>
      <color theme="0"/>
      <name val="Calibri"/>
      <charset val="134"/>
      <scheme val="minor"/>
    </font>
    <font>
      <b/>
      <sz val="11"/>
      <color theme="1"/>
      <name val="Calibri"/>
      <charset val="134"/>
      <scheme val="minor"/>
    </font>
    <font>
      <b/>
      <sz val="10"/>
      <color theme="1"/>
      <name val="Calibri"/>
      <charset val="134"/>
      <scheme val="minor"/>
    </font>
    <font>
      <sz val="10"/>
      <color theme="1"/>
      <name val="Calibri"/>
      <charset val="134"/>
      <scheme val="minor"/>
    </font>
    <font>
      <b/>
      <sz val="12"/>
      <color theme="0"/>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sz val="9"/>
      <color theme="1"/>
      <name val="Calibri"/>
      <charset val="134"/>
      <scheme val="minor"/>
    </font>
    <font>
      <b/>
      <sz val="9"/>
      <name val="Arial"/>
      <charset val="134"/>
    </font>
    <font>
      <sz val="9"/>
      <name val="Arial"/>
      <charset val="134"/>
    </font>
    <font>
      <b/>
      <sz val="9"/>
      <color theme="1"/>
      <name val="Calibri"/>
      <charset val="134"/>
      <scheme val="minor"/>
    </font>
    <font>
      <b/>
      <sz val="11"/>
      <name val="Calibri"/>
      <charset val="134"/>
      <scheme val="minor"/>
    </font>
    <font>
      <b/>
      <sz val="12"/>
      <color theme="0"/>
      <name val="Arial"/>
      <charset val="134"/>
    </font>
    <font>
      <b/>
      <sz val="11"/>
      <color theme="0"/>
      <name val="Calibri"/>
      <charset val="134"/>
      <scheme val="minor"/>
    </font>
    <font>
      <sz val="11"/>
      <color theme="0"/>
      <name val="Calibri"/>
      <charset val="134"/>
      <scheme val="minor"/>
    </font>
    <font>
      <b/>
      <sz val="10"/>
      <color theme="0"/>
      <name val="Calibri"/>
      <charset val="134"/>
      <scheme val="minor"/>
    </font>
    <font>
      <sz val="10"/>
      <name val="Calibri"/>
      <charset val="134"/>
      <scheme val="minor"/>
    </font>
    <font>
      <sz val="8"/>
      <name val="Arial"/>
      <charset val="134"/>
    </font>
    <font>
      <b/>
      <sz val="10"/>
      <name val="Arial"/>
      <charset val="134"/>
    </font>
    <font>
      <b/>
      <sz val="8"/>
      <name val="Arial"/>
      <charset val="134"/>
    </font>
    <font>
      <b/>
      <sz val="18"/>
      <color theme="0"/>
      <name val="Calibri"/>
      <charset val="134"/>
      <scheme val="minor"/>
    </font>
    <font>
      <b/>
      <sz val="10"/>
      <name val="Calibri"/>
      <charset val="134"/>
      <scheme val="minor"/>
    </font>
    <font>
      <b/>
      <sz val="9"/>
      <color theme="0"/>
      <name val="Segoe UI"/>
      <charset val="134"/>
    </font>
    <font>
      <i/>
      <sz val="9"/>
      <color theme="4" tint="-0.249977111117893"/>
      <name val="Arial"/>
      <charset val="134"/>
    </font>
    <font>
      <i/>
      <sz val="9"/>
      <name val="Arial"/>
      <charset val="134"/>
    </font>
    <font>
      <i/>
      <sz val="9"/>
      <color rgb="FFFF0000"/>
      <name val="Arial"/>
      <charset val="134"/>
    </font>
    <font>
      <b/>
      <sz val="14"/>
      <color theme="0"/>
      <name val="Segoe UI"/>
      <charset val="134"/>
    </font>
    <font>
      <b/>
      <sz val="16"/>
      <name val="Segoe UI"/>
      <charset val="134"/>
    </font>
    <font>
      <b/>
      <sz val="10"/>
      <color theme="0"/>
      <name val="Segoe UI"/>
      <charset val="134"/>
    </font>
    <font>
      <sz val="10"/>
      <name val="Arial"/>
      <charset val="134"/>
    </font>
    <font>
      <u/>
      <sz val="11"/>
      <color rgb="FF0000FF"/>
      <name val="Calibri"/>
      <charset val="0"/>
      <scheme val="minor"/>
    </font>
    <font>
      <sz val="11"/>
      <color theme="0"/>
      <name val="Calibri"/>
      <charset val="0"/>
      <scheme val="minor"/>
    </font>
    <font>
      <sz val="11"/>
      <color rgb="FFFA7D00"/>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6500"/>
      <name val="Calibri"/>
      <charset val="0"/>
      <scheme val="minor"/>
    </font>
    <font>
      <b/>
      <sz val="9"/>
      <name val="Segoe UI"/>
      <charset val="134"/>
    </font>
    <font>
      <sz val="9"/>
      <name val="Segoe UI"/>
      <charset val="134"/>
    </font>
    <font>
      <sz val="9"/>
      <name val="Tahoma"/>
      <charset val="134"/>
    </font>
    <font>
      <b/>
      <sz val="9"/>
      <name val="Tahoma"/>
      <charset val="134"/>
    </font>
    <font>
      <sz val="10"/>
      <name val="SimSun"/>
      <charset val="134"/>
    </font>
    <font>
      <b/>
      <sz val="8"/>
      <name val="Tahoma"/>
      <charset val="134"/>
    </font>
    <font>
      <sz val="8"/>
      <name val="Tahoma"/>
      <charset val="134"/>
    </font>
  </fonts>
  <fills count="45">
    <fill>
      <patternFill patternType="none"/>
    </fill>
    <fill>
      <patternFill patternType="gray125"/>
    </fill>
    <fill>
      <patternFill patternType="solid">
        <fgColor rgb="FFC00000"/>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
        <bgColor indexed="64"/>
      </patternFill>
    </fill>
    <fill>
      <patternFill patternType="solid">
        <fgColor theme="0"/>
        <bgColor indexed="64"/>
      </patternFill>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mediumGray">
        <fgColor indexed="9"/>
        <bgColor indexed="22"/>
      </patternFill>
    </fill>
    <fill>
      <patternFill patternType="solid">
        <fgColor rgb="FF00B0F0"/>
        <bgColor indexed="64"/>
      </patternFill>
    </fill>
    <fill>
      <patternFill patternType="solid">
        <fgColor rgb="FFFFFF99"/>
        <bgColor indexed="64"/>
      </patternFill>
    </fill>
    <fill>
      <patternFill patternType="solid">
        <fgColor indexed="22"/>
        <bgColor indexed="9"/>
      </patternFill>
    </fill>
    <fill>
      <patternFill patternType="solid">
        <fgColor theme="8" tint="0.799981688894314"/>
        <bgColor indexed="64"/>
      </patternFill>
    </fill>
    <fill>
      <patternFill patternType="solid">
        <fgColor rgb="FFFFC000"/>
        <bgColor indexed="64"/>
      </patternFill>
    </fill>
    <fill>
      <patternFill patternType="solid">
        <fgColor theme="7"/>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178" fontId="0" fillId="0" borderId="0" applyFont="0" applyFill="0" applyBorder="0" applyAlignment="0" applyProtection="0"/>
    <xf numFmtId="179" fontId="5" fillId="0" borderId="0" applyFont="0" applyFill="0" applyBorder="0" applyAlignment="0" applyProtection="0">
      <alignment vertical="center"/>
    </xf>
    <xf numFmtId="0" fontId="36" fillId="23" borderId="0" applyNumberFormat="0" applyBorder="0" applyAlignment="0" applyProtection="0">
      <alignment vertical="center"/>
    </xf>
    <xf numFmtId="9" fontId="0" fillId="0" borderId="0" applyFont="0" applyFill="0" applyBorder="0" applyAlignment="0" applyProtection="0"/>
    <xf numFmtId="0" fontId="35" fillId="0" borderId="24" applyNumberFormat="0" applyFill="0" applyAlignment="0" applyProtection="0">
      <alignment vertical="center"/>
    </xf>
    <xf numFmtId="0" fontId="37" fillId="20" borderId="25" applyNumberFormat="0" applyAlignment="0" applyProtection="0">
      <alignment vertical="center"/>
    </xf>
    <xf numFmtId="177" fontId="5" fillId="0" borderId="0" applyFont="0" applyFill="0" applyBorder="0" applyAlignment="0" applyProtection="0">
      <alignment vertical="center"/>
    </xf>
    <xf numFmtId="0" fontId="36" fillId="25" borderId="0" applyNumberFormat="0" applyBorder="0" applyAlignment="0" applyProtection="0">
      <alignment vertical="center"/>
    </xf>
    <xf numFmtId="176" fontId="0" fillId="0" borderId="0" applyFont="0" applyFill="0" applyBorder="0" applyAlignment="0" applyProtection="0"/>
    <xf numFmtId="0" fontId="4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6" fillId="26" borderId="0" applyNumberFormat="0" applyBorder="0" applyAlignment="0" applyProtection="0">
      <alignment vertical="center"/>
    </xf>
    <xf numFmtId="0" fontId="5" fillId="27" borderId="27" applyNumberFormat="0" applyFont="0" applyAlignment="0" applyProtection="0">
      <alignment vertical="center"/>
    </xf>
    <xf numFmtId="0" fontId="36" fillId="29"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4" fillId="33" borderId="0" applyNumberFormat="0" applyBorder="0" applyAlignment="0" applyProtection="0">
      <alignment vertical="center"/>
    </xf>
    <xf numFmtId="0" fontId="46" fillId="0" borderId="29" applyNumberFormat="0" applyFill="0" applyAlignment="0" applyProtection="0">
      <alignment vertical="center"/>
    </xf>
    <xf numFmtId="0" fontId="34" fillId="18" borderId="0" applyNumberFormat="0" applyBorder="0" applyAlignment="0" applyProtection="0">
      <alignment vertical="center"/>
    </xf>
    <xf numFmtId="0" fontId="47" fillId="0" borderId="29" applyNumberFormat="0" applyFill="0" applyAlignment="0" applyProtection="0">
      <alignment vertical="center"/>
    </xf>
    <xf numFmtId="0" fontId="34" fillId="30" borderId="0" applyNumberFormat="0" applyBorder="0" applyAlignment="0" applyProtection="0">
      <alignment vertical="center"/>
    </xf>
    <xf numFmtId="0" fontId="48" fillId="0" borderId="30" applyNumberFormat="0" applyFill="0" applyAlignment="0" applyProtection="0">
      <alignment vertical="center"/>
    </xf>
    <xf numFmtId="0" fontId="34" fillId="22" borderId="0" applyNumberFormat="0" applyBorder="0" applyAlignment="0" applyProtection="0">
      <alignment vertical="center"/>
    </xf>
    <xf numFmtId="0" fontId="48" fillId="0" borderId="0" applyNumberFormat="0" applyFill="0" applyBorder="0" applyAlignment="0" applyProtection="0">
      <alignment vertical="center"/>
    </xf>
    <xf numFmtId="0" fontId="49" fillId="37" borderId="28" applyNumberFormat="0" applyAlignment="0" applyProtection="0">
      <alignment vertical="center"/>
    </xf>
    <xf numFmtId="0" fontId="39" fillId="24" borderId="26" applyNumberFormat="0" applyAlignment="0" applyProtection="0">
      <alignment vertical="center"/>
    </xf>
    <xf numFmtId="0" fontId="45" fillId="24" borderId="28" applyNumberFormat="0" applyAlignment="0" applyProtection="0">
      <alignment vertical="center"/>
    </xf>
    <xf numFmtId="0" fontId="50" fillId="0" borderId="31" applyNumberFormat="0" applyFill="0" applyAlignment="0" applyProtection="0">
      <alignment vertical="center"/>
    </xf>
    <xf numFmtId="0" fontId="36" fillId="4" borderId="0" applyNumberFormat="0" applyBorder="0" applyAlignment="0" applyProtection="0">
      <alignment vertical="center"/>
    </xf>
    <xf numFmtId="0" fontId="41" fillId="28" borderId="0" applyNumberFormat="0" applyBorder="0" applyAlignment="0" applyProtection="0">
      <alignment vertical="center"/>
    </xf>
    <xf numFmtId="0" fontId="38" fillId="21" borderId="0" applyNumberFormat="0" applyBorder="0" applyAlignment="0" applyProtection="0">
      <alignment vertical="center"/>
    </xf>
    <xf numFmtId="0" fontId="51" fillId="38" borderId="0" applyNumberFormat="0" applyBorder="0" applyAlignment="0" applyProtection="0">
      <alignment vertical="center"/>
    </xf>
    <xf numFmtId="0" fontId="36" fillId="16" borderId="0" applyNumberFormat="0" applyBorder="0" applyAlignment="0" applyProtection="0">
      <alignment vertical="center"/>
    </xf>
    <xf numFmtId="0" fontId="34" fillId="39" borderId="0" applyNumberFormat="0" applyBorder="0" applyAlignment="0" applyProtection="0">
      <alignment vertical="center"/>
    </xf>
    <xf numFmtId="0" fontId="36" fillId="40" borderId="0" applyNumberFormat="0" applyBorder="0" applyAlignment="0" applyProtection="0">
      <alignment vertical="center"/>
    </xf>
    <xf numFmtId="0" fontId="34" fillId="41" borderId="0" applyNumberFormat="0" applyBorder="0" applyAlignment="0" applyProtection="0">
      <alignment vertical="center"/>
    </xf>
    <xf numFmtId="0" fontId="36" fillId="34" borderId="0" applyNumberFormat="0" applyBorder="0" applyAlignment="0" applyProtection="0">
      <alignment vertical="center"/>
    </xf>
    <xf numFmtId="0" fontId="34" fillId="42" borderId="0" applyNumberFormat="0" applyBorder="0" applyAlignment="0" applyProtection="0">
      <alignment vertical="center"/>
    </xf>
    <xf numFmtId="0" fontId="36" fillId="43" borderId="0" applyNumberFormat="0" applyBorder="0" applyAlignment="0" applyProtection="0">
      <alignment vertical="center"/>
    </xf>
    <xf numFmtId="0" fontId="34" fillId="44" borderId="0" applyNumberFormat="0" applyBorder="0" applyAlignment="0" applyProtection="0">
      <alignment vertical="center"/>
    </xf>
    <xf numFmtId="0" fontId="36" fillId="32" borderId="0" applyNumberFormat="0" applyBorder="0" applyAlignment="0" applyProtection="0">
      <alignment vertical="center"/>
    </xf>
    <xf numFmtId="0" fontId="34" fillId="35" borderId="0" applyNumberFormat="0" applyBorder="0" applyAlignment="0" applyProtection="0">
      <alignment vertical="center"/>
    </xf>
    <xf numFmtId="0" fontId="36" fillId="36" borderId="0" applyNumberFormat="0" applyBorder="0" applyAlignment="0" applyProtection="0">
      <alignment vertical="center"/>
    </xf>
    <xf numFmtId="0" fontId="34" fillId="7" borderId="0" applyNumberFormat="0" applyBorder="0" applyAlignment="0" applyProtection="0">
      <alignment vertical="center"/>
    </xf>
    <xf numFmtId="0" fontId="36" fillId="19" borderId="0" applyNumberFormat="0" applyBorder="0" applyAlignment="0" applyProtection="0">
      <alignment vertical="center"/>
    </xf>
    <xf numFmtId="0" fontId="34" fillId="3" borderId="0" applyNumberFormat="0" applyBorder="0" applyAlignment="0" applyProtection="0">
      <alignment vertical="center"/>
    </xf>
    <xf numFmtId="0" fontId="34" fillId="31" borderId="0" applyNumberFormat="0" applyBorder="0" applyAlignment="0" applyProtection="0">
      <alignment vertical="center"/>
    </xf>
  </cellStyleXfs>
  <cellXfs count="200">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3" fillId="3" borderId="1" xfId="0" applyFont="1" applyFill="1" applyBorder="1"/>
    <xf numFmtId="1" fontId="0" fillId="4" borderId="1" xfId="0" applyNumberFormat="1" applyFill="1" applyBorder="1" applyAlignment="1">
      <alignment horizontal="center"/>
    </xf>
    <xf numFmtId="0" fontId="0" fillId="3" borderId="1" xfId="0" applyFill="1" applyBorder="1"/>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0" fillId="3" borderId="1" xfId="0" applyFont="1" applyFill="1" applyBorder="1" applyAlignment="1">
      <alignment horizontal="left"/>
    </xf>
    <xf numFmtId="9" fontId="5" fillId="5" borderId="1" xfId="0" applyNumberFormat="1" applyFont="1" applyFill="1" applyBorder="1" applyAlignment="1" applyProtection="1">
      <alignment horizontal="center"/>
      <protection locked="0"/>
    </xf>
    <xf numFmtId="0" fontId="5" fillId="3" borderId="1" xfId="0" applyFont="1" applyFill="1" applyBorder="1" applyAlignment="1">
      <alignment horizontal="left"/>
    </xf>
    <xf numFmtId="0" fontId="3" fillId="3" borderId="1" xfId="0" applyFont="1" applyFill="1" applyBorder="1" applyAlignment="1">
      <alignment horizontal="left"/>
    </xf>
    <xf numFmtId="1" fontId="4" fillId="3" borderId="1" xfId="0" applyNumberFormat="1" applyFont="1" applyFill="1" applyBorder="1" applyAlignment="1">
      <alignment horizontal="center"/>
    </xf>
    <xf numFmtId="1" fontId="5" fillId="3" borderId="1" xfId="0" applyNumberFormat="1" applyFont="1" applyFill="1" applyBorder="1" applyAlignment="1">
      <alignment horizontal="center"/>
    </xf>
    <xf numFmtId="9" fontId="5" fillId="5" borderId="1" xfId="4" applyFont="1" applyFill="1" applyBorder="1" applyAlignment="1" applyProtection="1">
      <alignment horizontal="center"/>
      <protection locked="0"/>
    </xf>
    <xf numFmtId="0" fontId="0" fillId="5" borderId="1" xfId="0" applyFill="1" applyBorder="1" applyAlignment="1" applyProtection="1">
      <alignment horizontal="center"/>
      <protection locked="0"/>
    </xf>
    <xf numFmtId="0" fontId="5" fillId="3" borderId="1" xfId="0" applyFont="1" applyFill="1" applyBorder="1"/>
    <xf numFmtId="0" fontId="0" fillId="3" borderId="1" xfId="0" applyFont="1" applyFill="1" applyBorder="1"/>
    <xf numFmtId="0" fontId="0" fillId="5" borderId="1" xfId="0" applyFont="1" applyFill="1" applyBorder="1" applyAlignment="1" applyProtection="1">
      <alignment horizontal="center"/>
      <protection locked="0"/>
    </xf>
    <xf numFmtId="0" fontId="6" fillId="6" borderId="1" xfId="0" applyFont="1" applyFill="1" applyBorder="1"/>
    <xf numFmtId="0" fontId="6" fillId="6" borderId="1" xfId="0" applyFont="1" applyFill="1" applyBorder="1" applyAlignment="1">
      <alignment horizontal="center"/>
    </xf>
    <xf numFmtId="1" fontId="3" fillId="3" borderId="1" xfId="0" applyNumberFormat="1" applyFont="1" applyFill="1" applyBorder="1" applyAlignment="1">
      <alignment horizontal="center"/>
    </xf>
    <xf numFmtId="0" fontId="4" fillId="7" borderId="1" xfId="0" applyFont="1" applyFill="1" applyBorder="1"/>
    <xf numFmtId="1" fontId="4" fillId="7" borderId="1" xfId="0" applyNumberFormat="1" applyFont="1" applyFill="1" applyBorder="1" applyAlignment="1">
      <alignment horizontal="center"/>
    </xf>
    <xf numFmtId="9" fontId="4" fillId="7" borderId="1" xfId="4" applyFont="1" applyFill="1" applyBorder="1" applyAlignment="1">
      <alignment horizontal="center"/>
    </xf>
    <xf numFmtId="1" fontId="6" fillId="6" borderId="1" xfId="0" applyNumberFormat="1" applyFont="1" applyFill="1" applyBorder="1" applyAlignment="1">
      <alignment horizontal="center"/>
    </xf>
    <xf numFmtId="0" fontId="7" fillId="3" borderId="1" xfId="0" applyFont="1" applyFill="1" applyBorder="1"/>
    <xf numFmtId="1" fontId="7" fillId="8" borderId="1" xfId="0" applyNumberFormat="1" applyFont="1" applyFill="1" applyBorder="1" applyAlignment="1">
      <alignment horizontal="center"/>
    </xf>
    <xf numFmtId="9" fontId="8" fillId="3" borderId="1" xfId="4" applyFont="1" applyFill="1" applyBorder="1" applyAlignment="1">
      <alignment horizontal="center"/>
    </xf>
    <xf numFmtId="176" fontId="4" fillId="5" borderId="1" xfId="9" applyFont="1" applyFill="1" applyBorder="1" applyAlignment="1" applyProtection="1">
      <alignment horizontal="center"/>
      <protection locked="0"/>
    </xf>
    <xf numFmtId="176" fontId="5" fillId="3" borderId="1" xfId="9" applyFont="1" applyFill="1" applyBorder="1" applyAlignment="1">
      <alignment horizontal="center"/>
    </xf>
    <xf numFmtId="176" fontId="5" fillId="3" borderId="1" xfId="0" applyNumberFormat="1" applyFont="1" applyFill="1" applyBorder="1" applyAlignment="1">
      <alignment horizontal="center"/>
    </xf>
    <xf numFmtId="0" fontId="9" fillId="3" borderId="1" xfId="0" applyFont="1" applyFill="1" applyBorder="1"/>
    <xf numFmtId="176" fontId="9" fillId="3" borderId="1" xfId="0" applyNumberFormat="1" applyFont="1" applyFill="1" applyBorder="1"/>
    <xf numFmtId="176" fontId="5" fillId="3" borderId="1" xfId="0" applyNumberFormat="1" applyFont="1" applyFill="1" applyBorder="1"/>
    <xf numFmtId="0" fontId="4" fillId="3" borderId="1" xfId="0" applyFont="1" applyFill="1" applyBorder="1" applyAlignment="1"/>
    <xf numFmtId="1" fontId="9" fillId="0" borderId="1" xfId="0" applyNumberFormat="1" applyFont="1" applyBorder="1" applyAlignment="1">
      <alignment horizontal="center" vertical="center"/>
    </xf>
    <xf numFmtId="1" fontId="7" fillId="0" borderId="1" xfId="0" applyNumberFormat="1" applyFont="1" applyBorder="1" applyAlignment="1">
      <alignment horizontal="center" vertical="center"/>
    </xf>
    <xf numFmtId="0" fontId="5" fillId="0" borderId="0" xfId="0" applyFont="1"/>
    <xf numFmtId="0" fontId="0" fillId="9" borderId="0" xfId="0" applyFill="1" applyAlignment="1">
      <alignment wrapText="1"/>
    </xf>
    <xf numFmtId="0" fontId="10" fillId="9" borderId="0" xfId="0" applyFont="1" applyFill="1" applyAlignment="1">
      <alignment wrapText="1"/>
    </xf>
    <xf numFmtId="0" fontId="10" fillId="0" borderId="0" xfId="0" applyFont="1"/>
    <xf numFmtId="0" fontId="11" fillId="6" borderId="1" xfId="0" applyFont="1" applyFill="1" applyBorder="1" applyAlignment="1">
      <alignment horizontal="center" wrapText="1"/>
    </xf>
    <xf numFmtId="0" fontId="12" fillId="5" borderId="1" xfId="0" applyFont="1" applyFill="1" applyBorder="1" applyAlignment="1">
      <alignment horizontal="center" wrapText="1"/>
    </xf>
    <xf numFmtId="0" fontId="12" fillId="10" borderId="1" xfId="0" applyFont="1" applyFill="1" applyBorder="1" applyAlignment="1">
      <alignment horizontal="center" wrapText="1"/>
    </xf>
    <xf numFmtId="0" fontId="12" fillId="9" borderId="1" xfId="0" applyFont="1" applyFill="1" applyBorder="1" applyAlignment="1">
      <alignment horizontal="center" wrapText="1"/>
    </xf>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2" borderId="1" xfId="0" applyFont="1" applyFill="1" applyBorder="1" applyAlignment="1">
      <alignment vertical="center" wrapText="1"/>
    </xf>
    <xf numFmtId="0" fontId="11" fillId="12" borderId="1" xfId="0" applyFont="1" applyFill="1" applyBorder="1" applyAlignment="1">
      <alignment horizontal="center" vertical="center" wrapText="1"/>
    </xf>
    <xf numFmtId="0" fontId="11" fillId="11" borderId="3" xfId="0" applyFont="1" applyFill="1" applyBorder="1" applyAlignment="1">
      <alignment horizontal="right" vertical="center" wrapText="1"/>
    </xf>
    <xf numFmtId="0" fontId="11" fillId="11" borderId="5" xfId="0" applyFont="1" applyFill="1" applyBorder="1" applyAlignment="1">
      <alignment horizontal="right" vertical="center" wrapText="1"/>
    </xf>
    <xf numFmtId="0" fontId="12" fillId="12" borderId="1" xfId="0" applyFont="1" applyFill="1" applyBorder="1" applyAlignment="1">
      <alignment vertical="center" wrapText="1"/>
    </xf>
    <xf numFmtId="0" fontId="12" fillId="10" borderId="1" xfId="0" applyFont="1" applyFill="1" applyBorder="1" applyAlignment="1">
      <alignment horizontal="center" vertical="center" wrapText="1"/>
    </xf>
    <xf numFmtId="0" fontId="11" fillId="11" borderId="4" xfId="0" applyFont="1" applyFill="1" applyBorder="1" applyAlignment="1">
      <alignment horizontal="right" vertical="center" wrapText="1"/>
    </xf>
    <xf numFmtId="0" fontId="13" fillId="0" borderId="1" xfId="0" applyFont="1" applyBorder="1" applyAlignment="1">
      <alignment horizontal="center" vertical="center"/>
    </xf>
    <xf numFmtId="0" fontId="11" fillId="8" borderId="1" xfId="0" applyFont="1" applyFill="1" applyBorder="1" applyAlignment="1">
      <alignment horizontal="center" vertical="center" wrapText="1"/>
    </xf>
    <xf numFmtId="0" fontId="14" fillId="8" borderId="1" xfId="0" applyFont="1" applyFill="1" applyBorder="1" applyAlignment="1">
      <alignment horizontal="center" vertical="center"/>
    </xf>
    <xf numFmtId="0" fontId="0" fillId="5" borderId="1" xfId="0" applyFill="1" applyBorder="1" applyAlignment="1">
      <alignment horizontal="center" vertical="center"/>
    </xf>
    <xf numFmtId="0" fontId="15" fillId="2" borderId="1" xfId="0" applyFont="1" applyFill="1" applyBorder="1" applyAlignment="1">
      <alignment horizontal="right" vertical="center" wrapText="1"/>
    </xf>
    <xf numFmtId="1" fontId="1" fillId="2" borderId="1" xfId="0" applyNumberFormat="1" applyFont="1" applyFill="1" applyBorder="1" applyAlignment="1">
      <alignment horizontal="center" vertical="center"/>
    </xf>
    <xf numFmtId="0" fontId="16" fillId="2" borderId="1" xfId="0" applyFont="1" applyFill="1" applyBorder="1"/>
    <xf numFmtId="0" fontId="16" fillId="2" borderId="1" xfId="0" applyFont="1" applyFill="1" applyBorder="1" applyAlignment="1">
      <alignment horizontal="center" wrapText="1"/>
    </xf>
    <xf numFmtId="16" fontId="14" fillId="5" borderId="1" xfId="0" applyNumberFormat="1" applyFont="1" applyFill="1" applyBorder="1" applyAlignment="1" applyProtection="1">
      <alignment horizontal="center"/>
      <protection locked="0"/>
    </xf>
    <xf numFmtId="0" fontId="16" fillId="2" borderId="1" xfId="0" applyFont="1" applyFill="1" applyBorder="1" applyAlignment="1" applyProtection="1">
      <alignment horizontal="center"/>
    </xf>
    <xf numFmtId="0" fontId="12" fillId="5" borderId="1" xfId="0" applyFont="1" applyFill="1" applyBorder="1" applyAlignment="1" applyProtection="1">
      <protection locked="0"/>
    </xf>
    <xf numFmtId="0" fontId="0" fillId="5" borderId="1" xfId="0" applyFill="1" applyBorder="1" applyAlignment="1" applyProtection="1">
      <alignment horizontal="left"/>
      <protection locked="0"/>
    </xf>
    <xf numFmtId="0" fontId="14" fillId="5" borderId="1" xfId="0" applyFont="1" applyFill="1" applyBorder="1" applyProtection="1">
      <protection locked="0"/>
    </xf>
    <xf numFmtId="0" fontId="14" fillId="13" borderId="1" xfId="0" applyFont="1" applyFill="1" applyBorder="1"/>
    <xf numFmtId="0" fontId="14" fillId="13" borderId="1" xfId="0" applyFont="1" applyFill="1" applyBorder="1" applyAlignment="1">
      <alignment horizontal="center"/>
    </xf>
    <xf numFmtId="0" fontId="14" fillId="6" borderId="1" xfId="0" applyFont="1" applyFill="1" applyBorder="1"/>
    <xf numFmtId="0" fontId="14" fillId="6" borderId="1" xfId="0" applyFont="1" applyFill="1" applyBorder="1" applyAlignment="1">
      <alignment horizontal="center"/>
    </xf>
    <xf numFmtId="1" fontId="14" fillId="6" borderId="1" xfId="0" applyNumberFormat="1" applyFont="1" applyFill="1" applyBorder="1" applyAlignment="1">
      <alignment horizontal="center"/>
    </xf>
    <xf numFmtId="0" fontId="17" fillId="2" borderId="1" xfId="0" applyFont="1" applyFill="1" applyBorder="1"/>
    <xf numFmtId="0" fontId="17" fillId="2" borderId="1" xfId="0" applyFont="1" applyFill="1" applyBorder="1" applyAlignment="1">
      <alignment horizontal="center"/>
    </xf>
    <xf numFmtId="9" fontId="17" fillId="2" borderId="1" xfId="4" applyFont="1" applyFill="1" applyBorder="1" applyAlignment="1">
      <alignment horizontal="center"/>
    </xf>
    <xf numFmtId="0" fontId="2" fillId="2" borderId="1" xfId="0" applyFont="1" applyFill="1" applyBorder="1"/>
    <xf numFmtId="0" fontId="0" fillId="13" borderId="0" xfId="0" applyFill="1"/>
    <xf numFmtId="0" fontId="16" fillId="2" borderId="0" xfId="0" applyFont="1" applyFill="1" applyBorder="1"/>
    <xf numFmtId="0" fontId="10" fillId="0" borderId="0" xfId="0" applyFont="1" applyAlignment="1">
      <alignment horizontal="center"/>
    </xf>
    <xf numFmtId="0" fontId="2" fillId="2" borderId="6" xfId="0" applyFont="1" applyFill="1" applyBorder="1" applyAlignment="1">
      <alignment horizontal="center"/>
    </xf>
    <xf numFmtId="0" fontId="18" fillId="6" borderId="6" xfId="0" applyFont="1" applyFill="1" applyBorder="1" applyAlignment="1">
      <alignment horizontal="left"/>
    </xf>
    <xf numFmtId="1" fontId="18" fillId="6" borderId="2" xfId="0" applyNumberFormat="1" applyFont="1" applyFill="1" applyBorder="1" applyAlignment="1">
      <alignment horizontal="center"/>
    </xf>
    <xf numFmtId="1" fontId="18" fillId="6" borderId="1" xfId="0" applyNumberFormat="1" applyFont="1" applyFill="1" applyBorder="1" applyAlignment="1">
      <alignment horizontal="center"/>
    </xf>
    <xf numFmtId="0" fontId="18" fillId="6" borderId="1" xfId="0" applyFont="1" applyFill="1" applyBorder="1" applyAlignment="1">
      <alignment horizontal="center"/>
    </xf>
    <xf numFmtId="0" fontId="19" fillId="3" borderId="1" xfId="0" applyNumberFormat="1" applyFont="1" applyFill="1" applyBorder="1" applyAlignment="1" applyProtection="1">
      <alignment horizontal="center"/>
      <protection locked="0"/>
    </xf>
    <xf numFmtId="0" fontId="19" fillId="5" borderId="1" xfId="0" applyNumberFormat="1" applyFont="1" applyFill="1" applyBorder="1" applyAlignment="1" applyProtection="1">
      <alignment horizontal="left" wrapText="1"/>
      <protection locked="0"/>
    </xf>
    <xf numFmtId="58" fontId="19" fillId="14" borderId="1" xfId="0" applyNumberFormat="1" applyFont="1" applyFill="1" applyBorder="1" applyAlignment="1" applyProtection="1">
      <alignment horizontal="center"/>
      <protection locked="0"/>
    </xf>
    <xf numFmtId="0" fontId="20" fillId="10" borderId="1" xfId="0" applyFont="1" applyFill="1" applyBorder="1" applyAlignment="1">
      <alignment horizontal="center" vertical="center" wrapText="1"/>
    </xf>
    <xf numFmtId="0" fontId="5" fillId="0" borderId="7" xfId="0" applyFont="1" applyBorder="1" applyAlignment="1">
      <alignment horizontal="left"/>
    </xf>
    <xf numFmtId="0" fontId="5" fillId="0" borderId="7" xfId="0" applyFont="1" applyBorder="1"/>
    <xf numFmtId="0" fontId="21" fillId="0" borderId="7" xfId="0" applyFont="1" applyBorder="1" applyAlignment="1">
      <alignment horizontal="left"/>
    </xf>
    <xf numFmtId="0" fontId="20" fillId="9" borderId="0" xfId="0" applyFont="1" applyFill="1" applyAlignment="1">
      <alignment horizontal="left" wrapText="1"/>
    </xf>
    <xf numFmtId="0" fontId="22" fillId="9" borderId="0" xfId="0" applyFont="1" applyFill="1" applyAlignment="1">
      <alignment horizontal="center" vertical="center" wrapText="1"/>
    </xf>
    <xf numFmtId="0" fontId="20" fillId="9" borderId="0" xfId="0" applyFont="1" applyFill="1" applyAlignment="1">
      <alignment vertical="top" wrapText="1"/>
    </xf>
    <xf numFmtId="0" fontId="20" fillId="9" borderId="0" xfId="0" applyFont="1" applyFill="1" applyAlignment="1">
      <alignment wrapText="1"/>
    </xf>
    <xf numFmtId="0" fontId="23" fillId="2" borderId="6" xfId="0" applyFont="1" applyFill="1" applyBorder="1" applyAlignment="1">
      <alignment horizontal="center"/>
    </xf>
    <xf numFmtId="0" fontId="23" fillId="2" borderId="2" xfId="0" applyFont="1" applyFill="1" applyBorder="1" applyAlignment="1">
      <alignment horizontal="center"/>
    </xf>
    <xf numFmtId="0" fontId="22" fillId="11" borderId="8" xfId="0" applyFont="1" applyFill="1" applyBorder="1" applyAlignment="1">
      <alignment wrapText="1"/>
    </xf>
    <xf numFmtId="0" fontId="20" fillId="9" borderId="9" xfId="0" applyFont="1" applyFill="1" applyBorder="1" applyAlignment="1">
      <alignment wrapText="1"/>
    </xf>
    <xf numFmtId="0" fontId="22" fillId="11" borderId="9" xfId="0" applyFont="1" applyFill="1" applyBorder="1" applyAlignment="1">
      <alignment wrapText="1"/>
    </xf>
    <xf numFmtId="0" fontId="20" fillId="9" borderId="0" xfId="0" applyFont="1" applyFill="1" applyBorder="1" applyAlignment="1">
      <alignment horizontal="left" wrapText="1"/>
    </xf>
    <xf numFmtId="0" fontId="20" fillId="9" borderId="9" xfId="0" applyFont="1" applyFill="1" applyBorder="1" applyAlignment="1">
      <alignment horizontal="left" wrapText="1"/>
    </xf>
    <xf numFmtId="0" fontId="20" fillId="9" borderId="0" xfId="0" applyFont="1" applyFill="1" applyBorder="1" applyAlignment="1">
      <alignment wrapText="1"/>
    </xf>
    <xf numFmtId="0" fontId="20" fillId="9" borderId="10" xfId="0" applyFont="1" applyFill="1" applyBorder="1" applyAlignment="1">
      <alignment wrapText="1"/>
    </xf>
    <xf numFmtId="0" fontId="22" fillId="11" borderId="11" xfId="0" applyFont="1" applyFill="1" applyBorder="1" applyAlignment="1">
      <alignment horizontal="center" wrapText="1"/>
    </xf>
    <xf numFmtId="0" fontId="22" fillId="11" borderId="12" xfId="0" applyFont="1" applyFill="1" applyBorder="1" applyAlignment="1">
      <alignment horizontal="center" wrapText="1"/>
    </xf>
    <xf numFmtId="0" fontId="20" fillId="9" borderId="13" xfId="0" applyFont="1" applyFill="1" applyBorder="1" applyAlignment="1">
      <alignment wrapText="1"/>
    </xf>
    <xf numFmtId="0" fontId="20" fillId="9" borderId="14" xfId="0" applyFont="1" applyFill="1" applyBorder="1" applyAlignment="1">
      <alignment wrapText="1"/>
    </xf>
    <xf numFmtId="0" fontId="20" fillId="9" borderId="15" xfId="0" applyFont="1" applyFill="1" applyBorder="1" applyAlignment="1">
      <alignment wrapText="1"/>
    </xf>
    <xf numFmtId="0" fontId="20" fillId="9" borderId="16" xfId="0" applyFont="1" applyFill="1" applyBorder="1" applyAlignment="1">
      <alignment wrapText="1"/>
    </xf>
    <xf numFmtId="0" fontId="22" fillId="6" borderId="1" xfId="0" applyFont="1" applyFill="1" applyBorder="1" applyAlignment="1">
      <alignment horizontal="center" wrapText="1"/>
    </xf>
    <xf numFmtId="0" fontId="20" fillId="5" borderId="1" xfId="0" applyFont="1" applyFill="1" applyBorder="1" applyAlignment="1">
      <alignment horizontal="center" wrapText="1"/>
    </xf>
    <xf numFmtId="0" fontId="20" fillId="10" borderId="1" xfId="0" applyFont="1" applyFill="1" applyBorder="1" applyAlignment="1">
      <alignment horizontal="center" wrapText="1"/>
    </xf>
    <xf numFmtId="0" fontId="20" fillId="9" borderId="1" xfId="0" applyFont="1" applyFill="1" applyBorder="1" applyAlignment="1">
      <alignment horizontal="center" wrapText="1"/>
    </xf>
    <xf numFmtId="0" fontId="16" fillId="2" borderId="6" xfId="0" applyFont="1" applyFill="1" applyBorder="1" applyAlignment="1">
      <alignment horizontal="center"/>
    </xf>
    <xf numFmtId="0" fontId="16" fillId="2" borderId="2" xfId="0" applyFont="1" applyFill="1" applyBorder="1" applyAlignment="1">
      <alignment horizontal="center"/>
    </xf>
    <xf numFmtId="0" fontId="22" fillId="11" borderId="17" xfId="0" applyFont="1" applyFill="1" applyBorder="1" applyAlignment="1">
      <alignment vertical="center" wrapText="1"/>
    </xf>
    <xf numFmtId="0" fontId="22" fillId="11" borderId="18" xfId="0" applyFont="1" applyFill="1" applyBorder="1" applyAlignment="1">
      <alignment horizontal="center" vertical="center" wrapText="1"/>
    </xf>
    <xf numFmtId="0" fontId="22" fillId="15" borderId="19" xfId="0" applyFont="1" applyFill="1" applyBorder="1" applyAlignment="1">
      <alignment horizontal="center" vertical="center" wrapText="1"/>
    </xf>
    <xf numFmtId="0" fontId="22" fillId="12" borderId="1" xfId="0" applyFont="1" applyFill="1" applyBorder="1" applyAlignment="1">
      <alignment horizontal="center" vertical="center" wrapText="1"/>
    </xf>
    <xf numFmtId="0" fontId="22" fillId="12" borderId="3" xfId="0" applyFont="1" applyFill="1" applyBorder="1" applyAlignment="1">
      <alignment horizontal="center" vertical="center" wrapText="1"/>
    </xf>
    <xf numFmtId="0" fontId="22" fillId="12" borderId="20" xfId="0" applyFont="1" applyFill="1" applyBorder="1" applyAlignment="1">
      <alignment horizontal="center" vertical="center" wrapText="1"/>
    </xf>
    <xf numFmtId="1" fontId="20" fillId="5" borderId="1" xfId="0" applyNumberFormat="1" applyFont="1" applyFill="1" applyBorder="1" applyAlignment="1">
      <alignment horizontal="center" vertical="center" wrapText="1"/>
    </xf>
    <xf numFmtId="1" fontId="20" fillId="5" borderId="1" xfId="0" applyNumberFormat="1" applyFont="1" applyFill="1" applyBorder="1" applyAlignment="1">
      <alignment horizontal="left" vertical="center" wrapText="1"/>
    </xf>
    <xf numFmtId="180" fontId="20" fillId="10" borderId="1" xfId="0" applyNumberFormat="1" applyFont="1" applyFill="1" applyBorder="1" applyAlignment="1">
      <alignment horizontal="center" vertical="center" wrapText="1"/>
    </xf>
    <xf numFmtId="0" fontId="22" fillId="9" borderId="1" xfId="0" applyFont="1" applyFill="1" applyBorder="1" applyAlignment="1">
      <alignment horizontal="center" vertical="center" wrapText="1"/>
    </xf>
    <xf numFmtId="0" fontId="20" fillId="10" borderId="3" xfId="0" applyFont="1" applyFill="1" applyBorder="1" applyAlignment="1">
      <alignment vertical="top" wrapText="1"/>
    </xf>
    <xf numFmtId="0" fontId="22" fillId="12" borderId="5" xfId="0" applyFont="1" applyFill="1" applyBorder="1" applyAlignment="1">
      <alignment horizontal="center" vertical="center" wrapText="1"/>
    </xf>
    <xf numFmtId="0" fontId="0" fillId="0" borderId="7" xfId="0" applyBorder="1" applyAlignment="1">
      <alignment horizontal="center" vertical="center" wrapText="1"/>
    </xf>
    <xf numFmtId="0" fontId="20" fillId="10" borderId="5" xfId="0" applyFont="1" applyFill="1" applyBorder="1" applyAlignment="1">
      <alignment vertical="top" wrapText="1"/>
    </xf>
    <xf numFmtId="0" fontId="20" fillId="10" borderId="1" xfId="0" applyFont="1" applyFill="1" applyBorder="1" applyAlignment="1">
      <alignment vertical="top" wrapText="1"/>
    </xf>
    <xf numFmtId="0" fontId="10" fillId="0" borderId="0" xfId="0" applyFont="1" applyAlignment="1">
      <alignment horizontal="center" vertical="center"/>
    </xf>
    <xf numFmtId="0" fontId="6" fillId="2" borderId="3" xfId="0" applyFont="1" applyFill="1" applyBorder="1" applyAlignment="1">
      <alignment horizontal="right"/>
    </xf>
    <xf numFmtId="0" fontId="6" fillId="2" borderId="4" xfId="0" applyFont="1" applyFill="1" applyBorder="1" applyAlignment="1">
      <alignment horizontal="right"/>
    </xf>
    <xf numFmtId="0" fontId="6" fillId="2" borderId="1" xfId="0" applyFont="1" applyFill="1" applyBorder="1" applyAlignment="1">
      <alignment horizontal="center"/>
    </xf>
    <xf numFmtId="1" fontId="6" fillId="2" borderId="1" xfId="0" applyNumberFormat="1" applyFont="1" applyFill="1" applyBorder="1" applyAlignment="1">
      <alignment horizontal="right"/>
    </xf>
    <xf numFmtId="1" fontId="6" fillId="2" borderId="1" xfId="0" applyNumberFormat="1" applyFont="1" applyFill="1" applyBorder="1" applyAlignment="1">
      <alignment horizontal="center"/>
    </xf>
    <xf numFmtId="0" fontId="6" fillId="2" borderId="5" xfId="0" applyFont="1" applyFill="1" applyBorder="1" applyAlignment="1">
      <alignment horizontal="right"/>
    </xf>
    <xf numFmtId="0" fontId="18" fillId="6" borderId="2" xfId="0" applyFont="1" applyFill="1" applyBorder="1" applyAlignment="1">
      <alignment horizontal="left"/>
    </xf>
    <xf numFmtId="0" fontId="18" fillId="6" borderId="3" xfId="0" applyFont="1" applyFill="1" applyBorder="1" applyAlignment="1">
      <alignment horizontal="center"/>
    </xf>
    <xf numFmtId="0" fontId="18" fillId="6" borderId="5" xfId="0" applyFont="1" applyFill="1" applyBorder="1" applyAlignment="1">
      <alignment horizontal="center"/>
    </xf>
    <xf numFmtId="181" fontId="19" fillId="14" borderId="1" xfId="1" applyNumberFormat="1" applyFont="1" applyFill="1" applyBorder="1" applyAlignment="1" applyProtection="1">
      <alignment horizontal="center" vertical="center"/>
      <protection locked="0"/>
    </xf>
    <xf numFmtId="0" fontId="24" fillId="5" borderId="1" xfId="0" applyFont="1" applyFill="1" applyBorder="1" applyProtection="1">
      <protection locked="0"/>
    </xf>
    <xf numFmtId="182" fontId="19" fillId="14" borderId="1" xfId="1" applyNumberFormat="1" applyFont="1" applyFill="1" applyBorder="1" applyAlignment="1" applyProtection="1">
      <alignment horizontal="center" vertical="center"/>
      <protection locked="0"/>
    </xf>
    <xf numFmtId="181" fontId="5" fillId="0" borderId="7" xfId="0" applyNumberFormat="1" applyFont="1" applyBorder="1"/>
    <xf numFmtId="0" fontId="5" fillId="0" borderId="0" xfId="0" applyFont="1" applyBorder="1"/>
    <xf numFmtId="0" fontId="18" fillId="6" borderId="4" xfId="0" applyFont="1" applyFill="1" applyBorder="1" applyAlignment="1">
      <alignment horizontal="center"/>
    </xf>
    <xf numFmtId="0" fontId="18" fillId="6" borderId="2" xfId="0" applyFont="1" applyFill="1" applyBorder="1" applyAlignment="1">
      <alignment horizontal="center" vertical="center"/>
    </xf>
    <xf numFmtId="0" fontId="18" fillId="6" borderId="2" xfId="0" applyFont="1" applyFill="1" applyBorder="1" applyAlignment="1">
      <alignment horizontal="center"/>
    </xf>
    <xf numFmtId="0" fontId="18" fillId="6" borderId="1" xfId="0" applyFont="1" applyFill="1" applyBorder="1" applyAlignment="1">
      <alignment horizontal="center" vertical="center"/>
    </xf>
    <xf numFmtId="181" fontId="19" fillId="16" borderId="1" xfId="1" applyNumberFormat="1" applyFont="1" applyFill="1" applyBorder="1" applyAlignment="1" applyProtection="1">
      <alignment horizontal="center" vertical="center"/>
      <protection locked="0"/>
    </xf>
    <xf numFmtId="0" fontId="19" fillId="5" borderId="1" xfId="0" applyFont="1" applyFill="1" applyBorder="1" applyAlignment="1" applyProtection="1">
      <alignment horizontal="center"/>
      <protection locked="0"/>
    </xf>
    <xf numFmtId="182" fontId="19" fillId="16" borderId="1" xfId="1" applyNumberFormat="1" applyFont="1" applyFill="1" applyBorder="1" applyAlignment="1" applyProtection="1">
      <alignment horizontal="center" vertical="center"/>
      <protection locked="0"/>
    </xf>
    <xf numFmtId="181" fontId="5" fillId="0" borderId="7" xfId="0" applyNumberFormat="1" applyFont="1" applyBorder="1" applyAlignment="1">
      <alignment horizontal="center" vertical="center"/>
    </xf>
    <xf numFmtId="0" fontId="6" fillId="2" borderId="0" xfId="0" applyFont="1" applyFill="1" applyAlignment="1">
      <alignment horizontal="center"/>
    </xf>
    <xf numFmtId="0" fontId="7" fillId="3" borderId="1" xfId="0" applyFont="1" applyFill="1" applyBorder="1" applyAlignment="1">
      <alignment horizontal="center"/>
    </xf>
    <xf numFmtId="1" fontId="0" fillId="3" borderId="1" xfId="0" applyNumberFormat="1" applyFont="1" applyFill="1" applyBorder="1" applyAlignment="1">
      <alignment horizontal="center"/>
    </xf>
    <xf numFmtId="1" fontId="7" fillId="3" borderId="1" xfId="0" applyNumberFormat="1" applyFont="1" applyFill="1" applyBorder="1" applyAlignment="1">
      <alignment horizontal="center"/>
    </xf>
    <xf numFmtId="0" fontId="5" fillId="3" borderId="1" xfId="0" applyFont="1" applyFill="1" applyBorder="1" applyAlignment="1">
      <alignment horizontal="center"/>
    </xf>
    <xf numFmtId="176" fontId="5" fillId="5" borderId="1" xfId="9" applyFont="1" applyFill="1" applyBorder="1" applyAlignment="1" applyProtection="1">
      <alignment horizontal="center"/>
      <protection locked="0"/>
    </xf>
    <xf numFmtId="176" fontId="7" fillId="3" borderId="1" xfId="0" applyNumberFormat="1" applyFont="1" applyFill="1" applyBorder="1"/>
    <xf numFmtId="0" fontId="0" fillId="0" borderId="0" xfId="0" applyAlignment="1">
      <alignment horizontal="center" vertical="center"/>
    </xf>
    <xf numFmtId="0" fontId="25" fillId="2" borderId="21" xfId="0" applyFont="1" applyFill="1" applyBorder="1" applyAlignment="1">
      <alignment horizontal="center" vertical="center" wrapText="1"/>
    </xf>
    <xf numFmtId="0" fontId="25" fillId="2" borderId="0" xfId="0" applyFont="1" applyFill="1" applyAlignment="1">
      <alignment horizontal="center" vertical="center" wrapText="1"/>
    </xf>
    <xf numFmtId="0" fontId="25" fillId="2" borderId="6"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6" fillId="3" borderId="6"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26" fillId="3" borderId="3" xfId="0" applyFont="1" applyFill="1" applyBorder="1" applyAlignment="1">
      <alignment horizontal="center" vertical="center" wrapText="1"/>
    </xf>
    <xf numFmtId="0" fontId="26" fillId="3"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wrapText="1"/>
    </xf>
    <xf numFmtId="0" fontId="11" fillId="17" borderId="3" xfId="0" applyFont="1" applyFill="1" applyBorder="1" applyAlignment="1" applyProtection="1">
      <alignment horizontal="center" vertical="center" wrapText="1"/>
      <protection locked="0"/>
    </xf>
    <xf numFmtId="0" fontId="11" fillId="17" borderId="5" xfId="0" applyFont="1" applyFill="1" applyBorder="1" applyAlignment="1" applyProtection="1">
      <alignment horizontal="center" vertical="center" wrapText="1"/>
      <protection locked="0"/>
    </xf>
    <xf numFmtId="0" fontId="11" fillId="17" borderId="4" xfId="0" applyFont="1" applyFill="1" applyBorder="1" applyAlignment="1" applyProtection="1">
      <alignment horizontal="center" vertical="center" wrapText="1"/>
      <protection locked="0"/>
    </xf>
    <xf numFmtId="0" fontId="11" fillId="17" borderId="1" xfId="0" applyFont="1" applyFill="1" applyBorder="1" applyAlignment="1" applyProtection="1">
      <alignment horizontal="center" vertical="center"/>
      <protection locked="0"/>
    </xf>
    <xf numFmtId="0" fontId="11" fillId="17" borderId="22" xfId="0" applyFont="1" applyFill="1" applyBorder="1" applyAlignment="1" applyProtection="1">
      <alignment horizontal="center" vertical="center" wrapText="1"/>
      <protection locked="0"/>
    </xf>
    <xf numFmtId="0" fontId="11" fillId="17" borderId="23" xfId="0" applyFont="1" applyFill="1" applyBorder="1" applyAlignment="1" applyProtection="1">
      <alignment horizontal="center" vertical="center" wrapText="1"/>
      <protection locked="0"/>
    </xf>
    <xf numFmtId="0" fontId="11" fillId="17" borderId="23" xfId="0" applyFont="1" applyFill="1" applyBorder="1" applyAlignment="1" applyProtection="1">
      <alignment vertical="center" wrapText="1"/>
      <protection locked="0"/>
    </xf>
    <xf numFmtId="0" fontId="12" fillId="5" borderId="1" xfId="0" applyFont="1" applyFill="1" applyBorder="1" applyProtection="1">
      <protection locked="0"/>
    </xf>
    <xf numFmtId="0" fontId="21" fillId="5" borderId="1" xfId="0" applyFont="1" applyFill="1" applyBorder="1" applyAlignment="1" applyProtection="1">
      <alignment horizontal="center" vertical="center"/>
      <protection locked="0"/>
    </xf>
    <xf numFmtId="0" fontId="11" fillId="5" borderId="23" xfId="0" applyFont="1" applyFill="1" applyBorder="1" applyAlignment="1" applyProtection="1">
      <alignment horizontal="center" vertical="center" wrapText="1"/>
      <protection locked="0"/>
    </xf>
    <xf numFmtId="0" fontId="12" fillId="5" borderId="1" xfId="0" applyFont="1" applyFill="1" applyBorder="1" applyAlignment="1" applyProtection="1">
      <alignment horizontal="center" vertical="center"/>
      <protection locked="0"/>
    </xf>
    <xf numFmtId="0" fontId="11" fillId="5" borderId="1" xfId="0" applyFont="1" applyFill="1" applyBorder="1" applyAlignment="1" applyProtection="1">
      <alignment horizontal="center" vertical="center" wrapText="1"/>
      <protection locked="0"/>
    </xf>
    <xf numFmtId="0" fontId="12" fillId="5" borderId="1" xfId="0" applyFont="1" applyFill="1" applyBorder="1" applyAlignment="1" applyProtection="1">
      <alignment horizontal="left"/>
      <protection locked="0"/>
    </xf>
    <xf numFmtId="0" fontId="27" fillId="5" borderId="1" xfId="0" applyFont="1" applyFill="1" applyBorder="1" applyAlignment="1" applyProtection="1">
      <alignment horizontal="left"/>
      <protection locked="0"/>
    </xf>
    <xf numFmtId="0" fontId="28" fillId="14" borderId="1" xfId="0" applyFont="1" applyFill="1" applyBorder="1" applyAlignment="1" applyProtection="1">
      <alignment horizontal="left"/>
      <protection locked="0"/>
    </xf>
    <xf numFmtId="0" fontId="11" fillId="17" borderId="1" xfId="0" applyFont="1" applyFill="1" applyBorder="1" applyAlignment="1" applyProtection="1">
      <alignment vertical="center" wrapText="1"/>
      <protection locked="0"/>
    </xf>
    <xf numFmtId="0" fontId="9" fillId="0" borderId="0" xfId="0" applyFont="1" applyAlignment="1">
      <alignment horizontal="center" vertical="center"/>
    </xf>
    <xf numFmtId="0" fontId="11" fillId="17" borderId="1" xfId="0" applyFont="1" applyFill="1" applyBorder="1" applyAlignment="1" applyProtection="1">
      <alignment horizontal="center" vertical="center" wrapText="1"/>
      <protection locked="0"/>
    </xf>
    <xf numFmtId="0" fontId="21" fillId="4" borderId="1" xfId="0" applyFont="1" applyFill="1" applyBorder="1" applyAlignment="1" applyProtection="1">
      <alignment horizontal="center" vertical="center"/>
      <protection locked="0"/>
    </xf>
    <xf numFmtId="0" fontId="29" fillId="2" borderId="1" xfId="0" applyFont="1" applyFill="1" applyBorder="1" applyAlignment="1" applyProtection="1">
      <alignment horizontal="center" vertical="center" wrapText="1"/>
    </xf>
    <xf numFmtId="0" fontId="30" fillId="5" borderId="1" xfId="0" applyFont="1" applyFill="1" applyBorder="1" applyAlignment="1" applyProtection="1">
      <alignment horizontal="center" vertical="center" wrapText="1"/>
      <protection locked="0"/>
    </xf>
    <xf numFmtId="0" fontId="31" fillId="2" borderId="1" xfId="0" applyFont="1" applyFill="1" applyBorder="1" applyAlignment="1" applyProtection="1">
      <alignment horizontal="center" vertical="center" wrapText="1"/>
    </xf>
    <xf numFmtId="0" fontId="32" fillId="5" borderId="1" xfId="0" applyFont="1" applyFill="1" applyBorder="1" applyProtection="1">
      <protection locked="0"/>
    </xf>
    <xf numFmtId="0" fontId="33" fillId="5" borderId="1" xfId="11" applyFill="1" applyBorder="1" applyAlignment="1" applyProtection="1">
      <protection locked="0"/>
    </xf>
    <xf numFmtId="0" fontId="0" fillId="0" borderId="0" xfId="0" quotePrefix="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6">
    <dxf>
      <font>
        <color indexed="54"/>
      </font>
    </dxf>
    <dxf>
      <font>
        <b val="1"/>
        <i val="0"/>
      </font>
    </dxf>
    <dxf>
      <font>
        <color indexed="9"/>
      </font>
    </dxf>
    <dxf>
      <fill>
        <patternFill patternType="solid">
          <bgColor indexed="42"/>
        </patternFill>
      </fill>
    </dxf>
    <dxf>
      <fill>
        <patternFill patternType="solid">
          <bgColor indexed="13"/>
        </patternFill>
      </fill>
    </dxf>
    <dxf>
      <fill>
        <patternFill patternType="solid">
          <bgColor indexed="29"/>
        </patternFill>
      </fill>
    </dxf>
  </dxfs>
  <tableStyles count="1" defaultTableStyle="TableStyleMedium9" defaultPivotStyle="PivotStyleLight16">
    <tableStyle name="MySqlDefault" pivot="0" table="0" count="0"/>
  </tableStyles>
  <colors>
    <mruColors>
      <color rgb="00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endParaRPr lang="pt-BR"/>
          </a:p>
        </c:rich>
      </c:tx>
      <c:layout/>
      <c:overlay val="0"/>
      <c:spPr>
        <a:noFill/>
        <a:ln>
          <a:noFill/>
        </a:ln>
        <a:effectLst/>
      </c:sp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Lbls>
            <c:delete val="1"/>
          </c:dLbls>
          <c:cat>
            <c:strRef>
              <c:f>Sprint1!$B$1:$L$1</c:f>
              <c:strCache>
                <c:ptCount val="11"/>
                <c:pt idx="0">
                  <c:v>Horas estimadas</c:v>
                </c:pt>
                <c:pt idx="1" c:formatCode="dd/mmm">
                  <c:v>30/jan</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0</c:v>
                </c:pt>
              </c:numCache>
            </c:numRef>
          </c:val>
          <c:smooth val="0"/>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dLbls>
            <c:delete val="1"/>
          </c:dLbls>
          <c:cat>
            <c:strRef>
              <c:f>Sprint1!$B$1:$L$1</c:f>
              <c:strCache>
                <c:ptCount val="11"/>
                <c:pt idx="0">
                  <c:v>Horas estimadas</c:v>
                </c:pt>
                <c:pt idx="1" c:formatCode="dd/mmm">
                  <c:v>30/jan</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General</c:formatCode>
                <c:ptCount val="11"/>
                <c:pt idx="0">
                  <c:v>0</c:v>
                </c:pt>
                <c:pt idx="1" c:formatCode="0">
                  <c:v>0</c:v>
                </c:pt>
                <c:pt idx="2" c:formatCode="0">
                  <c:v>0</c:v>
                </c:pt>
                <c:pt idx="3" c:formatCode="0">
                  <c:v>0</c:v>
                </c:pt>
                <c:pt idx="4" c:formatCode="0">
                  <c:v>0</c:v>
                </c:pt>
                <c:pt idx="5" c:formatCode="0">
                  <c:v>0</c:v>
                </c:pt>
                <c:pt idx="6" c:formatCode="0">
                  <c:v>0</c:v>
                </c:pt>
                <c:pt idx="7" c:formatCode="0">
                  <c:v>0</c:v>
                </c:pt>
                <c:pt idx="8" c:formatCode="0">
                  <c:v>0</c:v>
                </c:pt>
                <c:pt idx="9" c:formatCode="0">
                  <c:v>0</c:v>
                </c:pt>
                <c:pt idx="10" c:formatCode="0">
                  <c:v>0</c:v>
                </c:pt>
              </c:numCache>
            </c:numRef>
          </c:val>
          <c:smooth val="0"/>
        </c:ser>
        <c:dLbls>
          <c:showLegendKey val="0"/>
          <c:showVal val="0"/>
          <c:showCatName val="0"/>
          <c:showSerName val="0"/>
          <c:showPercent val="0"/>
          <c:showBubbleSize val="0"/>
        </c:dLbls>
        <c:marker val="0"/>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2000308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pt-B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723900</xdr:colOff>
      <xdr:row>19</xdr:row>
      <xdr:rowOff>76200</xdr:rowOff>
    </xdr:from>
    <xdr:to>
      <xdr:col>11</xdr:col>
      <xdr:colOff>9525</xdr:colOff>
      <xdr:row>26</xdr:row>
      <xdr:rowOff>76200</xdr:rowOff>
    </xdr:to>
    <xdr:pic>
      <xdr:nvPicPr>
        <xdr:cNvPr id="3" name="Imagem 2" descr="https://agilemomentum.files.wordpress.com/2019/01/image.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934325" y="4229100"/>
          <a:ext cx="34766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13</xdr:col>
      <xdr:colOff>9525</xdr:colOff>
      <xdr:row>0</xdr:row>
      <xdr:rowOff>19050</xdr:rowOff>
    </xdr:from>
    <xdr:to>
      <xdr:col>20</xdr:col>
      <xdr:colOff>352425</xdr:colOff>
      <xdr:row>17</xdr:row>
      <xdr:rowOff>95250</xdr:rowOff>
    </xdr:to>
    <xdr:graphicFrame>
      <xdr:nvGraphicFramePr>
        <xdr:cNvPr id="2" name="Gráfico 1"/>
        <xdr:cNvGraphicFramePr/>
      </xdr:nvGraphicFramePr>
      <xdr:xfrm>
        <a:off x="7686675" y="19050"/>
        <a:ext cx="5057775" cy="36480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22</xdr:row>
      <xdr:rowOff>66675</xdr:rowOff>
    </xdr:from>
    <xdr:to>
      <xdr:col>3</xdr:col>
      <xdr:colOff>1371600</xdr:colOff>
      <xdr:row>26</xdr:row>
      <xdr:rowOff>83454</xdr:rowOff>
    </xdr:to>
    <xdr:pic>
      <xdr:nvPicPr>
        <xdr:cNvPr id="4" name="Imagem 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9050" y="3838575"/>
          <a:ext cx="3267075" cy="740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1425690</xdr:colOff>
      <xdr:row>22</xdr:row>
      <xdr:rowOff>83455</xdr:rowOff>
    </xdr:from>
    <xdr:to>
      <xdr:col>9</xdr:col>
      <xdr:colOff>141606</xdr:colOff>
      <xdr:row>31</xdr:row>
      <xdr:rowOff>123825</xdr:rowOff>
    </xdr:to>
    <xdr:pic>
      <xdr:nvPicPr>
        <xdr:cNvPr id="5" name="Imagem 4"/>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3340100" y="3855085"/>
          <a:ext cx="3430905" cy="179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771525</xdr:colOff>
      <xdr:row>5</xdr:row>
      <xdr:rowOff>19050</xdr:rowOff>
    </xdr:from>
    <xdr:to>
      <xdr:col>1</xdr:col>
      <xdr:colOff>0</xdr:colOff>
      <xdr:row>6</xdr:row>
      <xdr:rowOff>0</xdr:rowOff>
    </xdr:to>
    <xdr:sp>
      <xdr:nvSpPr>
        <xdr:cNvPr id="7" name="Fluxograma: Conector 6"/>
        <xdr:cNvSpPr/>
      </xdr:nvSpPr>
      <xdr:spPr>
        <a:xfrm>
          <a:off x="771525" y="1028700"/>
          <a:ext cx="2381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1</a:t>
          </a:r>
          <a:endParaRPr lang="pt-BR" sz="1100" b="1"/>
        </a:p>
      </xdr:txBody>
    </xdr:sp>
    <xdr:clientData/>
  </xdr:twoCellAnchor>
  <xdr:twoCellAnchor>
    <xdr:from>
      <xdr:col>3</xdr:col>
      <xdr:colOff>1295400</xdr:colOff>
      <xdr:row>5</xdr:row>
      <xdr:rowOff>19050</xdr:rowOff>
    </xdr:from>
    <xdr:to>
      <xdr:col>3</xdr:col>
      <xdr:colOff>1571625</xdr:colOff>
      <xdr:row>5</xdr:row>
      <xdr:rowOff>323850</xdr:rowOff>
    </xdr:to>
    <xdr:sp>
      <xdr:nvSpPr>
        <xdr:cNvPr id="8" name="Fluxograma: Conector 7"/>
        <xdr:cNvSpPr/>
      </xdr:nvSpPr>
      <xdr:spPr>
        <a:xfrm>
          <a:off x="3209925" y="1028700"/>
          <a:ext cx="2762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2</a:t>
          </a:r>
          <a:endParaRPr lang="pt-BR" sz="1100" b="1"/>
        </a:p>
      </xdr:txBody>
    </xdr:sp>
    <xdr:clientData/>
  </xdr:twoCellAnchor>
  <xdr:twoCellAnchor>
    <xdr:from>
      <xdr:col>7</xdr:col>
      <xdr:colOff>476250</xdr:colOff>
      <xdr:row>5</xdr:row>
      <xdr:rowOff>19050</xdr:rowOff>
    </xdr:from>
    <xdr:to>
      <xdr:col>8</xdr:col>
      <xdr:colOff>257175</xdr:colOff>
      <xdr:row>5</xdr:row>
      <xdr:rowOff>323850</xdr:rowOff>
    </xdr:to>
    <xdr:sp>
      <xdr:nvSpPr>
        <xdr:cNvPr id="9" name="Fluxograma: Conector 8"/>
        <xdr:cNvSpPr/>
      </xdr:nvSpPr>
      <xdr:spPr>
        <a:xfrm>
          <a:off x="6210300" y="1028700"/>
          <a:ext cx="285750"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3</a:t>
          </a:r>
          <a:endParaRPr lang="pt-BR" sz="1100" b="1"/>
        </a:p>
      </xdr:txBody>
    </xdr:sp>
    <xdr:clientData/>
  </xdr:twoCellAnchor>
  <xdr:twoCellAnchor>
    <xdr:from>
      <xdr:col>12</xdr:col>
      <xdr:colOff>990600</xdr:colOff>
      <xdr:row>5</xdr:row>
      <xdr:rowOff>9525</xdr:rowOff>
    </xdr:from>
    <xdr:to>
      <xdr:col>12</xdr:col>
      <xdr:colOff>1285875</xdr:colOff>
      <xdr:row>5</xdr:row>
      <xdr:rowOff>314325</xdr:rowOff>
    </xdr:to>
    <xdr:sp>
      <xdr:nvSpPr>
        <xdr:cNvPr id="10" name="Fluxograma: Conector 9"/>
        <xdr:cNvSpPr/>
      </xdr:nvSpPr>
      <xdr:spPr>
        <a:xfrm>
          <a:off x="9077325" y="1019175"/>
          <a:ext cx="295275" cy="24765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4</a:t>
          </a:r>
          <a:endParaRPr lang="pt-BR" sz="1100" b="1"/>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161924</xdr:colOff>
      <xdr:row>18</xdr:row>
      <xdr:rowOff>95249</xdr:rowOff>
    </xdr:from>
    <xdr:to>
      <xdr:col>13</xdr:col>
      <xdr:colOff>571499</xdr:colOff>
      <xdr:row>20</xdr:row>
      <xdr:rowOff>152400</xdr:rowOff>
    </xdr:to>
    <xdr:sp>
      <xdr:nvSpPr>
        <xdr:cNvPr id="2" name="Retângulo: Cantos Arredondados 2"/>
        <xdr:cNvSpPr/>
      </xdr:nvSpPr>
      <xdr:spPr>
        <a:xfrm>
          <a:off x="5314315" y="3714115"/>
          <a:ext cx="6429375" cy="438785"/>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600"/>
            <a:t>Observar</a:t>
          </a:r>
          <a:r>
            <a:rPr lang="pt-BR" sz="1600" baseline="0"/>
            <a:t> a capacidade do time para dimensionar o esforço nos sprints.</a:t>
          </a:r>
          <a:endParaRPr lang="pt-BR" sz="1600"/>
        </a:p>
      </xdr:txBody>
    </xdr:sp>
    <xdr:clientData/>
  </xdr:twoCellAnchor>
  <xdr:twoCellAnchor>
    <xdr:from>
      <xdr:col>1</xdr:col>
      <xdr:colOff>695327</xdr:colOff>
      <xdr:row>9</xdr:row>
      <xdr:rowOff>142876</xdr:rowOff>
    </xdr:from>
    <xdr:to>
      <xdr:col>8</xdr:col>
      <xdr:colOff>138112</xdr:colOff>
      <xdr:row>18</xdr:row>
      <xdr:rowOff>95249</xdr:rowOff>
    </xdr:to>
    <xdr:cxnSp>
      <xdr:nvCxnSpPr>
        <xdr:cNvPr id="3" name="Conector de Seta Reta 5"/>
        <xdr:cNvCxnSpPr>
          <a:stCxn id="2" idx="0"/>
        </xdr:cNvCxnSpPr>
      </xdr:nvCxnSpPr>
      <xdr:spPr>
        <a:xfrm flipH="1" flipV="1">
          <a:off x="3952875" y="1962150"/>
          <a:ext cx="4576445" cy="1751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16</xdr:row>
      <xdr:rowOff>76200</xdr:rowOff>
    </xdr:from>
    <xdr:to>
      <xdr:col>8</xdr:col>
      <xdr:colOff>138112</xdr:colOff>
      <xdr:row>18</xdr:row>
      <xdr:rowOff>95249</xdr:rowOff>
    </xdr:to>
    <xdr:cxnSp>
      <xdr:nvCxnSpPr>
        <xdr:cNvPr id="4" name="Conector de Seta Reta 6"/>
        <xdr:cNvCxnSpPr>
          <a:stCxn id="2" idx="0"/>
        </xdr:cNvCxnSpPr>
      </xdr:nvCxnSpPr>
      <xdr:spPr>
        <a:xfrm flipH="1" flipV="1">
          <a:off x="7200900" y="3314700"/>
          <a:ext cx="1328420" cy="3994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333377</xdr:colOff>
      <xdr:row>16</xdr:row>
      <xdr:rowOff>47627</xdr:rowOff>
    </xdr:from>
    <xdr:to>
      <xdr:col>8</xdr:col>
      <xdr:colOff>138112</xdr:colOff>
      <xdr:row>18</xdr:row>
      <xdr:rowOff>95249</xdr:rowOff>
    </xdr:to>
    <xdr:cxnSp>
      <xdr:nvCxnSpPr>
        <xdr:cNvPr id="5" name="Conector de Seta Reta 9"/>
        <xdr:cNvCxnSpPr>
          <a:stCxn id="2" idx="0"/>
        </xdr:cNvCxnSpPr>
      </xdr:nvCxnSpPr>
      <xdr:spPr>
        <a:xfrm flipH="1" flipV="1">
          <a:off x="8258175" y="3286125"/>
          <a:ext cx="271145" cy="427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9</xdr:col>
      <xdr:colOff>342900</xdr:colOff>
      <xdr:row>18</xdr:row>
      <xdr:rowOff>95249</xdr:rowOff>
    </xdr:to>
    <xdr:cxnSp>
      <xdr:nvCxnSpPr>
        <xdr:cNvPr id="6" name="Conector de Seta Reta 12"/>
        <xdr:cNvCxnSpPr>
          <a:stCxn id="2" idx="0"/>
        </xdr:cNvCxnSpPr>
      </xdr:nvCxnSpPr>
      <xdr:spPr>
        <a:xfrm flipV="1">
          <a:off x="8529320" y="3333750"/>
          <a:ext cx="7099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11</xdr:col>
      <xdr:colOff>295275</xdr:colOff>
      <xdr:row>18</xdr:row>
      <xdr:rowOff>95249</xdr:rowOff>
    </xdr:to>
    <xdr:cxnSp>
      <xdr:nvCxnSpPr>
        <xdr:cNvPr id="7" name="Conector de Seta Reta 15"/>
        <xdr:cNvCxnSpPr>
          <a:stCxn id="2" idx="0"/>
        </xdr:cNvCxnSpPr>
      </xdr:nvCxnSpPr>
      <xdr:spPr>
        <a:xfrm flipV="1">
          <a:off x="8529320" y="3333750"/>
          <a:ext cx="18910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leonardopereira10@gmail.com" TargetMode="External"/><Relationship Id="rId4" Type="http://schemas.openxmlformats.org/officeDocument/2006/relationships/hyperlink" Target="mailto:danyellias@gmail.com" TargetMode="External"/><Relationship Id="rId3" Type="http://schemas.openxmlformats.org/officeDocument/2006/relationships/hyperlink" Target="mailto:lucasdemoraesc@g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tabSelected="1" workbookViewId="0">
      <selection activeCell="B23" sqref="B23"/>
    </sheetView>
  </sheetViews>
  <sheetFormatPr defaultColWidth="9" defaultRowHeight="15" outlineLevelCol="2"/>
  <cols>
    <col min="1" max="1" width="23.2857142857143" customWidth="1"/>
    <col min="2" max="2" width="48.1428571428571" customWidth="1"/>
    <col min="3" max="3" width="31.7142857142857" customWidth="1"/>
  </cols>
  <sheetData>
    <row r="1" ht="20.25" spans="1:3">
      <c r="A1" s="195" t="s">
        <v>0</v>
      </c>
      <c r="B1" s="195"/>
      <c r="C1" s="195"/>
    </row>
    <row r="2" ht="25.5" spans="1:3">
      <c r="A2" s="196" t="s">
        <v>1</v>
      </c>
      <c r="B2" s="196"/>
      <c r="C2" s="196"/>
    </row>
    <row r="3" spans="1:3">
      <c r="A3" s="197" t="s">
        <v>2</v>
      </c>
      <c r="B3" s="197" t="s">
        <v>3</v>
      </c>
      <c r="C3" s="197" t="s">
        <v>4</v>
      </c>
    </row>
    <row r="4" spans="1:3">
      <c r="A4" s="198" t="s">
        <v>5</v>
      </c>
      <c r="B4" s="198" t="s">
        <v>6</v>
      </c>
      <c r="C4" s="199" t="s">
        <v>7</v>
      </c>
    </row>
    <row r="5" spans="1:3">
      <c r="A5" s="198" t="s">
        <v>8</v>
      </c>
      <c r="B5" s="198" t="s">
        <v>9</v>
      </c>
      <c r="C5" s="198"/>
    </row>
    <row r="6" spans="1:3">
      <c r="A6" s="198" t="s">
        <v>10</v>
      </c>
      <c r="B6" s="198" t="s">
        <v>6</v>
      </c>
      <c r="C6" s="199" t="s">
        <v>7</v>
      </c>
    </row>
    <row r="7" spans="1:3">
      <c r="A7" s="198" t="s">
        <v>10</v>
      </c>
      <c r="B7" s="198" t="s">
        <v>11</v>
      </c>
      <c r="C7" s="199" t="s">
        <v>12</v>
      </c>
    </row>
    <row r="8" spans="1:3">
      <c r="A8" s="198" t="s">
        <v>10</v>
      </c>
      <c r="B8" s="198" t="s">
        <v>13</v>
      </c>
      <c r="C8" s="199" t="s">
        <v>14</v>
      </c>
    </row>
    <row r="9" spans="1:3">
      <c r="A9" s="198"/>
      <c r="B9" s="198"/>
      <c r="C9" s="198"/>
    </row>
    <row r="10" spans="1:3">
      <c r="A10" s="198"/>
      <c r="B10" s="198"/>
      <c r="C10" s="198"/>
    </row>
    <row r="11" spans="1:3">
      <c r="A11" s="198"/>
      <c r="B11" s="198"/>
      <c r="C11" s="198"/>
    </row>
    <row r="12" spans="1:3">
      <c r="A12" s="198"/>
      <c r="B12" s="198"/>
      <c r="C12" s="198"/>
    </row>
    <row r="13" spans="1:3">
      <c r="A13" s="198"/>
      <c r="B13" s="198"/>
      <c r="C13" s="198"/>
    </row>
    <row r="14" spans="1:3">
      <c r="A14" s="198"/>
      <c r="B14" s="198"/>
      <c r="C14" s="198"/>
    </row>
    <row r="15" spans="1:3">
      <c r="A15" s="198"/>
      <c r="B15" s="198"/>
      <c r="C15" s="198"/>
    </row>
    <row r="16" spans="1:3">
      <c r="A16" s="198"/>
      <c r="B16" s="198"/>
      <c r="C16" s="198"/>
    </row>
    <row r="17" spans="1:3">
      <c r="A17" s="198"/>
      <c r="B17" s="198"/>
      <c r="C17" s="198"/>
    </row>
  </sheetData>
  <mergeCells count="2">
    <mergeCell ref="A1:C1"/>
    <mergeCell ref="A2:C2"/>
  </mergeCells>
  <hyperlinks>
    <hyperlink ref="C4" r:id="rId3" display="lucasdemoraesc@gmail.com"/>
    <hyperlink ref="C8" r:id="rId4" display="danyellias@gmail.com"/>
    <hyperlink ref="C7" r:id="rId5" display="leonardopereira10@gmail.com"/>
    <hyperlink ref="C6" r:id="rId3" display="lucasdemoraesc@gmail.com"/>
  </hyperlinks>
  <pageMargins left="0.511811024" right="0.511811024" top="0.787401575" bottom="0.787401575" header="0.31496062" footer="0.31496062"/>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7"/>
  <sheetViews>
    <sheetView workbookViewId="0">
      <selection activeCell="M25" sqref="M25"/>
    </sheetView>
  </sheetViews>
  <sheetFormatPr defaultColWidth="9" defaultRowHeight="15"/>
  <cols>
    <col min="1" max="1" width="11" style="135" customWidth="1"/>
    <col min="2" max="2" width="12.4285714285714" style="43" customWidth="1"/>
    <col min="3" max="3" width="69" style="43" customWidth="1"/>
    <col min="4" max="4" width="9.42857142857143" style="165" customWidth="1"/>
    <col min="5" max="5" width="1.71428571428571" style="43" customWidth="1"/>
    <col min="6" max="6" width="4.57142857142857" style="43" customWidth="1"/>
    <col min="7" max="7" width="20.2857142857143" style="43" customWidth="1"/>
    <col min="8" max="9" width="9.14285714285714" style="43"/>
    <col min="10" max="10" width="11.5714285714286" style="43" customWidth="1"/>
    <col min="11" max="11" width="12.7142857142857" style="43" customWidth="1"/>
    <col min="12" max="16384" width="9.14285714285714" style="43"/>
  </cols>
  <sheetData>
    <row r="1" ht="12" customHeight="1" spans="1:12">
      <c r="A1" s="166" t="s">
        <v>15</v>
      </c>
      <c r="B1" s="167"/>
      <c r="C1" s="167"/>
      <c r="D1" s="167"/>
      <c r="F1" s="168" t="s">
        <v>16</v>
      </c>
      <c r="G1" s="169"/>
      <c r="H1" s="169"/>
      <c r="I1" s="169"/>
      <c r="J1" s="169"/>
      <c r="K1" s="169"/>
      <c r="L1" s="169"/>
    </row>
    <row r="2" ht="42" customHeight="1" spans="1:12">
      <c r="A2" s="170" t="s">
        <v>17</v>
      </c>
      <c r="B2" s="171"/>
      <c r="C2" s="171"/>
      <c r="D2" s="171"/>
      <c r="F2" s="172" t="s">
        <v>18</v>
      </c>
      <c r="G2" s="173"/>
      <c r="H2" s="173"/>
      <c r="I2" s="173"/>
      <c r="J2" s="173"/>
      <c r="K2" s="173"/>
      <c r="L2" s="173"/>
    </row>
    <row r="3" ht="24" spans="1:12">
      <c r="A3" s="174" t="s">
        <v>19</v>
      </c>
      <c r="B3" s="174" t="s">
        <v>20</v>
      </c>
      <c r="C3" s="174" t="s">
        <v>21</v>
      </c>
      <c r="D3" s="174" t="s">
        <v>22</v>
      </c>
      <c r="F3" s="174" t="s">
        <v>19</v>
      </c>
      <c r="G3" s="175" t="s">
        <v>23</v>
      </c>
      <c r="H3" s="174" t="s">
        <v>16</v>
      </c>
      <c r="I3" s="174"/>
      <c r="J3" s="174"/>
      <c r="K3" s="174"/>
      <c r="L3" s="174"/>
    </row>
    <row r="4" ht="24" spans="1:12">
      <c r="A4" s="176" t="s">
        <v>24</v>
      </c>
      <c r="B4" s="177"/>
      <c r="C4" s="178"/>
      <c r="D4" s="179" t="s">
        <v>25</v>
      </c>
      <c r="F4" s="180" t="s">
        <v>26</v>
      </c>
      <c r="G4" s="180" t="s">
        <v>27</v>
      </c>
      <c r="H4" s="179" t="s">
        <v>28</v>
      </c>
      <c r="I4" s="179" t="s">
        <v>29</v>
      </c>
      <c r="J4" s="179" t="s">
        <v>30</v>
      </c>
      <c r="K4" s="193" t="s">
        <v>31</v>
      </c>
      <c r="L4" s="179" t="s">
        <v>32</v>
      </c>
    </row>
    <row r="5" spans="1:12">
      <c r="A5" s="181">
        <v>1</v>
      </c>
      <c r="B5" s="182" t="s">
        <v>24</v>
      </c>
      <c r="C5" s="183" t="s">
        <v>33</v>
      </c>
      <c r="D5" s="184">
        <v>10</v>
      </c>
      <c r="F5" s="185">
        <v>1</v>
      </c>
      <c r="G5" s="183" t="s">
        <v>34</v>
      </c>
      <c r="H5" s="186">
        <v>5</v>
      </c>
      <c r="I5" s="186">
        <v>0</v>
      </c>
      <c r="J5" s="186">
        <v>0</v>
      </c>
      <c r="K5" s="186">
        <v>3</v>
      </c>
      <c r="L5" s="194">
        <f>SUM(H5:K5)</f>
        <v>8</v>
      </c>
    </row>
    <row r="6" spans="1:12">
      <c r="A6" s="181">
        <v>2</v>
      </c>
      <c r="B6" s="182" t="s">
        <v>24</v>
      </c>
      <c r="C6" s="183" t="s">
        <v>35</v>
      </c>
      <c r="D6" s="184">
        <v>10</v>
      </c>
      <c r="F6" s="185">
        <v>2</v>
      </c>
      <c r="G6" s="183" t="s">
        <v>36</v>
      </c>
      <c r="H6" s="186">
        <v>5</v>
      </c>
      <c r="I6" s="186">
        <v>0</v>
      </c>
      <c r="J6" s="186">
        <v>5</v>
      </c>
      <c r="K6" s="186">
        <v>5</v>
      </c>
      <c r="L6" s="194">
        <f t="shared" ref="L6:L19" si="0">SUM(H6:K6)</f>
        <v>15</v>
      </c>
    </row>
    <row r="7" spans="1:12">
      <c r="A7" s="181">
        <v>3</v>
      </c>
      <c r="B7" s="182" t="s">
        <v>24</v>
      </c>
      <c r="C7" s="183" t="s">
        <v>37</v>
      </c>
      <c r="D7" s="184">
        <v>15</v>
      </c>
      <c r="F7" s="185">
        <v>3</v>
      </c>
      <c r="G7" s="183" t="s">
        <v>38</v>
      </c>
      <c r="H7" s="186">
        <v>3</v>
      </c>
      <c r="I7" s="186">
        <v>0</v>
      </c>
      <c r="J7" s="186">
        <v>0</v>
      </c>
      <c r="K7" s="186">
        <v>3</v>
      </c>
      <c r="L7" s="194">
        <f t="shared" si="0"/>
        <v>6</v>
      </c>
    </row>
    <row r="8" spans="1:12">
      <c r="A8" s="181">
        <v>4</v>
      </c>
      <c r="B8" s="182" t="s">
        <v>24</v>
      </c>
      <c r="C8" s="183" t="s">
        <v>39</v>
      </c>
      <c r="D8" s="184">
        <v>15</v>
      </c>
      <c r="F8" s="185"/>
      <c r="G8" s="183"/>
      <c r="H8" s="186"/>
      <c r="I8" s="186"/>
      <c r="J8" s="186"/>
      <c r="K8" s="186"/>
      <c r="L8" s="194">
        <f t="shared" si="0"/>
        <v>0</v>
      </c>
    </row>
    <row r="9" spans="1:12">
      <c r="A9" s="181">
        <v>5</v>
      </c>
      <c r="B9" s="182" t="s">
        <v>24</v>
      </c>
      <c r="C9" s="183" t="s">
        <v>40</v>
      </c>
      <c r="D9" s="184">
        <v>10</v>
      </c>
      <c r="F9" s="187"/>
      <c r="G9" s="183"/>
      <c r="H9" s="186"/>
      <c r="I9" s="186"/>
      <c r="J9" s="186"/>
      <c r="K9" s="186"/>
      <c r="L9" s="194">
        <f t="shared" si="0"/>
        <v>0</v>
      </c>
    </row>
    <row r="10" spans="1:12">
      <c r="A10" s="181">
        <v>6</v>
      </c>
      <c r="B10" s="182" t="s">
        <v>24</v>
      </c>
      <c r="C10" s="183" t="s">
        <v>41</v>
      </c>
      <c r="D10" s="184">
        <v>2</v>
      </c>
      <c r="F10" s="185"/>
      <c r="G10" s="183"/>
      <c r="H10" s="186"/>
      <c r="I10" s="186"/>
      <c r="J10" s="186"/>
      <c r="K10" s="186"/>
      <c r="L10" s="194">
        <f t="shared" si="0"/>
        <v>0</v>
      </c>
    </row>
    <row r="11" customHeight="1" spans="1:12">
      <c r="A11" s="176" t="s">
        <v>42</v>
      </c>
      <c r="B11" s="177"/>
      <c r="C11" s="178"/>
      <c r="D11" s="179">
        <f>SUM(D5:D10)</f>
        <v>62</v>
      </c>
      <c r="F11" s="187"/>
      <c r="G11" s="183"/>
      <c r="H11" s="186"/>
      <c r="I11" s="186"/>
      <c r="J11" s="186"/>
      <c r="K11" s="186"/>
      <c r="L11" s="194">
        <f t="shared" si="0"/>
        <v>0</v>
      </c>
    </row>
    <row r="12" spans="1:12">
      <c r="A12" s="181">
        <v>7</v>
      </c>
      <c r="B12" s="182" t="s">
        <v>42</v>
      </c>
      <c r="C12" s="183" t="s">
        <v>43</v>
      </c>
      <c r="D12" s="184"/>
      <c r="F12" s="187"/>
      <c r="G12" s="183"/>
      <c r="H12" s="186"/>
      <c r="I12" s="186"/>
      <c r="J12" s="186"/>
      <c r="K12" s="186"/>
      <c r="L12" s="194">
        <f t="shared" si="0"/>
        <v>0</v>
      </c>
    </row>
    <row r="13" spans="1:12">
      <c r="A13" s="181">
        <v>8</v>
      </c>
      <c r="B13" s="182" t="s">
        <v>42</v>
      </c>
      <c r="C13" s="183" t="s">
        <v>44</v>
      </c>
      <c r="D13" s="184"/>
      <c r="F13" s="187"/>
      <c r="G13" s="183"/>
      <c r="H13" s="186"/>
      <c r="I13" s="186"/>
      <c r="J13" s="186"/>
      <c r="K13" s="186"/>
      <c r="L13" s="194">
        <f t="shared" si="0"/>
        <v>0</v>
      </c>
    </row>
    <row r="14" spans="1:12">
      <c r="A14" s="181">
        <v>9</v>
      </c>
      <c r="B14" s="182" t="s">
        <v>42</v>
      </c>
      <c r="C14" s="188" t="s">
        <v>45</v>
      </c>
      <c r="D14" s="184"/>
      <c r="F14" s="187"/>
      <c r="G14" s="183"/>
      <c r="H14" s="186"/>
      <c r="I14" s="186"/>
      <c r="J14" s="186"/>
      <c r="K14" s="186"/>
      <c r="L14" s="194">
        <f t="shared" si="0"/>
        <v>0</v>
      </c>
    </row>
    <row r="15" spans="1:12">
      <c r="A15" s="181">
        <v>10</v>
      </c>
      <c r="B15" s="182" t="s">
        <v>42</v>
      </c>
      <c r="C15" s="189" t="s">
        <v>46</v>
      </c>
      <c r="D15" s="184"/>
      <c r="F15" s="187"/>
      <c r="G15" s="183"/>
      <c r="H15" s="186"/>
      <c r="I15" s="186"/>
      <c r="J15" s="186"/>
      <c r="K15" s="186"/>
      <c r="L15" s="194">
        <f t="shared" si="0"/>
        <v>0</v>
      </c>
    </row>
    <row r="16" spans="1:12">
      <c r="A16" s="181">
        <v>11</v>
      </c>
      <c r="B16" s="182" t="s">
        <v>42</v>
      </c>
      <c r="C16" s="190" t="s">
        <v>47</v>
      </c>
      <c r="D16" s="184"/>
      <c r="F16" s="187"/>
      <c r="G16" s="183"/>
      <c r="H16" s="186"/>
      <c r="I16" s="186"/>
      <c r="J16" s="186"/>
      <c r="K16" s="186"/>
      <c r="L16" s="194">
        <f t="shared" si="0"/>
        <v>0</v>
      </c>
    </row>
    <row r="17" spans="1:12">
      <c r="A17" s="181">
        <v>12</v>
      </c>
      <c r="B17" s="182" t="s">
        <v>42</v>
      </c>
      <c r="C17" s="190" t="s">
        <v>48</v>
      </c>
      <c r="D17" s="184"/>
      <c r="F17" s="187"/>
      <c r="G17" s="183"/>
      <c r="H17" s="186"/>
      <c r="I17" s="186"/>
      <c r="J17" s="186"/>
      <c r="K17" s="186"/>
      <c r="L17" s="194">
        <f t="shared" si="0"/>
        <v>0</v>
      </c>
    </row>
    <row r="18" spans="1:12">
      <c r="A18" s="181">
        <v>13</v>
      </c>
      <c r="B18" s="182" t="s">
        <v>42</v>
      </c>
      <c r="C18" s="188" t="s">
        <v>49</v>
      </c>
      <c r="D18" s="184"/>
      <c r="F18" s="187"/>
      <c r="G18" s="183"/>
      <c r="H18" s="186"/>
      <c r="I18" s="186"/>
      <c r="J18" s="186"/>
      <c r="K18" s="186"/>
      <c r="L18" s="194">
        <f t="shared" si="0"/>
        <v>0</v>
      </c>
    </row>
    <row r="19" spans="1:12">
      <c r="A19" s="181">
        <v>14</v>
      </c>
      <c r="B19" s="182" t="s">
        <v>42</v>
      </c>
      <c r="C19" s="188" t="s">
        <v>50</v>
      </c>
      <c r="D19" s="184"/>
      <c r="F19" s="187"/>
      <c r="G19" s="183"/>
      <c r="H19" s="186"/>
      <c r="I19" s="186"/>
      <c r="J19" s="186"/>
      <c r="K19" s="186"/>
      <c r="L19" s="194">
        <f t="shared" si="0"/>
        <v>0</v>
      </c>
    </row>
    <row r="20" spans="1:12">
      <c r="A20" s="181">
        <v>15</v>
      </c>
      <c r="B20" s="182" t="s">
        <v>42</v>
      </c>
      <c r="C20" s="188" t="s">
        <v>51</v>
      </c>
      <c r="D20" s="184"/>
      <c r="F20"/>
      <c r="G20"/>
      <c r="H20" s="165"/>
      <c r="I20" s="165"/>
      <c r="J20" s="165"/>
      <c r="K20" s="165"/>
      <c r="L20" s="165"/>
    </row>
    <row r="21" spans="1:12">
      <c r="A21" s="181">
        <v>16</v>
      </c>
      <c r="B21" s="182" t="s">
        <v>42</v>
      </c>
      <c r="C21" s="188" t="s">
        <v>52</v>
      </c>
      <c r="D21" s="184"/>
      <c r="F21"/>
      <c r="G21"/>
      <c r="H21" s="165"/>
      <c r="I21" s="165"/>
      <c r="J21" s="165"/>
      <c r="K21" s="165"/>
      <c r="L21" s="165"/>
    </row>
    <row r="22" customHeight="1" spans="1:12">
      <c r="A22" s="176" t="s">
        <v>53</v>
      </c>
      <c r="B22" s="177"/>
      <c r="C22" s="178"/>
      <c r="D22" s="179">
        <f>SUM(D12:D21)</f>
        <v>0</v>
      </c>
      <c r="F22"/>
      <c r="G22"/>
      <c r="H22" s="165"/>
      <c r="I22" s="165"/>
      <c r="J22" s="165"/>
      <c r="K22" s="165"/>
      <c r="L22" s="165"/>
    </row>
    <row r="23" spans="1:12">
      <c r="A23" s="181">
        <v>17</v>
      </c>
      <c r="B23" s="182" t="s">
        <v>53</v>
      </c>
      <c r="C23" s="183" t="s">
        <v>43</v>
      </c>
      <c r="D23" s="184"/>
      <c r="F23"/>
      <c r="G23"/>
      <c r="H23" s="165"/>
      <c r="I23" s="165"/>
      <c r="J23" s="165"/>
      <c r="K23" s="165"/>
      <c r="L23" s="165"/>
    </row>
    <row r="24" spans="1:4">
      <c r="A24" s="181">
        <v>18</v>
      </c>
      <c r="B24" s="182" t="s">
        <v>53</v>
      </c>
      <c r="C24" s="189" t="s">
        <v>54</v>
      </c>
      <c r="D24" s="184"/>
    </row>
    <row r="25" spans="1:4">
      <c r="A25" s="181">
        <v>19</v>
      </c>
      <c r="B25" s="182" t="s">
        <v>53</v>
      </c>
      <c r="C25" s="190" t="s">
        <v>55</v>
      </c>
      <c r="D25" s="184"/>
    </row>
    <row r="26" spans="1:4">
      <c r="A26" s="181">
        <v>20</v>
      </c>
      <c r="B26" s="182" t="s">
        <v>53</v>
      </c>
      <c r="C26" s="190" t="s">
        <v>48</v>
      </c>
      <c r="D26" s="184"/>
    </row>
    <row r="27" spans="1:4">
      <c r="A27" s="181">
        <v>21</v>
      </c>
      <c r="B27" s="182" t="s">
        <v>53</v>
      </c>
      <c r="C27" s="190" t="s">
        <v>56</v>
      </c>
      <c r="D27" s="184"/>
    </row>
    <row r="28" spans="1:4">
      <c r="A28" s="181">
        <v>22</v>
      </c>
      <c r="B28" s="182" t="s">
        <v>53</v>
      </c>
      <c r="C28" s="190" t="s">
        <v>57</v>
      </c>
      <c r="D28" s="184"/>
    </row>
    <row r="29" spans="1:4">
      <c r="A29" s="181">
        <v>23</v>
      </c>
      <c r="B29" s="182" t="s">
        <v>53</v>
      </c>
      <c r="C29" s="189" t="s">
        <v>58</v>
      </c>
      <c r="D29" s="184"/>
    </row>
    <row r="30" spans="1:4">
      <c r="A30" s="181">
        <v>24</v>
      </c>
      <c r="B30" s="182" t="s">
        <v>53</v>
      </c>
      <c r="C30" s="190" t="s">
        <v>59</v>
      </c>
      <c r="D30" s="184"/>
    </row>
    <row r="31" spans="1:4">
      <c r="A31" s="181">
        <v>25</v>
      </c>
      <c r="B31" s="182" t="s">
        <v>53</v>
      </c>
      <c r="C31" s="190" t="s">
        <v>60</v>
      </c>
      <c r="D31" s="184"/>
    </row>
    <row r="32" spans="1:4">
      <c r="A32" s="181">
        <v>26</v>
      </c>
      <c r="B32" s="182" t="s">
        <v>53</v>
      </c>
      <c r="C32" s="190" t="s">
        <v>61</v>
      </c>
      <c r="D32" s="184"/>
    </row>
    <row r="33" spans="1:4">
      <c r="A33" s="181">
        <v>27</v>
      </c>
      <c r="B33" s="182" t="s">
        <v>53</v>
      </c>
      <c r="C33" s="190" t="s">
        <v>62</v>
      </c>
      <c r="D33" s="184"/>
    </row>
    <row r="34" spans="1:4">
      <c r="A34" s="181">
        <v>28</v>
      </c>
      <c r="B34" s="182" t="s">
        <v>53</v>
      </c>
      <c r="C34" s="189" t="s">
        <v>63</v>
      </c>
      <c r="D34" s="184"/>
    </row>
    <row r="35" spans="1:4">
      <c r="A35" s="181">
        <v>29</v>
      </c>
      <c r="B35" s="182" t="s">
        <v>53</v>
      </c>
      <c r="C35" s="190" t="s">
        <v>64</v>
      </c>
      <c r="D35" s="184"/>
    </row>
    <row r="36" spans="1:4">
      <c r="A36" s="181">
        <v>30</v>
      </c>
      <c r="B36" s="182" t="s">
        <v>53</v>
      </c>
      <c r="C36" s="190" t="s">
        <v>65</v>
      </c>
      <c r="D36" s="184"/>
    </row>
    <row r="37" spans="1:4">
      <c r="A37" s="181">
        <v>31</v>
      </c>
      <c r="B37" s="182" t="s">
        <v>53</v>
      </c>
      <c r="C37" s="190" t="s">
        <v>66</v>
      </c>
      <c r="D37" s="184"/>
    </row>
    <row r="38" spans="1:4">
      <c r="A38" s="181">
        <v>32</v>
      </c>
      <c r="B38" s="182" t="s">
        <v>53</v>
      </c>
      <c r="C38" s="190" t="s">
        <v>67</v>
      </c>
      <c r="D38" s="184"/>
    </row>
    <row r="39" spans="1:4">
      <c r="A39" s="181">
        <v>33</v>
      </c>
      <c r="B39" s="182" t="s">
        <v>53</v>
      </c>
      <c r="C39" s="189" t="s">
        <v>68</v>
      </c>
      <c r="D39" s="184"/>
    </row>
    <row r="40" spans="1:4">
      <c r="A40" s="181"/>
      <c r="B40" s="182"/>
      <c r="C40" s="190"/>
      <c r="D40" s="184"/>
    </row>
    <row r="41" spans="1:4">
      <c r="A41" s="181"/>
      <c r="B41" s="182"/>
      <c r="C41" s="190"/>
      <c r="D41" s="184"/>
    </row>
    <row r="42" spans="1:4">
      <c r="A42" s="181"/>
      <c r="B42" s="182"/>
      <c r="C42" s="190"/>
      <c r="D42" s="184"/>
    </row>
    <row r="43" spans="1:4">
      <c r="A43" s="181"/>
      <c r="B43" s="182"/>
      <c r="C43" s="190"/>
      <c r="D43" s="184"/>
    </row>
    <row r="44" spans="1:4">
      <c r="A44" s="181">
        <v>34</v>
      </c>
      <c r="B44" s="182" t="s">
        <v>53</v>
      </c>
      <c r="C44" s="188" t="s">
        <v>51</v>
      </c>
      <c r="D44" s="184"/>
    </row>
    <row r="45" spans="1:4">
      <c r="A45" s="181">
        <v>35</v>
      </c>
      <c r="B45" s="182" t="s">
        <v>53</v>
      </c>
      <c r="C45" s="188" t="s">
        <v>52</v>
      </c>
      <c r="D45" s="184"/>
    </row>
    <row r="46" customHeight="1" spans="1:4">
      <c r="A46" s="176" t="s">
        <v>69</v>
      </c>
      <c r="B46" s="177"/>
      <c r="C46" s="178"/>
      <c r="D46" s="179">
        <f>SUM(D23:D45)</f>
        <v>0</v>
      </c>
    </row>
    <row r="47" spans="1:4">
      <c r="A47" s="181">
        <v>36</v>
      </c>
      <c r="B47" s="182" t="s">
        <v>69</v>
      </c>
      <c r="C47" s="183" t="s">
        <v>43</v>
      </c>
      <c r="D47" s="184"/>
    </row>
    <row r="48" spans="1:4">
      <c r="A48" s="181">
        <v>37</v>
      </c>
      <c r="B48" s="182" t="s">
        <v>69</v>
      </c>
      <c r="C48" s="188" t="s">
        <v>70</v>
      </c>
      <c r="D48" s="184"/>
    </row>
    <row r="49" spans="1:4">
      <c r="A49" s="181">
        <v>38</v>
      </c>
      <c r="B49" s="182" t="s">
        <v>69</v>
      </c>
      <c r="C49" s="188" t="s">
        <v>71</v>
      </c>
      <c r="D49" s="184"/>
    </row>
    <row r="50" spans="1:4">
      <c r="A50" s="181">
        <v>39</v>
      </c>
      <c r="B50" s="182" t="s">
        <v>69</v>
      </c>
      <c r="C50" s="188" t="s">
        <v>72</v>
      </c>
      <c r="D50" s="184"/>
    </row>
    <row r="51" spans="1:4">
      <c r="A51" s="181">
        <v>40</v>
      </c>
      <c r="B51" s="182" t="s">
        <v>69</v>
      </c>
      <c r="C51" s="183" t="s">
        <v>73</v>
      </c>
      <c r="D51" s="184"/>
    </row>
    <row r="52" spans="1:4">
      <c r="A52" s="181">
        <v>41</v>
      </c>
      <c r="B52" s="182" t="s">
        <v>69</v>
      </c>
      <c r="C52" s="183" t="s">
        <v>74</v>
      </c>
      <c r="D52" s="184"/>
    </row>
    <row r="53" spans="1:4">
      <c r="A53" s="181">
        <v>42</v>
      </c>
      <c r="B53" s="182" t="s">
        <v>69</v>
      </c>
      <c r="C53" s="183" t="s">
        <v>75</v>
      </c>
      <c r="D53" s="184"/>
    </row>
    <row r="54" spans="1:4">
      <c r="A54" s="181">
        <v>43</v>
      </c>
      <c r="B54" s="182" t="s">
        <v>69</v>
      </c>
      <c r="C54" s="183" t="s">
        <v>76</v>
      </c>
      <c r="D54" s="184"/>
    </row>
    <row r="55" spans="1:4">
      <c r="A55" s="181">
        <v>44</v>
      </c>
      <c r="B55" s="191" t="s">
        <v>69</v>
      </c>
      <c r="C55" s="188" t="s">
        <v>51</v>
      </c>
      <c r="D55" s="184"/>
    </row>
    <row r="56" spans="1:4">
      <c r="A56" s="176"/>
      <c r="B56" s="177"/>
      <c r="C56" s="178"/>
      <c r="D56" s="179">
        <f>SUM(D47:D55)</f>
        <v>0</v>
      </c>
    </row>
    <row r="57" ht="15.75" spans="4:4">
      <c r="D57" s="192">
        <f>SUM(D11,D22,D46,D56)</f>
        <v>62</v>
      </c>
    </row>
  </sheetData>
  <mergeCells count="10">
    <mergeCell ref="A1:D1"/>
    <mergeCell ref="F1:L1"/>
    <mergeCell ref="A2:D2"/>
    <mergeCell ref="F2:L2"/>
    <mergeCell ref="H3:L3"/>
    <mergeCell ref="A4:C4"/>
    <mergeCell ref="A11:C11"/>
    <mergeCell ref="A22:C22"/>
    <mergeCell ref="A46:C46"/>
    <mergeCell ref="A56:C56"/>
  </mergeCell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G14" sqref="G14"/>
    </sheetView>
  </sheetViews>
  <sheetFormatPr defaultColWidth="9" defaultRowHeight="15" outlineLevelCol="2"/>
  <cols>
    <col min="1" max="1" width="51.8571428571429" customWidth="1"/>
    <col min="2" max="2" width="16.7142857142857" style="1" customWidth="1"/>
    <col min="3" max="3" width="22.2857142857143" customWidth="1"/>
  </cols>
  <sheetData>
    <row r="1" ht="15.75" spans="1:3">
      <c r="A1" s="138" t="s">
        <v>77</v>
      </c>
      <c r="B1" s="138"/>
      <c r="C1" s="138"/>
    </row>
    <row r="2" ht="7.5" customHeight="1"/>
    <row r="3" ht="15.75" spans="1:3">
      <c r="A3" s="158" t="s">
        <v>78</v>
      </c>
      <c r="B3" s="158"/>
      <c r="C3" s="158"/>
    </row>
    <row r="4" ht="18.75" spans="1:3">
      <c r="A4" s="28" t="s">
        <v>79</v>
      </c>
      <c r="B4" s="159">
        <f>'Backlog Produto'!$D$57</f>
        <v>62</v>
      </c>
      <c r="C4" s="28" t="s">
        <v>80</v>
      </c>
    </row>
    <row r="5" spans="1:3">
      <c r="A5" s="10" t="s">
        <v>81</v>
      </c>
      <c r="B5" s="11">
        <v>0</v>
      </c>
      <c r="C5" s="10" t="s">
        <v>82</v>
      </c>
    </row>
    <row r="6" spans="1:3">
      <c r="A6" s="7" t="s">
        <v>83</v>
      </c>
      <c r="B6" s="17">
        <v>1</v>
      </c>
      <c r="C6" s="19"/>
    </row>
    <row r="7" spans="1:3">
      <c r="A7" s="19" t="s">
        <v>84</v>
      </c>
      <c r="B7" s="17">
        <v>10</v>
      </c>
      <c r="C7" s="19" t="s">
        <v>80</v>
      </c>
    </row>
    <row r="8" spans="1:3">
      <c r="A8" s="19" t="s">
        <v>85</v>
      </c>
      <c r="B8" s="160">
        <f>B6*B7*2</f>
        <v>20</v>
      </c>
      <c r="C8" s="19" t="s">
        <v>80</v>
      </c>
    </row>
    <row r="9" ht="18.75" spans="1:3">
      <c r="A9" s="28" t="s">
        <v>86</v>
      </c>
      <c r="B9" s="161">
        <f>B11/2</f>
        <v>3.1</v>
      </c>
      <c r="C9" s="28" t="s">
        <v>87</v>
      </c>
    </row>
    <row r="10" spans="1:3">
      <c r="A10" s="10" t="s">
        <v>88</v>
      </c>
      <c r="B10" s="162">
        <f>B4+(B4*B5)</f>
        <v>62</v>
      </c>
      <c r="C10" s="10" t="s">
        <v>80</v>
      </c>
    </row>
    <row r="11" spans="1:3">
      <c r="A11" s="19" t="s">
        <v>89</v>
      </c>
      <c r="B11" s="160">
        <f>B10/B8*2</f>
        <v>6.2</v>
      </c>
      <c r="C11" s="19" t="s">
        <v>90</v>
      </c>
    </row>
    <row r="12" ht="18.75" spans="1:3">
      <c r="A12" s="28" t="s">
        <v>91</v>
      </c>
      <c r="B12" s="161">
        <f>B11/4</f>
        <v>1.55</v>
      </c>
      <c r="C12" s="28" t="s">
        <v>92</v>
      </c>
    </row>
    <row r="14" ht="15.75" spans="1:3">
      <c r="A14" s="158" t="s">
        <v>93</v>
      </c>
      <c r="B14" s="158"/>
      <c r="C14" s="158"/>
    </row>
    <row r="15" spans="1:3">
      <c r="A15" s="19" t="s">
        <v>94</v>
      </c>
      <c r="B15" s="163">
        <v>20</v>
      </c>
      <c r="C15" s="12"/>
    </row>
    <row r="16" spans="1:3">
      <c r="A16" s="19" t="s">
        <v>95</v>
      </c>
      <c r="B16" s="32">
        <f>B10*B15</f>
        <v>1240</v>
      </c>
      <c r="C16" s="12"/>
    </row>
    <row r="17" spans="1:3">
      <c r="A17" s="19" t="s">
        <v>96</v>
      </c>
      <c r="B17" s="11">
        <v>0</v>
      </c>
      <c r="C17" s="12"/>
    </row>
    <row r="18" spans="1:3">
      <c r="A18" s="19" t="s">
        <v>97</v>
      </c>
      <c r="B18" s="33">
        <f>B16*B17</f>
        <v>0</v>
      </c>
      <c r="C18" s="12"/>
    </row>
    <row r="19" ht="18.75" spans="1:3">
      <c r="A19" s="28" t="s">
        <v>98</v>
      </c>
      <c r="B19" s="164">
        <f>B16+B18</f>
        <v>1240</v>
      </c>
      <c r="C19" s="12"/>
    </row>
    <row r="20" spans="1:3">
      <c r="A20" s="19" t="s">
        <v>99</v>
      </c>
      <c r="B20" s="11">
        <v>0.2</v>
      </c>
      <c r="C20" s="12"/>
    </row>
    <row r="21" spans="1:3">
      <c r="A21" s="19" t="s">
        <v>100</v>
      </c>
      <c r="B21" s="36">
        <f>B19*B20</f>
        <v>248</v>
      </c>
      <c r="C21" s="12"/>
    </row>
    <row r="22" ht="18.75" spans="1:3">
      <c r="A22" s="28" t="s">
        <v>101</v>
      </c>
      <c r="B22" s="164">
        <f>B19+B21</f>
        <v>1488</v>
      </c>
      <c r="C22" s="12"/>
    </row>
  </sheetData>
  <mergeCells count="3">
    <mergeCell ref="A1:C1"/>
    <mergeCell ref="A3:C3"/>
    <mergeCell ref="A14:C14"/>
  </mergeCells>
  <pageMargins left="0.511811024" right="0.511811024" top="0.787401575" bottom="0.787401575" header="0.31496062" footer="0.31496062"/>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workbookViewId="0">
      <selection activeCell="F5" sqref="F5"/>
    </sheetView>
  </sheetViews>
  <sheetFormatPr defaultColWidth="9" defaultRowHeight="12"/>
  <cols>
    <col min="1" max="1" width="6.57142857142857" style="82" customWidth="1"/>
    <col min="2" max="2" width="48.5714285714286" style="43" customWidth="1"/>
    <col min="3" max="3" width="14.8571428571429" style="82" customWidth="1"/>
    <col min="4" max="6" width="14.1428571428571" style="43" customWidth="1"/>
    <col min="7" max="9" width="14" style="43" customWidth="1"/>
    <col min="10" max="10" width="14" style="135" customWidth="1"/>
    <col min="11" max="11" width="15.8571428571429" style="43" customWidth="1"/>
    <col min="12" max="16384" width="9.14285714285714" style="43"/>
  </cols>
  <sheetData>
    <row r="1" ht="23.25" spans="1:11">
      <c r="A1" s="99" t="s">
        <v>102</v>
      </c>
      <c r="B1" s="100"/>
      <c r="C1" s="100"/>
      <c r="D1" s="100"/>
      <c r="E1" s="100"/>
      <c r="F1" s="100"/>
      <c r="G1" s="100"/>
      <c r="H1" s="100"/>
      <c r="I1" s="100"/>
      <c r="J1" s="100"/>
      <c r="K1" s="100"/>
    </row>
    <row r="2" ht="15.75" spans="1:11">
      <c r="A2" s="136" t="s">
        <v>103</v>
      </c>
      <c r="B2" s="137"/>
      <c r="C2" s="138" t="e">
        <f>Planejamento!#REF!</f>
        <v>#REF!</v>
      </c>
      <c r="D2" s="139" t="s">
        <v>104</v>
      </c>
      <c r="E2" s="139"/>
      <c r="F2" s="140" t="e">
        <f>Planejamento!#REF!</f>
        <v>#REF!</v>
      </c>
      <c r="G2" s="136" t="s">
        <v>105</v>
      </c>
      <c r="H2" s="141"/>
      <c r="I2" s="141"/>
      <c r="J2" s="137"/>
      <c r="K2" s="138">
        <f>Planejamento!$B$10</f>
        <v>62</v>
      </c>
    </row>
    <row r="3" ht="12.75" spans="1:11">
      <c r="A3" s="84"/>
      <c r="B3" s="85"/>
      <c r="C3" s="86" t="s">
        <v>106</v>
      </c>
      <c r="D3" s="86"/>
      <c r="E3" s="86"/>
      <c r="F3" s="142"/>
      <c r="G3" s="143" t="s">
        <v>107</v>
      </c>
      <c r="H3" s="144"/>
      <c r="I3" s="150"/>
      <c r="J3" s="151"/>
      <c r="K3" s="152"/>
    </row>
    <row r="4" ht="12.75" spans="1:11">
      <c r="A4" s="87" t="s">
        <v>108</v>
      </c>
      <c r="B4" s="87" t="s">
        <v>109</v>
      </c>
      <c r="C4" s="87" t="s">
        <v>110</v>
      </c>
      <c r="D4" s="87" t="s">
        <v>111</v>
      </c>
      <c r="E4" s="87" t="s">
        <v>25</v>
      </c>
      <c r="F4" s="87" t="s">
        <v>112</v>
      </c>
      <c r="G4" s="87" t="s">
        <v>110</v>
      </c>
      <c r="H4" s="87" t="s">
        <v>113</v>
      </c>
      <c r="I4" s="87" t="s">
        <v>25</v>
      </c>
      <c r="J4" s="153" t="s">
        <v>114</v>
      </c>
      <c r="K4" s="87" t="s">
        <v>115</v>
      </c>
    </row>
    <row r="5" ht="12.75" spans="1:11">
      <c r="A5" s="88">
        <v>1</v>
      </c>
      <c r="B5" s="89" t="s">
        <v>116</v>
      </c>
      <c r="C5" s="90">
        <v>43132</v>
      </c>
      <c r="D5" s="90">
        <v>43159</v>
      </c>
      <c r="E5" s="145">
        <v>24</v>
      </c>
      <c r="F5" s="146" t="s">
        <v>117</v>
      </c>
      <c r="G5" s="90">
        <v>43132</v>
      </c>
      <c r="H5" s="90">
        <v>43160</v>
      </c>
      <c r="I5" s="145">
        <v>28</v>
      </c>
      <c r="J5" s="154">
        <f>E5-I5</f>
        <v>-4</v>
      </c>
      <c r="K5" s="155" t="s">
        <v>118</v>
      </c>
    </row>
    <row r="6" ht="12.75" spans="1:11">
      <c r="A6" s="88">
        <v>2</v>
      </c>
      <c r="B6" s="89" t="s">
        <v>119</v>
      </c>
      <c r="C6" s="90">
        <v>43160</v>
      </c>
      <c r="D6" s="90">
        <v>43189</v>
      </c>
      <c r="E6" s="147"/>
      <c r="F6" s="146" t="s">
        <v>120</v>
      </c>
      <c r="G6" s="90"/>
      <c r="H6" s="90"/>
      <c r="I6" s="147"/>
      <c r="J6" s="156"/>
      <c r="K6" s="155"/>
    </row>
    <row r="7" ht="12.75" spans="1:11">
      <c r="A7" s="88">
        <v>3</v>
      </c>
      <c r="B7" s="89" t="s">
        <v>38</v>
      </c>
      <c r="C7" s="90">
        <v>43191</v>
      </c>
      <c r="D7" s="90">
        <v>43220</v>
      </c>
      <c r="E7" s="147"/>
      <c r="F7" s="146" t="s">
        <v>120</v>
      </c>
      <c r="G7" s="90"/>
      <c r="H7" s="90"/>
      <c r="I7" s="147"/>
      <c r="J7" s="156"/>
      <c r="K7" s="155"/>
    </row>
    <row r="8" ht="12.75" spans="1:11">
      <c r="A8" s="88">
        <v>4</v>
      </c>
      <c r="B8" s="89"/>
      <c r="C8" s="90"/>
      <c r="D8" s="90"/>
      <c r="E8" s="147"/>
      <c r="F8" s="146"/>
      <c r="G8" s="90"/>
      <c r="H8" s="90"/>
      <c r="I8" s="147"/>
      <c r="J8" s="156"/>
      <c r="K8" s="155"/>
    </row>
    <row r="9" ht="12.75" spans="1:11">
      <c r="A9" s="88">
        <v>5</v>
      </c>
      <c r="B9" s="89"/>
      <c r="C9" s="90"/>
      <c r="D9" s="90"/>
      <c r="E9" s="147"/>
      <c r="F9" s="146"/>
      <c r="G9" s="90"/>
      <c r="H9" s="90"/>
      <c r="I9" s="147"/>
      <c r="J9" s="156"/>
      <c r="K9" s="155"/>
    </row>
    <row r="10" ht="12.75" spans="1:11">
      <c r="A10" s="88">
        <v>6</v>
      </c>
      <c r="B10" s="89"/>
      <c r="C10" s="90"/>
      <c r="D10" s="90"/>
      <c r="E10" s="147"/>
      <c r="F10" s="146"/>
      <c r="G10" s="90"/>
      <c r="H10" s="90"/>
      <c r="I10" s="147"/>
      <c r="J10" s="156"/>
      <c r="K10" s="155"/>
    </row>
    <row r="11" ht="12.75" spans="1:11">
      <c r="A11" s="88">
        <v>7</v>
      </c>
      <c r="B11" s="89"/>
      <c r="C11" s="90"/>
      <c r="D11" s="90"/>
      <c r="E11" s="147"/>
      <c r="F11" s="146"/>
      <c r="G11" s="90"/>
      <c r="H11" s="90"/>
      <c r="I11" s="147"/>
      <c r="J11" s="156"/>
      <c r="K11" s="155"/>
    </row>
    <row r="12" ht="12.75" spans="1:11">
      <c r="A12" s="88">
        <v>8</v>
      </c>
      <c r="B12" s="89"/>
      <c r="C12" s="90"/>
      <c r="D12" s="90"/>
      <c r="E12" s="147"/>
      <c r="F12" s="146"/>
      <c r="G12" s="90"/>
      <c r="H12" s="90"/>
      <c r="I12" s="147"/>
      <c r="J12" s="156"/>
      <c r="K12" s="155"/>
    </row>
    <row r="13" ht="12.75" spans="1:11">
      <c r="A13" s="88">
        <v>9</v>
      </c>
      <c r="B13" s="89"/>
      <c r="C13" s="90"/>
      <c r="D13" s="90"/>
      <c r="E13" s="147"/>
      <c r="F13" s="146"/>
      <c r="G13" s="90"/>
      <c r="H13" s="90"/>
      <c r="I13" s="147"/>
      <c r="J13" s="156"/>
      <c r="K13" s="155"/>
    </row>
    <row r="14" ht="12.75" spans="1:11">
      <c r="A14" s="88">
        <v>10</v>
      </c>
      <c r="B14" s="89"/>
      <c r="C14" s="90"/>
      <c r="D14" s="90"/>
      <c r="E14" s="147"/>
      <c r="F14" s="146"/>
      <c r="G14" s="90"/>
      <c r="H14" s="90"/>
      <c r="I14" s="147"/>
      <c r="J14" s="156"/>
      <c r="K14" s="155"/>
    </row>
    <row r="15" ht="12.75" spans="1:11">
      <c r="A15" s="92"/>
      <c r="B15" s="93"/>
      <c r="C15" s="94"/>
      <c r="D15" s="93"/>
      <c r="E15" s="148">
        <f>SUM(E5:E14)</f>
        <v>24</v>
      </c>
      <c r="F15" s="93"/>
      <c r="G15" s="149"/>
      <c r="H15" s="149"/>
      <c r="I15" s="148">
        <f>SUM(I5:I14)</f>
        <v>28</v>
      </c>
      <c r="J15" s="157">
        <f>SUM(J5:J14)</f>
        <v>-4</v>
      </c>
      <c r="K15" s="40"/>
    </row>
    <row r="16" spans="1:3">
      <c r="A16" s="43"/>
      <c r="C16" s="43"/>
    </row>
  </sheetData>
  <mergeCells count="6">
    <mergeCell ref="A1:K1"/>
    <mergeCell ref="A2:B2"/>
    <mergeCell ref="D2:E2"/>
    <mergeCell ref="G2:J2"/>
    <mergeCell ref="C3:E3"/>
    <mergeCell ref="G3:I3"/>
  </mergeCells>
  <conditionalFormatting sqref="F5:F14">
    <cfRule type="expression" dxfId="0" priority="17" stopIfTrue="1">
      <formula>$F5="Planned"</formula>
    </cfRule>
    <cfRule type="expression" dxfId="1" priority="18" stopIfTrue="1">
      <formula>$F5="Ongoing"</formula>
    </cfRule>
    <cfRule type="cellIs" dxfId="2" priority="19" stopIfTrue="1" operator="equal">
      <formula>"Unplanned"</formula>
    </cfRule>
  </conditionalFormatting>
  <conditionalFormatting sqref="A5:D14">
    <cfRule type="expression" dxfId="0" priority="20" stopIfTrue="1">
      <formula>OR($F5="Planned",$F5="Unplanned")</formula>
    </cfRule>
    <cfRule type="expression" dxfId="1" priority="21" stopIfTrue="1">
      <formula>$F5="Ongoing"</formula>
    </cfRule>
  </conditionalFormatting>
  <conditionalFormatting sqref="G5:H14">
    <cfRule type="expression" dxfId="0" priority="1" stopIfTrue="1">
      <formula>OR($F5="Planned",$F5="Unplanned")</formula>
    </cfRule>
    <cfRule type="expression" dxfId="1" priority="2" stopIfTrue="1">
      <formula>$F5="Ongoing"</formula>
    </cfRule>
  </conditionalFormatting>
  <dataValidations count="1">
    <dataValidation type="list" allowBlank="1" showInputMessage="1" showErrorMessage="1" sqref="F5:F14">
      <formula1>"Planejado,Em execução,Entregue,Não planejado"</formula1>
    </dataValidation>
  </dataValidations>
  <pageMargins left="0.511811024" right="0.511811024" top="0.787401575" bottom="0.787401575" header="0.31496062" footer="0.31496062"/>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
  <sheetViews>
    <sheetView workbookViewId="0">
      <selection activeCell="D51" sqref="D51"/>
    </sheetView>
  </sheetViews>
  <sheetFormatPr defaultColWidth="9" defaultRowHeight="11.25"/>
  <cols>
    <col min="1" max="1" width="6" style="98" customWidth="1"/>
    <col min="2" max="2" width="38.2857142857143" style="98" customWidth="1"/>
    <col min="3" max="3" width="7" style="98" customWidth="1"/>
    <col min="4" max="4" width="14.2857142857143" style="98" customWidth="1"/>
    <col min="5" max="5" width="9.57142857142857" style="98" customWidth="1"/>
    <col min="6" max="6" width="13.4285714285714" style="98" customWidth="1"/>
    <col min="7" max="7" width="9.85714285714286" style="98" customWidth="1"/>
    <col min="8" max="9" width="13.1428571428571" style="98" customWidth="1"/>
    <col min="10" max="10" width="26" style="98" customWidth="1"/>
    <col min="11" max="11" width="30" style="98" customWidth="1"/>
    <col min="12" max="12" width="9.14285714285714" style="98"/>
    <col min="13" max="14" width="22" style="98" customWidth="1"/>
    <col min="15" max="256" width="9.14285714285714" style="98"/>
    <col min="257" max="258" width="7" style="98" customWidth="1"/>
    <col min="259" max="259" width="14.8571428571429" style="98" customWidth="1"/>
    <col min="260" max="260" width="9.71428571428571" style="98" customWidth="1"/>
    <col min="261" max="261" width="14.5714285714286" style="98" customWidth="1"/>
    <col min="262" max="262" width="10.7142857142857" style="98" customWidth="1"/>
    <col min="263" max="263" width="13.1428571428571" style="98" customWidth="1"/>
    <col min="264" max="264" width="6.28571428571429" style="98" customWidth="1"/>
    <col min="265" max="265" width="26" style="98" customWidth="1"/>
    <col min="266" max="266" width="34.8571428571429" style="98" customWidth="1"/>
    <col min="267" max="267" width="19" style="98" customWidth="1"/>
    <col min="268" max="268" width="9.14285714285714" style="98"/>
    <col min="269" max="270" width="22" style="98" customWidth="1"/>
    <col min="271" max="512" width="9.14285714285714" style="98"/>
    <col min="513" max="514" width="7" style="98" customWidth="1"/>
    <col min="515" max="515" width="14.8571428571429" style="98" customWidth="1"/>
    <col min="516" max="516" width="9.71428571428571" style="98" customWidth="1"/>
    <col min="517" max="517" width="14.5714285714286" style="98" customWidth="1"/>
    <col min="518" max="518" width="10.7142857142857" style="98" customWidth="1"/>
    <col min="519" max="519" width="13.1428571428571" style="98" customWidth="1"/>
    <col min="520" max="520" width="6.28571428571429" style="98" customWidth="1"/>
    <col min="521" max="521" width="26" style="98" customWidth="1"/>
    <col min="522" max="522" width="34.8571428571429" style="98" customWidth="1"/>
    <col min="523" max="523" width="19" style="98" customWidth="1"/>
    <col min="524" max="524" width="9.14285714285714" style="98"/>
    <col min="525" max="526" width="22" style="98" customWidth="1"/>
    <col min="527" max="768" width="9.14285714285714" style="98"/>
    <col min="769" max="770" width="7" style="98" customWidth="1"/>
    <col min="771" max="771" width="14.8571428571429" style="98" customWidth="1"/>
    <col min="772" max="772" width="9.71428571428571" style="98" customWidth="1"/>
    <col min="773" max="773" width="14.5714285714286" style="98" customWidth="1"/>
    <col min="774" max="774" width="10.7142857142857" style="98" customWidth="1"/>
    <col min="775" max="775" width="13.1428571428571" style="98" customWidth="1"/>
    <col min="776" max="776" width="6.28571428571429" style="98" customWidth="1"/>
    <col min="777" max="777" width="26" style="98" customWidth="1"/>
    <col min="778" max="778" width="34.8571428571429" style="98" customWidth="1"/>
    <col min="779" max="779" width="19" style="98" customWidth="1"/>
    <col min="780" max="780" width="9.14285714285714" style="98"/>
    <col min="781" max="782" width="22" style="98" customWidth="1"/>
    <col min="783" max="1024" width="9.14285714285714" style="98"/>
    <col min="1025" max="1026" width="7" style="98" customWidth="1"/>
    <col min="1027" max="1027" width="14.8571428571429" style="98" customWidth="1"/>
    <col min="1028" max="1028" width="9.71428571428571" style="98" customWidth="1"/>
    <col min="1029" max="1029" width="14.5714285714286" style="98" customWidth="1"/>
    <col min="1030" max="1030" width="10.7142857142857" style="98" customWidth="1"/>
    <col min="1031" max="1031" width="13.1428571428571" style="98" customWidth="1"/>
    <col min="1032" max="1032" width="6.28571428571429" style="98" customWidth="1"/>
    <col min="1033" max="1033" width="26" style="98" customWidth="1"/>
    <col min="1034" max="1034" width="34.8571428571429" style="98" customWidth="1"/>
    <col min="1035" max="1035" width="19" style="98" customWidth="1"/>
    <col min="1036" max="1036" width="9.14285714285714" style="98"/>
    <col min="1037" max="1038" width="22" style="98" customWidth="1"/>
    <col min="1039" max="1280" width="9.14285714285714" style="98"/>
    <col min="1281" max="1282" width="7" style="98" customWidth="1"/>
    <col min="1283" max="1283" width="14.8571428571429" style="98" customWidth="1"/>
    <col min="1284" max="1284" width="9.71428571428571" style="98" customWidth="1"/>
    <col min="1285" max="1285" width="14.5714285714286" style="98" customWidth="1"/>
    <col min="1286" max="1286" width="10.7142857142857" style="98" customWidth="1"/>
    <col min="1287" max="1287" width="13.1428571428571" style="98" customWidth="1"/>
    <col min="1288" max="1288" width="6.28571428571429" style="98" customWidth="1"/>
    <col min="1289" max="1289" width="26" style="98" customWidth="1"/>
    <col min="1290" max="1290" width="34.8571428571429" style="98" customWidth="1"/>
    <col min="1291" max="1291" width="19" style="98" customWidth="1"/>
    <col min="1292" max="1292" width="9.14285714285714" style="98"/>
    <col min="1293" max="1294" width="22" style="98" customWidth="1"/>
    <col min="1295" max="1536" width="9.14285714285714" style="98"/>
    <col min="1537" max="1538" width="7" style="98" customWidth="1"/>
    <col min="1539" max="1539" width="14.8571428571429" style="98" customWidth="1"/>
    <col min="1540" max="1540" width="9.71428571428571" style="98" customWidth="1"/>
    <col min="1541" max="1541" width="14.5714285714286" style="98" customWidth="1"/>
    <col min="1542" max="1542" width="10.7142857142857" style="98" customWidth="1"/>
    <col min="1543" max="1543" width="13.1428571428571" style="98" customWidth="1"/>
    <col min="1544" max="1544" width="6.28571428571429" style="98" customWidth="1"/>
    <col min="1545" max="1545" width="26" style="98" customWidth="1"/>
    <col min="1546" max="1546" width="34.8571428571429" style="98" customWidth="1"/>
    <col min="1547" max="1547" width="19" style="98" customWidth="1"/>
    <col min="1548" max="1548" width="9.14285714285714" style="98"/>
    <col min="1549" max="1550" width="22" style="98" customWidth="1"/>
    <col min="1551" max="1792" width="9.14285714285714" style="98"/>
    <col min="1793" max="1794" width="7" style="98" customWidth="1"/>
    <col min="1795" max="1795" width="14.8571428571429" style="98" customWidth="1"/>
    <col min="1796" max="1796" width="9.71428571428571" style="98" customWidth="1"/>
    <col min="1797" max="1797" width="14.5714285714286" style="98" customWidth="1"/>
    <col min="1798" max="1798" width="10.7142857142857" style="98" customWidth="1"/>
    <col min="1799" max="1799" width="13.1428571428571" style="98" customWidth="1"/>
    <col min="1800" max="1800" width="6.28571428571429" style="98" customWidth="1"/>
    <col min="1801" max="1801" width="26" style="98" customWidth="1"/>
    <col min="1802" max="1802" width="34.8571428571429" style="98" customWidth="1"/>
    <col min="1803" max="1803" width="19" style="98" customWidth="1"/>
    <col min="1804" max="1804" width="9.14285714285714" style="98"/>
    <col min="1805" max="1806" width="22" style="98" customWidth="1"/>
    <col min="1807" max="2048" width="9.14285714285714" style="98"/>
    <col min="2049" max="2050" width="7" style="98" customWidth="1"/>
    <col min="2051" max="2051" width="14.8571428571429" style="98" customWidth="1"/>
    <col min="2052" max="2052" width="9.71428571428571" style="98" customWidth="1"/>
    <col min="2053" max="2053" width="14.5714285714286" style="98" customWidth="1"/>
    <col min="2054" max="2054" width="10.7142857142857" style="98" customWidth="1"/>
    <col min="2055" max="2055" width="13.1428571428571" style="98" customWidth="1"/>
    <col min="2056" max="2056" width="6.28571428571429" style="98" customWidth="1"/>
    <col min="2057" max="2057" width="26" style="98" customWidth="1"/>
    <col min="2058" max="2058" width="34.8571428571429" style="98" customWidth="1"/>
    <col min="2059" max="2059" width="19" style="98" customWidth="1"/>
    <col min="2060" max="2060" width="9.14285714285714" style="98"/>
    <col min="2061" max="2062" width="22" style="98" customWidth="1"/>
    <col min="2063" max="2304" width="9.14285714285714" style="98"/>
    <col min="2305" max="2306" width="7" style="98" customWidth="1"/>
    <col min="2307" max="2307" width="14.8571428571429" style="98" customWidth="1"/>
    <col min="2308" max="2308" width="9.71428571428571" style="98" customWidth="1"/>
    <col min="2309" max="2309" width="14.5714285714286" style="98" customWidth="1"/>
    <col min="2310" max="2310" width="10.7142857142857" style="98" customWidth="1"/>
    <col min="2311" max="2311" width="13.1428571428571" style="98" customWidth="1"/>
    <col min="2312" max="2312" width="6.28571428571429" style="98" customWidth="1"/>
    <col min="2313" max="2313" width="26" style="98" customWidth="1"/>
    <col min="2314" max="2314" width="34.8571428571429" style="98" customWidth="1"/>
    <col min="2315" max="2315" width="19" style="98" customWidth="1"/>
    <col min="2316" max="2316" width="9.14285714285714" style="98"/>
    <col min="2317" max="2318" width="22" style="98" customWidth="1"/>
    <col min="2319" max="2560" width="9.14285714285714" style="98"/>
    <col min="2561" max="2562" width="7" style="98" customWidth="1"/>
    <col min="2563" max="2563" width="14.8571428571429" style="98" customWidth="1"/>
    <col min="2564" max="2564" width="9.71428571428571" style="98" customWidth="1"/>
    <col min="2565" max="2565" width="14.5714285714286" style="98" customWidth="1"/>
    <col min="2566" max="2566" width="10.7142857142857" style="98" customWidth="1"/>
    <col min="2567" max="2567" width="13.1428571428571" style="98" customWidth="1"/>
    <col min="2568" max="2568" width="6.28571428571429" style="98" customWidth="1"/>
    <col min="2569" max="2569" width="26" style="98" customWidth="1"/>
    <col min="2570" max="2570" width="34.8571428571429" style="98" customWidth="1"/>
    <col min="2571" max="2571" width="19" style="98" customWidth="1"/>
    <col min="2572" max="2572" width="9.14285714285714" style="98"/>
    <col min="2573" max="2574" width="22" style="98" customWidth="1"/>
    <col min="2575" max="2816" width="9.14285714285714" style="98"/>
    <col min="2817" max="2818" width="7" style="98" customWidth="1"/>
    <col min="2819" max="2819" width="14.8571428571429" style="98" customWidth="1"/>
    <col min="2820" max="2820" width="9.71428571428571" style="98" customWidth="1"/>
    <col min="2821" max="2821" width="14.5714285714286" style="98" customWidth="1"/>
    <col min="2822" max="2822" width="10.7142857142857" style="98" customWidth="1"/>
    <col min="2823" max="2823" width="13.1428571428571" style="98" customWidth="1"/>
    <col min="2824" max="2824" width="6.28571428571429" style="98" customWidth="1"/>
    <col min="2825" max="2825" width="26" style="98" customWidth="1"/>
    <col min="2826" max="2826" width="34.8571428571429" style="98" customWidth="1"/>
    <col min="2827" max="2827" width="19" style="98" customWidth="1"/>
    <col min="2828" max="2828" width="9.14285714285714" style="98"/>
    <col min="2829" max="2830" width="22" style="98" customWidth="1"/>
    <col min="2831" max="3072" width="9.14285714285714" style="98"/>
    <col min="3073" max="3074" width="7" style="98" customWidth="1"/>
    <col min="3075" max="3075" width="14.8571428571429" style="98" customWidth="1"/>
    <col min="3076" max="3076" width="9.71428571428571" style="98" customWidth="1"/>
    <col min="3077" max="3077" width="14.5714285714286" style="98" customWidth="1"/>
    <col min="3078" max="3078" width="10.7142857142857" style="98" customWidth="1"/>
    <col min="3079" max="3079" width="13.1428571428571" style="98" customWidth="1"/>
    <col min="3080" max="3080" width="6.28571428571429" style="98" customWidth="1"/>
    <col min="3081" max="3081" width="26" style="98" customWidth="1"/>
    <col min="3082" max="3082" width="34.8571428571429" style="98" customWidth="1"/>
    <col min="3083" max="3083" width="19" style="98" customWidth="1"/>
    <col min="3084" max="3084" width="9.14285714285714" style="98"/>
    <col min="3085" max="3086" width="22" style="98" customWidth="1"/>
    <col min="3087" max="3328" width="9.14285714285714" style="98"/>
    <col min="3329" max="3330" width="7" style="98" customWidth="1"/>
    <col min="3331" max="3331" width="14.8571428571429" style="98" customWidth="1"/>
    <col min="3332" max="3332" width="9.71428571428571" style="98" customWidth="1"/>
    <col min="3333" max="3333" width="14.5714285714286" style="98" customWidth="1"/>
    <col min="3334" max="3334" width="10.7142857142857" style="98" customWidth="1"/>
    <col min="3335" max="3335" width="13.1428571428571" style="98" customWidth="1"/>
    <col min="3336" max="3336" width="6.28571428571429" style="98" customWidth="1"/>
    <col min="3337" max="3337" width="26" style="98" customWidth="1"/>
    <col min="3338" max="3338" width="34.8571428571429" style="98" customWidth="1"/>
    <col min="3339" max="3339" width="19" style="98" customWidth="1"/>
    <col min="3340" max="3340" width="9.14285714285714" style="98"/>
    <col min="3341" max="3342" width="22" style="98" customWidth="1"/>
    <col min="3343" max="3584" width="9.14285714285714" style="98"/>
    <col min="3585" max="3586" width="7" style="98" customWidth="1"/>
    <col min="3587" max="3587" width="14.8571428571429" style="98" customWidth="1"/>
    <col min="3588" max="3588" width="9.71428571428571" style="98" customWidth="1"/>
    <col min="3589" max="3589" width="14.5714285714286" style="98" customWidth="1"/>
    <col min="3590" max="3590" width="10.7142857142857" style="98" customWidth="1"/>
    <col min="3591" max="3591" width="13.1428571428571" style="98" customWidth="1"/>
    <col min="3592" max="3592" width="6.28571428571429" style="98" customWidth="1"/>
    <col min="3593" max="3593" width="26" style="98" customWidth="1"/>
    <col min="3594" max="3594" width="34.8571428571429" style="98" customWidth="1"/>
    <col min="3595" max="3595" width="19" style="98" customWidth="1"/>
    <col min="3596" max="3596" width="9.14285714285714" style="98"/>
    <col min="3597" max="3598" width="22" style="98" customWidth="1"/>
    <col min="3599" max="3840" width="9.14285714285714" style="98"/>
    <col min="3841" max="3842" width="7" style="98" customWidth="1"/>
    <col min="3843" max="3843" width="14.8571428571429" style="98" customWidth="1"/>
    <col min="3844" max="3844" width="9.71428571428571" style="98" customWidth="1"/>
    <col min="3845" max="3845" width="14.5714285714286" style="98" customWidth="1"/>
    <col min="3846" max="3846" width="10.7142857142857" style="98" customWidth="1"/>
    <col min="3847" max="3847" width="13.1428571428571" style="98" customWidth="1"/>
    <col min="3848" max="3848" width="6.28571428571429" style="98" customWidth="1"/>
    <col min="3849" max="3849" width="26" style="98" customWidth="1"/>
    <col min="3850" max="3850" width="34.8571428571429" style="98" customWidth="1"/>
    <col min="3851" max="3851" width="19" style="98" customWidth="1"/>
    <col min="3852" max="3852" width="9.14285714285714" style="98"/>
    <col min="3853" max="3854" width="22" style="98" customWidth="1"/>
    <col min="3855" max="4096" width="9.14285714285714" style="98"/>
    <col min="4097" max="4098" width="7" style="98" customWidth="1"/>
    <col min="4099" max="4099" width="14.8571428571429" style="98" customWidth="1"/>
    <col min="4100" max="4100" width="9.71428571428571" style="98" customWidth="1"/>
    <col min="4101" max="4101" width="14.5714285714286" style="98" customWidth="1"/>
    <col min="4102" max="4102" width="10.7142857142857" style="98" customWidth="1"/>
    <col min="4103" max="4103" width="13.1428571428571" style="98" customWidth="1"/>
    <col min="4104" max="4104" width="6.28571428571429" style="98" customWidth="1"/>
    <col min="4105" max="4105" width="26" style="98" customWidth="1"/>
    <col min="4106" max="4106" width="34.8571428571429" style="98" customWidth="1"/>
    <col min="4107" max="4107" width="19" style="98" customWidth="1"/>
    <col min="4108" max="4108" width="9.14285714285714" style="98"/>
    <col min="4109" max="4110" width="22" style="98" customWidth="1"/>
    <col min="4111" max="4352" width="9.14285714285714" style="98"/>
    <col min="4353" max="4354" width="7" style="98" customWidth="1"/>
    <col min="4355" max="4355" width="14.8571428571429" style="98" customWidth="1"/>
    <col min="4356" max="4356" width="9.71428571428571" style="98" customWidth="1"/>
    <col min="4357" max="4357" width="14.5714285714286" style="98" customWidth="1"/>
    <col min="4358" max="4358" width="10.7142857142857" style="98" customWidth="1"/>
    <col min="4359" max="4359" width="13.1428571428571" style="98" customWidth="1"/>
    <col min="4360" max="4360" width="6.28571428571429" style="98" customWidth="1"/>
    <col min="4361" max="4361" width="26" style="98" customWidth="1"/>
    <col min="4362" max="4362" width="34.8571428571429" style="98" customWidth="1"/>
    <col min="4363" max="4363" width="19" style="98" customWidth="1"/>
    <col min="4364" max="4364" width="9.14285714285714" style="98"/>
    <col min="4365" max="4366" width="22" style="98" customWidth="1"/>
    <col min="4367" max="4608" width="9.14285714285714" style="98"/>
    <col min="4609" max="4610" width="7" style="98" customWidth="1"/>
    <col min="4611" max="4611" width="14.8571428571429" style="98" customWidth="1"/>
    <col min="4612" max="4612" width="9.71428571428571" style="98" customWidth="1"/>
    <col min="4613" max="4613" width="14.5714285714286" style="98" customWidth="1"/>
    <col min="4614" max="4614" width="10.7142857142857" style="98" customWidth="1"/>
    <col min="4615" max="4615" width="13.1428571428571" style="98" customWidth="1"/>
    <col min="4616" max="4616" width="6.28571428571429" style="98" customWidth="1"/>
    <col min="4617" max="4617" width="26" style="98" customWidth="1"/>
    <col min="4618" max="4618" width="34.8571428571429" style="98" customWidth="1"/>
    <col min="4619" max="4619" width="19" style="98" customWidth="1"/>
    <col min="4620" max="4620" width="9.14285714285714" style="98"/>
    <col min="4621" max="4622" width="22" style="98" customWidth="1"/>
    <col min="4623" max="4864" width="9.14285714285714" style="98"/>
    <col min="4865" max="4866" width="7" style="98" customWidth="1"/>
    <col min="4867" max="4867" width="14.8571428571429" style="98" customWidth="1"/>
    <col min="4868" max="4868" width="9.71428571428571" style="98" customWidth="1"/>
    <col min="4869" max="4869" width="14.5714285714286" style="98" customWidth="1"/>
    <col min="4870" max="4870" width="10.7142857142857" style="98" customWidth="1"/>
    <col min="4871" max="4871" width="13.1428571428571" style="98" customWidth="1"/>
    <col min="4872" max="4872" width="6.28571428571429" style="98" customWidth="1"/>
    <col min="4873" max="4873" width="26" style="98" customWidth="1"/>
    <col min="4874" max="4874" width="34.8571428571429" style="98" customWidth="1"/>
    <col min="4875" max="4875" width="19" style="98" customWidth="1"/>
    <col min="4876" max="4876" width="9.14285714285714" style="98"/>
    <col min="4877" max="4878" width="22" style="98" customWidth="1"/>
    <col min="4879" max="5120" width="9.14285714285714" style="98"/>
    <col min="5121" max="5122" width="7" style="98" customWidth="1"/>
    <col min="5123" max="5123" width="14.8571428571429" style="98" customWidth="1"/>
    <col min="5124" max="5124" width="9.71428571428571" style="98" customWidth="1"/>
    <col min="5125" max="5125" width="14.5714285714286" style="98" customWidth="1"/>
    <col min="5126" max="5126" width="10.7142857142857" style="98" customWidth="1"/>
    <col min="5127" max="5127" width="13.1428571428571" style="98" customWidth="1"/>
    <col min="5128" max="5128" width="6.28571428571429" style="98" customWidth="1"/>
    <col min="5129" max="5129" width="26" style="98" customWidth="1"/>
    <col min="5130" max="5130" width="34.8571428571429" style="98" customWidth="1"/>
    <col min="5131" max="5131" width="19" style="98" customWidth="1"/>
    <col min="5132" max="5132" width="9.14285714285714" style="98"/>
    <col min="5133" max="5134" width="22" style="98" customWidth="1"/>
    <col min="5135" max="5376" width="9.14285714285714" style="98"/>
    <col min="5377" max="5378" width="7" style="98" customWidth="1"/>
    <col min="5379" max="5379" width="14.8571428571429" style="98" customWidth="1"/>
    <col min="5380" max="5380" width="9.71428571428571" style="98" customWidth="1"/>
    <col min="5381" max="5381" width="14.5714285714286" style="98" customWidth="1"/>
    <col min="5382" max="5382" width="10.7142857142857" style="98" customWidth="1"/>
    <col min="5383" max="5383" width="13.1428571428571" style="98" customWidth="1"/>
    <col min="5384" max="5384" width="6.28571428571429" style="98" customWidth="1"/>
    <col min="5385" max="5385" width="26" style="98" customWidth="1"/>
    <col min="5386" max="5386" width="34.8571428571429" style="98" customWidth="1"/>
    <col min="5387" max="5387" width="19" style="98" customWidth="1"/>
    <col min="5388" max="5388" width="9.14285714285714" style="98"/>
    <col min="5389" max="5390" width="22" style="98" customWidth="1"/>
    <col min="5391" max="5632" width="9.14285714285714" style="98"/>
    <col min="5633" max="5634" width="7" style="98" customWidth="1"/>
    <col min="5635" max="5635" width="14.8571428571429" style="98" customWidth="1"/>
    <col min="5636" max="5636" width="9.71428571428571" style="98" customWidth="1"/>
    <col min="5637" max="5637" width="14.5714285714286" style="98" customWidth="1"/>
    <col min="5638" max="5638" width="10.7142857142857" style="98" customWidth="1"/>
    <col min="5639" max="5639" width="13.1428571428571" style="98" customWidth="1"/>
    <col min="5640" max="5640" width="6.28571428571429" style="98" customWidth="1"/>
    <col min="5641" max="5641" width="26" style="98" customWidth="1"/>
    <col min="5642" max="5642" width="34.8571428571429" style="98" customWidth="1"/>
    <col min="5643" max="5643" width="19" style="98" customWidth="1"/>
    <col min="5644" max="5644" width="9.14285714285714" style="98"/>
    <col min="5645" max="5646" width="22" style="98" customWidth="1"/>
    <col min="5647" max="5888" width="9.14285714285714" style="98"/>
    <col min="5889" max="5890" width="7" style="98" customWidth="1"/>
    <col min="5891" max="5891" width="14.8571428571429" style="98" customWidth="1"/>
    <col min="5892" max="5892" width="9.71428571428571" style="98" customWidth="1"/>
    <col min="5893" max="5893" width="14.5714285714286" style="98" customWidth="1"/>
    <col min="5894" max="5894" width="10.7142857142857" style="98" customWidth="1"/>
    <col min="5895" max="5895" width="13.1428571428571" style="98" customWidth="1"/>
    <col min="5896" max="5896" width="6.28571428571429" style="98" customWidth="1"/>
    <col min="5897" max="5897" width="26" style="98" customWidth="1"/>
    <col min="5898" max="5898" width="34.8571428571429" style="98" customWidth="1"/>
    <col min="5899" max="5899" width="19" style="98" customWidth="1"/>
    <col min="5900" max="5900" width="9.14285714285714" style="98"/>
    <col min="5901" max="5902" width="22" style="98" customWidth="1"/>
    <col min="5903" max="6144" width="9.14285714285714" style="98"/>
    <col min="6145" max="6146" width="7" style="98" customWidth="1"/>
    <col min="6147" max="6147" width="14.8571428571429" style="98" customWidth="1"/>
    <col min="6148" max="6148" width="9.71428571428571" style="98" customWidth="1"/>
    <col min="6149" max="6149" width="14.5714285714286" style="98" customWidth="1"/>
    <col min="6150" max="6150" width="10.7142857142857" style="98" customWidth="1"/>
    <col min="6151" max="6151" width="13.1428571428571" style="98" customWidth="1"/>
    <col min="6152" max="6152" width="6.28571428571429" style="98" customWidth="1"/>
    <col min="6153" max="6153" width="26" style="98" customWidth="1"/>
    <col min="6154" max="6154" width="34.8571428571429" style="98" customWidth="1"/>
    <col min="6155" max="6155" width="19" style="98" customWidth="1"/>
    <col min="6156" max="6156" width="9.14285714285714" style="98"/>
    <col min="6157" max="6158" width="22" style="98" customWidth="1"/>
    <col min="6159" max="6400" width="9.14285714285714" style="98"/>
    <col min="6401" max="6402" width="7" style="98" customWidth="1"/>
    <col min="6403" max="6403" width="14.8571428571429" style="98" customWidth="1"/>
    <col min="6404" max="6404" width="9.71428571428571" style="98" customWidth="1"/>
    <col min="6405" max="6405" width="14.5714285714286" style="98" customWidth="1"/>
    <col min="6406" max="6406" width="10.7142857142857" style="98" customWidth="1"/>
    <col min="6407" max="6407" width="13.1428571428571" style="98" customWidth="1"/>
    <col min="6408" max="6408" width="6.28571428571429" style="98" customWidth="1"/>
    <col min="6409" max="6409" width="26" style="98" customWidth="1"/>
    <col min="6410" max="6410" width="34.8571428571429" style="98" customWidth="1"/>
    <col min="6411" max="6411" width="19" style="98" customWidth="1"/>
    <col min="6412" max="6412" width="9.14285714285714" style="98"/>
    <col min="6413" max="6414" width="22" style="98" customWidth="1"/>
    <col min="6415" max="6656" width="9.14285714285714" style="98"/>
    <col min="6657" max="6658" width="7" style="98" customWidth="1"/>
    <col min="6659" max="6659" width="14.8571428571429" style="98" customWidth="1"/>
    <col min="6660" max="6660" width="9.71428571428571" style="98" customWidth="1"/>
    <col min="6661" max="6661" width="14.5714285714286" style="98" customWidth="1"/>
    <col min="6662" max="6662" width="10.7142857142857" style="98" customWidth="1"/>
    <col min="6663" max="6663" width="13.1428571428571" style="98" customWidth="1"/>
    <col min="6664" max="6664" width="6.28571428571429" style="98" customWidth="1"/>
    <col min="6665" max="6665" width="26" style="98" customWidth="1"/>
    <col min="6666" max="6666" width="34.8571428571429" style="98" customWidth="1"/>
    <col min="6667" max="6667" width="19" style="98" customWidth="1"/>
    <col min="6668" max="6668" width="9.14285714285714" style="98"/>
    <col min="6669" max="6670" width="22" style="98" customWidth="1"/>
    <col min="6671" max="6912" width="9.14285714285714" style="98"/>
    <col min="6913" max="6914" width="7" style="98" customWidth="1"/>
    <col min="6915" max="6915" width="14.8571428571429" style="98" customWidth="1"/>
    <col min="6916" max="6916" width="9.71428571428571" style="98" customWidth="1"/>
    <col min="6917" max="6917" width="14.5714285714286" style="98" customWidth="1"/>
    <col min="6918" max="6918" width="10.7142857142857" style="98" customWidth="1"/>
    <col min="6919" max="6919" width="13.1428571428571" style="98" customWidth="1"/>
    <col min="6920" max="6920" width="6.28571428571429" style="98" customWidth="1"/>
    <col min="6921" max="6921" width="26" style="98" customWidth="1"/>
    <col min="6922" max="6922" width="34.8571428571429" style="98" customWidth="1"/>
    <col min="6923" max="6923" width="19" style="98" customWidth="1"/>
    <col min="6924" max="6924" width="9.14285714285714" style="98"/>
    <col min="6925" max="6926" width="22" style="98" customWidth="1"/>
    <col min="6927" max="7168" width="9.14285714285714" style="98"/>
    <col min="7169" max="7170" width="7" style="98" customWidth="1"/>
    <col min="7171" max="7171" width="14.8571428571429" style="98" customWidth="1"/>
    <col min="7172" max="7172" width="9.71428571428571" style="98" customWidth="1"/>
    <col min="7173" max="7173" width="14.5714285714286" style="98" customWidth="1"/>
    <col min="7174" max="7174" width="10.7142857142857" style="98" customWidth="1"/>
    <col min="7175" max="7175" width="13.1428571428571" style="98" customWidth="1"/>
    <col min="7176" max="7176" width="6.28571428571429" style="98" customWidth="1"/>
    <col min="7177" max="7177" width="26" style="98" customWidth="1"/>
    <col min="7178" max="7178" width="34.8571428571429" style="98" customWidth="1"/>
    <col min="7179" max="7179" width="19" style="98" customWidth="1"/>
    <col min="7180" max="7180" width="9.14285714285714" style="98"/>
    <col min="7181" max="7182" width="22" style="98" customWidth="1"/>
    <col min="7183" max="7424" width="9.14285714285714" style="98"/>
    <col min="7425" max="7426" width="7" style="98" customWidth="1"/>
    <col min="7427" max="7427" width="14.8571428571429" style="98" customWidth="1"/>
    <col min="7428" max="7428" width="9.71428571428571" style="98" customWidth="1"/>
    <col min="7429" max="7429" width="14.5714285714286" style="98" customWidth="1"/>
    <col min="7430" max="7430" width="10.7142857142857" style="98" customWidth="1"/>
    <col min="7431" max="7431" width="13.1428571428571" style="98" customWidth="1"/>
    <col min="7432" max="7432" width="6.28571428571429" style="98" customWidth="1"/>
    <col min="7433" max="7433" width="26" style="98" customWidth="1"/>
    <col min="7434" max="7434" width="34.8571428571429" style="98" customWidth="1"/>
    <col min="7435" max="7435" width="19" style="98" customWidth="1"/>
    <col min="7436" max="7436" width="9.14285714285714" style="98"/>
    <col min="7437" max="7438" width="22" style="98" customWidth="1"/>
    <col min="7439" max="7680" width="9.14285714285714" style="98"/>
    <col min="7681" max="7682" width="7" style="98" customWidth="1"/>
    <col min="7683" max="7683" width="14.8571428571429" style="98" customWidth="1"/>
    <col min="7684" max="7684" width="9.71428571428571" style="98" customWidth="1"/>
    <col min="7685" max="7685" width="14.5714285714286" style="98" customWidth="1"/>
    <col min="7686" max="7686" width="10.7142857142857" style="98" customWidth="1"/>
    <col min="7687" max="7687" width="13.1428571428571" style="98" customWidth="1"/>
    <col min="7688" max="7688" width="6.28571428571429" style="98" customWidth="1"/>
    <col min="7689" max="7689" width="26" style="98" customWidth="1"/>
    <col min="7690" max="7690" width="34.8571428571429" style="98" customWidth="1"/>
    <col min="7691" max="7691" width="19" style="98" customWidth="1"/>
    <col min="7692" max="7692" width="9.14285714285714" style="98"/>
    <col min="7693" max="7694" width="22" style="98" customWidth="1"/>
    <col min="7695" max="7936" width="9.14285714285714" style="98"/>
    <col min="7937" max="7938" width="7" style="98" customWidth="1"/>
    <col min="7939" max="7939" width="14.8571428571429" style="98" customWidth="1"/>
    <col min="7940" max="7940" width="9.71428571428571" style="98" customWidth="1"/>
    <col min="7941" max="7941" width="14.5714285714286" style="98" customWidth="1"/>
    <col min="7942" max="7942" width="10.7142857142857" style="98" customWidth="1"/>
    <col min="7943" max="7943" width="13.1428571428571" style="98" customWidth="1"/>
    <col min="7944" max="7944" width="6.28571428571429" style="98" customWidth="1"/>
    <col min="7945" max="7945" width="26" style="98" customWidth="1"/>
    <col min="7946" max="7946" width="34.8571428571429" style="98" customWidth="1"/>
    <col min="7947" max="7947" width="19" style="98" customWidth="1"/>
    <col min="7948" max="7948" width="9.14285714285714" style="98"/>
    <col min="7949" max="7950" width="22" style="98" customWidth="1"/>
    <col min="7951" max="8192" width="9.14285714285714" style="98"/>
    <col min="8193" max="8194" width="7" style="98" customWidth="1"/>
    <col min="8195" max="8195" width="14.8571428571429" style="98" customWidth="1"/>
    <col min="8196" max="8196" width="9.71428571428571" style="98" customWidth="1"/>
    <col min="8197" max="8197" width="14.5714285714286" style="98" customWidth="1"/>
    <col min="8198" max="8198" width="10.7142857142857" style="98" customWidth="1"/>
    <col min="8199" max="8199" width="13.1428571428571" style="98" customWidth="1"/>
    <col min="8200" max="8200" width="6.28571428571429" style="98" customWidth="1"/>
    <col min="8201" max="8201" width="26" style="98" customWidth="1"/>
    <col min="8202" max="8202" width="34.8571428571429" style="98" customWidth="1"/>
    <col min="8203" max="8203" width="19" style="98" customWidth="1"/>
    <col min="8204" max="8204" width="9.14285714285714" style="98"/>
    <col min="8205" max="8206" width="22" style="98" customWidth="1"/>
    <col min="8207" max="8448" width="9.14285714285714" style="98"/>
    <col min="8449" max="8450" width="7" style="98" customWidth="1"/>
    <col min="8451" max="8451" width="14.8571428571429" style="98" customWidth="1"/>
    <col min="8452" max="8452" width="9.71428571428571" style="98" customWidth="1"/>
    <col min="8453" max="8453" width="14.5714285714286" style="98" customWidth="1"/>
    <col min="8454" max="8454" width="10.7142857142857" style="98" customWidth="1"/>
    <col min="8455" max="8455" width="13.1428571428571" style="98" customWidth="1"/>
    <col min="8456" max="8456" width="6.28571428571429" style="98" customWidth="1"/>
    <col min="8457" max="8457" width="26" style="98" customWidth="1"/>
    <col min="8458" max="8458" width="34.8571428571429" style="98" customWidth="1"/>
    <col min="8459" max="8459" width="19" style="98" customWidth="1"/>
    <col min="8460" max="8460" width="9.14285714285714" style="98"/>
    <col min="8461" max="8462" width="22" style="98" customWidth="1"/>
    <col min="8463" max="8704" width="9.14285714285714" style="98"/>
    <col min="8705" max="8706" width="7" style="98" customWidth="1"/>
    <col min="8707" max="8707" width="14.8571428571429" style="98" customWidth="1"/>
    <col min="8708" max="8708" width="9.71428571428571" style="98" customWidth="1"/>
    <col min="8709" max="8709" width="14.5714285714286" style="98" customWidth="1"/>
    <col min="8710" max="8710" width="10.7142857142857" style="98" customWidth="1"/>
    <col min="8711" max="8711" width="13.1428571428571" style="98" customWidth="1"/>
    <col min="8712" max="8712" width="6.28571428571429" style="98" customWidth="1"/>
    <col min="8713" max="8713" width="26" style="98" customWidth="1"/>
    <col min="8714" max="8714" width="34.8571428571429" style="98" customWidth="1"/>
    <col min="8715" max="8715" width="19" style="98" customWidth="1"/>
    <col min="8716" max="8716" width="9.14285714285714" style="98"/>
    <col min="8717" max="8718" width="22" style="98" customWidth="1"/>
    <col min="8719" max="8960" width="9.14285714285714" style="98"/>
    <col min="8961" max="8962" width="7" style="98" customWidth="1"/>
    <col min="8963" max="8963" width="14.8571428571429" style="98" customWidth="1"/>
    <col min="8964" max="8964" width="9.71428571428571" style="98" customWidth="1"/>
    <col min="8965" max="8965" width="14.5714285714286" style="98" customWidth="1"/>
    <col min="8966" max="8966" width="10.7142857142857" style="98" customWidth="1"/>
    <col min="8967" max="8967" width="13.1428571428571" style="98" customWidth="1"/>
    <col min="8968" max="8968" width="6.28571428571429" style="98" customWidth="1"/>
    <col min="8969" max="8969" width="26" style="98" customWidth="1"/>
    <col min="8970" max="8970" width="34.8571428571429" style="98" customWidth="1"/>
    <col min="8971" max="8971" width="19" style="98" customWidth="1"/>
    <col min="8972" max="8972" width="9.14285714285714" style="98"/>
    <col min="8973" max="8974" width="22" style="98" customWidth="1"/>
    <col min="8975" max="9216" width="9.14285714285714" style="98"/>
    <col min="9217" max="9218" width="7" style="98" customWidth="1"/>
    <col min="9219" max="9219" width="14.8571428571429" style="98" customWidth="1"/>
    <col min="9220" max="9220" width="9.71428571428571" style="98" customWidth="1"/>
    <col min="9221" max="9221" width="14.5714285714286" style="98" customWidth="1"/>
    <col min="9222" max="9222" width="10.7142857142857" style="98" customWidth="1"/>
    <col min="9223" max="9223" width="13.1428571428571" style="98" customWidth="1"/>
    <col min="9224" max="9224" width="6.28571428571429" style="98" customWidth="1"/>
    <col min="9225" max="9225" width="26" style="98" customWidth="1"/>
    <col min="9226" max="9226" width="34.8571428571429" style="98" customWidth="1"/>
    <col min="9227" max="9227" width="19" style="98" customWidth="1"/>
    <col min="9228" max="9228" width="9.14285714285714" style="98"/>
    <col min="9229" max="9230" width="22" style="98" customWidth="1"/>
    <col min="9231" max="9472" width="9.14285714285714" style="98"/>
    <col min="9473" max="9474" width="7" style="98" customWidth="1"/>
    <col min="9475" max="9475" width="14.8571428571429" style="98" customWidth="1"/>
    <col min="9476" max="9476" width="9.71428571428571" style="98" customWidth="1"/>
    <col min="9477" max="9477" width="14.5714285714286" style="98" customWidth="1"/>
    <col min="9478" max="9478" width="10.7142857142857" style="98" customWidth="1"/>
    <col min="9479" max="9479" width="13.1428571428571" style="98" customWidth="1"/>
    <col min="9480" max="9480" width="6.28571428571429" style="98" customWidth="1"/>
    <col min="9481" max="9481" width="26" style="98" customWidth="1"/>
    <col min="9482" max="9482" width="34.8571428571429" style="98" customWidth="1"/>
    <col min="9483" max="9483" width="19" style="98" customWidth="1"/>
    <col min="9484" max="9484" width="9.14285714285714" style="98"/>
    <col min="9485" max="9486" width="22" style="98" customWidth="1"/>
    <col min="9487" max="9728" width="9.14285714285714" style="98"/>
    <col min="9729" max="9730" width="7" style="98" customWidth="1"/>
    <col min="9731" max="9731" width="14.8571428571429" style="98" customWidth="1"/>
    <col min="9732" max="9732" width="9.71428571428571" style="98" customWidth="1"/>
    <col min="9733" max="9733" width="14.5714285714286" style="98" customWidth="1"/>
    <col min="9734" max="9734" width="10.7142857142857" style="98" customWidth="1"/>
    <col min="9735" max="9735" width="13.1428571428571" style="98" customWidth="1"/>
    <col min="9736" max="9736" width="6.28571428571429" style="98" customWidth="1"/>
    <col min="9737" max="9737" width="26" style="98" customWidth="1"/>
    <col min="9738" max="9738" width="34.8571428571429" style="98" customWidth="1"/>
    <col min="9739" max="9739" width="19" style="98" customWidth="1"/>
    <col min="9740" max="9740" width="9.14285714285714" style="98"/>
    <col min="9741" max="9742" width="22" style="98" customWidth="1"/>
    <col min="9743" max="9984" width="9.14285714285714" style="98"/>
    <col min="9985" max="9986" width="7" style="98" customWidth="1"/>
    <col min="9987" max="9987" width="14.8571428571429" style="98" customWidth="1"/>
    <col min="9988" max="9988" width="9.71428571428571" style="98" customWidth="1"/>
    <col min="9989" max="9989" width="14.5714285714286" style="98" customWidth="1"/>
    <col min="9990" max="9990" width="10.7142857142857" style="98" customWidth="1"/>
    <col min="9991" max="9991" width="13.1428571428571" style="98" customWidth="1"/>
    <col min="9992" max="9992" width="6.28571428571429" style="98" customWidth="1"/>
    <col min="9993" max="9993" width="26" style="98" customWidth="1"/>
    <col min="9994" max="9994" width="34.8571428571429" style="98" customWidth="1"/>
    <col min="9995" max="9995" width="19" style="98" customWidth="1"/>
    <col min="9996" max="9996" width="9.14285714285714" style="98"/>
    <col min="9997" max="9998" width="22" style="98" customWidth="1"/>
    <col min="9999" max="10240" width="9.14285714285714" style="98"/>
    <col min="10241" max="10242" width="7" style="98" customWidth="1"/>
    <col min="10243" max="10243" width="14.8571428571429" style="98" customWidth="1"/>
    <col min="10244" max="10244" width="9.71428571428571" style="98" customWidth="1"/>
    <col min="10245" max="10245" width="14.5714285714286" style="98" customWidth="1"/>
    <col min="10246" max="10246" width="10.7142857142857" style="98" customWidth="1"/>
    <col min="10247" max="10247" width="13.1428571428571" style="98" customWidth="1"/>
    <col min="10248" max="10248" width="6.28571428571429" style="98" customWidth="1"/>
    <col min="10249" max="10249" width="26" style="98" customWidth="1"/>
    <col min="10250" max="10250" width="34.8571428571429" style="98" customWidth="1"/>
    <col min="10251" max="10251" width="19" style="98" customWidth="1"/>
    <col min="10252" max="10252" width="9.14285714285714" style="98"/>
    <col min="10253" max="10254" width="22" style="98" customWidth="1"/>
    <col min="10255" max="10496" width="9.14285714285714" style="98"/>
    <col min="10497" max="10498" width="7" style="98" customWidth="1"/>
    <col min="10499" max="10499" width="14.8571428571429" style="98" customWidth="1"/>
    <col min="10500" max="10500" width="9.71428571428571" style="98" customWidth="1"/>
    <col min="10501" max="10501" width="14.5714285714286" style="98" customWidth="1"/>
    <col min="10502" max="10502" width="10.7142857142857" style="98" customWidth="1"/>
    <col min="10503" max="10503" width="13.1428571428571" style="98" customWidth="1"/>
    <col min="10504" max="10504" width="6.28571428571429" style="98" customWidth="1"/>
    <col min="10505" max="10505" width="26" style="98" customWidth="1"/>
    <col min="10506" max="10506" width="34.8571428571429" style="98" customWidth="1"/>
    <col min="10507" max="10507" width="19" style="98" customWidth="1"/>
    <col min="10508" max="10508" width="9.14285714285714" style="98"/>
    <col min="10509" max="10510" width="22" style="98" customWidth="1"/>
    <col min="10511" max="10752" width="9.14285714285714" style="98"/>
    <col min="10753" max="10754" width="7" style="98" customWidth="1"/>
    <col min="10755" max="10755" width="14.8571428571429" style="98" customWidth="1"/>
    <col min="10756" max="10756" width="9.71428571428571" style="98" customWidth="1"/>
    <col min="10757" max="10757" width="14.5714285714286" style="98" customWidth="1"/>
    <col min="10758" max="10758" width="10.7142857142857" style="98" customWidth="1"/>
    <col min="10759" max="10759" width="13.1428571428571" style="98" customWidth="1"/>
    <col min="10760" max="10760" width="6.28571428571429" style="98" customWidth="1"/>
    <col min="10761" max="10761" width="26" style="98" customWidth="1"/>
    <col min="10762" max="10762" width="34.8571428571429" style="98" customWidth="1"/>
    <col min="10763" max="10763" width="19" style="98" customWidth="1"/>
    <col min="10764" max="10764" width="9.14285714285714" style="98"/>
    <col min="10765" max="10766" width="22" style="98" customWidth="1"/>
    <col min="10767" max="11008" width="9.14285714285714" style="98"/>
    <col min="11009" max="11010" width="7" style="98" customWidth="1"/>
    <col min="11011" max="11011" width="14.8571428571429" style="98" customWidth="1"/>
    <col min="11012" max="11012" width="9.71428571428571" style="98" customWidth="1"/>
    <col min="11013" max="11013" width="14.5714285714286" style="98" customWidth="1"/>
    <col min="11014" max="11014" width="10.7142857142857" style="98" customWidth="1"/>
    <col min="11015" max="11015" width="13.1428571428571" style="98" customWidth="1"/>
    <col min="11016" max="11016" width="6.28571428571429" style="98" customWidth="1"/>
    <col min="11017" max="11017" width="26" style="98" customWidth="1"/>
    <col min="11018" max="11018" width="34.8571428571429" style="98" customWidth="1"/>
    <col min="11019" max="11019" width="19" style="98" customWidth="1"/>
    <col min="11020" max="11020" width="9.14285714285714" style="98"/>
    <col min="11021" max="11022" width="22" style="98" customWidth="1"/>
    <col min="11023" max="11264" width="9.14285714285714" style="98"/>
    <col min="11265" max="11266" width="7" style="98" customWidth="1"/>
    <col min="11267" max="11267" width="14.8571428571429" style="98" customWidth="1"/>
    <col min="11268" max="11268" width="9.71428571428571" style="98" customWidth="1"/>
    <col min="11269" max="11269" width="14.5714285714286" style="98" customWidth="1"/>
    <col min="11270" max="11270" width="10.7142857142857" style="98" customWidth="1"/>
    <col min="11271" max="11271" width="13.1428571428571" style="98" customWidth="1"/>
    <col min="11272" max="11272" width="6.28571428571429" style="98" customWidth="1"/>
    <col min="11273" max="11273" width="26" style="98" customWidth="1"/>
    <col min="11274" max="11274" width="34.8571428571429" style="98" customWidth="1"/>
    <col min="11275" max="11275" width="19" style="98" customWidth="1"/>
    <col min="11276" max="11276" width="9.14285714285714" style="98"/>
    <col min="11277" max="11278" width="22" style="98" customWidth="1"/>
    <col min="11279" max="11520" width="9.14285714285714" style="98"/>
    <col min="11521" max="11522" width="7" style="98" customWidth="1"/>
    <col min="11523" max="11523" width="14.8571428571429" style="98" customWidth="1"/>
    <col min="11524" max="11524" width="9.71428571428571" style="98" customWidth="1"/>
    <col min="11525" max="11525" width="14.5714285714286" style="98" customWidth="1"/>
    <col min="11526" max="11526" width="10.7142857142857" style="98" customWidth="1"/>
    <col min="11527" max="11527" width="13.1428571428571" style="98" customWidth="1"/>
    <col min="11528" max="11528" width="6.28571428571429" style="98" customWidth="1"/>
    <col min="11529" max="11529" width="26" style="98" customWidth="1"/>
    <col min="11530" max="11530" width="34.8571428571429" style="98" customWidth="1"/>
    <col min="11531" max="11531" width="19" style="98" customWidth="1"/>
    <col min="11532" max="11532" width="9.14285714285714" style="98"/>
    <col min="11533" max="11534" width="22" style="98" customWidth="1"/>
    <col min="11535" max="11776" width="9.14285714285714" style="98"/>
    <col min="11777" max="11778" width="7" style="98" customWidth="1"/>
    <col min="11779" max="11779" width="14.8571428571429" style="98" customWidth="1"/>
    <col min="11780" max="11780" width="9.71428571428571" style="98" customWidth="1"/>
    <col min="11781" max="11781" width="14.5714285714286" style="98" customWidth="1"/>
    <col min="11782" max="11782" width="10.7142857142857" style="98" customWidth="1"/>
    <col min="11783" max="11783" width="13.1428571428571" style="98" customWidth="1"/>
    <col min="11784" max="11784" width="6.28571428571429" style="98" customWidth="1"/>
    <col min="11785" max="11785" width="26" style="98" customWidth="1"/>
    <col min="11786" max="11786" width="34.8571428571429" style="98" customWidth="1"/>
    <col min="11787" max="11787" width="19" style="98" customWidth="1"/>
    <col min="11788" max="11788" width="9.14285714285714" style="98"/>
    <col min="11789" max="11790" width="22" style="98" customWidth="1"/>
    <col min="11791" max="12032" width="9.14285714285714" style="98"/>
    <col min="12033" max="12034" width="7" style="98" customWidth="1"/>
    <col min="12035" max="12035" width="14.8571428571429" style="98" customWidth="1"/>
    <col min="12036" max="12036" width="9.71428571428571" style="98" customWidth="1"/>
    <col min="12037" max="12037" width="14.5714285714286" style="98" customWidth="1"/>
    <col min="12038" max="12038" width="10.7142857142857" style="98" customWidth="1"/>
    <col min="12039" max="12039" width="13.1428571428571" style="98" customWidth="1"/>
    <col min="12040" max="12040" width="6.28571428571429" style="98" customWidth="1"/>
    <col min="12041" max="12041" width="26" style="98" customWidth="1"/>
    <col min="12042" max="12042" width="34.8571428571429" style="98" customWidth="1"/>
    <col min="12043" max="12043" width="19" style="98" customWidth="1"/>
    <col min="12044" max="12044" width="9.14285714285714" style="98"/>
    <col min="12045" max="12046" width="22" style="98" customWidth="1"/>
    <col min="12047" max="12288" width="9.14285714285714" style="98"/>
    <col min="12289" max="12290" width="7" style="98" customWidth="1"/>
    <col min="12291" max="12291" width="14.8571428571429" style="98" customWidth="1"/>
    <col min="12292" max="12292" width="9.71428571428571" style="98" customWidth="1"/>
    <col min="12293" max="12293" width="14.5714285714286" style="98" customWidth="1"/>
    <col min="12294" max="12294" width="10.7142857142857" style="98" customWidth="1"/>
    <col min="12295" max="12295" width="13.1428571428571" style="98" customWidth="1"/>
    <col min="12296" max="12296" width="6.28571428571429" style="98" customWidth="1"/>
    <col min="12297" max="12297" width="26" style="98" customWidth="1"/>
    <col min="12298" max="12298" width="34.8571428571429" style="98" customWidth="1"/>
    <col min="12299" max="12299" width="19" style="98" customWidth="1"/>
    <col min="12300" max="12300" width="9.14285714285714" style="98"/>
    <col min="12301" max="12302" width="22" style="98" customWidth="1"/>
    <col min="12303" max="12544" width="9.14285714285714" style="98"/>
    <col min="12545" max="12546" width="7" style="98" customWidth="1"/>
    <col min="12547" max="12547" width="14.8571428571429" style="98" customWidth="1"/>
    <col min="12548" max="12548" width="9.71428571428571" style="98" customWidth="1"/>
    <col min="12549" max="12549" width="14.5714285714286" style="98" customWidth="1"/>
    <col min="12550" max="12550" width="10.7142857142857" style="98" customWidth="1"/>
    <col min="12551" max="12551" width="13.1428571428571" style="98" customWidth="1"/>
    <col min="12552" max="12552" width="6.28571428571429" style="98" customWidth="1"/>
    <col min="12553" max="12553" width="26" style="98" customWidth="1"/>
    <col min="12554" max="12554" width="34.8571428571429" style="98" customWidth="1"/>
    <col min="12555" max="12555" width="19" style="98" customWidth="1"/>
    <col min="12556" max="12556" width="9.14285714285714" style="98"/>
    <col min="12557" max="12558" width="22" style="98" customWidth="1"/>
    <col min="12559" max="12800" width="9.14285714285714" style="98"/>
    <col min="12801" max="12802" width="7" style="98" customWidth="1"/>
    <col min="12803" max="12803" width="14.8571428571429" style="98" customWidth="1"/>
    <col min="12804" max="12804" width="9.71428571428571" style="98" customWidth="1"/>
    <col min="12805" max="12805" width="14.5714285714286" style="98" customWidth="1"/>
    <col min="12806" max="12806" width="10.7142857142857" style="98" customWidth="1"/>
    <col min="12807" max="12807" width="13.1428571428571" style="98" customWidth="1"/>
    <col min="12808" max="12808" width="6.28571428571429" style="98" customWidth="1"/>
    <col min="12809" max="12809" width="26" style="98" customWidth="1"/>
    <col min="12810" max="12810" width="34.8571428571429" style="98" customWidth="1"/>
    <col min="12811" max="12811" width="19" style="98" customWidth="1"/>
    <col min="12812" max="12812" width="9.14285714285714" style="98"/>
    <col min="12813" max="12814" width="22" style="98" customWidth="1"/>
    <col min="12815" max="13056" width="9.14285714285714" style="98"/>
    <col min="13057" max="13058" width="7" style="98" customWidth="1"/>
    <col min="13059" max="13059" width="14.8571428571429" style="98" customWidth="1"/>
    <col min="13060" max="13060" width="9.71428571428571" style="98" customWidth="1"/>
    <col min="13061" max="13061" width="14.5714285714286" style="98" customWidth="1"/>
    <col min="13062" max="13062" width="10.7142857142857" style="98" customWidth="1"/>
    <col min="13063" max="13063" width="13.1428571428571" style="98" customWidth="1"/>
    <col min="13064" max="13064" width="6.28571428571429" style="98" customWidth="1"/>
    <col min="13065" max="13065" width="26" style="98" customWidth="1"/>
    <col min="13066" max="13066" width="34.8571428571429" style="98" customWidth="1"/>
    <col min="13067" max="13067" width="19" style="98" customWidth="1"/>
    <col min="13068" max="13068" width="9.14285714285714" style="98"/>
    <col min="13069" max="13070" width="22" style="98" customWidth="1"/>
    <col min="13071" max="13312" width="9.14285714285714" style="98"/>
    <col min="13313" max="13314" width="7" style="98" customWidth="1"/>
    <col min="13315" max="13315" width="14.8571428571429" style="98" customWidth="1"/>
    <col min="13316" max="13316" width="9.71428571428571" style="98" customWidth="1"/>
    <col min="13317" max="13317" width="14.5714285714286" style="98" customWidth="1"/>
    <col min="13318" max="13318" width="10.7142857142857" style="98" customWidth="1"/>
    <col min="13319" max="13319" width="13.1428571428571" style="98" customWidth="1"/>
    <col min="13320" max="13320" width="6.28571428571429" style="98" customWidth="1"/>
    <col min="13321" max="13321" width="26" style="98" customWidth="1"/>
    <col min="13322" max="13322" width="34.8571428571429" style="98" customWidth="1"/>
    <col min="13323" max="13323" width="19" style="98" customWidth="1"/>
    <col min="13324" max="13324" width="9.14285714285714" style="98"/>
    <col min="13325" max="13326" width="22" style="98" customWidth="1"/>
    <col min="13327" max="13568" width="9.14285714285714" style="98"/>
    <col min="13569" max="13570" width="7" style="98" customWidth="1"/>
    <col min="13571" max="13571" width="14.8571428571429" style="98" customWidth="1"/>
    <col min="13572" max="13572" width="9.71428571428571" style="98" customWidth="1"/>
    <col min="13573" max="13573" width="14.5714285714286" style="98" customWidth="1"/>
    <col min="13574" max="13574" width="10.7142857142857" style="98" customWidth="1"/>
    <col min="13575" max="13575" width="13.1428571428571" style="98" customWidth="1"/>
    <col min="13576" max="13576" width="6.28571428571429" style="98" customWidth="1"/>
    <col min="13577" max="13577" width="26" style="98" customWidth="1"/>
    <col min="13578" max="13578" width="34.8571428571429" style="98" customWidth="1"/>
    <col min="13579" max="13579" width="19" style="98" customWidth="1"/>
    <col min="13580" max="13580" width="9.14285714285714" style="98"/>
    <col min="13581" max="13582" width="22" style="98" customWidth="1"/>
    <col min="13583" max="13824" width="9.14285714285714" style="98"/>
    <col min="13825" max="13826" width="7" style="98" customWidth="1"/>
    <col min="13827" max="13827" width="14.8571428571429" style="98" customWidth="1"/>
    <col min="13828" max="13828" width="9.71428571428571" style="98" customWidth="1"/>
    <col min="13829" max="13829" width="14.5714285714286" style="98" customWidth="1"/>
    <col min="13830" max="13830" width="10.7142857142857" style="98" customWidth="1"/>
    <col min="13831" max="13831" width="13.1428571428571" style="98" customWidth="1"/>
    <col min="13832" max="13832" width="6.28571428571429" style="98" customWidth="1"/>
    <col min="13833" max="13833" width="26" style="98" customWidth="1"/>
    <col min="13834" max="13834" width="34.8571428571429" style="98" customWidth="1"/>
    <col min="13835" max="13835" width="19" style="98" customWidth="1"/>
    <col min="13836" max="13836" width="9.14285714285714" style="98"/>
    <col min="13837" max="13838" width="22" style="98" customWidth="1"/>
    <col min="13839" max="14080" width="9.14285714285714" style="98"/>
    <col min="14081" max="14082" width="7" style="98" customWidth="1"/>
    <col min="14083" max="14083" width="14.8571428571429" style="98" customWidth="1"/>
    <col min="14084" max="14084" width="9.71428571428571" style="98" customWidth="1"/>
    <col min="14085" max="14085" width="14.5714285714286" style="98" customWidth="1"/>
    <col min="14086" max="14086" width="10.7142857142857" style="98" customWidth="1"/>
    <col min="14087" max="14087" width="13.1428571428571" style="98" customWidth="1"/>
    <col min="14088" max="14088" width="6.28571428571429" style="98" customWidth="1"/>
    <col min="14089" max="14089" width="26" style="98" customWidth="1"/>
    <col min="14090" max="14090" width="34.8571428571429" style="98" customWidth="1"/>
    <col min="14091" max="14091" width="19" style="98" customWidth="1"/>
    <col min="14092" max="14092" width="9.14285714285714" style="98"/>
    <col min="14093" max="14094" width="22" style="98" customWidth="1"/>
    <col min="14095" max="14336" width="9.14285714285714" style="98"/>
    <col min="14337" max="14338" width="7" style="98" customWidth="1"/>
    <col min="14339" max="14339" width="14.8571428571429" style="98" customWidth="1"/>
    <col min="14340" max="14340" width="9.71428571428571" style="98" customWidth="1"/>
    <col min="14341" max="14341" width="14.5714285714286" style="98" customWidth="1"/>
    <col min="14342" max="14342" width="10.7142857142857" style="98" customWidth="1"/>
    <col min="14343" max="14343" width="13.1428571428571" style="98" customWidth="1"/>
    <col min="14344" max="14344" width="6.28571428571429" style="98" customWidth="1"/>
    <col min="14345" max="14345" width="26" style="98" customWidth="1"/>
    <col min="14346" max="14346" width="34.8571428571429" style="98" customWidth="1"/>
    <col min="14347" max="14347" width="19" style="98" customWidth="1"/>
    <col min="14348" max="14348" width="9.14285714285714" style="98"/>
    <col min="14349" max="14350" width="22" style="98" customWidth="1"/>
    <col min="14351" max="14592" width="9.14285714285714" style="98"/>
    <col min="14593" max="14594" width="7" style="98" customWidth="1"/>
    <col min="14595" max="14595" width="14.8571428571429" style="98" customWidth="1"/>
    <col min="14596" max="14596" width="9.71428571428571" style="98" customWidth="1"/>
    <col min="14597" max="14597" width="14.5714285714286" style="98" customWidth="1"/>
    <col min="14598" max="14598" width="10.7142857142857" style="98" customWidth="1"/>
    <col min="14599" max="14599" width="13.1428571428571" style="98" customWidth="1"/>
    <col min="14600" max="14600" width="6.28571428571429" style="98" customWidth="1"/>
    <col min="14601" max="14601" width="26" style="98" customWidth="1"/>
    <col min="14602" max="14602" width="34.8571428571429" style="98" customWidth="1"/>
    <col min="14603" max="14603" width="19" style="98" customWidth="1"/>
    <col min="14604" max="14604" width="9.14285714285714" style="98"/>
    <col min="14605" max="14606" width="22" style="98" customWidth="1"/>
    <col min="14607" max="14848" width="9.14285714285714" style="98"/>
    <col min="14849" max="14850" width="7" style="98" customWidth="1"/>
    <col min="14851" max="14851" width="14.8571428571429" style="98" customWidth="1"/>
    <col min="14852" max="14852" width="9.71428571428571" style="98" customWidth="1"/>
    <col min="14853" max="14853" width="14.5714285714286" style="98" customWidth="1"/>
    <col min="14854" max="14854" width="10.7142857142857" style="98" customWidth="1"/>
    <col min="14855" max="14855" width="13.1428571428571" style="98" customWidth="1"/>
    <col min="14856" max="14856" width="6.28571428571429" style="98" customWidth="1"/>
    <col min="14857" max="14857" width="26" style="98" customWidth="1"/>
    <col min="14858" max="14858" width="34.8571428571429" style="98" customWidth="1"/>
    <col min="14859" max="14859" width="19" style="98" customWidth="1"/>
    <col min="14860" max="14860" width="9.14285714285714" style="98"/>
    <col min="14861" max="14862" width="22" style="98" customWidth="1"/>
    <col min="14863" max="15104" width="9.14285714285714" style="98"/>
    <col min="15105" max="15106" width="7" style="98" customWidth="1"/>
    <col min="15107" max="15107" width="14.8571428571429" style="98" customWidth="1"/>
    <col min="15108" max="15108" width="9.71428571428571" style="98" customWidth="1"/>
    <col min="15109" max="15109" width="14.5714285714286" style="98" customWidth="1"/>
    <col min="15110" max="15110" width="10.7142857142857" style="98" customWidth="1"/>
    <col min="15111" max="15111" width="13.1428571428571" style="98" customWidth="1"/>
    <col min="15112" max="15112" width="6.28571428571429" style="98" customWidth="1"/>
    <col min="15113" max="15113" width="26" style="98" customWidth="1"/>
    <col min="15114" max="15114" width="34.8571428571429" style="98" customWidth="1"/>
    <col min="15115" max="15115" width="19" style="98" customWidth="1"/>
    <col min="15116" max="15116" width="9.14285714285714" style="98"/>
    <col min="15117" max="15118" width="22" style="98" customWidth="1"/>
    <col min="15119" max="15360" width="9.14285714285714" style="98"/>
    <col min="15361" max="15362" width="7" style="98" customWidth="1"/>
    <col min="15363" max="15363" width="14.8571428571429" style="98" customWidth="1"/>
    <col min="15364" max="15364" width="9.71428571428571" style="98" customWidth="1"/>
    <col min="15365" max="15365" width="14.5714285714286" style="98" customWidth="1"/>
    <col min="15366" max="15366" width="10.7142857142857" style="98" customWidth="1"/>
    <col min="15367" max="15367" width="13.1428571428571" style="98" customWidth="1"/>
    <col min="15368" max="15368" width="6.28571428571429" style="98" customWidth="1"/>
    <col min="15369" max="15369" width="26" style="98" customWidth="1"/>
    <col min="15370" max="15370" width="34.8571428571429" style="98" customWidth="1"/>
    <col min="15371" max="15371" width="19" style="98" customWidth="1"/>
    <col min="15372" max="15372" width="9.14285714285714" style="98"/>
    <col min="15373" max="15374" width="22" style="98" customWidth="1"/>
    <col min="15375" max="15616" width="9.14285714285714" style="98"/>
    <col min="15617" max="15618" width="7" style="98" customWidth="1"/>
    <col min="15619" max="15619" width="14.8571428571429" style="98" customWidth="1"/>
    <col min="15620" max="15620" width="9.71428571428571" style="98" customWidth="1"/>
    <col min="15621" max="15621" width="14.5714285714286" style="98" customWidth="1"/>
    <col min="15622" max="15622" width="10.7142857142857" style="98" customWidth="1"/>
    <col min="15623" max="15623" width="13.1428571428571" style="98" customWidth="1"/>
    <col min="15624" max="15624" width="6.28571428571429" style="98" customWidth="1"/>
    <col min="15625" max="15625" width="26" style="98" customWidth="1"/>
    <col min="15626" max="15626" width="34.8571428571429" style="98" customWidth="1"/>
    <col min="15627" max="15627" width="19" style="98" customWidth="1"/>
    <col min="15628" max="15628" width="9.14285714285714" style="98"/>
    <col min="15629" max="15630" width="22" style="98" customWidth="1"/>
    <col min="15631" max="15872" width="9.14285714285714" style="98"/>
    <col min="15873" max="15874" width="7" style="98" customWidth="1"/>
    <col min="15875" max="15875" width="14.8571428571429" style="98" customWidth="1"/>
    <col min="15876" max="15876" width="9.71428571428571" style="98" customWidth="1"/>
    <col min="15877" max="15877" width="14.5714285714286" style="98" customWidth="1"/>
    <col min="15878" max="15878" width="10.7142857142857" style="98" customWidth="1"/>
    <col min="15879" max="15879" width="13.1428571428571" style="98" customWidth="1"/>
    <col min="15880" max="15880" width="6.28571428571429" style="98" customWidth="1"/>
    <col min="15881" max="15881" width="26" style="98" customWidth="1"/>
    <col min="15882" max="15882" width="34.8571428571429" style="98" customWidth="1"/>
    <col min="15883" max="15883" width="19" style="98" customWidth="1"/>
    <col min="15884" max="15884" width="9.14285714285714" style="98"/>
    <col min="15885" max="15886" width="22" style="98" customWidth="1"/>
    <col min="15887" max="16128" width="9.14285714285714" style="98"/>
    <col min="16129" max="16130" width="7" style="98" customWidth="1"/>
    <col min="16131" max="16131" width="14.8571428571429" style="98" customWidth="1"/>
    <col min="16132" max="16132" width="9.71428571428571" style="98" customWidth="1"/>
    <col min="16133" max="16133" width="14.5714285714286" style="98" customWidth="1"/>
    <col min="16134" max="16134" width="10.7142857142857" style="98" customWidth="1"/>
    <col min="16135" max="16135" width="13.1428571428571" style="98" customWidth="1"/>
    <col min="16136" max="16136" width="6.28571428571429" style="98" customWidth="1"/>
    <col min="16137" max="16137" width="26" style="98" customWidth="1"/>
    <col min="16138" max="16138" width="34.8571428571429" style="98" customWidth="1"/>
    <col min="16139" max="16139" width="19" style="98" customWidth="1"/>
    <col min="16140" max="16140" width="9.14285714285714" style="98"/>
    <col min="16141" max="16142" width="22" style="98" customWidth="1"/>
    <col min="16143" max="16384" width="9.14285714285714" style="98"/>
  </cols>
  <sheetData>
    <row r="1" s="41" customFormat="1" ht="21" customHeight="1" spans="1:11">
      <c r="A1" s="99" t="s">
        <v>121</v>
      </c>
      <c r="B1" s="100"/>
      <c r="C1" s="100"/>
      <c r="D1" s="100"/>
      <c r="E1" s="100"/>
      <c r="F1" s="100"/>
      <c r="G1" s="100"/>
      <c r="H1" s="100"/>
      <c r="I1" s="100"/>
      <c r="J1" s="100"/>
      <c r="K1" s="100"/>
    </row>
    <row r="2" ht="12" hidden="1"/>
    <row r="3" hidden="1" spans="4:4">
      <c r="D3" s="101" t="s">
        <v>122</v>
      </c>
    </row>
    <row r="4" ht="22.5" hidden="1" spans="4:4">
      <c r="D4" s="102" t="s">
        <v>123</v>
      </c>
    </row>
    <row r="5" ht="22.5" hidden="1" spans="4:4">
      <c r="D5" s="102" t="s">
        <v>124</v>
      </c>
    </row>
    <row r="6" hidden="1" spans="4:4">
      <c r="D6" s="102" t="s">
        <v>125</v>
      </c>
    </row>
    <row r="7" ht="22.5" hidden="1" spans="4:4">
      <c r="D7" s="102" t="s">
        <v>126</v>
      </c>
    </row>
    <row r="8" hidden="1" spans="4:4">
      <c r="D8" s="102" t="s">
        <v>127</v>
      </c>
    </row>
    <row r="9" hidden="1" spans="4:4">
      <c r="D9" s="102" t="s">
        <v>128</v>
      </c>
    </row>
    <row r="10" ht="22.5" hidden="1" spans="4:4">
      <c r="D10" s="102" t="s">
        <v>129</v>
      </c>
    </row>
    <row r="11" ht="22.5" hidden="1" spans="4:4">
      <c r="D11" s="102" t="s">
        <v>130</v>
      </c>
    </row>
    <row r="12" hidden="1" spans="4:4">
      <c r="D12" s="102" t="s">
        <v>131</v>
      </c>
    </row>
    <row r="13" ht="22.5" hidden="1" spans="4:4">
      <c r="D13" s="102" t="s">
        <v>132</v>
      </c>
    </row>
    <row r="14" ht="22.5" hidden="1" spans="4:4">
      <c r="D14" s="103" t="s">
        <v>133</v>
      </c>
    </row>
    <row r="15" hidden="1" spans="4:4">
      <c r="D15" s="102" t="s">
        <v>134</v>
      </c>
    </row>
    <row r="16" hidden="1" spans="4:4">
      <c r="D16" s="102" t="s">
        <v>135</v>
      </c>
    </row>
    <row r="17" hidden="1" spans="4:4">
      <c r="D17" s="102" t="s">
        <v>136</v>
      </c>
    </row>
    <row r="18" hidden="1" spans="4:4">
      <c r="D18" s="103" t="s">
        <v>137</v>
      </c>
    </row>
    <row r="19" hidden="1" spans="4:4">
      <c r="D19" s="102" t="s">
        <v>138</v>
      </c>
    </row>
    <row r="20" hidden="1" spans="4:4">
      <c r="D20" s="102" t="s">
        <v>139</v>
      </c>
    </row>
    <row r="21" hidden="1" spans="4:4">
      <c r="D21" s="102" t="s">
        <v>140</v>
      </c>
    </row>
    <row r="22" hidden="1" spans="4:4">
      <c r="D22" s="103" t="s">
        <v>141</v>
      </c>
    </row>
    <row r="23" hidden="1" spans="4:4">
      <c r="D23" s="102" t="s">
        <v>142</v>
      </c>
    </row>
    <row r="24" hidden="1" spans="4:4">
      <c r="D24" s="102" t="s">
        <v>143</v>
      </c>
    </row>
    <row r="25" hidden="1" spans="4:4">
      <c r="D25" s="102" t="s">
        <v>144</v>
      </c>
    </row>
    <row r="26" hidden="1" spans="4:4">
      <c r="D26" s="102" t="s">
        <v>145</v>
      </c>
    </row>
    <row r="27" hidden="1" spans="4:4">
      <c r="D27" s="103" t="s">
        <v>146</v>
      </c>
    </row>
    <row r="28" hidden="1" spans="4:4">
      <c r="D28" s="102" t="s">
        <v>147</v>
      </c>
    </row>
    <row r="29" hidden="1" spans="4:4">
      <c r="D29" s="102" t="s">
        <v>148</v>
      </c>
    </row>
    <row r="30" hidden="1" spans="4:4">
      <c r="D30" s="102" t="s">
        <v>149</v>
      </c>
    </row>
    <row r="31" s="95" customFormat="1" hidden="1" spans="1:11">
      <c r="A31" s="104"/>
      <c r="B31" s="104"/>
      <c r="C31" s="104"/>
      <c r="D31" s="105" t="s">
        <v>150</v>
      </c>
      <c r="E31" s="104"/>
      <c r="F31" s="104"/>
      <c r="G31" s="104"/>
      <c r="H31" s="104"/>
      <c r="I31" s="104"/>
      <c r="J31" s="104"/>
      <c r="K31" s="104"/>
    </row>
    <row r="32" hidden="1" spans="1:11">
      <c r="A32" s="106"/>
      <c r="B32" s="106"/>
      <c r="C32" s="106"/>
      <c r="D32" s="107" t="s">
        <v>151</v>
      </c>
      <c r="E32" s="106"/>
      <c r="F32" s="106"/>
      <c r="G32" s="106"/>
      <c r="H32" s="106"/>
      <c r="I32" s="106"/>
      <c r="J32" s="106"/>
      <c r="K32" s="106"/>
    </row>
    <row r="33" ht="22.5" hidden="1" customHeight="1" spans="1:11">
      <c r="A33" s="106"/>
      <c r="B33" s="106"/>
      <c r="C33" s="106"/>
      <c r="D33" s="108" t="s">
        <v>152</v>
      </c>
      <c r="E33" s="109"/>
      <c r="F33" s="106"/>
      <c r="G33" s="106"/>
      <c r="H33" s="106"/>
      <c r="I33" s="106"/>
      <c r="J33" s="106"/>
      <c r="K33" s="106"/>
    </row>
    <row r="34" hidden="1" spans="1:11">
      <c r="A34" s="106"/>
      <c r="B34" s="106"/>
      <c r="C34" s="106"/>
      <c r="D34" s="110">
        <v>4290</v>
      </c>
      <c r="E34" s="111" t="s">
        <v>153</v>
      </c>
      <c r="F34" s="106"/>
      <c r="G34" s="106"/>
      <c r="H34" s="106"/>
      <c r="I34" s="106"/>
      <c r="J34" s="106"/>
      <c r="K34" s="106"/>
    </row>
    <row r="35" ht="22.5" hidden="1" spans="1:11">
      <c r="A35" s="106"/>
      <c r="B35" s="106"/>
      <c r="C35" s="106"/>
      <c r="D35" s="110">
        <v>5082</v>
      </c>
      <c r="E35" s="111" t="s">
        <v>154</v>
      </c>
      <c r="F35" s="106"/>
      <c r="G35" s="106"/>
      <c r="H35" s="106"/>
      <c r="I35" s="106"/>
      <c r="J35" s="106"/>
      <c r="K35" s="106"/>
    </row>
    <row r="36" ht="22.5" hidden="1" spans="1:11">
      <c r="A36" s="106"/>
      <c r="B36" s="106"/>
      <c r="C36" s="106"/>
      <c r="D36" s="110">
        <v>4356</v>
      </c>
      <c r="E36" s="111" t="s">
        <v>155</v>
      </c>
      <c r="F36" s="106"/>
      <c r="G36" s="106"/>
      <c r="H36" s="106"/>
      <c r="I36" s="106"/>
      <c r="J36" s="106"/>
      <c r="K36" s="106"/>
    </row>
    <row r="37" ht="22.5" hidden="1" spans="1:11">
      <c r="A37" s="106"/>
      <c r="B37" s="106"/>
      <c r="C37" s="106"/>
      <c r="D37" s="110">
        <v>5929</v>
      </c>
      <c r="E37" s="111" t="s">
        <v>156</v>
      </c>
      <c r="F37" s="106"/>
      <c r="G37" s="106"/>
      <c r="H37" s="106"/>
      <c r="I37" s="106"/>
      <c r="J37" s="106"/>
      <c r="K37" s="106"/>
    </row>
    <row r="38" hidden="1" spans="1:11">
      <c r="A38" s="106"/>
      <c r="B38" s="106"/>
      <c r="C38" s="106"/>
      <c r="D38" s="110">
        <v>5005</v>
      </c>
      <c r="E38" s="111" t="s">
        <v>157</v>
      </c>
      <c r="F38" s="106"/>
      <c r="G38" s="106"/>
      <c r="H38" s="106"/>
      <c r="I38" s="106"/>
      <c r="J38" s="106"/>
      <c r="K38" s="106"/>
    </row>
    <row r="39" ht="12" hidden="1" spans="1:11">
      <c r="A39" s="106"/>
      <c r="B39" s="106"/>
      <c r="C39" s="106"/>
      <c r="D39" s="112">
        <v>4225</v>
      </c>
      <c r="E39" s="113" t="s">
        <v>158</v>
      </c>
      <c r="F39" s="106"/>
      <c r="G39" s="106"/>
      <c r="H39" s="106"/>
      <c r="I39" s="106"/>
      <c r="J39" s="106"/>
      <c r="K39" s="106"/>
    </row>
    <row r="40" ht="8.25" customHeight="1"/>
    <row r="41" s="41" customFormat="1" ht="12.75" customHeight="1" spans="1:11">
      <c r="A41" s="114" t="s">
        <v>159</v>
      </c>
      <c r="B41" s="114"/>
      <c r="C41" s="114"/>
      <c r="D41" s="114"/>
      <c r="E41" s="114"/>
      <c r="F41" s="114"/>
      <c r="G41" s="114"/>
      <c r="H41" s="114"/>
      <c r="I41" s="114"/>
      <c r="J41" s="114"/>
      <c r="K41" s="114"/>
    </row>
    <row r="42" s="41" customFormat="1" ht="12.75" customHeight="1" spans="1:11">
      <c r="A42" s="115" t="s">
        <v>160</v>
      </c>
      <c r="B42" s="115"/>
      <c r="C42" s="115"/>
      <c r="D42" s="115"/>
      <c r="E42" s="115"/>
      <c r="F42" s="115"/>
      <c r="G42" s="115"/>
      <c r="H42" s="115"/>
      <c r="I42" s="115"/>
      <c r="J42" s="115"/>
      <c r="K42" s="115"/>
    </row>
    <row r="43" s="41" customFormat="1" ht="15" customHeight="1" spans="1:11">
      <c r="A43" s="116" t="s">
        <v>161</v>
      </c>
      <c r="B43" s="116"/>
      <c r="C43" s="116"/>
      <c r="D43" s="116"/>
      <c r="E43" s="116"/>
      <c r="F43" s="116"/>
      <c r="G43" s="116"/>
      <c r="H43" s="116"/>
      <c r="I43" s="116"/>
      <c r="J43" s="116"/>
      <c r="K43" s="116"/>
    </row>
    <row r="44" s="41" customFormat="1" ht="15.75" customHeight="1" spans="1:11">
      <c r="A44" s="117" t="s">
        <v>162</v>
      </c>
      <c r="B44" s="117"/>
      <c r="C44" s="117"/>
      <c r="D44" s="117"/>
      <c r="E44" s="117"/>
      <c r="F44" s="117"/>
      <c r="G44" s="117"/>
      <c r="H44" s="117"/>
      <c r="I44" s="117"/>
      <c r="J44" s="117"/>
      <c r="K44" s="117"/>
    </row>
    <row r="45" ht="9" customHeight="1"/>
    <row r="46" ht="15.75" spans="1:11">
      <c r="A46" s="118" t="s">
        <v>163</v>
      </c>
      <c r="B46" s="119"/>
      <c r="C46" s="119"/>
      <c r="D46" s="119"/>
      <c r="E46" s="119"/>
      <c r="F46" s="119"/>
      <c r="G46" s="119"/>
      <c r="H46" s="119"/>
      <c r="I46" s="119"/>
      <c r="J46" s="119"/>
      <c r="K46" s="119"/>
    </row>
    <row r="47" s="96" customFormat="1" ht="12.75" customHeight="1" spans="1:11">
      <c r="A47" s="120" t="s">
        <v>164</v>
      </c>
      <c r="B47" s="121"/>
      <c r="C47" s="122" t="s">
        <v>165</v>
      </c>
      <c r="D47" s="122"/>
      <c r="E47" s="122"/>
      <c r="F47" s="122"/>
      <c r="G47" s="122"/>
      <c r="H47" s="122"/>
      <c r="I47" s="122"/>
      <c r="J47" s="122"/>
      <c r="K47" s="122"/>
    </row>
    <row r="48" s="97" customFormat="1" customHeight="1" spans="1:11">
      <c r="A48" s="123"/>
      <c r="B48" s="123" t="s">
        <v>166</v>
      </c>
      <c r="C48" s="123" t="s">
        <v>167</v>
      </c>
      <c r="D48" s="123" t="s">
        <v>168</v>
      </c>
      <c r="E48" s="123" t="s">
        <v>137</v>
      </c>
      <c r="F48" s="123" t="s">
        <v>169</v>
      </c>
      <c r="G48" s="123" t="s">
        <v>141</v>
      </c>
      <c r="H48" s="124" t="s">
        <v>170</v>
      </c>
      <c r="I48" s="131"/>
      <c r="J48" s="131"/>
      <c r="K48" s="131"/>
    </row>
    <row r="49" s="97" customFormat="1" customHeight="1" spans="1:11">
      <c r="A49" s="123"/>
      <c r="B49" s="123"/>
      <c r="C49" s="123"/>
      <c r="D49" s="123"/>
      <c r="E49" s="123"/>
      <c r="F49" s="123"/>
      <c r="G49" s="123"/>
      <c r="H49" s="125" t="s">
        <v>171</v>
      </c>
      <c r="I49" s="132"/>
      <c r="J49" s="123" t="s">
        <v>172</v>
      </c>
      <c r="K49" s="123" t="s">
        <v>173</v>
      </c>
    </row>
    <row r="50" s="97" customFormat="1" ht="33.75" spans="1:11">
      <c r="A50" s="126">
        <v>1</v>
      </c>
      <c r="B50" s="127" t="s">
        <v>174</v>
      </c>
      <c r="C50" s="128">
        <v>43891</v>
      </c>
      <c r="D50" s="91" t="s">
        <v>135</v>
      </c>
      <c r="E50" s="91" t="s">
        <v>139</v>
      </c>
      <c r="F50" s="129" t="str">
        <f>IF(OR((CODE($D50)*CODE($E50))=$D$36,(CODE($D50)*CODE($E50))=$D$35),$D$15,IF(OR((CODE($D50)*CODE($E50))=$D$34,(CODE($D50)*CODE($E50))=$D$37),$D$16,IF(OR((CODE($D50)*CODE($E50))=$D$38,(CODE($D50)*CODE($E50))=$D$39),$D$17,)))</f>
        <v>Média</v>
      </c>
      <c r="G50" s="91" t="s">
        <v>142</v>
      </c>
      <c r="H50" s="130"/>
      <c r="I50" s="133"/>
      <c r="J50" s="134"/>
      <c r="K50" s="134" t="s">
        <v>175</v>
      </c>
    </row>
    <row r="51" s="97" customFormat="1" customHeight="1" spans="1:11">
      <c r="A51" s="126"/>
      <c r="B51" s="127"/>
      <c r="C51" s="128"/>
      <c r="D51" s="91" t="s">
        <v>134</v>
      </c>
      <c r="E51" s="91"/>
      <c r="F51" s="129" t="e">
        <f t="shared" ref="F51:F60" si="0">IF(OR((CODE($D51)*CODE($E51))=$D$36,(CODE($D51)*CODE($E51))=$D$35),$D$15,IF(OR((CODE($D51)*CODE($E51))=$D$34,(CODE($D51)*CODE($E51))=$D$37),$D$16,IF(OR((CODE($D51)*CODE($E51))=$D$38,(CODE($D51)*CODE($E51))=$D$39),$D$17,)))</f>
        <v>#VALUE!</v>
      </c>
      <c r="G51" s="91"/>
      <c r="H51" s="130"/>
      <c r="I51" s="133"/>
      <c r="J51" s="134"/>
      <c r="K51" s="134"/>
    </row>
    <row r="52" s="97" customFormat="1" customHeight="1" spans="1:11">
      <c r="A52" s="126"/>
      <c r="B52" s="127"/>
      <c r="C52" s="128"/>
      <c r="D52" s="91"/>
      <c r="E52" s="91"/>
      <c r="F52" s="129" t="e">
        <f t="shared" si="0"/>
        <v>#VALUE!</v>
      </c>
      <c r="G52" s="91"/>
      <c r="H52" s="130"/>
      <c r="I52" s="133"/>
      <c r="J52" s="134"/>
      <c r="K52" s="134"/>
    </row>
    <row r="53" s="97" customFormat="1" customHeight="1" spans="1:11">
      <c r="A53" s="126"/>
      <c r="B53" s="127"/>
      <c r="C53" s="128"/>
      <c r="D53" s="91"/>
      <c r="E53" s="91"/>
      <c r="F53" s="129" t="e">
        <f t="shared" si="0"/>
        <v>#VALUE!</v>
      </c>
      <c r="G53" s="91"/>
      <c r="H53" s="130"/>
      <c r="I53" s="133"/>
      <c r="J53" s="134"/>
      <c r="K53" s="134"/>
    </row>
    <row r="54" s="97" customFormat="1" customHeight="1" spans="1:11">
      <c r="A54" s="126"/>
      <c r="B54" s="127"/>
      <c r="C54" s="128"/>
      <c r="D54" s="91"/>
      <c r="E54" s="91"/>
      <c r="F54" s="129" t="e">
        <f t="shared" si="0"/>
        <v>#VALUE!</v>
      </c>
      <c r="G54" s="91"/>
      <c r="H54" s="130"/>
      <c r="I54" s="133"/>
      <c r="J54" s="134"/>
      <c r="K54" s="134"/>
    </row>
    <row r="55" s="97" customFormat="1" customHeight="1" spans="1:11">
      <c r="A55" s="126"/>
      <c r="B55" s="127"/>
      <c r="C55" s="128"/>
      <c r="D55" s="91"/>
      <c r="E55" s="91"/>
      <c r="F55" s="129" t="e">
        <f t="shared" si="0"/>
        <v>#VALUE!</v>
      </c>
      <c r="G55" s="91"/>
      <c r="H55" s="130"/>
      <c r="I55" s="133"/>
      <c r="J55" s="134"/>
      <c r="K55" s="134"/>
    </row>
    <row r="56" s="97" customFormat="1" customHeight="1" spans="1:11">
      <c r="A56" s="126"/>
      <c r="B56" s="127"/>
      <c r="C56" s="128"/>
      <c r="D56" s="91"/>
      <c r="E56" s="91"/>
      <c r="F56" s="129" t="e">
        <f t="shared" si="0"/>
        <v>#VALUE!</v>
      </c>
      <c r="G56" s="91"/>
      <c r="H56" s="130"/>
      <c r="I56" s="133"/>
      <c r="J56" s="134"/>
      <c r="K56" s="134"/>
    </row>
    <row r="57" s="97" customFormat="1" customHeight="1" spans="1:11">
      <c r="A57" s="126"/>
      <c r="B57" s="127"/>
      <c r="C57" s="128"/>
      <c r="D57" s="91"/>
      <c r="E57" s="91"/>
      <c r="F57" s="129" t="e">
        <f t="shared" si="0"/>
        <v>#VALUE!</v>
      </c>
      <c r="G57" s="91"/>
      <c r="H57" s="130"/>
      <c r="I57" s="133"/>
      <c r="J57" s="134"/>
      <c r="K57" s="134"/>
    </row>
    <row r="58" s="97" customFormat="1" customHeight="1" spans="1:11">
      <c r="A58" s="126"/>
      <c r="B58" s="127"/>
      <c r="C58" s="128"/>
      <c r="D58" s="91"/>
      <c r="E58" s="91"/>
      <c r="F58" s="129" t="e">
        <f t="shared" si="0"/>
        <v>#VALUE!</v>
      </c>
      <c r="G58" s="91"/>
      <c r="H58" s="130"/>
      <c r="I58" s="133"/>
      <c r="J58" s="134"/>
      <c r="K58" s="134"/>
    </row>
    <row r="59" s="97" customFormat="1" customHeight="1" spans="1:11">
      <c r="A59" s="126"/>
      <c r="B59" s="127"/>
      <c r="C59" s="128"/>
      <c r="D59" s="91"/>
      <c r="E59" s="91"/>
      <c r="F59" s="129" t="e">
        <f t="shared" si="0"/>
        <v>#VALUE!</v>
      </c>
      <c r="G59" s="91"/>
      <c r="H59" s="130"/>
      <c r="I59" s="133"/>
      <c r="J59" s="134"/>
      <c r="K59" s="134"/>
    </row>
    <row r="60" s="97" customFormat="1" customHeight="1" spans="1:11">
      <c r="A60" s="126"/>
      <c r="B60" s="127"/>
      <c r="C60" s="128"/>
      <c r="D60" s="91"/>
      <c r="E60" s="91"/>
      <c r="F60" s="129" t="e">
        <f t="shared" si="0"/>
        <v>#VALUE!</v>
      </c>
      <c r="G60" s="91"/>
      <c r="H60" s="130"/>
      <c r="I60" s="133"/>
      <c r="J60" s="134"/>
      <c r="K60" s="134"/>
    </row>
  </sheetData>
  <mergeCells count="20">
    <mergeCell ref="A1:K1"/>
    <mergeCell ref="D33:E33"/>
    <mergeCell ref="A41:K41"/>
    <mergeCell ref="A42:K42"/>
    <mergeCell ref="A43:K43"/>
    <mergeCell ref="A44:K44"/>
    <mergeCell ref="A46:K46"/>
    <mergeCell ref="C47:K47"/>
    <mergeCell ref="H48:K48"/>
    <mergeCell ref="H49:I49"/>
    <mergeCell ref="H50:I50"/>
    <mergeCell ref="H59:I59"/>
    <mergeCell ref="H60:I60"/>
    <mergeCell ref="A48:A49"/>
    <mergeCell ref="B48:B49"/>
    <mergeCell ref="C48:C49"/>
    <mergeCell ref="D48:D49"/>
    <mergeCell ref="E48:E49"/>
    <mergeCell ref="F48:F49"/>
    <mergeCell ref="G48:G49"/>
  </mergeCells>
  <conditionalFormatting sqref="F50:F60">
    <cfRule type="cellIs" dxfId="3" priority="1" stopIfTrue="1" operator="equal">
      <formula>$D$15</formula>
    </cfRule>
    <cfRule type="cellIs" dxfId="4" priority="2" stopIfTrue="1" operator="equal">
      <formula>$D$16</formula>
    </cfRule>
    <cfRule type="cellIs" dxfId="5" priority="3" stopIfTrue="1" operator="equal">
      <formula>$D$17</formula>
    </cfRule>
  </conditionalFormatting>
  <dataValidations count="4">
    <dataValidation type="list" allowBlank="1" showInputMessage="1" showErrorMessage="1" sqref="H65554:I65554;JC65554:JD65554;SY65554:SZ65554;ACU65554:ACV65554;AMQ65554:AMR65554;AWM65554:AWN65554;BGI65554:BGJ65554;BQE65554:BQF65554;CAA65554:CAB65554;CJW65554:CJX65554;CTS65554:CTT65554;DDO65554:DDP65554;DNK65554:DNL65554;DXG65554:DXH65554;EHC65554:EHD65554;EQY65554:EQZ65554;FAU65554:FAV65554;FKQ65554:FKR65554;FUM65554:FUN65554;GEI65554:GEJ65554;GOE65554:GOF65554;GYA65554:GYB65554;HHW65554:HHX65554;HRS65554:HRT65554;IBO65554:IBP65554;ILK65554:ILL65554;IVG65554:IVH65554;JFC65554:JFD65554;JOY65554:JOZ65554;JYU65554:JYV65554;KIQ65554:KIR65554;KSM65554:KSN65554;LCI65554:LCJ65554;LME65554:LMF65554;LWA65554:LWB65554;MFW65554:MFX65554;MPS65554:MPT65554;MZO65554:MZP65554;NJK65554:NJL65554;NTG65554:NTH65554;ODC65554:ODD65554;OMY65554:OMZ65554;OWU65554:OWV65554;PGQ65554:PGR65554;PQM65554:PQN65554;QAI65554:QAJ65554;QKE65554:QKF65554;QUA65554:QUB65554;RDW65554:RDX65554;RNS65554:RNT65554;RXO65554:RXP65554;SHK65554:SHL65554;SRG65554:SRH65554;TBC65554:TBD65554;TKY65554:TKZ65554;TUU65554:TUV65554;UEQ65554:UER65554;UOM65554:UON65554;UYI65554:UYJ65554;VIE65554:VIF65554;VSA65554:VSB65554;WBW65554:WBX65554;WLS65554:WLT65554;WVO65554:WVP65554;H65565:I65565;JC65565:JD65565;SY65565:SZ65565;ACU65565:ACV65565;AMQ65565:AMR65565;AWM65565:AWN65565;BGI65565:BGJ65565;BQE65565:BQF65565;CAA65565:CAB65565;CJW65565:CJX65565;CTS65565:CTT65565;DDO65565:DDP65565;DNK65565:DNL65565;DXG65565:DXH65565;EHC65565:EHD65565;EQY65565:EQZ65565;FAU65565:FAV65565;FKQ65565:FKR65565;FUM65565:FUN65565;GEI65565:GEJ65565;GOE65565:GOF65565;GYA65565:GYB65565;HHW65565:HHX65565;HRS65565:HRT65565;IBO65565:IBP65565;ILK65565:ILL65565;IVG65565:IVH65565;JFC65565:JFD65565;JOY65565:JOZ65565;JYU65565:JYV65565;KIQ65565:KIR65565;KSM65565:KSN65565;LCI65565:LCJ65565;LME65565:LMF65565;LWA65565:LWB65565;MFW65565:MFX65565;MPS65565:MPT65565;MZO65565:MZP65565;NJK65565:NJL65565;NTG65565:NTH65565;ODC65565:ODD65565;OMY65565:OMZ65565;OWU65565:OWV65565;PGQ65565:PGR65565;PQM65565:PQN65565;QAI65565:QAJ65565;QKE65565:QKF65565;QUA65565:QUB65565;RDW65565:RDX65565;RNS65565:RNT65565;RXO65565:RXP65565;SHK65565:SHL65565;SRG65565:SRH65565;TBC65565:TBD65565;TKY65565:TKZ65565;TUU65565:TUV65565;UEQ65565:UER65565;UOM65565:UON65565;UYI65565:UYJ65565;VIE65565:VIF65565;VSA65565:VSB65565;WBW65565:WBX65565;WLS65565:WLT65565;WVO65565:WVP65565;H65576:I65576;JC65576:JD65576;SY65576:SZ65576;ACU65576:ACV65576;AMQ65576:AMR65576;AWM65576:AWN65576;BGI65576:BGJ65576;BQE65576:BQF65576;CAA65576:CAB65576;CJW65576:CJX65576;CTS65576:CTT65576;DDO65576:DDP65576;DNK65576:DNL65576;DXG65576:DXH65576;EHC65576:EHD65576;EQY65576:EQZ65576;FAU65576:FAV65576;FKQ65576:FKR65576;FUM65576:FUN65576;GEI65576:GEJ65576;GOE65576:GOF65576;GYA65576:GYB65576;HHW65576:HHX65576;HRS65576:HRT65576;IBO65576:IBP65576;ILK65576:ILL65576;IVG65576:IVH65576;JFC65576:JFD65576;JOY65576:JOZ65576;JYU65576:JYV65576;KIQ65576:KIR65576;KSM65576:KSN65576;LCI65576:LCJ65576;LME65576:LMF65576;LWA65576:LWB65576;MFW65576:MFX65576;MPS65576:MPT65576;MZO65576:MZP65576;NJK65576:NJL65576;NTG65576:NTH65576;ODC65576:ODD65576;OMY65576:OMZ65576;OWU65576:OWV65576;PGQ65576:PGR65576;PQM65576:PQN65576;QAI65576:QAJ65576;QKE65576:QKF65576;QUA65576:QUB65576;RDW65576:RDX65576;RNS65576:RNT65576;RXO65576:RXP65576;SHK65576:SHL65576;SRG65576:SRH65576;TBC65576:TBD65576;TKY65576:TKZ65576;TUU65576:TUV65576;UEQ65576:UER65576;UOM65576:UON65576;UYI65576:UYJ65576;VIE65576:VIF65576;VSA65576:VSB65576;WBW65576:WBX65576;WLS65576:WLT65576;WVO65576:WVP65576;H65587:I65587;JC65587:JD65587;SY65587:SZ65587;ACU65587:ACV65587;AMQ65587:AMR65587;AWM65587:AWN65587;BGI65587:BGJ65587;BQE65587:BQF65587;CAA65587:CAB65587;CJW65587:CJX65587;CTS65587:CTT65587;DDO65587:DDP65587;DNK65587:DNL65587;DXG65587:DXH65587;EHC65587:EHD65587;EQY65587:EQZ65587;FAU65587:FAV65587;FKQ65587:FKR65587;FUM65587:FUN65587;GEI65587:GEJ65587;GOE65587:GOF65587;GYA65587:GYB65587;HHW65587:HHX65587;HRS65587:HRT65587;IBO65587:IBP65587;ILK65587:ILL65587;IVG65587:IVH65587;JFC65587:JFD65587;JOY65587:JOZ65587;JYU65587:JYV65587;KIQ65587:KIR65587;KSM65587:KSN65587;LCI65587:LCJ65587;LME65587:LMF65587;LWA65587:LWB65587;MFW65587:MFX65587;MPS65587:MPT65587;MZO65587:MZP65587;NJK65587:NJL65587;NTG65587:NTH65587;ODC65587:ODD65587;OMY65587:OMZ65587;OWU65587:OWV65587;PGQ65587:PGR65587;PQM65587:PQN65587;QAI65587:QAJ65587;QKE65587:QKF65587;QUA65587:QUB65587;RDW65587:RDX65587;RNS65587:RNT65587;RXO65587:RXP65587;SHK65587:SHL65587;SRG65587:SRH65587;TBC65587:TBD65587;TKY65587:TKZ65587;TUU65587:TUV65587;UEQ65587:UER65587;UOM65587:UON65587;UYI65587:UYJ65587;VIE65587:VIF65587;VSA65587:VSB65587;WBW65587:WBX65587;WLS65587:WLT65587;WVO65587:WVP65587;H131090:I131090;JC131090:JD131090;SY131090:SZ131090;ACU131090:ACV131090;AMQ131090:AMR131090;AWM131090:AWN131090;BGI131090:BGJ131090;BQE131090:BQF131090;CAA131090:CAB131090;CJW131090:CJX131090;CTS131090:CTT131090;DDO131090:DDP131090;DNK131090:DNL131090;DXG131090:DXH131090;EHC131090:EHD131090;EQY131090:EQZ131090;FAU131090:FAV131090;FKQ131090:FKR131090;FUM131090:FUN131090;GEI131090:GEJ131090;GOE131090:GOF131090;GYA131090:GYB131090;HHW131090:HHX131090;HRS131090:HRT131090;IBO131090:IBP131090;ILK131090:ILL131090;IVG131090:IVH131090;JFC131090:JFD131090;JOY131090:JOZ131090;JYU131090:JYV131090;KIQ131090:KIR131090;KSM131090:KSN131090;LCI131090:LCJ131090;LME131090:LMF131090;LWA131090:LWB131090;MFW131090:MFX131090;MPS131090:MPT131090;MZO131090:MZP131090;NJK131090:NJL131090;NTG131090:NTH131090;ODC131090:ODD131090;OMY131090:OMZ131090;OWU131090:OWV131090;PGQ131090:PGR131090;PQM131090:PQN131090;QAI131090:QAJ131090;QKE131090:QKF131090;QUA131090:QUB131090;RDW131090:RDX131090;RNS131090:RNT131090;RXO131090:RXP131090;SHK131090:SHL131090;SRG131090:SRH131090;TBC131090:TBD131090;TKY131090:TKZ131090;TUU131090:TUV131090;UEQ131090:UER131090;UOM131090:UON131090;UYI131090:UYJ131090;VIE131090:VIF131090;VSA131090:VSB131090;WBW131090:WBX131090;WLS131090:WLT131090;WVO131090:WVP131090;H131101:I131101;JC131101:JD131101;SY131101:SZ131101;ACU131101:ACV131101;AMQ131101:AMR131101;AWM131101:AWN131101;BGI131101:BGJ131101;BQE131101:BQF131101;CAA131101:CAB131101;CJW131101:CJX131101;CTS131101:CTT131101;DDO131101:DDP131101;DNK131101:DNL131101;DXG131101:DXH131101;EHC131101:EHD131101;EQY131101:EQZ131101;FAU131101:FAV131101;FKQ131101:FKR131101;FUM131101:FUN131101;GEI131101:GEJ131101;GOE131101:GOF131101;GYA131101:GYB131101;HHW131101:HHX131101;HRS131101:HRT131101;IBO131101:IBP131101;ILK131101:ILL131101;IVG131101:IVH131101;JFC131101:JFD131101;JOY131101:JOZ131101;JYU131101:JYV131101;KIQ131101:KIR131101;KSM131101:KSN131101;LCI131101:LCJ131101;LME131101:LMF131101;LWA131101:LWB131101;MFW131101:MFX131101;MPS131101:MPT131101;MZO131101:MZP131101;NJK131101:NJL131101;NTG131101:NTH131101;ODC131101:ODD131101;OMY131101:OMZ131101;OWU131101:OWV131101;PGQ131101:PGR131101;PQM131101:PQN131101;QAI131101:QAJ131101;QKE131101:QKF131101;QUA131101:QUB131101;RDW131101:RDX131101;RNS131101:RNT131101;RXO131101:RXP131101;SHK131101:SHL131101;SRG131101:SRH131101;TBC131101:TBD131101;TKY131101:TKZ131101;TUU131101:TUV131101;UEQ131101:UER131101;UOM131101:UON131101;UYI131101:UYJ131101;VIE131101:VIF131101;VSA131101:VSB131101;WBW131101:WBX131101;WLS131101:WLT131101;WVO131101:WVP131101;H131112:I131112;JC131112:JD131112;SY131112:SZ131112;ACU131112:ACV131112;AMQ131112:AMR131112;AWM131112:AWN131112;BGI131112:BGJ131112;BQE131112:BQF131112;CAA131112:CAB131112;CJW131112:CJX131112;CTS131112:CTT131112;DDO131112:DDP131112;DNK131112:DNL131112;DXG131112:DXH131112;EHC131112:EHD131112;EQY131112:EQZ131112;FAU131112:FAV131112;FKQ131112:FKR131112;FUM131112:FUN131112;GEI131112:GEJ131112;GOE131112:GOF131112;GYA131112:GYB131112;HHW131112:HHX131112;HRS131112:HRT131112;IBO131112:IBP131112;ILK131112:ILL131112;IVG131112:IVH131112;JFC131112:JFD131112;JOY131112:JOZ131112;JYU131112:JYV131112;KIQ131112:KIR131112;KSM131112:KSN131112;LCI131112:LCJ131112;LME131112:LMF131112;LWA131112:LWB131112;MFW131112:MFX131112;MPS131112:MPT131112;MZO131112:MZP131112;NJK131112:NJL131112;NTG131112:NTH131112;ODC131112:ODD131112;OMY131112:OMZ131112;OWU131112:OWV131112;PGQ131112:PGR131112;PQM131112:PQN131112;QAI131112:QAJ131112;QKE131112:QKF131112;QUA131112:QUB131112;RDW131112:RDX131112;RNS131112:RNT131112;RXO131112:RXP131112;SHK131112:SHL131112;SRG131112:SRH131112;TBC131112:TBD131112;TKY131112:TKZ131112;TUU131112:TUV131112;UEQ131112:UER131112;UOM131112:UON131112;UYI131112:UYJ131112;VIE131112:VIF131112;VSA131112:VSB131112;WBW131112:WBX131112;WLS131112:WLT131112;WVO131112:WVP131112;H131123:I131123;JC131123:JD131123;SY131123:SZ131123;ACU131123:ACV131123;AMQ131123:AMR131123;AWM131123:AWN131123;BGI131123:BGJ131123;BQE131123:BQF131123;CAA131123:CAB131123;CJW131123:CJX131123;CTS131123:CTT131123;DDO131123:DDP131123;DNK131123:DNL131123;DXG131123:DXH131123;EHC131123:EHD131123;EQY131123:EQZ131123;FAU131123:FAV131123;FKQ131123:FKR131123;FUM131123:FUN131123;GEI131123:GEJ131123;GOE131123:GOF131123;GYA131123:GYB131123;HHW131123:HHX131123;HRS131123:HRT131123;IBO131123:IBP131123;ILK131123:ILL131123;IVG131123:IVH131123;JFC131123:JFD131123;JOY131123:JOZ131123;JYU131123:JYV131123;KIQ131123:KIR131123;KSM131123:KSN131123;LCI131123:LCJ131123;LME131123:LMF131123;LWA131123:LWB131123;MFW131123:MFX131123;MPS131123:MPT131123;MZO131123:MZP131123;NJK131123:NJL131123;NTG131123:NTH131123;ODC131123:ODD131123;OMY131123:OMZ131123;OWU131123:OWV131123;PGQ131123:PGR131123;PQM131123:PQN131123;QAI131123:QAJ131123;QKE131123:QKF131123;QUA131123:QUB131123;RDW131123:RDX131123;RNS131123:RNT131123;RXO131123:RXP131123;SHK131123:SHL131123;SRG131123:SRH131123;TBC131123:TBD131123;TKY131123:TKZ131123;TUU131123:TUV131123;UEQ131123:UER131123;UOM131123:UON131123;UYI131123:UYJ131123;VIE131123:VIF131123;VSA131123:VSB131123;WBW131123:WBX131123;WLS131123:WLT131123;WVO131123:WVP131123;H196626:I196626;JC196626:JD196626;SY196626:SZ196626;ACU196626:ACV196626;AMQ196626:AMR196626;AWM196626:AWN196626;BGI196626:BGJ196626;BQE196626:BQF196626;CAA196626:CAB196626;CJW196626:CJX196626;CTS196626:CTT196626;DDO196626:DDP196626;DNK196626:DNL196626;DXG196626:DXH196626;EHC196626:EHD196626;EQY196626:EQZ196626;FAU196626:FAV196626;FKQ196626:FKR196626;FUM196626:FUN196626;GEI196626:GEJ196626;GOE196626:GOF196626;GYA196626:GYB196626;HHW196626:HHX196626;HRS196626:HRT196626;IBO196626:IBP196626;ILK196626:ILL196626;IVG196626:IVH196626;JFC196626:JFD196626;JOY196626:JOZ196626;JYU196626:JYV196626;KIQ196626:KIR196626;KSM196626:KSN196626;LCI196626:LCJ196626;LME196626:LMF196626;LWA196626:LWB196626;MFW196626:MFX196626;MPS196626:MPT196626;MZO196626:MZP196626;NJK196626:NJL196626;NTG196626:NTH196626;ODC196626:ODD196626;OMY196626:OMZ196626;OWU196626:OWV196626;PGQ196626:PGR196626;PQM196626:PQN196626;QAI196626:QAJ196626;QKE196626:QKF196626;QUA196626:QUB196626;RDW196626:RDX196626;RNS196626:RNT196626;RXO196626:RXP196626;SHK196626:SHL196626;SRG196626:SRH196626;TBC196626:TBD196626;TKY196626:TKZ196626;TUU196626:TUV196626;UEQ196626:UER196626;UOM196626:UON196626;UYI196626:UYJ196626;VIE196626:VIF196626;VSA196626:VSB196626;WBW196626:WBX196626;WLS196626:WLT196626;WVO196626:WVP196626;H196637:I196637;JC196637:JD196637;SY196637:SZ196637;ACU196637:ACV196637;AMQ196637:AMR196637;AWM196637:AWN196637;BGI196637:BGJ196637;BQE196637:BQF196637;CAA196637:CAB196637;CJW196637:CJX196637;CTS196637:CTT196637;DDO196637:DDP196637;DNK196637:DNL196637;DXG196637:DXH196637;EHC196637:EHD196637;EQY196637:EQZ196637;FAU196637:FAV196637;FKQ196637:FKR196637;FUM196637:FUN196637;GEI196637:GEJ196637;GOE196637:GOF196637;GYA196637:GYB196637;HHW196637:HHX196637;HRS196637:HRT196637;IBO196637:IBP196637;ILK196637:ILL196637;IVG196637:IVH196637;JFC196637:JFD196637;JOY196637:JOZ196637;JYU196637:JYV196637;KIQ196637:KIR196637;KSM196637:KSN196637;LCI196637:LCJ196637;LME196637:LMF196637;LWA196637:LWB196637;MFW196637:MFX196637;MPS196637:MPT196637;MZO196637:MZP196637;NJK196637:NJL196637;NTG196637:NTH196637;ODC196637:ODD196637;OMY196637:OMZ196637;OWU196637:OWV196637;PGQ196637:PGR196637;PQM196637:PQN196637;QAI196637:QAJ196637;QKE196637:QKF196637;QUA196637:QUB196637;RDW196637:RDX196637;RNS196637:RNT196637;RXO196637:RXP196637;SHK196637:SHL196637;SRG196637:SRH196637;TBC196637:TBD196637;TKY196637:TKZ196637;TUU196637:TUV196637;UEQ196637:UER196637;UOM196637:UON196637;UYI196637:UYJ196637;VIE196637:VIF196637;VSA196637:VSB196637;WBW196637:WBX196637;WLS196637:WLT196637;WVO196637:WVP196637;H196648:I196648;JC196648:JD196648;SY196648:SZ196648;ACU196648:ACV196648;AMQ196648:AMR196648;AWM196648:AWN196648;BGI196648:BGJ196648;BQE196648:BQF196648;CAA196648:CAB196648;CJW196648:CJX196648;CTS196648:CTT196648;DDO196648:DDP196648;DNK196648:DNL196648;DXG196648:DXH196648;EHC196648:EHD196648;EQY196648:EQZ196648;FAU196648:FAV196648;FKQ196648:FKR196648;FUM196648:FUN196648;GEI196648:GEJ196648;GOE196648:GOF196648;GYA196648:GYB196648;HHW196648:HHX196648;HRS196648:HRT196648;IBO196648:IBP196648;ILK196648:ILL196648;IVG196648:IVH196648;JFC196648:JFD196648;JOY196648:JOZ196648;JYU196648:JYV196648;KIQ196648:KIR196648;KSM196648:KSN196648;LCI196648:LCJ196648;LME196648:LMF196648;LWA196648:LWB196648;MFW196648:MFX196648;MPS196648:MPT196648;MZO196648:MZP196648;NJK196648:NJL196648;NTG196648:NTH196648;ODC196648:ODD196648;OMY196648:OMZ196648;OWU196648:OWV196648;PGQ196648:PGR196648;PQM196648:PQN196648;QAI196648:QAJ196648;QKE196648:QKF196648;QUA196648:QUB196648;RDW196648:RDX196648;RNS196648:RNT196648;RXO196648:RXP196648;SHK196648:SHL196648;SRG196648:SRH196648;TBC196648:TBD196648;TKY196648:TKZ196648;TUU196648:TUV196648;UEQ196648:UER196648;UOM196648:UON196648;UYI196648:UYJ196648;VIE196648:VIF196648;VSA196648:VSB196648;WBW196648:WBX196648;WLS196648:WLT196648;WVO196648:WVP196648;H196659:I196659;JC196659:JD196659;SY196659:SZ196659;ACU196659:ACV196659;AMQ196659:AMR196659;AWM196659:AWN196659;BGI196659:BGJ196659;BQE196659:BQF196659;CAA196659:CAB196659;CJW196659:CJX196659;CTS196659:CTT196659;DDO196659:DDP196659;DNK196659:DNL196659;DXG196659:DXH196659;EHC196659:EHD196659;EQY196659:EQZ196659;FAU196659:FAV196659;FKQ196659:FKR196659;FUM196659:FUN196659;GEI196659:GEJ196659;GOE196659:GOF196659;GYA196659:GYB196659;HHW196659:HHX196659;HRS196659:HRT196659;IBO196659:IBP196659;ILK196659:ILL196659;IVG196659:IVH196659;JFC196659:JFD196659;JOY196659:JOZ196659;JYU196659:JYV196659;KIQ196659:KIR196659;KSM196659:KSN196659;LCI196659:LCJ196659;LME196659:LMF196659;LWA196659:LWB196659;MFW196659:MFX196659;MPS196659:MPT196659;MZO196659:MZP196659;NJK196659:NJL196659;NTG196659:NTH196659;ODC196659:ODD196659;OMY196659:OMZ196659;OWU196659:OWV196659;PGQ196659:PGR196659;PQM196659:PQN196659;QAI196659:QAJ196659;QKE196659:QKF196659;QUA196659:QUB196659;RDW196659:RDX196659;RNS196659:RNT196659;RXO196659:RXP196659;SHK196659:SHL196659;SRG196659:SRH196659;TBC196659:TBD196659;TKY196659:TKZ196659;TUU196659:TUV196659;UEQ196659:UER196659;UOM196659:UON196659;UYI196659:UYJ196659;VIE196659:VIF196659;VSA196659:VSB196659;WBW196659:WBX196659;WLS196659:WLT196659;WVO196659:WVP196659;H262162:I262162;JC262162:JD262162;SY262162:SZ262162;ACU262162:ACV262162;AMQ262162:AMR262162;AWM262162:AWN262162;BGI262162:BGJ262162;BQE262162:BQF262162;CAA262162:CAB262162;CJW262162:CJX262162;CTS262162:CTT262162;DDO262162:DDP262162;DNK262162:DNL262162;DXG262162:DXH262162;EHC262162:EHD262162;EQY262162:EQZ262162;FAU262162:FAV262162;FKQ262162:FKR262162;FUM262162:FUN262162;GEI262162:GEJ262162;GOE262162:GOF262162;GYA262162:GYB262162;HHW262162:HHX262162;HRS262162:HRT262162;IBO262162:IBP262162;ILK262162:ILL262162;IVG262162:IVH262162;JFC262162:JFD262162;JOY262162:JOZ262162;JYU262162:JYV262162;KIQ262162:KIR262162;KSM262162:KSN262162;LCI262162:LCJ262162;LME262162:LMF262162;LWA262162:LWB262162;MFW262162:MFX262162;MPS262162:MPT262162;MZO262162:MZP262162;NJK262162:NJL262162;NTG262162:NTH262162;ODC262162:ODD262162;OMY262162:OMZ262162;OWU262162:OWV262162;PGQ262162:PGR262162;PQM262162:PQN262162;QAI262162:QAJ262162;QKE262162:QKF262162;QUA262162:QUB262162;RDW262162:RDX262162;RNS262162:RNT262162;RXO262162:RXP262162;SHK262162:SHL262162;SRG262162:SRH262162;TBC262162:TBD262162;TKY262162:TKZ262162;TUU262162:TUV262162;UEQ262162:UER262162;UOM262162:UON262162;UYI262162:UYJ262162;VIE262162:VIF262162;VSA262162:VSB262162;WBW262162:WBX262162;WLS262162:WLT262162;WVO262162:WVP262162;H262173:I262173;JC262173:JD262173;SY262173:SZ262173;ACU262173:ACV262173;AMQ262173:AMR262173;AWM262173:AWN262173;BGI262173:BGJ262173;BQE262173:BQF262173;CAA262173:CAB262173;CJW262173:CJX262173;CTS262173:CTT262173;DDO262173:DDP262173;DNK262173:DNL262173;DXG262173:DXH262173;EHC262173:EHD262173;EQY262173:EQZ262173;FAU262173:FAV262173;FKQ262173:FKR262173;FUM262173:FUN262173;GEI262173:GEJ262173;GOE262173:GOF262173;GYA262173:GYB262173;HHW262173:HHX262173;HRS262173:HRT262173;IBO262173:IBP262173;ILK262173:ILL262173;IVG262173:IVH262173;JFC262173:JFD262173;JOY262173:JOZ262173;JYU262173:JYV262173;KIQ262173:KIR262173;KSM262173:KSN262173;LCI262173:LCJ262173;LME262173:LMF262173;LWA262173:LWB262173;MFW262173:MFX262173;MPS262173:MPT262173;MZO262173:MZP262173;NJK262173:NJL262173;NTG262173:NTH262173;ODC262173:ODD262173;OMY262173:OMZ262173;OWU262173:OWV262173;PGQ262173:PGR262173;PQM262173:PQN262173;QAI262173:QAJ262173;QKE262173:QKF262173;QUA262173:QUB262173;RDW262173:RDX262173;RNS262173:RNT262173;RXO262173:RXP262173;SHK262173:SHL262173;SRG262173:SRH262173;TBC262173:TBD262173;TKY262173:TKZ262173;TUU262173:TUV262173;UEQ262173:UER262173;UOM262173:UON262173;UYI262173:UYJ262173;VIE262173:VIF262173;VSA262173:VSB262173;WBW262173:WBX262173;WLS262173:WLT262173;WVO262173:WVP262173;H262184:I262184;JC262184:JD262184;SY262184:SZ262184;ACU262184:ACV262184;AMQ262184:AMR262184;AWM262184:AWN262184;BGI262184:BGJ262184;BQE262184:BQF262184;CAA262184:CAB262184;CJW262184:CJX262184;CTS262184:CTT262184;DDO262184:DDP262184;DNK262184:DNL262184;DXG262184:DXH262184;EHC262184:EHD262184;EQY262184:EQZ262184;FAU262184:FAV262184;FKQ262184:FKR262184;FUM262184:FUN262184;GEI262184:GEJ262184;GOE262184:GOF262184;GYA262184:GYB262184;HHW262184:HHX262184;HRS262184:HRT262184;IBO262184:IBP262184;ILK262184:ILL262184;IVG262184:IVH262184;JFC262184:JFD262184;JOY262184:JOZ262184;JYU262184:JYV262184;KIQ262184:KIR262184;KSM262184:KSN262184;LCI262184:LCJ262184;LME262184:LMF262184;LWA262184:LWB262184;MFW262184:MFX262184;MPS262184:MPT262184;MZO262184:MZP262184;NJK262184:NJL262184;NTG262184:NTH262184;ODC262184:ODD262184;OMY262184:OMZ262184;OWU262184:OWV262184;PGQ262184:PGR262184;PQM262184:PQN262184;QAI262184:QAJ262184;QKE262184:QKF262184;QUA262184:QUB262184;RDW262184:RDX262184;RNS262184:RNT262184;RXO262184:RXP262184;SHK262184:SHL262184;SRG262184:SRH262184;TBC262184:TBD262184;TKY262184:TKZ262184;TUU262184:TUV262184;UEQ262184:UER262184;UOM262184:UON262184;UYI262184:UYJ262184;VIE262184:VIF262184;VSA262184:VSB262184;WBW262184:WBX262184;WLS262184:WLT262184;WVO262184:WVP262184;H262195:I262195;JC262195:JD262195;SY262195:SZ262195;ACU262195:ACV262195;AMQ262195:AMR262195;AWM262195:AWN262195;BGI262195:BGJ262195;BQE262195:BQF262195;CAA262195:CAB262195;CJW262195:CJX262195;CTS262195:CTT262195;DDO262195:DDP262195;DNK262195:DNL262195;DXG262195:DXH262195;EHC262195:EHD262195;EQY262195:EQZ262195;FAU262195:FAV262195;FKQ262195:FKR262195;FUM262195:FUN262195;GEI262195:GEJ262195;GOE262195:GOF262195;GYA262195:GYB262195;HHW262195:HHX262195;HRS262195:HRT262195;IBO262195:IBP262195;ILK262195:ILL262195;IVG262195:IVH262195;JFC262195:JFD262195;JOY262195:JOZ262195;JYU262195:JYV262195;KIQ262195:KIR262195;KSM262195:KSN262195;LCI262195:LCJ262195;LME262195:LMF262195;LWA262195:LWB262195;MFW262195:MFX262195;MPS262195:MPT262195;MZO262195:MZP262195;NJK262195:NJL262195;NTG262195:NTH262195;ODC262195:ODD262195;OMY262195:OMZ262195;OWU262195:OWV262195;PGQ262195:PGR262195;PQM262195:PQN262195;QAI262195:QAJ262195;QKE262195:QKF262195;QUA262195:QUB262195;RDW262195:RDX262195;RNS262195:RNT262195;RXO262195:RXP262195;SHK262195:SHL262195;SRG262195:SRH262195;TBC262195:TBD262195;TKY262195:TKZ262195;TUU262195:TUV262195;UEQ262195:UER262195;UOM262195:UON262195;UYI262195:UYJ262195;VIE262195:VIF262195;VSA262195:VSB262195;WBW262195:WBX262195;WLS262195:WLT262195;WVO262195:WVP262195;H327698:I327698;JC327698:JD327698;SY327698:SZ327698;ACU327698:ACV327698;AMQ327698:AMR327698;AWM327698:AWN327698;BGI327698:BGJ327698;BQE327698:BQF327698;CAA327698:CAB327698;CJW327698:CJX327698;CTS327698:CTT327698;DDO327698:DDP327698;DNK327698:DNL327698;DXG327698:DXH327698;EHC327698:EHD327698;EQY327698:EQZ327698;FAU327698:FAV327698;FKQ327698:FKR327698;FUM327698:FUN327698;GEI327698:GEJ327698;GOE327698:GOF327698;GYA327698:GYB327698;HHW327698:HHX327698;HRS327698:HRT327698;IBO327698:IBP327698;ILK327698:ILL327698;IVG327698:IVH327698;JFC327698:JFD327698;JOY327698:JOZ327698;JYU327698:JYV327698;KIQ327698:KIR327698;KSM327698:KSN327698;LCI327698:LCJ327698;LME327698:LMF327698;LWA327698:LWB327698;MFW327698:MFX327698;MPS327698:MPT327698;MZO327698:MZP327698;NJK327698:NJL327698;NTG327698:NTH327698;ODC327698:ODD327698;OMY327698:OMZ327698;OWU327698:OWV327698;PGQ327698:PGR327698;PQM327698:PQN327698;QAI327698:QAJ327698;QKE327698:QKF327698;QUA327698:QUB327698;RDW327698:RDX327698;RNS327698:RNT327698;RXO327698:RXP327698;SHK327698:SHL327698;SRG327698:SRH327698;TBC327698:TBD327698;TKY327698:TKZ327698;TUU327698:TUV327698;UEQ327698:UER327698;UOM327698:UON327698;UYI327698:UYJ327698;VIE327698:VIF327698;VSA327698:VSB327698;WBW327698:WBX327698;WLS327698:WLT327698;WVO327698:WVP327698;H327709:I327709;JC327709:JD327709;SY327709:SZ327709;ACU327709:ACV327709;AMQ327709:AMR327709;AWM327709:AWN327709;BGI327709:BGJ327709;BQE327709:BQF327709;CAA327709:CAB327709;CJW327709:CJX327709;CTS327709:CTT327709;DDO327709:DDP327709;DNK327709:DNL327709;DXG327709:DXH327709;EHC327709:EHD327709;EQY327709:EQZ327709;FAU327709:FAV327709;FKQ327709:FKR327709;FUM327709:FUN327709;GEI327709:GEJ327709;GOE327709:GOF327709;GYA327709:GYB327709;HHW327709:HHX327709;HRS327709:HRT327709;IBO327709:IBP327709;ILK327709:ILL327709;IVG327709:IVH327709;JFC327709:JFD327709;JOY327709:JOZ327709;JYU327709:JYV327709;KIQ327709:KIR327709;KSM327709:KSN327709;LCI327709:LCJ327709;LME327709:LMF327709;LWA327709:LWB327709;MFW327709:MFX327709;MPS327709:MPT327709;MZO327709:MZP327709;NJK327709:NJL327709;NTG327709:NTH327709;ODC327709:ODD327709;OMY327709:OMZ327709;OWU327709:OWV327709;PGQ327709:PGR327709;PQM327709:PQN327709;QAI327709:QAJ327709;QKE327709:QKF327709;QUA327709:QUB327709;RDW327709:RDX327709;RNS327709:RNT327709;RXO327709:RXP327709;SHK327709:SHL327709;SRG327709:SRH327709;TBC327709:TBD327709;TKY327709:TKZ327709;TUU327709:TUV327709;UEQ327709:UER327709;UOM327709:UON327709;UYI327709:UYJ327709;VIE327709:VIF327709;VSA327709:VSB327709;WBW327709:WBX327709;WLS327709:WLT327709;WVO327709:WVP327709;H327720:I327720;JC327720:JD327720;SY327720:SZ327720;ACU327720:ACV327720;AMQ327720:AMR327720;AWM327720:AWN327720;BGI327720:BGJ327720;BQE327720:BQF327720;CAA327720:CAB327720;CJW327720:CJX327720;CTS327720:CTT327720;DDO327720:DDP327720;DNK327720:DNL327720;DXG327720:DXH327720;EHC327720:EHD327720;EQY327720:EQZ327720;FAU327720:FAV327720;FKQ327720:FKR327720;FUM327720:FUN327720;GEI327720:GEJ327720;GOE327720:GOF327720;GYA327720:GYB327720;HHW327720:HHX327720;HRS327720:HRT327720;IBO327720:IBP327720;ILK327720:ILL327720;IVG327720:IVH327720;JFC327720:JFD327720;JOY327720:JOZ327720;JYU327720:JYV327720;KIQ327720:KIR327720;KSM327720:KSN327720;LCI327720:LCJ327720;LME327720:LMF327720;LWA327720:LWB327720;MFW327720:MFX327720;MPS327720:MPT327720;MZO327720:MZP327720;NJK327720:NJL327720;NTG327720:NTH327720;ODC327720:ODD327720;OMY327720:OMZ327720;OWU327720:OWV327720;PGQ327720:PGR327720;PQM327720:PQN327720;QAI327720:QAJ327720;QKE327720:QKF327720;QUA327720:QUB327720;RDW327720:RDX327720;RNS327720:RNT327720;RXO327720:RXP327720;SHK327720:SHL327720;SRG327720:SRH327720;TBC327720:TBD327720;TKY327720:TKZ327720;TUU327720:TUV327720;UEQ327720:UER327720;UOM327720:UON327720;UYI327720:UYJ327720;VIE327720:VIF327720;VSA327720:VSB327720;WBW327720:WBX327720;WLS327720:WLT327720;WVO327720:WVP327720;H327731:I327731;JC327731:JD327731;SY327731:SZ327731;ACU327731:ACV327731;AMQ327731:AMR327731;AWM327731:AWN327731;BGI327731:BGJ327731;BQE327731:BQF327731;CAA327731:CAB327731;CJW327731:CJX327731;CTS327731:CTT327731;DDO327731:DDP327731;DNK327731:DNL327731;DXG327731:DXH327731;EHC327731:EHD327731;EQY327731:EQZ327731;FAU327731:FAV327731;FKQ327731:FKR327731;FUM327731:FUN327731;GEI327731:GEJ327731;GOE327731:GOF327731;GYA327731:GYB327731;HHW327731:HHX327731;HRS327731:HRT327731;IBO327731:IBP327731;ILK327731:ILL327731;IVG327731:IVH327731;JFC327731:JFD327731;JOY327731:JOZ327731;JYU327731:JYV327731;KIQ327731:KIR327731;KSM327731:KSN327731;LCI327731:LCJ327731;LME327731:LMF327731;LWA327731:LWB327731;MFW327731:MFX327731;MPS327731:MPT327731;MZO327731:MZP327731;NJK327731:NJL327731;NTG327731:NTH327731;ODC327731:ODD327731;OMY327731:OMZ327731;OWU327731:OWV327731;PGQ327731:PGR327731;PQM327731:PQN327731;QAI327731:QAJ327731;QKE327731:QKF327731;QUA327731:QUB327731;RDW327731:RDX327731;RNS327731:RNT327731;RXO327731:RXP327731;SHK327731:SHL327731;SRG327731:SRH327731;TBC327731:TBD327731;TKY327731:TKZ327731;TUU327731:TUV327731;UEQ327731:UER327731;UOM327731:UON327731;UYI327731:UYJ327731;VIE327731:VIF327731;VSA327731:VSB327731;WBW327731:WBX327731;WLS327731:WLT327731;WVO327731:WVP327731;H393234:I393234;JC393234:JD393234;SY393234:SZ393234;ACU393234:ACV393234;AMQ393234:AMR393234;AWM393234:AWN393234;BGI393234:BGJ393234;BQE393234:BQF393234;CAA393234:CAB393234;CJW393234:CJX393234;CTS393234:CTT393234;DDO393234:DDP393234;DNK393234:DNL393234;DXG393234:DXH393234;EHC393234:EHD393234;EQY393234:EQZ393234;FAU393234:FAV393234;FKQ393234:FKR393234;FUM393234:FUN393234;GEI393234:GEJ393234;GOE393234:GOF393234;GYA393234:GYB393234;HHW393234:HHX393234;HRS393234:HRT393234;IBO393234:IBP393234;ILK393234:ILL393234;IVG393234:IVH393234;JFC393234:JFD393234;JOY393234:JOZ393234;JYU393234:JYV393234;KIQ393234:KIR393234;KSM393234:KSN393234;LCI393234:LCJ393234;LME393234:LMF393234;LWA393234:LWB393234;MFW393234:MFX393234;MPS393234:MPT393234;MZO393234:MZP393234;NJK393234:NJL393234;NTG393234:NTH393234;ODC393234:ODD393234;OMY393234:OMZ393234;OWU393234:OWV393234;PGQ393234:PGR393234;PQM393234:PQN393234;QAI393234:QAJ393234;QKE393234:QKF393234;QUA393234:QUB393234;RDW393234:RDX393234;RNS393234:RNT393234;RXO393234:RXP393234;SHK393234:SHL393234;SRG393234:SRH393234;TBC393234:TBD393234;TKY393234:TKZ393234;TUU393234:TUV393234;UEQ393234:UER393234;UOM393234:UON393234;UYI393234:UYJ393234;VIE393234:VIF393234;VSA393234:VSB393234;WBW393234:WBX393234;WLS393234:WLT393234;WVO393234:WVP393234;H393245:I393245;JC393245:JD393245;SY393245:SZ393245;ACU393245:ACV393245;AMQ393245:AMR393245;AWM393245:AWN393245;BGI393245:BGJ393245;BQE393245:BQF393245;CAA393245:CAB393245;CJW393245:CJX393245;CTS393245:CTT393245;DDO393245:DDP393245;DNK393245:DNL393245;DXG393245:DXH393245;EHC393245:EHD393245;EQY393245:EQZ393245;FAU393245:FAV393245;FKQ393245:FKR393245;FUM393245:FUN393245;GEI393245:GEJ393245;GOE393245:GOF393245;GYA393245:GYB393245;HHW393245:HHX393245;HRS393245:HRT393245;IBO393245:IBP393245;ILK393245:ILL393245;IVG393245:IVH393245;JFC393245:JFD393245;JOY393245:JOZ393245;JYU393245:JYV393245;KIQ393245:KIR393245;KSM393245:KSN393245;LCI393245:LCJ393245;LME393245:LMF393245;LWA393245:LWB393245;MFW393245:MFX393245;MPS393245:MPT393245;MZO393245:MZP393245;NJK393245:NJL393245;NTG393245:NTH393245;ODC393245:ODD393245;OMY393245:OMZ393245;OWU393245:OWV393245;PGQ393245:PGR393245;PQM393245:PQN393245;QAI393245:QAJ393245;QKE393245:QKF393245;QUA393245:QUB393245;RDW393245:RDX393245;RNS393245:RNT393245;RXO393245:RXP393245;SHK393245:SHL393245;SRG393245:SRH393245;TBC393245:TBD393245;TKY393245:TKZ393245;TUU393245:TUV393245;UEQ393245:UER393245;UOM393245:UON393245;UYI393245:UYJ393245;VIE393245:VIF393245;VSA393245:VSB393245;WBW393245:WBX393245;WLS393245:WLT393245;WVO393245:WVP393245;H393256:I393256;JC393256:JD393256;SY393256:SZ393256;ACU393256:ACV393256;AMQ393256:AMR393256;AWM393256:AWN393256;BGI393256:BGJ393256;BQE393256:BQF393256;CAA393256:CAB393256;CJW393256:CJX393256;CTS393256:CTT393256;DDO393256:DDP393256;DNK393256:DNL393256;DXG393256:DXH393256;EHC393256:EHD393256;EQY393256:EQZ393256;FAU393256:FAV393256;FKQ393256:FKR393256;FUM393256:FUN393256;GEI393256:GEJ393256;GOE393256:GOF393256;GYA393256:GYB393256;HHW393256:HHX393256;HRS393256:HRT393256;IBO393256:IBP393256;ILK393256:ILL393256;IVG393256:IVH393256;JFC393256:JFD393256;JOY393256:JOZ393256;JYU393256:JYV393256;KIQ393256:KIR393256;KSM393256:KSN393256;LCI393256:LCJ393256;LME393256:LMF393256;LWA393256:LWB393256;MFW393256:MFX393256;MPS393256:MPT393256;MZO393256:MZP393256;NJK393256:NJL393256;NTG393256:NTH393256;ODC393256:ODD393256;OMY393256:OMZ393256;OWU393256:OWV393256;PGQ393256:PGR393256;PQM393256:PQN393256;QAI393256:QAJ393256;QKE393256:QKF393256;QUA393256:QUB393256;RDW393256:RDX393256;RNS393256:RNT393256;RXO393256:RXP393256;SHK393256:SHL393256;SRG393256:SRH393256;TBC393256:TBD393256;TKY393256:TKZ393256;TUU393256:TUV393256;UEQ393256:UER393256;UOM393256:UON393256;UYI393256:UYJ393256;VIE393256:VIF393256;VSA393256:VSB393256;WBW393256:WBX393256;WLS393256:WLT393256;WVO393256:WVP393256;H393267:I393267;JC393267:JD393267;SY393267:SZ393267;ACU393267:ACV393267;AMQ393267:AMR393267;AWM393267:AWN393267;BGI393267:BGJ393267;BQE393267:BQF393267;CAA393267:CAB393267;CJW393267:CJX393267;CTS393267:CTT393267;DDO393267:DDP393267;DNK393267:DNL393267;DXG393267:DXH393267;EHC393267:EHD393267;EQY393267:EQZ393267;FAU393267:FAV393267;FKQ393267:FKR393267;FUM393267:FUN393267;GEI393267:GEJ393267;GOE393267:GOF393267;GYA393267:GYB393267;HHW393267:HHX393267;HRS393267:HRT393267;IBO393267:IBP393267;ILK393267:ILL393267;IVG393267:IVH393267;JFC393267:JFD393267;JOY393267:JOZ393267;JYU393267:JYV393267;KIQ393267:KIR393267;KSM393267:KSN393267;LCI393267:LCJ393267;LME393267:LMF393267;LWA393267:LWB393267;MFW393267:MFX393267;MPS393267:MPT393267;MZO393267:MZP393267;NJK393267:NJL393267;NTG393267:NTH393267;ODC393267:ODD393267;OMY393267:OMZ393267;OWU393267:OWV393267;PGQ393267:PGR393267;PQM393267:PQN393267;QAI393267:QAJ393267;QKE393267:QKF393267;QUA393267:QUB393267;RDW393267:RDX393267;RNS393267:RNT393267;RXO393267:RXP393267;SHK393267:SHL393267;SRG393267:SRH393267;TBC393267:TBD393267;TKY393267:TKZ393267;TUU393267:TUV393267;UEQ393267:UER393267;UOM393267:UON393267;UYI393267:UYJ393267;VIE393267:VIF393267;VSA393267:VSB393267;WBW393267:WBX393267;WLS393267:WLT393267;WVO393267:WVP393267;H458770:I458770;JC458770:JD458770;SY458770:SZ458770;ACU458770:ACV458770;AMQ458770:AMR458770;AWM458770:AWN458770;BGI458770:BGJ458770;BQE458770:BQF458770;CAA458770:CAB458770;CJW458770:CJX458770;CTS458770:CTT458770;DDO458770:DDP458770;DNK458770:DNL458770;DXG458770:DXH458770;EHC458770:EHD458770;EQY458770:EQZ458770;FAU458770:FAV458770;FKQ458770:FKR458770;FUM458770:FUN458770;GEI458770:GEJ458770;GOE458770:GOF458770;GYA458770:GYB458770;HHW458770:HHX458770;HRS458770:HRT458770;IBO458770:IBP458770;ILK458770:ILL458770;IVG458770:IVH458770;JFC458770:JFD458770;JOY458770:JOZ458770;JYU458770:JYV458770;KIQ458770:KIR458770;KSM458770:KSN458770;LCI458770:LCJ458770;LME458770:LMF458770;LWA458770:LWB458770;MFW458770:MFX458770;MPS458770:MPT458770;MZO458770:MZP458770;NJK458770:NJL458770;NTG458770:NTH458770;ODC458770:ODD458770;OMY458770:OMZ458770;OWU458770:OWV458770;PGQ458770:PGR458770;PQM458770:PQN458770;QAI458770:QAJ458770;QKE458770:QKF458770;QUA458770:QUB458770;RDW458770:RDX458770;RNS458770:RNT458770;RXO458770:RXP458770;SHK458770:SHL458770;SRG458770:SRH458770;TBC458770:TBD458770;TKY458770:TKZ458770;TUU458770:TUV458770;UEQ458770:UER458770;UOM458770:UON458770;UYI458770:UYJ458770;VIE458770:VIF458770;VSA458770:VSB458770;WBW458770:WBX458770;WLS458770:WLT458770;WVO458770:WVP458770;H458781:I458781;JC458781:JD458781;SY458781:SZ458781;ACU458781:ACV458781;AMQ458781:AMR458781;AWM458781:AWN458781;BGI458781:BGJ458781;BQE458781:BQF458781;CAA458781:CAB458781;CJW458781:CJX458781;CTS458781:CTT458781;DDO458781:DDP458781;DNK458781:DNL458781;DXG458781:DXH458781;EHC458781:EHD458781;EQY458781:EQZ458781;FAU458781:FAV458781;FKQ458781:FKR458781;FUM458781:FUN458781;GEI458781:GEJ458781;GOE458781:GOF458781;GYA458781:GYB458781;HHW458781:HHX458781;HRS458781:HRT458781;IBO458781:IBP458781;ILK458781:ILL458781;IVG458781:IVH458781;JFC458781:JFD458781;JOY458781:JOZ458781;JYU458781:JYV458781;KIQ458781:KIR458781;KSM458781:KSN458781;LCI458781:LCJ458781;LME458781:LMF458781;LWA458781:LWB458781;MFW458781:MFX458781;MPS458781:MPT458781;MZO458781:MZP458781;NJK458781:NJL458781;NTG458781:NTH458781;ODC458781:ODD458781;OMY458781:OMZ458781;OWU458781:OWV458781;PGQ458781:PGR458781;PQM458781:PQN458781;QAI458781:QAJ458781;QKE458781:QKF458781;QUA458781:QUB458781;RDW458781:RDX458781;RNS458781:RNT458781;RXO458781:RXP458781;SHK458781:SHL458781;SRG458781:SRH458781;TBC458781:TBD458781;TKY458781:TKZ458781;TUU458781:TUV458781;UEQ458781:UER458781;UOM458781:UON458781;UYI458781:UYJ458781;VIE458781:VIF458781;VSA458781:VSB458781;WBW458781:WBX458781;WLS458781:WLT458781;WVO458781:WVP458781;H458792:I458792;JC458792:JD458792;SY458792:SZ458792;ACU458792:ACV458792;AMQ458792:AMR458792;AWM458792:AWN458792;BGI458792:BGJ458792;BQE458792:BQF458792;CAA458792:CAB458792;CJW458792:CJX458792;CTS458792:CTT458792;DDO458792:DDP458792;DNK458792:DNL458792;DXG458792:DXH458792;EHC458792:EHD458792;EQY458792:EQZ458792;FAU458792:FAV458792;FKQ458792:FKR458792;FUM458792:FUN458792;GEI458792:GEJ458792;GOE458792:GOF458792;GYA458792:GYB458792;HHW458792:HHX458792;HRS458792:HRT458792;IBO458792:IBP458792;ILK458792:ILL458792;IVG458792:IVH458792;JFC458792:JFD458792;JOY458792:JOZ458792;JYU458792:JYV458792;KIQ458792:KIR458792;KSM458792:KSN458792;LCI458792:LCJ458792;LME458792:LMF458792;LWA458792:LWB458792;MFW458792:MFX458792;MPS458792:MPT458792;MZO458792:MZP458792;NJK458792:NJL458792;NTG458792:NTH458792;ODC458792:ODD458792;OMY458792:OMZ458792;OWU458792:OWV458792;PGQ458792:PGR458792;PQM458792:PQN458792;QAI458792:QAJ458792;QKE458792:QKF458792;QUA458792:QUB458792;RDW458792:RDX458792;RNS458792:RNT458792;RXO458792:RXP458792;SHK458792:SHL458792;SRG458792:SRH458792;TBC458792:TBD458792;TKY458792:TKZ458792;TUU458792:TUV458792;UEQ458792:UER458792;UOM458792:UON458792;UYI458792:UYJ458792;VIE458792:VIF458792;VSA458792:VSB458792;WBW458792:WBX458792;WLS458792:WLT458792;WVO458792:WVP458792;H458803:I458803;JC458803:JD458803;SY458803:SZ458803;ACU458803:ACV458803;AMQ458803:AMR458803;AWM458803:AWN458803;BGI458803:BGJ458803;BQE458803:BQF458803;CAA458803:CAB458803;CJW458803:CJX458803;CTS458803:CTT458803;DDO458803:DDP458803;DNK458803:DNL458803;DXG458803:DXH458803;EHC458803:EHD458803;EQY458803:EQZ458803;FAU458803:FAV458803;FKQ458803:FKR458803;FUM458803:FUN458803;GEI458803:GEJ458803;GOE458803:GOF458803;GYA458803:GYB458803;HHW458803:HHX458803;HRS458803:HRT458803;IBO458803:IBP458803;ILK458803:ILL458803;IVG458803:IVH458803;JFC458803:JFD458803;JOY458803:JOZ458803;JYU458803:JYV458803;KIQ458803:KIR458803;KSM458803:KSN458803;LCI458803:LCJ458803;LME458803:LMF458803;LWA458803:LWB458803;MFW458803:MFX458803;MPS458803:MPT458803;MZO458803:MZP458803;NJK458803:NJL458803;NTG458803:NTH458803;ODC458803:ODD458803;OMY458803:OMZ458803;OWU458803:OWV458803;PGQ458803:PGR458803;PQM458803:PQN458803;QAI458803:QAJ458803;QKE458803:QKF458803;QUA458803:QUB458803;RDW458803:RDX458803;RNS458803:RNT458803;RXO458803:RXP458803;SHK458803:SHL458803;SRG458803:SRH458803;TBC458803:TBD458803;TKY458803:TKZ458803;TUU458803:TUV458803;UEQ458803:UER458803;UOM458803:UON458803;UYI458803:UYJ458803;VIE458803:VIF458803;VSA458803:VSB458803;WBW458803:WBX458803;WLS458803:WLT458803;WVO458803:WVP458803;H524306:I524306;JC524306:JD524306;SY524306:SZ524306;ACU524306:ACV524306;AMQ524306:AMR524306;AWM524306:AWN524306;BGI524306:BGJ524306;BQE524306:BQF524306;CAA524306:CAB524306;CJW524306:CJX524306;CTS524306:CTT524306;DDO524306:DDP524306;DNK524306:DNL524306;DXG524306:DXH524306;EHC524306:EHD524306;EQY524306:EQZ524306;FAU524306:FAV524306;FKQ524306:FKR524306;FUM524306:FUN524306;GEI524306:GEJ524306;GOE524306:GOF524306;GYA524306:GYB524306;HHW524306:HHX524306;HRS524306:HRT524306;IBO524306:IBP524306;ILK524306:ILL524306;IVG524306:IVH524306;JFC524306:JFD524306;JOY524306:JOZ524306;JYU524306:JYV524306;KIQ524306:KIR524306;KSM524306:KSN524306;LCI524306:LCJ524306;LME524306:LMF524306;LWA524306:LWB524306;MFW524306:MFX524306;MPS524306:MPT524306;MZO524306:MZP524306;NJK524306:NJL524306;NTG524306:NTH524306;ODC524306:ODD524306;OMY524306:OMZ524306;OWU524306:OWV524306;PGQ524306:PGR524306;PQM524306:PQN524306;QAI524306:QAJ524306;QKE524306:QKF524306;QUA524306:QUB524306;RDW524306:RDX524306;RNS524306:RNT524306;RXO524306:RXP524306;SHK524306:SHL524306;SRG524306:SRH524306;TBC524306:TBD524306;TKY524306:TKZ524306;TUU524306:TUV524306;UEQ524306:UER524306;UOM524306:UON524306;UYI524306:UYJ524306;VIE524306:VIF524306;VSA524306:VSB524306;WBW524306:WBX524306;WLS524306:WLT524306;WVO524306:WVP524306;H524317:I524317;JC524317:JD524317;SY524317:SZ524317;ACU524317:ACV524317;AMQ524317:AMR524317;AWM524317:AWN524317;BGI524317:BGJ524317;BQE524317:BQF524317;CAA524317:CAB524317;CJW524317:CJX524317;CTS524317:CTT524317;DDO524317:DDP524317;DNK524317:DNL524317;DXG524317:DXH524317;EHC524317:EHD524317;EQY524317:EQZ524317;FAU524317:FAV524317;FKQ524317:FKR524317;FUM524317:FUN524317;GEI524317:GEJ524317;GOE524317:GOF524317;GYA524317:GYB524317;HHW524317:HHX524317;HRS524317:HRT524317;IBO524317:IBP524317;ILK524317:ILL524317;IVG524317:IVH524317;JFC524317:JFD524317;JOY524317:JOZ524317;JYU524317:JYV524317;KIQ524317:KIR524317;KSM524317:KSN524317;LCI524317:LCJ524317;LME524317:LMF524317;LWA524317:LWB524317;MFW524317:MFX524317;MPS524317:MPT524317;MZO524317:MZP524317;NJK524317:NJL524317;NTG524317:NTH524317;ODC524317:ODD524317;OMY524317:OMZ524317;OWU524317:OWV524317;PGQ524317:PGR524317;PQM524317:PQN524317;QAI524317:QAJ524317;QKE524317:QKF524317;QUA524317:QUB524317;RDW524317:RDX524317;RNS524317:RNT524317;RXO524317:RXP524317;SHK524317:SHL524317;SRG524317:SRH524317;TBC524317:TBD524317;TKY524317:TKZ524317;TUU524317:TUV524317;UEQ524317:UER524317;UOM524317:UON524317;UYI524317:UYJ524317;VIE524317:VIF524317;VSA524317:VSB524317;WBW524317:WBX524317;WLS524317:WLT524317;WVO524317:WVP524317;H524328:I524328;JC524328:JD524328;SY524328:SZ524328;ACU524328:ACV524328;AMQ524328:AMR524328;AWM524328:AWN524328;BGI524328:BGJ524328;BQE524328:BQF524328;CAA524328:CAB524328;CJW524328:CJX524328;CTS524328:CTT524328;DDO524328:DDP524328;DNK524328:DNL524328;DXG524328:DXH524328;EHC524328:EHD524328;EQY524328:EQZ524328;FAU524328:FAV524328;FKQ524328:FKR524328;FUM524328:FUN524328;GEI524328:GEJ524328;GOE524328:GOF524328;GYA524328:GYB524328;HHW524328:HHX524328;HRS524328:HRT524328;IBO524328:IBP524328;ILK524328:ILL524328;IVG524328:IVH524328;JFC524328:JFD524328;JOY524328:JOZ524328;JYU524328:JYV524328;KIQ524328:KIR524328;KSM524328:KSN524328;LCI524328:LCJ524328;LME524328:LMF524328;LWA524328:LWB524328;MFW524328:MFX524328;MPS524328:MPT524328;MZO524328:MZP524328;NJK524328:NJL524328;NTG524328:NTH524328;ODC524328:ODD524328;OMY524328:OMZ524328;OWU524328:OWV524328;PGQ524328:PGR524328;PQM524328:PQN524328;QAI524328:QAJ524328;QKE524328:QKF524328;QUA524328:QUB524328;RDW524328:RDX524328;RNS524328:RNT524328;RXO524328:RXP524328;SHK524328:SHL524328;SRG524328:SRH524328;TBC524328:TBD524328;TKY524328:TKZ524328;TUU524328:TUV524328;UEQ524328:UER524328;UOM524328:UON524328;UYI524328:UYJ524328;VIE524328:VIF524328;VSA524328:VSB524328;WBW524328:WBX524328;WLS524328:WLT524328;WVO524328:WVP524328;H524339:I524339;JC524339:JD524339;SY524339:SZ524339;ACU524339:ACV524339;AMQ524339:AMR524339;AWM524339:AWN524339;BGI524339:BGJ524339;BQE524339:BQF524339;CAA524339:CAB524339;CJW524339:CJX524339;CTS524339:CTT524339;DDO524339:DDP524339;DNK524339:DNL524339;DXG524339:DXH524339;EHC524339:EHD524339;EQY524339:EQZ524339;FAU524339:FAV524339;FKQ524339:FKR524339;FUM524339:FUN524339;GEI524339:GEJ524339;GOE524339:GOF524339;GYA524339:GYB524339;HHW524339:HHX524339;HRS524339:HRT524339;IBO524339:IBP524339;ILK524339:ILL524339;IVG524339:IVH524339;JFC524339:JFD524339;JOY524339:JOZ524339;JYU524339:JYV524339;KIQ524339:KIR524339;KSM524339:KSN524339;LCI524339:LCJ524339;LME524339:LMF524339;LWA524339:LWB524339;MFW524339:MFX524339;MPS524339:MPT524339;MZO524339:MZP524339;NJK524339:NJL524339;NTG524339:NTH524339;ODC524339:ODD524339;OMY524339:OMZ524339;OWU524339:OWV524339;PGQ524339:PGR524339;PQM524339:PQN524339;QAI524339:QAJ524339;QKE524339:QKF524339;QUA524339:QUB524339;RDW524339:RDX524339;RNS524339:RNT524339;RXO524339:RXP524339;SHK524339:SHL524339;SRG524339:SRH524339;TBC524339:TBD524339;TKY524339:TKZ524339;TUU524339:TUV524339;UEQ524339:UER524339;UOM524339:UON524339;UYI524339:UYJ524339;VIE524339:VIF524339;VSA524339:VSB524339;WBW524339:WBX524339;WLS524339:WLT524339;WVO524339:WVP524339;H589842:I589842;JC589842:JD589842;SY589842:SZ589842;ACU589842:ACV589842;AMQ589842:AMR589842;AWM589842:AWN589842;BGI589842:BGJ589842;BQE589842:BQF589842;CAA589842:CAB589842;CJW589842:CJX589842;CTS589842:CTT589842;DDO589842:DDP589842;DNK589842:DNL589842;DXG589842:DXH589842;EHC589842:EHD589842;EQY589842:EQZ589842;FAU589842:FAV589842;FKQ589842:FKR589842;FUM589842:FUN589842;GEI589842:GEJ589842;GOE589842:GOF589842;GYA589842:GYB589842;HHW589842:HHX589842;HRS589842:HRT589842;IBO589842:IBP589842;ILK589842:ILL589842;IVG589842:IVH589842;JFC589842:JFD589842;JOY589842:JOZ589842;JYU589842:JYV589842;KIQ589842:KIR589842;KSM589842:KSN589842;LCI589842:LCJ589842;LME589842:LMF589842;LWA589842:LWB589842;MFW589842:MFX589842;MPS589842:MPT589842;MZO589842:MZP589842;NJK589842:NJL589842;NTG589842:NTH589842;ODC589842:ODD589842;OMY589842:OMZ589842;OWU589842:OWV589842;PGQ589842:PGR589842;PQM589842:PQN589842;QAI589842:QAJ589842;QKE589842:QKF589842;QUA589842:QUB589842;RDW589842:RDX589842;RNS589842:RNT589842;RXO589842:RXP589842;SHK589842:SHL589842;SRG589842:SRH589842;TBC589842:TBD589842;TKY589842:TKZ589842;TUU589842:TUV589842;UEQ589842:UER589842;UOM589842:UON589842;UYI589842:UYJ589842;VIE589842:VIF589842;VSA589842:VSB589842;WBW589842:WBX589842;WLS589842:WLT589842;WVO589842:WVP589842;H589853:I589853;JC589853:JD589853;SY589853:SZ589853;ACU589853:ACV589853;AMQ589853:AMR589853;AWM589853:AWN589853;BGI589853:BGJ589853;BQE589853:BQF589853;CAA589853:CAB589853;CJW589853:CJX589853;CTS589853:CTT589853;DDO589853:DDP589853;DNK589853:DNL589853;DXG589853:DXH589853;EHC589853:EHD589853;EQY589853:EQZ589853;FAU589853:FAV589853;FKQ589853:FKR589853;FUM589853:FUN589853;GEI589853:GEJ589853;GOE589853:GOF589853;GYA589853:GYB589853;HHW589853:HHX589853;HRS589853:HRT589853;IBO589853:IBP589853;ILK589853:ILL589853;IVG589853:IVH589853;JFC589853:JFD589853;JOY589853:JOZ589853;JYU589853:JYV589853;KIQ589853:KIR589853;KSM589853:KSN589853;LCI589853:LCJ589853;LME589853:LMF589853;LWA589853:LWB589853;MFW589853:MFX589853;MPS589853:MPT589853;MZO589853:MZP589853;NJK589853:NJL589853;NTG589853:NTH589853;ODC589853:ODD589853;OMY589853:OMZ589853;OWU589853:OWV589853;PGQ589853:PGR589853;PQM589853:PQN589853;QAI589853:QAJ589853;QKE589853:QKF589853;QUA589853:QUB589853;RDW589853:RDX589853;RNS589853:RNT589853;RXO589853:RXP589853;SHK589853:SHL589853;SRG589853:SRH589853;TBC589853:TBD589853;TKY589853:TKZ589853;TUU589853:TUV589853;UEQ589853:UER589853;UOM589853:UON589853;UYI589853:UYJ589853;VIE589853:VIF589853;VSA589853:VSB589853;WBW589853:WBX589853;WLS589853:WLT589853;WVO589853:WVP589853;H589864:I589864;JC589864:JD589864;SY589864:SZ589864;ACU589864:ACV589864;AMQ589864:AMR589864;AWM589864:AWN589864;BGI589864:BGJ589864;BQE589864:BQF589864;CAA589864:CAB589864;CJW589864:CJX589864;CTS589864:CTT589864;DDO589864:DDP589864;DNK589864:DNL589864;DXG589864:DXH589864;EHC589864:EHD589864;EQY589864:EQZ589864;FAU589864:FAV589864;FKQ589864:FKR589864;FUM589864:FUN589864;GEI589864:GEJ589864;GOE589864:GOF589864;GYA589864:GYB589864;HHW589864:HHX589864;HRS589864:HRT589864;IBO589864:IBP589864;ILK589864:ILL589864;IVG589864:IVH589864;JFC589864:JFD589864;JOY589864:JOZ589864;JYU589864:JYV589864;KIQ589864:KIR589864;KSM589864:KSN589864;LCI589864:LCJ589864;LME589864:LMF589864;LWA589864:LWB589864;MFW589864:MFX589864;MPS589864:MPT589864;MZO589864:MZP589864;NJK589864:NJL589864;NTG589864:NTH589864;ODC589864:ODD589864;OMY589864:OMZ589864;OWU589864:OWV589864;PGQ589864:PGR589864;PQM589864:PQN589864;QAI589864:QAJ589864;QKE589864:QKF589864;QUA589864:QUB589864;RDW589864:RDX589864;RNS589864:RNT589864;RXO589864:RXP589864;SHK589864:SHL589864;SRG589864:SRH589864;TBC589864:TBD589864;TKY589864:TKZ589864;TUU589864:TUV589864;UEQ589864:UER589864;UOM589864:UON589864;UYI589864:UYJ589864;VIE589864:VIF589864;VSA589864:VSB589864;WBW589864:WBX589864;WLS589864:WLT589864;WVO589864:WVP589864;H589875:I589875;JC589875:JD589875;SY589875:SZ589875;ACU589875:ACV589875;AMQ589875:AMR589875;AWM589875:AWN589875;BGI589875:BGJ589875;BQE589875:BQF589875;CAA589875:CAB589875;CJW589875:CJX589875;CTS589875:CTT589875;DDO589875:DDP589875;DNK589875:DNL589875;DXG589875:DXH589875;EHC589875:EHD589875;EQY589875:EQZ589875;FAU589875:FAV589875;FKQ589875:FKR589875;FUM589875:FUN589875;GEI589875:GEJ589875;GOE589875:GOF589875;GYA589875:GYB589875;HHW589875:HHX589875;HRS589875:HRT589875;IBO589875:IBP589875;ILK589875:ILL589875;IVG589875:IVH589875;JFC589875:JFD589875;JOY589875:JOZ589875;JYU589875:JYV589875;KIQ589875:KIR589875;KSM589875:KSN589875;LCI589875:LCJ589875;LME589875:LMF589875;LWA589875:LWB589875;MFW589875:MFX589875;MPS589875:MPT589875;MZO589875:MZP589875;NJK589875:NJL589875;NTG589875:NTH589875;ODC589875:ODD589875;OMY589875:OMZ589875;OWU589875:OWV589875;PGQ589875:PGR589875;PQM589875:PQN589875;QAI589875:QAJ589875;QKE589875:QKF589875;QUA589875:QUB589875;RDW589875:RDX589875;RNS589875:RNT589875;RXO589875:RXP589875;SHK589875:SHL589875;SRG589875:SRH589875;TBC589875:TBD589875;TKY589875:TKZ589875;TUU589875:TUV589875;UEQ589875:UER589875;UOM589875:UON589875;UYI589875:UYJ589875;VIE589875:VIF589875;VSA589875:VSB589875;WBW589875:WBX589875;WLS589875:WLT589875;WVO589875:WVP589875;H655378:I655378;JC655378:JD655378;SY655378:SZ655378;ACU655378:ACV655378;AMQ655378:AMR655378;AWM655378:AWN655378;BGI655378:BGJ655378;BQE655378:BQF655378;CAA655378:CAB655378;CJW655378:CJX655378;CTS655378:CTT655378;DDO655378:DDP655378;DNK655378:DNL655378;DXG655378:DXH655378;EHC655378:EHD655378;EQY655378:EQZ655378;FAU655378:FAV655378;FKQ655378:FKR655378;FUM655378:FUN655378;GEI655378:GEJ655378;GOE655378:GOF655378;GYA655378:GYB655378;HHW655378:HHX655378;HRS655378:HRT655378;IBO655378:IBP655378;ILK655378:ILL655378;IVG655378:IVH655378;JFC655378:JFD655378;JOY655378:JOZ655378;JYU655378:JYV655378;KIQ655378:KIR655378;KSM655378:KSN655378;LCI655378:LCJ655378;LME655378:LMF655378;LWA655378:LWB655378;MFW655378:MFX655378;MPS655378:MPT655378;MZO655378:MZP655378;NJK655378:NJL655378;NTG655378:NTH655378;ODC655378:ODD655378;OMY655378:OMZ655378;OWU655378:OWV655378;PGQ655378:PGR655378;PQM655378:PQN655378;QAI655378:QAJ655378;QKE655378:QKF655378;QUA655378:QUB655378;RDW655378:RDX655378;RNS655378:RNT655378;RXO655378:RXP655378;SHK655378:SHL655378;SRG655378:SRH655378;TBC655378:TBD655378;TKY655378:TKZ655378;TUU655378:TUV655378;UEQ655378:UER655378;UOM655378:UON655378;UYI655378:UYJ655378;VIE655378:VIF655378;VSA655378:VSB655378;WBW655378:WBX655378;WLS655378:WLT655378;WVO655378:WVP655378;H655389:I655389;JC655389:JD655389;SY655389:SZ655389;ACU655389:ACV655389;AMQ655389:AMR655389;AWM655389:AWN655389;BGI655389:BGJ655389;BQE655389:BQF655389;CAA655389:CAB655389;CJW655389:CJX655389;CTS655389:CTT655389;DDO655389:DDP655389;DNK655389:DNL655389;DXG655389:DXH655389;EHC655389:EHD655389;EQY655389:EQZ655389;FAU655389:FAV655389;FKQ655389:FKR655389;FUM655389:FUN655389;GEI655389:GEJ655389;GOE655389:GOF655389;GYA655389:GYB655389;HHW655389:HHX655389;HRS655389:HRT655389;IBO655389:IBP655389;ILK655389:ILL655389;IVG655389:IVH655389;JFC655389:JFD655389;JOY655389:JOZ655389;JYU655389:JYV655389;KIQ655389:KIR655389;KSM655389:KSN655389;LCI655389:LCJ655389;LME655389:LMF655389;LWA655389:LWB655389;MFW655389:MFX655389;MPS655389:MPT655389;MZO655389:MZP655389;NJK655389:NJL655389;NTG655389:NTH655389;ODC655389:ODD655389;OMY655389:OMZ655389;OWU655389:OWV655389;PGQ655389:PGR655389;PQM655389:PQN655389;QAI655389:QAJ655389;QKE655389:QKF655389;QUA655389:QUB655389;RDW655389:RDX655389;RNS655389:RNT655389;RXO655389:RXP655389;SHK655389:SHL655389;SRG655389:SRH655389;TBC655389:TBD655389;TKY655389:TKZ655389;TUU655389:TUV655389;UEQ655389:UER655389;UOM655389:UON655389;UYI655389:UYJ655389;VIE655389:VIF655389;VSA655389:VSB655389;WBW655389:WBX655389;WLS655389:WLT655389;WVO655389:WVP655389;H655400:I655400;JC655400:JD655400;SY655400:SZ655400;ACU655400:ACV655400;AMQ655400:AMR655400;AWM655400:AWN655400;BGI655400:BGJ655400;BQE655400:BQF655400;CAA655400:CAB655400;CJW655400:CJX655400;CTS655400:CTT655400;DDO655400:DDP655400;DNK655400:DNL655400;DXG655400:DXH655400;EHC655400:EHD655400;EQY655400:EQZ655400;FAU655400:FAV655400;FKQ655400:FKR655400;FUM655400:FUN655400;GEI655400:GEJ655400;GOE655400:GOF655400;GYA655400:GYB655400;HHW655400:HHX655400;HRS655400:HRT655400;IBO655400:IBP655400;ILK655400:ILL655400;IVG655400:IVH655400;JFC655400:JFD655400;JOY655400:JOZ655400;JYU655400:JYV655400;KIQ655400:KIR655400;KSM655400:KSN655400;LCI655400:LCJ655400;LME655400:LMF655400;LWA655400:LWB655400;MFW655400:MFX655400;MPS655400:MPT655400;MZO655400:MZP655400;NJK655400:NJL655400;NTG655400:NTH655400;ODC655400:ODD655400;OMY655400:OMZ655400;OWU655400:OWV655400;PGQ655400:PGR655400;PQM655400:PQN655400;QAI655400:QAJ655400;QKE655400:QKF655400;QUA655400:QUB655400;RDW655400:RDX655400;RNS655400:RNT655400;RXO655400:RXP655400;SHK655400:SHL655400;SRG655400:SRH655400;TBC655400:TBD655400;TKY655400:TKZ655400;TUU655400:TUV655400;UEQ655400:UER655400;UOM655400:UON655400;UYI655400:UYJ655400;VIE655400:VIF655400;VSA655400:VSB655400;WBW655400:WBX655400;WLS655400:WLT655400;WVO655400:WVP655400;H655411:I655411;JC655411:JD655411;SY655411:SZ655411;ACU655411:ACV655411;AMQ655411:AMR655411;AWM655411:AWN655411;BGI655411:BGJ655411;BQE655411:BQF655411;CAA655411:CAB655411;CJW655411:CJX655411;CTS655411:CTT655411;DDO655411:DDP655411;DNK655411:DNL655411;DXG655411:DXH655411;EHC655411:EHD655411;EQY655411:EQZ655411;FAU655411:FAV655411;FKQ655411:FKR655411;FUM655411:FUN655411;GEI655411:GEJ655411;GOE655411:GOF655411;GYA655411:GYB655411;HHW655411:HHX655411;HRS655411:HRT655411;IBO655411:IBP655411;ILK655411:ILL655411;IVG655411:IVH655411;JFC655411:JFD655411;JOY655411:JOZ655411;JYU655411:JYV655411;KIQ655411:KIR655411;KSM655411:KSN655411;LCI655411:LCJ655411;LME655411:LMF655411;LWA655411:LWB655411;MFW655411:MFX655411;MPS655411:MPT655411;MZO655411:MZP655411;NJK655411:NJL655411;NTG655411:NTH655411;ODC655411:ODD655411;OMY655411:OMZ655411;OWU655411:OWV655411;PGQ655411:PGR655411;PQM655411:PQN655411;QAI655411:QAJ655411;QKE655411:QKF655411;QUA655411:QUB655411;RDW655411:RDX655411;RNS655411:RNT655411;RXO655411:RXP655411;SHK655411:SHL655411;SRG655411:SRH655411;TBC655411:TBD655411;TKY655411:TKZ655411;TUU655411:TUV655411;UEQ655411:UER655411;UOM655411:UON655411;UYI655411:UYJ655411;VIE655411:VIF655411;VSA655411:VSB655411;WBW655411:WBX655411;WLS655411:WLT655411;WVO655411:WVP655411;H720914:I720914;JC720914:JD720914;SY720914:SZ720914;ACU720914:ACV720914;AMQ720914:AMR720914;AWM720914:AWN720914;BGI720914:BGJ720914;BQE720914:BQF720914;CAA720914:CAB720914;CJW720914:CJX720914;CTS720914:CTT720914;DDO720914:DDP720914;DNK720914:DNL720914;DXG720914:DXH720914;EHC720914:EHD720914;EQY720914:EQZ720914;FAU720914:FAV720914;FKQ720914:FKR720914;FUM720914:FUN720914;GEI720914:GEJ720914;GOE720914:GOF720914;GYA720914:GYB720914;HHW720914:HHX720914;HRS720914:HRT720914;IBO720914:IBP720914;ILK720914:ILL720914;IVG720914:IVH720914;JFC720914:JFD720914;JOY720914:JOZ720914;JYU720914:JYV720914;KIQ720914:KIR720914;KSM720914:KSN720914;LCI720914:LCJ720914;LME720914:LMF720914;LWA720914:LWB720914;MFW720914:MFX720914;MPS720914:MPT720914;MZO720914:MZP720914;NJK720914:NJL720914;NTG720914:NTH720914;ODC720914:ODD720914;OMY720914:OMZ720914;OWU720914:OWV720914;PGQ720914:PGR720914;PQM720914:PQN720914;QAI720914:QAJ720914;QKE720914:QKF720914;QUA720914:QUB720914;RDW720914:RDX720914;RNS720914:RNT720914;RXO720914:RXP720914;SHK720914:SHL720914;SRG720914:SRH720914;TBC720914:TBD720914;TKY720914:TKZ720914;TUU720914:TUV720914;UEQ720914:UER720914;UOM720914:UON720914;UYI720914:UYJ720914;VIE720914:VIF720914;VSA720914:VSB720914;WBW720914:WBX720914;WLS720914:WLT720914;WVO720914:WVP720914;H720925:I720925;JC720925:JD720925;SY720925:SZ720925;ACU720925:ACV720925;AMQ720925:AMR720925;AWM720925:AWN720925;BGI720925:BGJ720925;BQE720925:BQF720925;CAA720925:CAB720925;CJW720925:CJX720925;CTS720925:CTT720925;DDO720925:DDP720925;DNK720925:DNL720925;DXG720925:DXH720925;EHC720925:EHD720925;EQY720925:EQZ720925;FAU720925:FAV720925;FKQ720925:FKR720925;FUM720925:FUN720925;GEI720925:GEJ720925;GOE720925:GOF720925;GYA720925:GYB720925;HHW720925:HHX720925;HRS720925:HRT720925;IBO720925:IBP720925;ILK720925:ILL720925;IVG720925:IVH720925;JFC720925:JFD720925;JOY720925:JOZ720925;JYU720925:JYV720925;KIQ720925:KIR720925;KSM720925:KSN720925;LCI720925:LCJ720925;LME720925:LMF720925;LWA720925:LWB720925;MFW720925:MFX720925;MPS720925:MPT720925;MZO720925:MZP720925;NJK720925:NJL720925;NTG720925:NTH720925;ODC720925:ODD720925;OMY720925:OMZ720925;OWU720925:OWV720925;PGQ720925:PGR720925;PQM720925:PQN720925;QAI720925:QAJ720925;QKE720925:QKF720925;QUA720925:QUB720925;RDW720925:RDX720925;RNS720925:RNT720925;RXO720925:RXP720925;SHK720925:SHL720925;SRG720925:SRH720925;TBC720925:TBD720925;TKY720925:TKZ720925;TUU720925:TUV720925;UEQ720925:UER720925;UOM720925:UON720925;UYI720925:UYJ720925;VIE720925:VIF720925;VSA720925:VSB720925;WBW720925:WBX720925;WLS720925:WLT720925;WVO720925:WVP720925;H720936:I720936;JC720936:JD720936;SY720936:SZ720936;ACU720936:ACV720936;AMQ720936:AMR720936;AWM720936:AWN720936;BGI720936:BGJ720936;BQE720936:BQF720936;CAA720936:CAB720936;CJW720936:CJX720936;CTS720936:CTT720936;DDO720936:DDP720936;DNK720936:DNL720936;DXG720936:DXH720936;EHC720936:EHD720936;EQY720936:EQZ720936;FAU720936:FAV720936;FKQ720936:FKR720936;FUM720936:FUN720936;GEI720936:GEJ720936;GOE720936:GOF720936;GYA720936:GYB720936;HHW720936:HHX720936;HRS720936:HRT720936;IBO720936:IBP720936;ILK720936:ILL720936;IVG720936:IVH720936;JFC720936:JFD720936;JOY720936:JOZ720936;JYU720936:JYV720936;KIQ720936:KIR720936;KSM720936:KSN720936;LCI720936:LCJ720936;LME720936:LMF720936;LWA720936:LWB720936;MFW720936:MFX720936;MPS720936:MPT720936;MZO720936:MZP720936;NJK720936:NJL720936;NTG720936:NTH720936;ODC720936:ODD720936;OMY720936:OMZ720936;OWU720936:OWV720936;PGQ720936:PGR720936;PQM720936:PQN720936;QAI720936:QAJ720936;QKE720936:QKF720936;QUA720936:QUB720936;RDW720936:RDX720936;RNS720936:RNT720936;RXO720936:RXP720936;SHK720936:SHL720936;SRG720936:SRH720936;TBC720936:TBD720936;TKY720936:TKZ720936;TUU720936:TUV720936;UEQ720936:UER720936;UOM720936:UON720936;UYI720936:UYJ720936;VIE720936:VIF720936;VSA720936:VSB720936;WBW720936:WBX720936;WLS720936:WLT720936;WVO720936:WVP720936;H720947:I720947;JC720947:JD720947;SY720947:SZ720947;ACU720947:ACV720947;AMQ720947:AMR720947;AWM720947:AWN720947;BGI720947:BGJ720947;BQE720947:BQF720947;CAA720947:CAB720947;CJW720947:CJX720947;CTS720947:CTT720947;DDO720947:DDP720947;DNK720947:DNL720947;DXG720947:DXH720947;EHC720947:EHD720947;EQY720947:EQZ720947;FAU720947:FAV720947;FKQ720947:FKR720947;FUM720947:FUN720947;GEI720947:GEJ720947;GOE720947:GOF720947;GYA720947:GYB720947;HHW720947:HHX720947;HRS720947:HRT720947;IBO720947:IBP720947;ILK720947:ILL720947;IVG720947:IVH720947;JFC720947:JFD720947;JOY720947:JOZ720947;JYU720947:JYV720947;KIQ720947:KIR720947;KSM720947:KSN720947;LCI720947:LCJ720947;LME720947:LMF720947;LWA720947:LWB720947;MFW720947:MFX720947;MPS720947:MPT720947;MZO720947:MZP720947;NJK720947:NJL720947;NTG720947:NTH720947;ODC720947:ODD720947;OMY720947:OMZ720947;OWU720947:OWV720947;PGQ720947:PGR720947;PQM720947:PQN720947;QAI720947:QAJ720947;QKE720947:QKF720947;QUA720947:QUB720947;RDW720947:RDX720947;RNS720947:RNT720947;RXO720947:RXP720947;SHK720947:SHL720947;SRG720947:SRH720947;TBC720947:TBD720947;TKY720947:TKZ720947;TUU720947:TUV720947;UEQ720947:UER720947;UOM720947:UON720947;UYI720947:UYJ720947;VIE720947:VIF720947;VSA720947:VSB720947;WBW720947:WBX720947;WLS720947:WLT720947;WVO720947:WVP720947;H786450:I786450;JC786450:JD786450;SY786450:SZ786450;ACU786450:ACV786450;AMQ786450:AMR786450;AWM786450:AWN786450;BGI786450:BGJ786450;BQE786450:BQF786450;CAA786450:CAB786450;CJW786450:CJX786450;CTS786450:CTT786450;DDO786450:DDP786450;DNK786450:DNL786450;DXG786450:DXH786450;EHC786450:EHD786450;EQY786450:EQZ786450;FAU786450:FAV786450;FKQ786450:FKR786450;FUM786450:FUN786450;GEI786450:GEJ786450;GOE786450:GOF786450;GYA786450:GYB786450;HHW786450:HHX786450;HRS786450:HRT786450;IBO786450:IBP786450;ILK786450:ILL786450;IVG786450:IVH786450;JFC786450:JFD786450;JOY786450:JOZ786450;JYU786450:JYV786450;KIQ786450:KIR786450;KSM786450:KSN786450;LCI786450:LCJ786450;LME786450:LMF786450;LWA786450:LWB786450;MFW786450:MFX786450;MPS786450:MPT786450;MZO786450:MZP786450;NJK786450:NJL786450;NTG786450:NTH786450;ODC786450:ODD786450;OMY786450:OMZ786450;OWU786450:OWV786450;PGQ786450:PGR786450;PQM786450:PQN786450;QAI786450:QAJ786450;QKE786450:QKF786450;QUA786450:QUB786450;RDW786450:RDX786450;RNS786450:RNT786450;RXO786450:RXP786450;SHK786450:SHL786450;SRG786450:SRH786450;TBC786450:TBD786450;TKY786450:TKZ786450;TUU786450:TUV786450;UEQ786450:UER786450;UOM786450:UON786450;UYI786450:UYJ786450;VIE786450:VIF786450;VSA786450:VSB786450;WBW786450:WBX786450;WLS786450:WLT786450;WVO786450:WVP786450;H786461:I786461;JC786461:JD786461;SY786461:SZ786461;ACU786461:ACV786461;AMQ786461:AMR786461;AWM786461:AWN786461;BGI786461:BGJ786461;BQE786461:BQF786461;CAA786461:CAB786461;CJW786461:CJX786461;CTS786461:CTT786461;DDO786461:DDP786461;DNK786461:DNL786461;DXG786461:DXH786461;EHC786461:EHD786461;EQY786461:EQZ786461;FAU786461:FAV786461;FKQ786461:FKR786461;FUM786461:FUN786461;GEI786461:GEJ786461;GOE786461:GOF786461;GYA786461:GYB786461;HHW786461:HHX786461;HRS786461:HRT786461;IBO786461:IBP786461;ILK786461:ILL786461;IVG786461:IVH786461;JFC786461:JFD786461;JOY786461:JOZ786461;JYU786461:JYV786461;KIQ786461:KIR786461;KSM786461:KSN786461;LCI786461:LCJ786461;LME786461:LMF786461;LWA786461:LWB786461;MFW786461:MFX786461;MPS786461:MPT786461;MZO786461:MZP786461;NJK786461:NJL786461;NTG786461:NTH786461;ODC786461:ODD786461;OMY786461:OMZ786461;OWU786461:OWV786461;PGQ786461:PGR786461;PQM786461:PQN786461;QAI786461:QAJ786461;QKE786461:QKF786461;QUA786461:QUB786461;RDW786461:RDX786461;RNS786461:RNT786461;RXO786461:RXP786461;SHK786461:SHL786461;SRG786461:SRH786461;TBC786461:TBD786461;TKY786461:TKZ786461;TUU786461:TUV786461;UEQ786461:UER786461;UOM786461:UON786461;UYI786461:UYJ786461;VIE786461:VIF786461;VSA786461:VSB786461;WBW786461:WBX786461;WLS786461:WLT786461;WVO786461:WVP786461;H786472:I786472;JC786472:JD786472;SY786472:SZ786472;ACU786472:ACV786472;AMQ786472:AMR786472;AWM786472:AWN786472;BGI786472:BGJ786472;BQE786472:BQF786472;CAA786472:CAB786472;CJW786472:CJX786472;CTS786472:CTT786472;DDO786472:DDP786472;DNK786472:DNL786472;DXG786472:DXH786472;EHC786472:EHD786472;EQY786472:EQZ786472;FAU786472:FAV786472;FKQ786472:FKR786472;FUM786472:FUN786472;GEI786472:GEJ786472;GOE786472:GOF786472;GYA786472:GYB786472;HHW786472:HHX786472;HRS786472:HRT786472;IBO786472:IBP786472;ILK786472:ILL786472;IVG786472:IVH786472;JFC786472:JFD786472;JOY786472:JOZ786472;JYU786472:JYV786472;KIQ786472:KIR786472;KSM786472:KSN786472;LCI786472:LCJ786472;LME786472:LMF786472;LWA786472:LWB786472;MFW786472:MFX786472;MPS786472:MPT786472;MZO786472:MZP786472;NJK786472:NJL786472;NTG786472:NTH786472;ODC786472:ODD786472;OMY786472:OMZ786472;OWU786472:OWV786472;PGQ786472:PGR786472;PQM786472:PQN786472;QAI786472:QAJ786472;QKE786472:QKF786472;QUA786472:QUB786472;RDW786472:RDX786472;RNS786472:RNT786472;RXO786472:RXP786472;SHK786472:SHL786472;SRG786472:SRH786472;TBC786472:TBD786472;TKY786472:TKZ786472;TUU786472:TUV786472;UEQ786472:UER786472;UOM786472:UON786472;UYI786472:UYJ786472;VIE786472:VIF786472;VSA786472:VSB786472;WBW786472:WBX786472;WLS786472:WLT786472;WVO786472:WVP786472;H786483:I786483;JC786483:JD786483;SY786483:SZ786483;ACU786483:ACV786483;AMQ786483:AMR786483;AWM786483:AWN786483;BGI786483:BGJ786483;BQE786483:BQF786483;CAA786483:CAB786483;CJW786483:CJX786483;CTS786483:CTT786483;DDO786483:DDP786483;DNK786483:DNL786483;DXG786483:DXH786483;EHC786483:EHD786483;EQY786483:EQZ786483;FAU786483:FAV786483;FKQ786483:FKR786483;FUM786483:FUN786483;GEI786483:GEJ786483;GOE786483:GOF786483;GYA786483:GYB786483;HHW786483:HHX786483;HRS786483:HRT786483;IBO786483:IBP786483;ILK786483:ILL786483;IVG786483:IVH786483;JFC786483:JFD786483;JOY786483:JOZ786483;JYU786483:JYV786483;KIQ786483:KIR786483;KSM786483:KSN786483;LCI786483:LCJ786483;LME786483:LMF786483;LWA786483:LWB786483;MFW786483:MFX786483;MPS786483:MPT786483;MZO786483:MZP786483;NJK786483:NJL786483;NTG786483:NTH786483;ODC786483:ODD786483;OMY786483:OMZ786483;OWU786483:OWV786483;PGQ786483:PGR786483;PQM786483:PQN786483;QAI786483:QAJ786483;QKE786483:QKF786483;QUA786483:QUB786483;RDW786483:RDX786483;RNS786483:RNT786483;RXO786483:RXP786483;SHK786483:SHL786483;SRG786483:SRH786483;TBC786483:TBD786483;TKY786483:TKZ786483;TUU786483:TUV786483;UEQ786483:UER786483;UOM786483:UON786483;UYI786483:UYJ786483;VIE786483:VIF786483;VSA786483:VSB786483;WBW786483:WBX786483;WLS786483:WLT786483;WVO786483:WVP786483;H851986:I851986;JC851986:JD851986;SY851986:SZ851986;ACU851986:ACV851986;AMQ851986:AMR851986;AWM851986:AWN851986;BGI851986:BGJ851986;BQE851986:BQF851986;CAA851986:CAB851986;CJW851986:CJX851986;CTS851986:CTT851986;DDO851986:DDP851986;DNK851986:DNL851986;DXG851986:DXH851986;EHC851986:EHD851986;EQY851986:EQZ851986;FAU851986:FAV851986;FKQ851986:FKR851986;FUM851986:FUN851986;GEI851986:GEJ851986;GOE851986:GOF851986;GYA851986:GYB851986;HHW851986:HHX851986;HRS851986:HRT851986;IBO851986:IBP851986;ILK851986:ILL851986;IVG851986:IVH851986;JFC851986:JFD851986;JOY851986:JOZ851986;JYU851986:JYV851986;KIQ851986:KIR851986;KSM851986:KSN851986;LCI851986:LCJ851986;LME851986:LMF851986;LWA851986:LWB851986;MFW851986:MFX851986;MPS851986:MPT851986;MZO851986:MZP851986;NJK851986:NJL851986;NTG851986:NTH851986;ODC851986:ODD851986;OMY851986:OMZ851986;OWU851986:OWV851986;PGQ851986:PGR851986;PQM851986:PQN851986;QAI851986:QAJ851986;QKE851986:QKF851986;QUA851986:QUB851986;RDW851986:RDX851986;RNS851986:RNT851986;RXO851986:RXP851986;SHK851986:SHL851986;SRG851986:SRH851986;TBC851986:TBD851986;TKY851986:TKZ851986;TUU851986:TUV851986;UEQ851986:UER851986;UOM851986:UON851986;UYI851986:UYJ851986;VIE851986:VIF851986;VSA851986:VSB851986;WBW851986:WBX851986;WLS851986:WLT851986;WVO851986:WVP851986;H851997:I851997;JC851997:JD851997;SY851997:SZ851997;ACU851997:ACV851997;AMQ851997:AMR851997;AWM851997:AWN851997;BGI851997:BGJ851997;BQE851997:BQF851997;CAA851997:CAB851997;CJW851997:CJX851997;CTS851997:CTT851997;DDO851997:DDP851997;DNK851997:DNL851997;DXG851997:DXH851997;EHC851997:EHD851997;EQY851997:EQZ851997;FAU851997:FAV851997;FKQ851997:FKR851997;FUM851997:FUN851997;GEI851997:GEJ851997;GOE851997:GOF851997;GYA851997:GYB851997;HHW851997:HHX851997;HRS851997:HRT851997;IBO851997:IBP851997;ILK851997:ILL851997;IVG851997:IVH851997;JFC851997:JFD851997;JOY851997:JOZ851997;JYU851997:JYV851997;KIQ851997:KIR851997;KSM851997:KSN851997;LCI851997:LCJ851997;LME851997:LMF851997;LWA851997:LWB851997;MFW851997:MFX851997;MPS851997:MPT851997;MZO851997:MZP851997;NJK851997:NJL851997;NTG851997:NTH851997;ODC851997:ODD851997;OMY851997:OMZ851997;OWU851997:OWV851997;PGQ851997:PGR851997;PQM851997:PQN851997;QAI851997:QAJ851997;QKE851997:QKF851997;QUA851997:QUB851997;RDW851997:RDX851997;RNS851997:RNT851997;RXO851997:RXP851997;SHK851997:SHL851997;SRG851997:SRH851997;TBC851997:TBD851997;TKY851997:TKZ851997;TUU851997:TUV851997;UEQ851997:UER851997;UOM851997:UON851997;UYI851997:UYJ851997;VIE851997:VIF851997;VSA851997:VSB851997;WBW851997:WBX851997;WLS851997:WLT851997;WVO851997:WVP851997;H852008:I852008;JC852008:JD852008;SY852008:SZ852008;ACU852008:ACV852008;AMQ852008:AMR852008;AWM852008:AWN852008;BGI852008:BGJ852008;BQE852008:BQF852008;CAA852008:CAB852008;CJW852008:CJX852008;CTS852008:CTT852008;DDO852008:DDP852008;DNK852008:DNL852008;DXG852008:DXH852008;EHC852008:EHD852008;EQY852008:EQZ852008;FAU852008:FAV852008;FKQ852008:FKR852008;FUM852008:FUN852008;GEI852008:GEJ852008;GOE852008:GOF852008;GYA852008:GYB852008;HHW852008:HHX852008;HRS852008:HRT852008;IBO852008:IBP852008;ILK852008:ILL852008;IVG852008:IVH852008;JFC852008:JFD852008;JOY852008:JOZ852008;JYU852008:JYV852008;KIQ852008:KIR852008;KSM852008:KSN852008;LCI852008:LCJ852008;LME852008:LMF852008;LWA852008:LWB852008;MFW852008:MFX852008;MPS852008:MPT852008;MZO852008:MZP852008;NJK852008:NJL852008;NTG852008:NTH852008;ODC852008:ODD852008;OMY852008:OMZ852008;OWU852008:OWV852008;PGQ852008:PGR852008;PQM852008:PQN852008;QAI852008:QAJ852008;QKE852008:QKF852008;QUA852008:QUB852008;RDW852008:RDX852008;RNS852008:RNT852008;RXO852008:RXP852008;SHK852008:SHL852008;SRG852008:SRH852008;TBC852008:TBD852008;TKY852008:TKZ852008;TUU852008:TUV852008;UEQ852008:UER852008;UOM852008:UON852008;UYI852008:UYJ852008;VIE852008:VIF852008;VSA852008:VSB852008;WBW852008:WBX852008;WLS852008:WLT852008;WVO852008:WVP852008;H852019:I852019;JC852019:JD852019;SY852019:SZ852019;ACU852019:ACV852019;AMQ852019:AMR852019;AWM852019:AWN852019;BGI852019:BGJ852019;BQE852019:BQF852019;CAA852019:CAB852019;CJW852019:CJX852019;CTS852019:CTT852019;DDO852019:DDP852019;DNK852019:DNL852019;DXG852019:DXH852019;EHC852019:EHD852019;EQY852019:EQZ852019;FAU852019:FAV852019;FKQ852019:FKR852019;FUM852019:FUN852019;GEI852019:GEJ852019;GOE852019:GOF852019;GYA852019:GYB852019;HHW852019:HHX852019;HRS852019:HRT852019;IBO852019:IBP852019;ILK852019:ILL852019;IVG852019:IVH852019;JFC852019:JFD852019;JOY852019:JOZ852019;JYU852019:JYV852019;KIQ852019:KIR852019;KSM852019:KSN852019;LCI852019:LCJ852019;LME852019:LMF852019;LWA852019:LWB852019;MFW852019:MFX852019;MPS852019:MPT852019;MZO852019:MZP852019;NJK852019:NJL852019;NTG852019:NTH852019;ODC852019:ODD852019;OMY852019:OMZ852019;OWU852019:OWV852019;PGQ852019:PGR852019;PQM852019:PQN852019;QAI852019:QAJ852019;QKE852019:QKF852019;QUA852019:QUB852019;RDW852019:RDX852019;RNS852019:RNT852019;RXO852019:RXP852019;SHK852019:SHL852019;SRG852019:SRH852019;TBC852019:TBD852019;TKY852019:TKZ852019;TUU852019:TUV852019;UEQ852019:UER852019;UOM852019:UON852019;UYI852019:UYJ852019;VIE852019:VIF852019;VSA852019:VSB852019;WBW852019:WBX852019;WLS852019:WLT852019;WVO852019:WVP852019;H917522:I917522;JC917522:JD917522;SY917522:SZ917522;ACU917522:ACV917522;AMQ917522:AMR917522;AWM917522:AWN917522;BGI917522:BGJ917522;BQE917522:BQF917522;CAA917522:CAB917522;CJW917522:CJX917522;CTS917522:CTT917522;DDO917522:DDP917522;DNK917522:DNL917522;DXG917522:DXH917522;EHC917522:EHD917522;EQY917522:EQZ917522;FAU917522:FAV917522;FKQ917522:FKR917522;FUM917522:FUN917522;GEI917522:GEJ917522;GOE917522:GOF917522;GYA917522:GYB917522;HHW917522:HHX917522;HRS917522:HRT917522;IBO917522:IBP917522;ILK917522:ILL917522;IVG917522:IVH917522;JFC917522:JFD917522;JOY917522:JOZ917522;JYU917522:JYV917522;KIQ917522:KIR917522;KSM917522:KSN917522;LCI917522:LCJ917522;LME917522:LMF917522;LWA917522:LWB917522;MFW917522:MFX917522;MPS917522:MPT917522;MZO917522:MZP917522;NJK917522:NJL917522;NTG917522:NTH917522;ODC917522:ODD917522;OMY917522:OMZ917522;OWU917522:OWV917522;PGQ917522:PGR917522;PQM917522:PQN917522;QAI917522:QAJ917522;QKE917522:QKF917522;QUA917522:QUB917522;RDW917522:RDX917522;RNS917522:RNT917522;RXO917522:RXP917522;SHK917522:SHL917522;SRG917522:SRH917522;TBC917522:TBD917522;TKY917522:TKZ917522;TUU917522:TUV917522;UEQ917522:UER917522;UOM917522:UON917522;UYI917522:UYJ917522;VIE917522:VIF917522;VSA917522:VSB917522;WBW917522:WBX917522;WLS917522:WLT917522;WVO917522:WVP917522;H917533:I917533;JC917533:JD917533;SY917533:SZ917533;ACU917533:ACV917533;AMQ917533:AMR917533;AWM917533:AWN917533;BGI917533:BGJ917533;BQE917533:BQF917533;CAA917533:CAB917533;CJW917533:CJX917533;CTS917533:CTT917533;DDO917533:DDP917533;DNK917533:DNL917533;DXG917533:DXH917533;EHC917533:EHD917533;EQY917533:EQZ917533;FAU917533:FAV917533;FKQ917533:FKR917533;FUM917533:FUN917533;GEI917533:GEJ917533;GOE917533:GOF917533;GYA917533:GYB917533;HHW917533:HHX917533;HRS917533:HRT917533;IBO917533:IBP917533;ILK917533:ILL917533;IVG917533:IVH917533;JFC917533:JFD917533;JOY917533:JOZ917533;JYU917533:JYV917533;KIQ917533:KIR917533;KSM917533:KSN917533;LCI917533:LCJ917533;LME917533:LMF917533;LWA917533:LWB917533;MFW917533:MFX917533;MPS917533:MPT917533;MZO917533:MZP917533;NJK917533:NJL917533;NTG917533:NTH917533;ODC917533:ODD917533;OMY917533:OMZ917533;OWU917533:OWV917533;PGQ917533:PGR917533;PQM917533:PQN917533;QAI917533:QAJ917533;QKE917533:QKF917533;QUA917533:QUB917533;RDW917533:RDX917533;RNS917533:RNT917533;RXO917533:RXP917533;SHK917533:SHL917533;SRG917533:SRH917533;TBC917533:TBD917533;TKY917533:TKZ917533;TUU917533:TUV917533;UEQ917533:UER917533;UOM917533:UON917533;UYI917533:UYJ917533;VIE917533:VIF917533;VSA917533:VSB917533;WBW917533:WBX917533;WLS917533:WLT917533;WVO917533:WVP917533;H917544:I917544;JC917544:JD917544;SY917544:SZ917544;ACU917544:ACV917544;AMQ917544:AMR917544;AWM917544:AWN917544;BGI917544:BGJ917544;BQE917544:BQF917544;CAA917544:CAB917544;CJW917544:CJX917544;CTS917544:CTT917544;DDO917544:DDP917544;DNK917544:DNL917544;DXG917544:DXH917544;EHC917544:EHD917544;EQY917544:EQZ917544;FAU917544:FAV917544;FKQ917544:FKR917544;FUM917544:FUN917544;GEI917544:GEJ917544;GOE917544:GOF917544;GYA917544:GYB917544;HHW917544:HHX917544;HRS917544:HRT917544;IBO917544:IBP917544;ILK917544:ILL917544;IVG917544:IVH917544;JFC917544:JFD917544;JOY917544:JOZ917544;JYU917544:JYV917544;KIQ917544:KIR917544;KSM917544:KSN917544;LCI917544:LCJ917544;LME917544:LMF917544;LWA917544:LWB917544;MFW917544:MFX917544;MPS917544:MPT917544;MZO917544:MZP917544;NJK917544:NJL917544;NTG917544:NTH917544;ODC917544:ODD917544;OMY917544:OMZ917544;OWU917544:OWV917544;PGQ917544:PGR917544;PQM917544:PQN917544;QAI917544:QAJ917544;QKE917544:QKF917544;QUA917544:QUB917544;RDW917544:RDX917544;RNS917544:RNT917544;RXO917544:RXP917544;SHK917544:SHL917544;SRG917544:SRH917544;TBC917544:TBD917544;TKY917544:TKZ917544;TUU917544:TUV917544;UEQ917544:UER917544;UOM917544:UON917544;UYI917544:UYJ917544;VIE917544:VIF917544;VSA917544:VSB917544;WBW917544:WBX917544;WLS917544:WLT917544;WVO917544:WVP917544;H917555:I917555;JC917555:JD917555;SY917555:SZ917555;ACU917555:ACV917555;AMQ917555:AMR917555;AWM917555:AWN917555;BGI917555:BGJ917555;BQE917555:BQF917555;CAA917555:CAB917555;CJW917555:CJX917555;CTS917555:CTT917555;DDO917555:DDP917555;DNK917555:DNL917555;DXG917555:DXH917555;EHC917555:EHD917555;EQY917555:EQZ917555;FAU917555:FAV917555;FKQ917555:FKR917555;FUM917555:FUN917555;GEI917555:GEJ917555;GOE917555:GOF917555;GYA917555:GYB917555;HHW917555:HHX917555;HRS917555:HRT917555;IBO917555:IBP917555;ILK917555:ILL917555;IVG917555:IVH917555;JFC917555:JFD917555;JOY917555:JOZ917555;JYU917555:JYV917555;KIQ917555:KIR917555;KSM917555:KSN917555;LCI917555:LCJ917555;LME917555:LMF917555;LWA917555:LWB917555;MFW917555:MFX917555;MPS917555:MPT917555;MZO917555:MZP917555;NJK917555:NJL917555;NTG917555:NTH917555;ODC917555:ODD917555;OMY917555:OMZ917555;OWU917555:OWV917555;PGQ917555:PGR917555;PQM917555:PQN917555;QAI917555:QAJ917555;QKE917555:QKF917555;QUA917555:QUB917555;RDW917555:RDX917555;RNS917555:RNT917555;RXO917555:RXP917555;SHK917555:SHL917555;SRG917555:SRH917555;TBC917555:TBD917555;TKY917555:TKZ917555;TUU917555:TUV917555;UEQ917555:UER917555;UOM917555:UON917555;UYI917555:UYJ917555;VIE917555:VIF917555;VSA917555:VSB917555;WBW917555:WBX917555;WLS917555:WLT917555;WVO917555:WVP917555;H983058:I983058;JC983058:JD983058;SY983058:SZ983058;ACU983058:ACV983058;AMQ983058:AMR983058;AWM983058:AWN983058;BGI983058:BGJ983058;BQE983058:BQF983058;CAA983058:CAB983058;CJW983058:CJX983058;CTS983058:CTT983058;DDO983058:DDP983058;DNK983058:DNL983058;DXG983058:DXH983058;EHC983058:EHD983058;EQY983058:EQZ983058;FAU983058:FAV983058;FKQ983058:FKR983058;FUM983058:FUN983058;GEI983058:GEJ983058;GOE983058:GOF983058;GYA983058:GYB983058;HHW983058:HHX983058;HRS983058:HRT983058;IBO983058:IBP983058;ILK983058:ILL983058;IVG983058:IVH983058;JFC983058:JFD983058;JOY983058:JOZ983058;JYU983058:JYV983058;KIQ983058:KIR983058;KSM983058:KSN983058;LCI983058:LCJ983058;LME983058:LMF983058;LWA983058:LWB983058;MFW983058:MFX983058;MPS983058:MPT983058;MZO983058:MZP983058;NJK983058:NJL983058;NTG983058:NTH983058;ODC983058:ODD983058;OMY983058:OMZ983058;OWU983058:OWV983058;PGQ983058:PGR983058;PQM983058:PQN983058;QAI983058:QAJ983058;QKE983058:QKF983058;QUA983058:QUB983058;RDW983058:RDX983058;RNS983058:RNT983058;RXO983058:RXP983058;SHK983058:SHL983058;SRG983058:SRH983058;TBC983058:TBD983058;TKY983058:TKZ983058;TUU983058:TUV983058;UEQ983058:UER983058;UOM983058:UON983058;UYI983058:UYJ983058;VIE983058:VIF983058;VSA983058:VSB983058;WBW983058:WBX983058;WLS983058:WLT983058;WVO983058:WVP983058;H983069:I983069;JC983069:JD983069;SY983069:SZ983069;ACU983069:ACV983069;AMQ983069:AMR983069;AWM983069:AWN983069;BGI983069:BGJ983069;BQE983069:BQF983069;CAA983069:CAB983069;CJW983069:CJX983069;CTS983069:CTT983069;DDO983069:DDP983069;DNK983069:DNL983069;DXG983069:DXH983069;EHC983069:EHD983069;EQY983069:EQZ983069;FAU983069:FAV983069;FKQ983069:FKR983069;FUM983069:FUN983069;GEI983069:GEJ983069;GOE983069:GOF983069;GYA983069:GYB983069;HHW983069:HHX983069;HRS983069:HRT983069;IBO983069:IBP983069;ILK983069:ILL983069;IVG983069:IVH983069;JFC983069:JFD983069;JOY983069:JOZ983069;JYU983069:JYV983069;KIQ983069:KIR983069;KSM983069:KSN983069;LCI983069:LCJ983069;LME983069:LMF983069;LWA983069:LWB983069;MFW983069:MFX983069;MPS983069:MPT983069;MZO983069:MZP983069;NJK983069:NJL983069;NTG983069:NTH983069;ODC983069:ODD983069;OMY983069:OMZ983069;OWU983069:OWV983069;PGQ983069:PGR983069;PQM983069:PQN983069;QAI983069:QAJ983069;QKE983069:QKF983069;QUA983069:QUB983069;RDW983069:RDX983069;RNS983069:RNT983069;RXO983069:RXP983069;SHK983069:SHL983069;SRG983069:SRH983069;TBC983069:TBD983069;TKY983069:TKZ983069;TUU983069:TUV983069;UEQ983069:UER983069;UOM983069:UON983069;UYI983069:UYJ983069;VIE983069:VIF983069;VSA983069:VSB983069;WBW983069:WBX983069;WLS983069:WLT983069;WVO983069:WVP983069;H983080:I983080;JC983080:JD983080;SY983080:SZ983080;ACU983080:ACV983080;AMQ983080:AMR983080;AWM983080:AWN983080;BGI983080:BGJ983080;BQE983080:BQF983080;CAA983080:CAB983080;CJW983080:CJX983080;CTS983080:CTT983080;DDO983080:DDP983080;DNK983080:DNL983080;DXG983080:DXH983080;EHC983080:EHD983080;EQY983080:EQZ983080;FAU983080:FAV983080;FKQ983080:FKR983080;FUM983080:FUN983080;GEI983080:GEJ983080;GOE983080:GOF983080;GYA983080:GYB983080;HHW983080:HHX983080;HRS983080:HRT983080;IBO983080:IBP983080;ILK983080:ILL983080;IVG983080:IVH983080;JFC983080:JFD983080;JOY983080:JOZ983080;JYU983080:JYV983080;KIQ983080:KIR983080;KSM983080:KSN983080;LCI983080:LCJ983080;LME983080:LMF983080;LWA983080:LWB983080;MFW983080:MFX983080;MPS983080:MPT983080;MZO983080:MZP983080;NJK983080:NJL983080;NTG983080:NTH983080;ODC983080:ODD983080;OMY983080:OMZ983080;OWU983080:OWV983080;PGQ983080:PGR983080;PQM983080:PQN983080;QAI983080:QAJ983080;QKE983080:QKF983080;QUA983080:QUB983080;RDW983080:RDX983080;RNS983080:RNT983080;RXO983080:RXP983080;SHK983080:SHL983080;SRG983080:SRH983080;TBC983080:TBD983080;TKY983080:TKZ983080;TUU983080:TUV983080;UEQ983080:UER983080;UOM983080:UON983080;UYI983080:UYJ983080;VIE983080:VIF983080;VSA983080:VSB983080;WBW983080:WBX983080;WLS983080:WLT983080;WVO983080:WVP983080;H983091:I983091;JC983091:JD983091;SY983091:SZ983091;ACU983091:ACV983091;AMQ983091:AMR983091;AWM983091:AWN983091;BGI983091:BGJ983091;BQE983091:BQF983091;CAA983091:CAB983091;CJW983091:CJX983091;CTS983091:CTT983091;DDO983091:DDP983091;DNK983091:DNL983091;DXG983091:DXH983091;EHC983091:EHD983091;EQY983091:EQZ983091;FAU983091:FAV983091;FKQ983091:FKR983091;FUM983091:FUN983091;GEI983091:GEJ983091;GOE983091:GOF983091;GYA983091:GYB983091;HHW983091:HHX983091;HRS983091:HRT983091;IBO983091:IBP983091;ILK983091:ILL983091;IVG983091:IVH983091;JFC983091:JFD983091;JOY983091:JOZ983091;JYU983091:JYV983091;KIQ983091:KIR983091;KSM983091:KSN983091;LCI983091:LCJ983091;LME983091:LMF983091;LWA983091:LWB983091;MFW983091:MFX983091;MPS983091:MPT983091;MZO983091:MZP983091;NJK983091:NJL983091;NTG983091:NTH983091;ODC983091:ODD983091;OMY983091:OMZ983091;OWU983091:OWV983091;PGQ983091:PGR983091;PQM983091:PQN983091;QAI983091:QAJ983091;QKE983091:QKF983091;QUA983091:QUB983091;RDW983091:RDX983091;RNS983091:RNT983091;RXO983091:RXP983091;SHK983091:SHL983091;SRG983091:SRH983091;TBC983091:TBD983091;TKY983091:TKZ983091;TUU983091:TUV983091;UEQ983091:UER983091;UOM983091:UON983091;UYI983091:UYJ983091;VIE983091:VIF983091;VSA983091:VSB983091;WBW983091:WBX983091;WLS983091:WLT983091;WVO983091:WVP983091">
      <formula1>$D$4:$D$13</formula1>
    </dataValidation>
    <dataValidation type="list" allowBlank="1" showInputMessage="1" showErrorMessage="1" sqref="D50:D60;D65558:D65560;D65569:D65571;D65580:D65582;D65591:D65593;D131094:D131096;D131105:D131107;D131116:D131118;D131127:D131129;D196630:D196632;D196641:D196643;D196652:D196654;D196663:D196665;D262166:D262168;D262177:D262179;D262188:D262190;D262199:D262201;D327702:D327704;D327713:D327715;D327724:D327726;D327735:D327737;D393238:D393240;D393249:D393251;D393260:D393262;D393271:D393273;D458774:D458776;D458785:D458787;D458796:D458798;D458807:D458809;D524310:D524312;D524321:D524323;D524332:D524334;D524343:D524345;D589846:D589848;D589857:D589859;D589868:D589870;D589879:D589881;D655382:D655384;D655393:D655395;D655404:D655406;D655415:D655417;D720918:D720920;D720929:D720931;D720940:D720942;D720951:D720953;D786454:D786456;D786465:D786467;D786476:D786478;D786487:D786489;D851990:D851992;D852001:D852003;D852012:D852014;D852023:D852025;D917526:D917528;D917537:D917539;D917548:D917550;D917559:D917561;D983062:D983064;D983073:D983075;D983084:D983086;D983095:D983097;IY50:IY60;IY65558:IY65560;IY65569:IY65571;IY65580:IY65582;IY65591:IY65593;IY131094:IY131096;IY131105:IY131107;IY131116:IY131118;IY131127:IY131129;IY196630:IY196632;IY196641:IY196643;IY196652:IY196654;IY196663:IY196665;IY262166:IY262168;IY262177:IY262179;IY262188:IY262190;IY262199:IY262201;IY327702:IY327704;IY327713:IY327715;IY327724:IY327726;IY327735:IY327737;IY393238:IY393240;IY393249:IY393251;IY393260:IY393262;IY393271:IY393273;IY458774:IY458776;IY458785:IY458787;IY458796:IY458798;IY458807:IY458809;IY524310:IY524312;IY524321:IY524323;IY524332:IY524334;IY524343:IY524345;IY589846:IY589848;IY589857:IY589859;IY589868:IY589870;IY589879:IY589881;IY655382:IY655384;IY655393:IY655395;IY655404:IY655406;IY655415:IY655417;IY720918:IY720920;IY720929:IY720931;IY720940:IY720942;IY720951:IY720953;IY786454:IY786456;IY786465:IY786467;IY786476:IY786478;IY786487:IY786489;IY851990:IY851992;IY852001:IY852003;IY852012:IY852014;IY852023:IY852025;IY917526:IY917528;IY917537:IY917539;IY917548:IY917550;IY917559:IY917561;IY983062:IY983064;IY983073:IY983075;IY983084:IY983086;IY983095:IY983097;SU50:SU60;SU65558:SU65560;SU65569:SU65571;SU65580:SU65582;SU65591:SU65593;SU131094:SU131096;SU131105:SU131107;SU131116:SU131118;SU131127:SU131129;SU196630:SU196632;SU196641:SU196643;SU196652:SU196654;SU196663:SU196665;SU262166:SU262168;SU262177:SU262179;SU262188:SU262190;SU262199:SU262201;SU327702:SU327704;SU327713:SU327715;SU327724:SU327726;SU327735:SU327737;SU393238:SU393240;SU393249:SU393251;SU393260:SU393262;SU393271:SU393273;SU458774:SU458776;SU458785:SU458787;SU458796:SU458798;SU458807:SU458809;SU524310:SU524312;SU524321:SU524323;SU524332:SU524334;SU524343:SU524345;SU589846:SU589848;SU589857:SU589859;SU589868:SU589870;SU589879:SU589881;SU655382:SU655384;SU655393:SU655395;SU655404:SU655406;SU655415:SU655417;SU720918:SU720920;SU720929:SU720931;SU720940:SU720942;SU720951:SU720953;SU786454:SU786456;SU786465:SU786467;SU786476:SU786478;SU786487:SU786489;SU851990:SU851992;SU852001:SU852003;SU852012:SU852014;SU852023:SU852025;SU917526:SU917528;SU917537:SU917539;SU917548:SU917550;SU917559:SU917561;SU983062:SU983064;SU983073:SU983075;SU983084:SU983086;SU983095:SU983097;ACQ50:ACQ60;ACQ65558:ACQ65560;ACQ65569:ACQ65571;ACQ65580:ACQ65582;ACQ65591:ACQ65593;ACQ131094:ACQ131096;ACQ131105:ACQ131107;ACQ131116:ACQ131118;ACQ131127:ACQ131129;ACQ196630:ACQ196632;ACQ196641:ACQ196643;ACQ196652:ACQ196654;ACQ196663:ACQ196665;ACQ262166:ACQ262168;ACQ262177:ACQ262179;ACQ262188:ACQ262190;ACQ262199:ACQ262201;ACQ327702:ACQ327704;ACQ327713:ACQ327715;ACQ327724:ACQ327726;ACQ327735:ACQ327737;ACQ393238:ACQ393240;ACQ393249:ACQ393251;ACQ393260:ACQ393262;ACQ393271:ACQ393273;ACQ458774:ACQ458776;ACQ458785:ACQ458787;ACQ458796:ACQ458798;ACQ458807:ACQ458809;ACQ524310:ACQ524312;ACQ524321:ACQ524323;ACQ524332:ACQ524334;ACQ524343:ACQ524345;ACQ589846:ACQ589848;ACQ589857:ACQ589859;ACQ589868:ACQ589870;ACQ589879:ACQ589881;ACQ655382:ACQ655384;ACQ655393:ACQ655395;ACQ655404:ACQ655406;ACQ655415:ACQ655417;ACQ720918:ACQ720920;ACQ720929:ACQ720931;ACQ720940:ACQ720942;ACQ720951:ACQ720953;ACQ786454:ACQ786456;ACQ786465:ACQ786467;ACQ786476:ACQ786478;ACQ786487:ACQ786489;ACQ851990:ACQ851992;ACQ852001:ACQ852003;ACQ852012:ACQ852014;ACQ852023:ACQ852025;ACQ917526:ACQ917528;ACQ917537:ACQ917539;ACQ917548:ACQ917550;ACQ917559:ACQ917561;ACQ983062:ACQ983064;ACQ983073:ACQ983075;ACQ983084:ACQ983086;ACQ983095:ACQ983097;AMM50:AMM60;AMM65558:AMM65560;AMM65569:AMM65571;AMM65580:AMM65582;AMM65591:AMM65593;AMM131094:AMM131096;AMM131105:AMM131107;AMM131116:AMM131118;AMM131127:AMM131129;AMM196630:AMM196632;AMM196641:AMM196643;AMM196652:AMM196654;AMM196663:AMM196665;AMM262166:AMM262168;AMM262177:AMM262179;AMM262188:AMM262190;AMM262199:AMM262201;AMM327702:AMM327704;AMM327713:AMM327715;AMM327724:AMM327726;AMM327735:AMM327737;AMM393238:AMM393240;AMM393249:AMM393251;AMM393260:AMM393262;AMM393271:AMM393273;AMM458774:AMM458776;AMM458785:AMM458787;AMM458796:AMM458798;AMM458807:AMM458809;AMM524310:AMM524312;AMM524321:AMM524323;AMM524332:AMM524334;AMM524343:AMM524345;AMM589846:AMM589848;AMM589857:AMM589859;AMM589868:AMM589870;AMM589879:AMM589881;AMM655382:AMM655384;AMM655393:AMM655395;AMM655404:AMM655406;AMM655415:AMM655417;AMM720918:AMM720920;AMM720929:AMM720931;AMM720940:AMM720942;AMM720951:AMM720953;AMM786454:AMM786456;AMM786465:AMM786467;AMM786476:AMM786478;AMM786487:AMM786489;AMM851990:AMM851992;AMM852001:AMM852003;AMM852012:AMM852014;AMM852023:AMM852025;AMM917526:AMM917528;AMM917537:AMM917539;AMM917548:AMM917550;AMM917559:AMM917561;AMM983062:AMM983064;AMM983073:AMM983075;AMM983084:AMM983086;AMM983095:AMM983097;AWI50:AWI60;AWI65558:AWI65560;AWI65569:AWI65571;AWI65580:AWI65582;AWI65591:AWI65593;AWI131094:AWI131096;AWI131105:AWI131107;AWI131116:AWI131118;AWI131127:AWI131129;AWI196630:AWI196632;AWI196641:AWI196643;AWI196652:AWI196654;AWI196663:AWI196665;AWI262166:AWI262168;AWI262177:AWI262179;AWI262188:AWI262190;AWI262199:AWI262201;AWI327702:AWI327704;AWI327713:AWI327715;AWI327724:AWI327726;AWI327735:AWI327737;AWI393238:AWI393240;AWI393249:AWI393251;AWI393260:AWI393262;AWI393271:AWI393273;AWI458774:AWI458776;AWI458785:AWI458787;AWI458796:AWI458798;AWI458807:AWI458809;AWI524310:AWI524312;AWI524321:AWI524323;AWI524332:AWI524334;AWI524343:AWI524345;AWI589846:AWI589848;AWI589857:AWI589859;AWI589868:AWI589870;AWI589879:AWI589881;AWI655382:AWI655384;AWI655393:AWI655395;AWI655404:AWI655406;AWI655415:AWI655417;AWI720918:AWI720920;AWI720929:AWI720931;AWI720940:AWI720942;AWI720951:AWI720953;AWI786454:AWI786456;AWI786465:AWI786467;AWI786476:AWI786478;AWI786487:AWI786489;AWI851990:AWI851992;AWI852001:AWI852003;AWI852012:AWI852014;AWI852023:AWI852025;AWI917526:AWI917528;AWI917537:AWI917539;AWI917548:AWI917550;AWI917559:AWI917561;AWI983062:AWI983064;AWI983073:AWI983075;AWI983084:AWI983086;AWI983095:AWI983097;BGE50:BGE60;BGE65558:BGE65560;BGE65569:BGE65571;BGE65580:BGE65582;BGE65591:BGE65593;BGE131094:BGE131096;BGE131105:BGE131107;BGE131116:BGE131118;BGE131127:BGE131129;BGE196630:BGE196632;BGE196641:BGE196643;BGE196652:BGE196654;BGE196663:BGE196665;BGE262166:BGE262168;BGE262177:BGE262179;BGE262188:BGE262190;BGE262199:BGE262201;BGE327702:BGE327704;BGE327713:BGE327715;BGE327724:BGE327726;BGE327735:BGE327737;BGE393238:BGE393240;BGE393249:BGE393251;BGE393260:BGE393262;BGE393271:BGE393273;BGE458774:BGE458776;BGE458785:BGE458787;BGE458796:BGE458798;BGE458807:BGE458809;BGE524310:BGE524312;BGE524321:BGE524323;BGE524332:BGE524334;BGE524343:BGE524345;BGE589846:BGE589848;BGE589857:BGE589859;BGE589868:BGE589870;BGE589879:BGE589881;BGE655382:BGE655384;BGE655393:BGE655395;BGE655404:BGE655406;BGE655415:BGE655417;BGE720918:BGE720920;BGE720929:BGE720931;BGE720940:BGE720942;BGE720951:BGE720953;BGE786454:BGE786456;BGE786465:BGE786467;BGE786476:BGE786478;BGE786487:BGE786489;BGE851990:BGE851992;BGE852001:BGE852003;BGE852012:BGE852014;BGE852023:BGE852025;BGE917526:BGE917528;BGE917537:BGE917539;BGE917548:BGE917550;BGE917559:BGE917561;BGE983062:BGE983064;BGE983073:BGE983075;BGE983084:BGE983086;BGE983095:BGE983097;BQA50:BQA60;BQA65558:BQA65560;BQA65569:BQA65571;BQA65580:BQA65582;BQA65591:BQA65593;BQA131094:BQA131096;BQA131105:BQA131107;BQA131116:BQA131118;BQA131127:BQA131129;BQA196630:BQA196632;BQA196641:BQA196643;BQA196652:BQA196654;BQA196663:BQA196665;BQA262166:BQA262168;BQA262177:BQA262179;BQA262188:BQA262190;BQA262199:BQA262201;BQA327702:BQA327704;BQA327713:BQA327715;BQA327724:BQA327726;BQA327735:BQA327737;BQA393238:BQA393240;BQA393249:BQA393251;BQA393260:BQA393262;BQA393271:BQA393273;BQA458774:BQA458776;BQA458785:BQA458787;BQA458796:BQA458798;BQA458807:BQA458809;BQA524310:BQA524312;BQA524321:BQA524323;BQA524332:BQA524334;BQA524343:BQA524345;BQA589846:BQA589848;BQA589857:BQA589859;BQA589868:BQA589870;BQA589879:BQA589881;BQA655382:BQA655384;BQA655393:BQA655395;BQA655404:BQA655406;BQA655415:BQA655417;BQA720918:BQA720920;BQA720929:BQA720931;BQA720940:BQA720942;BQA720951:BQA720953;BQA786454:BQA786456;BQA786465:BQA786467;BQA786476:BQA786478;BQA786487:BQA786489;BQA851990:BQA851992;BQA852001:BQA852003;BQA852012:BQA852014;BQA852023:BQA852025;BQA917526:BQA917528;BQA917537:BQA917539;BQA917548:BQA917550;BQA917559:BQA917561;BQA983062:BQA983064;BQA983073:BQA983075;BQA983084:BQA983086;BQA983095:BQA983097;BZW50:BZW60;BZW65558:BZW65560;BZW65569:BZW65571;BZW65580:BZW65582;BZW65591:BZW65593;BZW131094:BZW131096;BZW131105:BZW131107;BZW131116:BZW131118;BZW131127:BZW131129;BZW196630:BZW196632;BZW196641:BZW196643;BZW196652:BZW196654;BZW196663:BZW196665;BZW262166:BZW262168;BZW262177:BZW262179;BZW262188:BZW262190;BZW262199:BZW262201;BZW327702:BZW327704;BZW327713:BZW327715;BZW327724:BZW327726;BZW327735:BZW327737;BZW393238:BZW393240;BZW393249:BZW393251;BZW393260:BZW393262;BZW393271:BZW393273;BZW458774:BZW458776;BZW458785:BZW458787;BZW458796:BZW458798;BZW458807:BZW458809;BZW524310:BZW524312;BZW524321:BZW524323;BZW524332:BZW524334;BZW524343:BZW524345;BZW589846:BZW589848;BZW589857:BZW589859;BZW589868:BZW589870;BZW589879:BZW589881;BZW655382:BZW655384;BZW655393:BZW655395;BZW655404:BZW655406;BZW655415:BZW655417;BZW720918:BZW720920;BZW720929:BZW720931;BZW720940:BZW720942;BZW720951:BZW720953;BZW786454:BZW786456;BZW786465:BZW786467;BZW786476:BZW786478;BZW786487:BZW786489;BZW851990:BZW851992;BZW852001:BZW852003;BZW852012:BZW852014;BZW852023:BZW852025;BZW917526:BZW917528;BZW917537:BZW917539;BZW917548:BZW917550;BZW917559:BZW917561;BZW983062:BZW983064;BZW983073:BZW983075;BZW983084:BZW983086;BZW983095:BZW983097;CJS50:CJS60;CJS65558:CJS65560;CJS65569:CJS65571;CJS65580:CJS65582;CJS65591:CJS65593;CJS131094:CJS131096;CJS131105:CJS131107;CJS131116:CJS131118;CJS131127:CJS131129;CJS196630:CJS196632;CJS196641:CJS196643;CJS196652:CJS196654;CJS196663:CJS196665;CJS262166:CJS262168;CJS262177:CJS262179;CJS262188:CJS262190;CJS262199:CJS262201;CJS327702:CJS327704;CJS327713:CJS327715;CJS327724:CJS327726;CJS327735:CJS327737;CJS393238:CJS393240;CJS393249:CJS393251;CJS393260:CJS393262;CJS393271:CJS393273;CJS458774:CJS458776;CJS458785:CJS458787;CJS458796:CJS458798;CJS458807:CJS458809;CJS524310:CJS524312;CJS524321:CJS524323;CJS524332:CJS524334;CJS524343:CJS524345;CJS589846:CJS589848;CJS589857:CJS589859;CJS589868:CJS589870;CJS589879:CJS589881;CJS655382:CJS655384;CJS655393:CJS655395;CJS655404:CJS655406;CJS655415:CJS655417;CJS720918:CJS720920;CJS720929:CJS720931;CJS720940:CJS720942;CJS720951:CJS720953;CJS786454:CJS786456;CJS786465:CJS786467;CJS786476:CJS786478;CJS786487:CJS786489;CJS851990:CJS851992;CJS852001:CJS852003;CJS852012:CJS852014;CJS852023:CJS852025;CJS917526:CJS917528;CJS917537:CJS917539;CJS917548:CJS917550;CJS917559:CJS917561;CJS983062:CJS983064;CJS983073:CJS983075;CJS983084:CJS983086;CJS983095:CJS983097;CTO50:CTO60;CTO65558:CTO65560;CTO65569:CTO65571;CTO65580:CTO65582;CTO65591:CTO65593;CTO131094:CTO131096;CTO131105:CTO131107;CTO131116:CTO131118;CTO131127:CTO131129;CTO196630:CTO196632;CTO196641:CTO196643;CTO196652:CTO196654;CTO196663:CTO196665;CTO262166:CTO262168;CTO262177:CTO262179;CTO262188:CTO262190;CTO262199:CTO262201;CTO327702:CTO327704;CTO327713:CTO327715;CTO327724:CTO327726;CTO327735:CTO327737;CTO393238:CTO393240;CTO393249:CTO393251;CTO393260:CTO393262;CTO393271:CTO393273;CTO458774:CTO458776;CTO458785:CTO458787;CTO458796:CTO458798;CTO458807:CTO458809;CTO524310:CTO524312;CTO524321:CTO524323;CTO524332:CTO524334;CTO524343:CTO524345;CTO589846:CTO589848;CTO589857:CTO589859;CTO589868:CTO589870;CTO589879:CTO589881;CTO655382:CTO655384;CTO655393:CTO655395;CTO655404:CTO655406;CTO655415:CTO655417;CTO720918:CTO720920;CTO720929:CTO720931;CTO720940:CTO720942;CTO720951:CTO720953;CTO786454:CTO786456;CTO786465:CTO786467;CTO786476:CTO786478;CTO786487:CTO786489;CTO851990:CTO851992;CTO852001:CTO852003;CTO852012:CTO852014;CTO852023:CTO852025;CTO917526:CTO917528;CTO917537:CTO917539;CTO917548:CTO917550;CTO917559:CTO917561;CTO983062:CTO983064;CTO983073:CTO983075;CTO983084:CTO983086;CTO983095:CTO983097;DDK50:DDK60;DDK65558:DDK65560;DDK65569:DDK65571;DDK65580:DDK65582;DDK65591:DDK65593;DDK131094:DDK131096;DDK131105:DDK131107;DDK131116:DDK131118;DDK131127:DDK131129;DDK196630:DDK196632;DDK196641:DDK196643;DDK196652:DDK196654;DDK196663:DDK196665;DDK262166:DDK262168;DDK262177:DDK262179;DDK262188:DDK262190;DDK262199:DDK262201;DDK327702:DDK327704;DDK327713:DDK327715;DDK327724:DDK327726;DDK327735:DDK327737;DDK393238:DDK393240;DDK393249:DDK393251;DDK393260:DDK393262;DDK393271:DDK393273;DDK458774:DDK458776;DDK458785:DDK458787;DDK458796:DDK458798;DDK458807:DDK458809;DDK524310:DDK524312;DDK524321:DDK524323;DDK524332:DDK524334;DDK524343:DDK524345;DDK589846:DDK589848;DDK589857:DDK589859;DDK589868:DDK589870;DDK589879:DDK589881;DDK655382:DDK655384;DDK655393:DDK655395;DDK655404:DDK655406;DDK655415:DDK655417;DDK720918:DDK720920;DDK720929:DDK720931;DDK720940:DDK720942;DDK720951:DDK720953;DDK786454:DDK786456;DDK786465:DDK786467;DDK786476:DDK786478;DDK786487:DDK786489;DDK851990:DDK851992;DDK852001:DDK852003;DDK852012:DDK852014;DDK852023:DDK852025;DDK917526:DDK917528;DDK917537:DDK917539;DDK917548:DDK917550;DDK917559:DDK917561;DDK983062:DDK983064;DDK983073:DDK983075;DDK983084:DDK983086;DDK983095:DDK983097;DNG50:DNG60;DNG65558:DNG65560;DNG65569:DNG65571;DNG65580:DNG65582;DNG65591:DNG65593;DNG131094:DNG131096;DNG131105:DNG131107;DNG131116:DNG131118;DNG131127:DNG131129;DNG196630:DNG196632;DNG196641:DNG196643;DNG196652:DNG196654;DNG196663:DNG196665;DNG262166:DNG262168;DNG262177:DNG262179;DNG262188:DNG262190;DNG262199:DNG262201;DNG327702:DNG327704;DNG327713:DNG327715;DNG327724:DNG327726;DNG327735:DNG327737;DNG393238:DNG393240;DNG393249:DNG393251;DNG393260:DNG393262;DNG393271:DNG393273;DNG458774:DNG458776;DNG458785:DNG458787;DNG458796:DNG458798;DNG458807:DNG458809;DNG524310:DNG524312;DNG524321:DNG524323;DNG524332:DNG524334;DNG524343:DNG524345;DNG589846:DNG589848;DNG589857:DNG589859;DNG589868:DNG589870;DNG589879:DNG589881;DNG655382:DNG655384;DNG655393:DNG655395;DNG655404:DNG655406;DNG655415:DNG655417;DNG720918:DNG720920;DNG720929:DNG720931;DNG720940:DNG720942;DNG720951:DNG720953;DNG786454:DNG786456;DNG786465:DNG786467;DNG786476:DNG786478;DNG786487:DNG786489;DNG851990:DNG851992;DNG852001:DNG852003;DNG852012:DNG852014;DNG852023:DNG852025;DNG917526:DNG917528;DNG917537:DNG917539;DNG917548:DNG917550;DNG917559:DNG917561;DNG983062:DNG983064;DNG983073:DNG983075;DNG983084:DNG983086;DNG983095:DNG983097;DXC50:DXC60;DXC65558:DXC65560;DXC65569:DXC65571;DXC65580:DXC65582;DXC65591:DXC65593;DXC131094:DXC131096;DXC131105:DXC131107;DXC131116:DXC131118;DXC131127:DXC131129;DXC196630:DXC196632;DXC196641:DXC196643;DXC196652:DXC196654;DXC196663:DXC196665;DXC262166:DXC262168;DXC262177:DXC262179;DXC262188:DXC262190;DXC262199:DXC262201;DXC327702:DXC327704;DXC327713:DXC327715;DXC327724:DXC327726;DXC327735:DXC327737;DXC393238:DXC393240;DXC393249:DXC393251;DXC393260:DXC393262;DXC393271:DXC393273;DXC458774:DXC458776;DXC458785:DXC458787;DXC458796:DXC458798;DXC458807:DXC458809;DXC524310:DXC524312;DXC524321:DXC524323;DXC524332:DXC524334;DXC524343:DXC524345;DXC589846:DXC589848;DXC589857:DXC589859;DXC589868:DXC589870;DXC589879:DXC589881;DXC655382:DXC655384;DXC655393:DXC655395;DXC655404:DXC655406;DXC655415:DXC655417;DXC720918:DXC720920;DXC720929:DXC720931;DXC720940:DXC720942;DXC720951:DXC720953;DXC786454:DXC786456;DXC786465:DXC786467;DXC786476:DXC786478;DXC786487:DXC786489;DXC851990:DXC851992;DXC852001:DXC852003;DXC852012:DXC852014;DXC852023:DXC852025;DXC917526:DXC917528;DXC917537:DXC917539;DXC917548:DXC917550;DXC917559:DXC917561;DXC983062:DXC983064;DXC983073:DXC983075;DXC983084:DXC983086;DXC983095:DXC983097;EGY50:EGY60;EGY65558:EGY65560;EGY65569:EGY65571;EGY65580:EGY65582;EGY65591:EGY65593;EGY131094:EGY131096;EGY131105:EGY131107;EGY131116:EGY131118;EGY131127:EGY131129;EGY196630:EGY196632;EGY196641:EGY196643;EGY196652:EGY196654;EGY196663:EGY196665;EGY262166:EGY262168;EGY262177:EGY262179;EGY262188:EGY262190;EGY262199:EGY262201;EGY327702:EGY327704;EGY327713:EGY327715;EGY327724:EGY327726;EGY327735:EGY327737;EGY393238:EGY393240;EGY393249:EGY393251;EGY393260:EGY393262;EGY393271:EGY393273;EGY458774:EGY458776;EGY458785:EGY458787;EGY458796:EGY458798;EGY458807:EGY458809;EGY524310:EGY524312;EGY524321:EGY524323;EGY524332:EGY524334;EGY524343:EGY524345;EGY589846:EGY589848;EGY589857:EGY589859;EGY589868:EGY589870;EGY589879:EGY589881;EGY655382:EGY655384;EGY655393:EGY655395;EGY655404:EGY655406;EGY655415:EGY655417;EGY720918:EGY720920;EGY720929:EGY720931;EGY720940:EGY720942;EGY720951:EGY720953;EGY786454:EGY786456;EGY786465:EGY786467;EGY786476:EGY786478;EGY786487:EGY786489;EGY851990:EGY851992;EGY852001:EGY852003;EGY852012:EGY852014;EGY852023:EGY852025;EGY917526:EGY917528;EGY917537:EGY917539;EGY917548:EGY917550;EGY917559:EGY917561;EGY983062:EGY983064;EGY983073:EGY983075;EGY983084:EGY983086;EGY983095:EGY983097;EQU50:EQU60;EQU65558:EQU65560;EQU65569:EQU65571;EQU65580:EQU65582;EQU65591:EQU65593;EQU131094:EQU131096;EQU131105:EQU131107;EQU131116:EQU131118;EQU131127:EQU131129;EQU196630:EQU196632;EQU196641:EQU196643;EQU196652:EQU196654;EQU196663:EQU196665;EQU262166:EQU262168;EQU262177:EQU262179;EQU262188:EQU262190;EQU262199:EQU262201;EQU327702:EQU327704;EQU327713:EQU327715;EQU327724:EQU327726;EQU327735:EQU327737;EQU393238:EQU393240;EQU393249:EQU393251;EQU393260:EQU393262;EQU393271:EQU393273;EQU458774:EQU458776;EQU458785:EQU458787;EQU458796:EQU458798;EQU458807:EQU458809;EQU524310:EQU524312;EQU524321:EQU524323;EQU524332:EQU524334;EQU524343:EQU524345;EQU589846:EQU589848;EQU589857:EQU589859;EQU589868:EQU589870;EQU589879:EQU589881;EQU655382:EQU655384;EQU655393:EQU655395;EQU655404:EQU655406;EQU655415:EQU655417;EQU720918:EQU720920;EQU720929:EQU720931;EQU720940:EQU720942;EQU720951:EQU720953;EQU786454:EQU786456;EQU786465:EQU786467;EQU786476:EQU786478;EQU786487:EQU786489;EQU851990:EQU851992;EQU852001:EQU852003;EQU852012:EQU852014;EQU852023:EQU852025;EQU917526:EQU917528;EQU917537:EQU917539;EQU917548:EQU917550;EQU917559:EQU917561;EQU983062:EQU983064;EQU983073:EQU983075;EQU983084:EQU983086;EQU983095:EQU983097;FAQ50:FAQ60;FAQ65558:FAQ65560;FAQ65569:FAQ65571;FAQ65580:FAQ65582;FAQ65591:FAQ65593;FAQ131094:FAQ131096;FAQ131105:FAQ131107;FAQ131116:FAQ131118;FAQ131127:FAQ131129;FAQ196630:FAQ196632;FAQ196641:FAQ196643;FAQ196652:FAQ196654;FAQ196663:FAQ196665;FAQ262166:FAQ262168;FAQ262177:FAQ262179;FAQ262188:FAQ262190;FAQ262199:FAQ262201;FAQ327702:FAQ327704;FAQ327713:FAQ327715;FAQ327724:FAQ327726;FAQ327735:FAQ327737;FAQ393238:FAQ393240;FAQ393249:FAQ393251;FAQ393260:FAQ393262;FAQ393271:FAQ393273;FAQ458774:FAQ458776;FAQ458785:FAQ458787;FAQ458796:FAQ458798;FAQ458807:FAQ458809;FAQ524310:FAQ524312;FAQ524321:FAQ524323;FAQ524332:FAQ524334;FAQ524343:FAQ524345;FAQ589846:FAQ589848;FAQ589857:FAQ589859;FAQ589868:FAQ589870;FAQ589879:FAQ589881;FAQ655382:FAQ655384;FAQ655393:FAQ655395;FAQ655404:FAQ655406;FAQ655415:FAQ655417;FAQ720918:FAQ720920;FAQ720929:FAQ720931;FAQ720940:FAQ720942;FAQ720951:FAQ720953;FAQ786454:FAQ786456;FAQ786465:FAQ786467;FAQ786476:FAQ786478;FAQ786487:FAQ786489;FAQ851990:FAQ851992;FAQ852001:FAQ852003;FAQ852012:FAQ852014;FAQ852023:FAQ852025;FAQ917526:FAQ917528;FAQ917537:FAQ917539;FAQ917548:FAQ917550;FAQ917559:FAQ917561;FAQ983062:FAQ983064;FAQ983073:FAQ983075;FAQ983084:FAQ983086;FAQ983095:FAQ983097;FKM50:FKM60;FKM65558:FKM65560;FKM65569:FKM65571;FKM65580:FKM65582;FKM65591:FKM65593;FKM131094:FKM131096;FKM131105:FKM131107;FKM131116:FKM131118;FKM131127:FKM131129;FKM196630:FKM196632;FKM196641:FKM196643;FKM196652:FKM196654;FKM196663:FKM196665;FKM262166:FKM262168;FKM262177:FKM262179;FKM262188:FKM262190;FKM262199:FKM262201;FKM327702:FKM327704;FKM327713:FKM327715;FKM327724:FKM327726;FKM327735:FKM327737;FKM393238:FKM393240;FKM393249:FKM393251;FKM393260:FKM393262;FKM393271:FKM393273;FKM458774:FKM458776;FKM458785:FKM458787;FKM458796:FKM458798;FKM458807:FKM458809;FKM524310:FKM524312;FKM524321:FKM524323;FKM524332:FKM524334;FKM524343:FKM524345;FKM589846:FKM589848;FKM589857:FKM589859;FKM589868:FKM589870;FKM589879:FKM589881;FKM655382:FKM655384;FKM655393:FKM655395;FKM655404:FKM655406;FKM655415:FKM655417;FKM720918:FKM720920;FKM720929:FKM720931;FKM720940:FKM720942;FKM720951:FKM720953;FKM786454:FKM786456;FKM786465:FKM786467;FKM786476:FKM786478;FKM786487:FKM786489;FKM851990:FKM851992;FKM852001:FKM852003;FKM852012:FKM852014;FKM852023:FKM852025;FKM917526:FKM917528;FKM917537:FKM917539;FKM917548:FKM917550;FKM917559:FKM917561;FKM983062:FKM983064;FKM983073:FKM983075;FKM983084:FKM983086;FKM983095:FKM983097;FUI50:FUI60;FUI65558:FUI65560;FUI65569:FUI65571;FUI65580:FUI65582;FUI65591:FUI65593;FUI131094:FUI131096;FUI131105:FUI131107;FUI131116:FUI131118;FUI131127:FUI131129;FUI196630:FUI196632;FUI196641:FUI196643;FUI196652:FUI196654;FUI196663:FUI196665;FUI262166:FUI262168;FUI262177:FUI262179;FUI262188:FUI262190;FUI262199:FUI262201;FUI327702:FUI327704;FUI327713:FUI327715;FUI327724:FUI327726;FUI327735:FUI327737;FUI393238:FUI393240;FUI393249:FUI393251;FUI393260:FUI393262;FUI393271:FUI393273;FUI458774:FUI458776;FUI458785:FUI458787;FUI458796:FUI458798;FUI458807:FUI458809;FUI524310:FUI524312;FUI524321:FUI524323;FUI524332:FUI524334;FUI524343:FUI524345;FUI589846:FUI589848;FUI589857:FUI589859;FUI589868:FUI589870;FUI589879:FUI589881;FUI655382:FUI655384;FUI655393:FUI655395;FUI655404:FUI655406;FUI655415:FUI655417;FUI720918:FUI720920;FUI720929:FUI720931;FUI720940:FUI720942;FUI720951:FUI720953;FUI786454:FUI786456;FUI786465:FUI786467;FUI786476:FUI786478;FUI786487:FUI786489;FUI851990:FUI851992;FUI852001:FUI852003;FUI852012:FUI852014;FUI852023:FUI852025;FUI917526:FUI917528;FUI917537:FUI917539;FUI917548:FUI917550;FUI917559:FUI917561;FUI983062:FUI983064;FUI983073:FUI983075;FUI983084:FUI983086;FUI983095:FUI983097;GEE50:GEE60;GEE65558:GEE65560;GEE65569:GEE65571;GEE65580:GEE65582;GEE65591:GEE65593;GEE131094:GEE131096;GEE131105:GEE131107;GEE131116:GEE131118;GEE131127:GEE131129;GEE196630:GEE196632;GEE196641:GEE196643;GEE196652:GEE196654;GEE196663:GEE196665;GEE262166:GEE262168;GEE262177:GEE262179;GEE262188:GEE262190;GEE262199:GEE262201;GEE327702:GEE327704;GEE327713:GEE327715;GEE327724:GEE327726;GEE327735:GEE327737;GEE393238:GEE393240;GEE393249:GEE393251;GEE393260:GEE393262;GEE393271:GEE393273;GEE458774:GEE458776;GEE458785:GEE458787;GEE458796:GEE458798;GEE458807:GEE458809;GEE524310:GEE524312;GEE524321:GEE524323;GEE524332:GEE524334;GEE524343:GEE524345;GEE589846:GEE589848;GEE589857:GEE589859;GEE589868:GEE589870;GEE589879:GEE589881;GEE655382:GEE655384;GEE655393:GEE655395;GEE655404:GEE655406;GEE655415:GEE655417;GEE720918:GEE720920;GEE720929:GEE720931;GEE720940:GEE720942;GEE720951:GEE720953;GEE786454:GEE786456;GEE786465:GEE786467;GEE786476:GEE786478;GEE786487:GEE786489;GEE851990:GEE851992;GEE852001:GEE852003;GEE852012:GEE852014;GEE852023:GEE852025;GEE917526:GEE917528;GEE917537:GEE917539;GEE917548:GEE917550;GEE917559:GEE917561;GEE983062:GEE983064;GEE983073:GEE983075;GEE983084:GEE983086;GEE983095:GEE983097;GOA50:GOA60;GOA65558:GOA65560;GOA65569:GOA65571;GOA65580:GOA65582;GOA65591:GOA65593;GOA131094:GOA131096;GOA131105:GOA131107;GOA131116:GOA131118;GOA131127:GOA131129;GOA196630:GOA196632;GOA196641:GOA196643;GOA196652:GOA196654;GOA196663:GOA196665;GOA262166:GOA262168;GOA262177:GOA262179;GOA262188:GOA262190;GOA262199:GOA262201;GOA327702:GOA327704;GOA327713:GOA327715;GOA327724:GOA327726;GOA327735:GOA327737;GOA393238:GOA393240;GOA393249:GOA393251;GOA393260:GOA393262;GOA393271:GOA393273;GOA458774:GOA458776;GOA458785:GOA458787;GOA458796:GOA458798;GOA458807:GOA458809;GOA524310:GOA524312;GOA524321:GOA524323;GOA524332:GOA524334;GOA524343:GOA524345;GOA589846:GOA589848;GOA589857:GOA589859;GOA589868:GOA589870;GOA589879:GOA589881;GOA655382:GOA655384;GOA655393:GOA655395;GOA655404:GOA655406;GOA655415:GOA655417;GOA720918:GOA720920;GOA720929:GOA720931;GOA720940:GOA720942;GOA720951:GOA720953;GOA786454:GOA786456;GOA786465:GOA786467;GOA786476:GOA786478;GOA786487:GOA786489;GOA851990:GOA851992;GOA852001:GOA852003;GOA852012:GOA852014;GOA852023:GOA852025;GOA917526:GOA917528;GOA917537:GOA917539;GOA917548:GOA917550;GOA917559:GOA917561;GOA983062:GOA983064;GOA983073:GOA983075;GOA983084:GOA983086;GOA983095:GOA983097;GXW50:GXW60;GXW65558:GXW65560;GXW65569:GXW65571;GXW65580:GXW65582;GXW65591:GXW65593;GXW131094:GXW131096;GXW131105:GXW131107;GXW131116:GXW131118;GXW131127:GXW131129;GXW196630:GXW196632;GXW196641:GXW196643;GXW196652:GXW196654;GXW196663:GXW196665;GXW262166:GXW262168;GXW262177:GXW262179;GXW262188:GXW262190;GXW262199:GXW262201;GXW327702:GXW327704;GXW327713:GXW327715;GXW327724:GXW327726;GXW327735:GXW327737;GXW393238:GXW393240;GXW393249:GXW393251;GXW393260:GXW393262;GXW393271:GXW393273;GXW458774:GXW458776;GXW458785:GXW458787;GXW458796:GXW458798;GXW458807:GXW458809;GXW524310:GXW524312;GXW524321:GXW524323;GXW524332:GXW524334;GXW524343:GXW524345;GXW589846:GXW589848;GXW589857:GXW589859;GXW589868:GXW589870;GXW589879:GXW589881;GXW655382:GXW655384;GXW655393:GXW655395;GXW655404:GXW655406;GXW655415:GXW655417;GXW720918:GXW720920;GXW720929:GXW720931;GXW720940:GXW720942;GXW720951:GXW720953;GXW786454:GXW786456;GXW786465:GXW786467;GXW786476:GXW786478;GXW786487:GXW786489;GXW851990:GXW851992;GXW852001:GXW852003;GXW852012:GXW852014;GXW852023:GXW852025;GXW917526:GXW917528;GXW917537:GXW917539;GXW917548:GXW917550;GXW917559:GXW917561;GXW983062:GXW983064;GXW983073:GXW983075;GXW983084:GXW983086;GXW983095:GXW983097;HHS50:HHS60;HHS65558:HHS65560;HHS65569:HHS65571;HHS65580:HHS65582;HHS65591:HHS65593;HHS131094:HHS131096;HHS131105:HHS131107;HHS131116:HHS131118;HHS131127:HHS131129;HHS196630:HHS196632;HHS196641:HHS196643;HHS196652:HHS196654;HHS196663:HHS196665;HHS262166:HHS262168;HHS262177:HHS262179;HHS262188:HHS262190;HHS262199:HHS262201;HHS327702:HHS327704;HHS327713:HHS327715;HHS327724:HHS327726;HHS327735:HHS327737;HHS393238:HHS393240;HHS393249:HHS393251;HHS393260:HHS393262;HHS393271:HHS393273;HHS458774:HHS458776;HHS458785:HHS458787;HHS458796:HHS458798;HHS458807:HHS458809;HHS524310:HHS524312;HHS524321:HHS524323;HHS524332:HHS524334;HHS524343:HHS524345;HHS589846:HHS589848;HHS589857:HHS589859;HHS589868:HHS589870;HHS589879:HHS589881;HHS655382:HHS655384;HHS655393:HHS655395;HHS655404:HHS655406;HHS655415:HHS655417;HHS720918:HHS720920;HHS720929:HHS720931;HHS720940:HHS720942;HHS720951:HHS720953;HHS786454:HHS786456;HHS786465:HHS786467;HHS786476:HHS786478;HHS786487:HHS786489;HHS851990:HHS851992;HHS852001:HHS852003;HHS852012:HHS852014;HHS852023:HHS852025;HHS917526:HHS917528;HHS917537:HHS917539;HHS917548:HHS917550;HHS917559:HHS917561;HHS983062:HHS983064;HHS983073:HHS983075;HHS983084:HHS983086;HHS983095:HHS983097;HRO50:HRO60;HRO65558:HRO65560;HRO65569:HRO65571;HRO65580:HRO65582;HRO65591:HRO65593;HRO131094:HRO131096;HRO131105:HRO131107;HRO131116:HRO131118;HRO131127:HRO131129;HRO196630:HRO196632;HRO196641:HRO196643;HRO196652:HRO196654;HRO196663:HRO196665;HRO262166:HRO262168;HRO262177:HRO262179;HRO262188:HRO262190;HRO262199:HRO262201;HRO327702:HRO327704;HRO327713:HRO327715;HRO327724:HRO327726;HRO327735:HRO327737;HRO393238:HRO393240;HRO393249:HRO393251;HRO393260:HRO393262;HRO393271:HRO393273;HRO458774:HRO458776;HRO458785:HRO458787;HRO458796:HRO458798;HRO458807:HRO458809;HRO524310:HRO524312;HRO524321:HRO524323;HRO524332:HRO524334;HRO524343:HRO524345;HRO589846:HRO589848;HRO589857:HRO589859;HRO589868:HRO589870;HRO589879:HRO589881;HRO655382:HRO655384;HRO655393:HRO655395;HRO655404:HRO655406;HRO655415:HRO655417;HRO720918:HRO720920;HRO720929:HRO720931;HRO720940:HRO720942;HRO720951:HRO720953;HRO786454:HRO786456;HRO786465:HRO786467;HRO786476:HRO786478;HRO786487:HRO786489;HRO851990:HRO851992;HRO852001:HRO852003;HRO852012:HRO852014;HRO852023:HRO852025;HRO917526:HRO917528;HRO917537:HRO917539;HRO917548:HRO917550;HRO917559:HRO917561;HRO983062:HRO983064;HRO983073:HRO983075;HRO983084:HRO983086;HRO983095:HRO983097;IBK50:IBK60;IBK65558:IBK65560;IBK65569:IBK65571;IBK65580:IBK65582;IBK65591:IBK65593;IBK131094:IBK131096;IBK131105:IBK131107;IBK131116:IBK131118;IBK131127:IBK131129;IBK196630:IBK196632;IBK196641:IBK196643;IBK196652:IBK196654;IBK196663:IBK196665;IBK262166:IBK262168;IBK262177:IBK262179;IBK262188:IBK262190;IBK262199:IBK262201;IBK327702:IBK327704;IBK327713:IBK327715;IBK327724:IBK327726;IBK327735:IBK327737;IBK393238:IBK393240;IBK393249:IBK393251;IBK393260:IBK393262;IBK393271:IBK393273;IBK458774:IBK458776;IBK458785:IBK458787;IBK458796:IBK458798;IBK458807:IBK458809;IBK524310:IBK524312;IBK524321:IBK524323;IBK524332:IBK524334;IBK524343:IBK524345;IBK589846:IBK589848;IBK589857:IBK589859;IBK589868:IBK589870;IBK589879:IBK589881;IBK655382:IBK655384;IBK655393:IBK655395;IBK655404:IBK655406;IBK655415:IBK655417;IBK720918:IBK720920;IBK720929:IBK720931;IBK720940:IBK720942;IBK720951:IBK720953;IBK786454:IBK786456;IBK786465:IBK786467;IBK786476:IBK786478;IBK786487:IBK786489;IBK851990:IBK851992;IBK852001:IBK852003;IBK852012:IBK852014;IBK852023:IBK852025;IBK917526:IBK917528;IBK917537:IBK917539;IBK917548:IBK917550;IBK917559:IBK917561;IBK983062:IBK983064;IBK983073:IBK983075;IBK983084:IBK983086;IBK983095:IBK983097;ILG50:ILG60;ILG65558:ILG65560;ILG65569:ILG65571;ILG65580:ILG65582;ILG65591:ILG65593;ILG131094:ILG131096;ILG131105:ILG131107;ILG131116:ILG131118;ILG131127:ILG131129;ILG196630:ILG196632;ILG196641:ILG196643;ILG196652:ILG196654;ILG196663:ILG196665;ILG262166:ILG262168;ILG262177:ILG262179;ILG262188:ILG262190;ILG262199:ILG262201;ILG327702:ILG327704;ILG327713:ILG327715;ILG327724:ILG327726;ILG327735:ILG327737;ILG393238:ILG393240;ILG393249:ILG393251;ILG393260:ILG393262;ILG393271:ILG393273;ILG458774:ILG458776;ILG458785:ILG458787;ILG458796:ILG458798;ILG458807:ILG458809;ILG524310:ILG524312;ILG524321:ILG524323;ILG524332:ILG524334;ILG524343:ILG524345;ILG589846:ILG589848;ILG589857:ILG589859;ILG589868:ILG589870;ILG589879:ILG589881;ILG655382:ILG655384;ILG655393:ILG655395;ILG655404:ILG655406;ILG655415:ILG655417;ILG720918:ILG720920;ILG720929:ILG720931;ILG720940:ILG720942;ILG720951:ILG720953;ILG786454:ILG786456;ILG786465:ILG786467;ILG786476:ILG786478;ILG786487:ILG786489;ILG851990:ILG851992;ILG852001:ILG852003;ILG852012:ILG852014;ILG852023:ILG852025;ILG917526:ILG917528;ILG917537:ILG917539;ILG917548:ILG917550;ILG917559:ILG917561;ILG983062:ILG983064;ILG983073:ILG983075;ILG983084:ILG983086;ILG983095:ILG983097;IVC50:IVC60;IVC65558:IVC65560;IVC65569:IVC65571;IVC65580:IVC65582;IVC65591:IVC65593;IVC131094:IVC131096;IVC131105:IVC131107;IVC131116:IVC131118;IVC131127:IVC131129;IVC196630:IVC196632;IVC196641:IVC196643;IVC196652:IVC196654;IVC196663:IVC196665;IVC262166:IVC262168;IVC262177:IVC262179;IVC262188:IVC262190;IVC262199:IVC262201;IVC327702:IVC327704;IVC327713:IVC327715;IVC327724:IVC327726;IVC327735:IVC327737;IVC393238:IVC393240;IVC393249:IVC393251;IVC393260:IVC393262;IVC393271:IVC393273;IVC458774:IVC458776;IVC458785:IVC458787;IVC458796:IVC458798;IVC458807:IVC458809;IVC524310:IVC524312;IVC524321:IVC524323;IVC524332:IVC524334;IVC524343:IVC524345;IVC589846:IVC589848;IVC589857:IVC589859;IVC589868:IVC589870;IVC589879:IVC589881;IVC655382:IVC655384;IVC655393:IVC655395;IVC655404:IVC655406;IVC655415:IVC655417;IVC720918:IVC720920;IVC720929:IVC720931;IVC720940:IVC720942;IVC720951:IVC720953;IVC786454:IVC786456;IVC786465:IVC786467;IVC786476:IVC786478;IVC786487:IVC786489;IVC851990:IVC851992;IVC852001:IVC852003;IVC852012:IVC852014;IVC852023:IVC852025;IVC917526:IVC917528;IVC917537:IVC917539;IVC917548:IVC917550;IVC917559:IVC917561;IVC983062:IVC983064;IVC983073:IVC983075;IVC983084:IVC983086;IVC983095:IVC983097;JEY50:JEY60;JEY65558:JEY65560;JEY65569:JEY65571;JEY65580:JEY65582;JEY65591:JEY65593;JEY131094:JEY131096;JEY131105:JEY131107;JEY131116:JEY131118;JEY131127:JEY131129;JEY196630:JEY196632;JEY196641:JEY196643;JEY196652:JEY196654;JEY196663:JEY196665;JEY262166:JEY262168;JEY262177:JEY262179;JEY262188:JEY262190;JEY262199:JEY262201;JEY327702:JEY327704;JEY327713:JEY327715;JEY327724:JEY327726;JEY327735:JEY327737;JEY393238:JEY393240;JEY393249:JEY393251;JEY393260:JEY393262;JEY393271:JEY393273;JEY458774:JEY458776;JEY458785:JEY458787;JEY458796:JEY458798;JEY458807:JEY458809;JEY524310:JEY524312;JEY524321:JEY524323;JEY524332:JEY524334;JEY524343:JEY524345;JEY589846:JEY589848;JEY589857:JEY589859;JEY589868:JEY589870;JEY589879:JEY589881;JEY655382:JEY655384;JEY655393:JEY655395;JEY655404:JEY655406;JEY655415:JEY655417;JEY720918:JEY720920;JEY720929:JEY720931;JEY720940:JEY720942;JEY720951:JEY720953;JEY786454:JEY786456;JEY786465:JEY786467;JEY786476:JEY786478;JEY786487:JEY786489;JEY851990:JEY851992;JEY852001:JEY852003;JEY852012:JEY852014;JEY852023:JEY852025;JEY917526:JEY917528;JEY917537:JEY917539;JEY917548:JEY917550;JEY917559:JEY917561;JEY983062:JEY983064;JEY983073:JEY983075;JEY983084:JEY983086;JEY983095:JEY983097;JOU50:JOU60;JOU65558:JOU65560;JOU65569:JOU65571;JOU65580:JOU65582;JOU65591:JOU65593;JOU131094:JOU131096;JOU131105:JOU131107;JOU131116:JOU131118;JOU131127:JOU131129;JOU196630:JOU196632;JOU196641:JOU196643;JOU196652:JOU196654;JOU196663:JOU196665;JOU262166:JOU262168;JOU262177:JOU262179;JOU262188:JOU262190;JOU262199:JOU262201;JOU327702:JOU327704;JOU327713:JOU327715;JOU327724:JOU327726;JOU327735:JOU327737;JOU393238:JOU393240;JOU393249:JOU393251;JOU393260:JOU393262;JOU393271:JOU393273;JOU458774:JOU458776;JOU458785:JOU458787;JOU458796:JOU458798;JOU458807:JOU458809;JOU524310:JOU524312;JOU524321:JOU524323;JOU524332:JOU524334;JOU524343:JOU524345;JOU589846:JOU589848;JOU589857:JOU589859;JOU589868:JOU589870;JOU589879:JOU589881;JOU655382:JOU655384;JOU655393:JOU655395;JOU655404:JOU655406;JOU655415:JOU655417;JOU720918:JOU720920;JOU720929:JOU720931;JOU720940:JOU720942;JOU720951:JOU720953;JOU786454:JOU786456;JOU786465:JOU786467;JOU786476:JOU786478;JOU786487:JOU786489;JOU851990:JOU851992;JOU852001:JOU852003;JOU852012:JOU852014;JOU852023:JOU852025;JOU917526:JOU917528;JOU917537:JOU917539;JOU917548:JOU917550;JOU917559:JOU917561;JOU983062:JOU983064;JOU983073:JOU983075;JOU983084:JOU983086;JOU983095:JOU983097;JYQ50:JYQ60;JYQ65558:JYQ65560;JYQ65569:JYQ65571;JYQ65580:JYQ65582;JYQ65591:JYQ65593;JYQ131094:JYQ131096;JYQ131105:JYQ131107;JYQ131116:JYQ131118;JYQ131127:JYQ131129;JYQ196630:JYQ196632;JYQ196641:JYQ196643;JYQ196652:JYQ196654;JYQ196663:JYQ196665;JYQ262166:JYQ262168;JYQ262177:JYQ262179;JYQ262188:JYQ262190;JYQ262199:JYQ262201;JYQ327702:JYQ327704;JYQ327713:JYQ327715;JYQ327724:JYQ327726;JYQ327735:JYQ327737;JYQ393238:JYQ393240;JYQ393249:JYQ393251;JYQ393260:JYQ393262;JYQ393271:JYQ393273;JYQ458774:JYQ458776;JYQ458785:JYQ458787;JYQ458796:JYQ458798;JYQ458807:JYQ458809;JYQ524310:JYQ524312;JYQ524321:JYQ524323;JYQ524332:JYQ524334;JYQ524343:JYQ524345;JYQ589846:JYQ589848;JYQ589857:JYQ589859;JYQ589868:JYQ589870;JYQ589879:JYQ589881;JYQ655382:JYQ655384;JYQ655393:JYQ655395;JYQ655404:JYQ655406;JYQ655415:JYQ655417;JYQ720918:JYQ720920;JYQ720929:JYQ720931;JYQ720940:JYQ720942;JYQ720951:JYQ720953;JYQ786454:JYQ786456;JYQ786465:JYQ786467;JYQ786476:JYQ786478;JYQ786487:JYQ786489;JYQ851990:JYQ851992;JYQ852001:JYQ852003;JYQ852012:JYQ852014;JYQ852023:JYQ852025;JYQ917526:JYQ917528;JYQ917537:JYQ917539;JYQ917548:JYQ917550;JYQ917559:JYQ917561;JYQ983062:JYQ983064;JYQ983073:JYQ983075;JYQ983084:JYQ983086;JYQ983095:JYQ983097;KIM50:KIM60;KIM65558:KIM65560;KIM65569:KIM65571;KIM65580:KIM65582;KIM65591:KIM65593;KIM131094:KIM131096;KIM131105:KIM131107;KIM131116:KIM131118;KIM131127:KIM131129;KIM196630:KIM196632;KIM196641:KIM196643;KIM196652:KIM196654;KIM196663:KIM196665;KIM262166:KIM262168;KIM262177:KIM262179;KIM262188:KIM262190;KIM262199:KIM262201;KIM327702:KIM327704;KIM327713:KIM327715;KIM327724:KIM327726;KIM327735:KIM327737;KIM393238:KIM393240;KIM393249:KIM393251;KIM393260:KIM393262;KIM393271:KIM393273;KIM458774:KIM458776;KIM458785:KIM458787;KIM458796:KIM458798;KIM458807:KIM458809;KIM524310:KIM524312;KIM524321:KIM524323;KIM524332:KIM524334;KIM524343:KIM524345;KIM589846:KIM589848;KIM589857:KIM589859;KIM589868:KIM589870;KIM589879:KIM589881;KIM655382:KIM655384;KIM655393:KIM655395;KIM655404:KIM655406;KIM655415:KIM655417;KIM720918:KIM720920;KIM720929:KIM720931;KIM720940:KIM720942;KIM720951:KIM720953;KIM786454:KIM786456;KIM786465:KIM786467;KIM786476:KIM786478;KIM786487:KIM786489;KIM851990:KIM851992;KIM852001:KIM852003;KIM852012:KIM852014;KIM852023:KIM852025;KIM917526:KIM917528;KIM917537:KIM917539;KIM917548:KIM917550;KIM917559:KIM917561;KIM983062:KIM983064;KIM983073:KIM983075;KIM983084:KIM983086;KIM983095:KIM983097;KSI50:KSI60;KSI65558:KSI65560;KSI65569:KSI65571;KSI65580:KSI65582;KSI65591:KSI65593;KSI131094:KSI131096;KSI131105:KSI131107;KSI131116:KSI131118;KSI131127:KSI131129;KSI196630:KSI196632;KSI196641:KSI196643;KSI196652:KSI196654;KSI196663:KSI196665;KSI262166:KSI262168;KSI262177:KSI262179;KSI262188:KSI262190;KSI262199:KSI262201;KSI327702:KSI327704;KSI327713:KSI327715;KSI327724:KSI327726;KSI327735:KSI327737;KSI393238:KSI393240;KSI393249:KSI393251;KSI393260:KSI393262;KSI393271:KSI393273;KSI458774:KSI458776;KSI458785:KSI458787;KSI458796:KSI458798;KSI458807:KSI458809;KSI524310:KSI524312;KSI524321:KSI524323;KSI524332:KSI524334;KSI524343:KSI524345;KSI589846:KSI589848;KSI589857:KSI589859;KSI589868:KSI589870;KSI589879:KSI589881;KSI655382:KSI655384;KSI655393:KSI655395;KSI655404:KSI655406;KSI655415:KSI655417;KSI720918:KSI720920;KSI720929:KSI720931;KSI720940:KSI720942;KSI720951:KSI720953;KSI786454:KSI786456;KSI786465:KSI786467;KSI786476:KSI786478;KSI786487:KSI786489;KSI851990:KSI851992;KSI852001:KSI852003;KSI852012:KSI852014;KSI852023:KSI852025;KSI917526:KSI917528;KSI917537:KSI917539;KSI917548:KSI917550;KSI917559:KSI917561;KSI983062:KSI983064;KSI983073:KSI983075;KSI983084:KSI983086;KSI983095:KSI983097;LCE50:LCE60;LCE65558:LCE65560;LCE65569:LCE65571;LCE65580:LCE65582;LCE65591:LCE65593;LCE131094:LCE131096;LCE131105:LCE131107;LCE131116:LCE131118;LCE131127:LCE131129;LCE196630:LCE196632;LCE196641:LCE196643;LCE196652:LCE196654;LCE196663:LCE196665;LCE262166:LCE262168;LCE262177:LCE262179;LCE262188:LCE262190;LCE262199:LCE262201;LCE327702:LCE327704;LCE327713:LCE327715;LCE327724:LCE327726;LCE327735:LCE327737;LCE393238:LCE393240;LCE393249:LCE393251;LCE393260:LCE393262;LCE393271:LCE393273;LCE458774:LCE458776;LCE458785:LCE458787;LCE458796:LCE458798;LCE458807:LCE458809;LCE524310:LCE524312;LCE524321:LCE524323;LCE524332:LCE524334;LCE524343:LCE524345;LCE589846:LCE589848;LCE589857:LCE589859;LCE589868:LCE589870;LCE589879:LCE589881;LCE655382:LCE655384;LCE655393:LCE655395;LCE655404:LCE655406;LCE655415:LCE655417;LCE720918:LCE720920;LCE720929:LCE720931;LCE720940:LCE720942;LCE720951:LCE720953;LCE786454:LCE786456;LCE786465:LCE786467;LCE786476:LCE786478;LCE786487:LCE786489;LCE851990:LCE851992;LCE852001:LCE852003;LCE852012:LCE852014;LCE852023:LCE852025;LCE917526:LCE917528;LCE917537:LCE917539;LCE917548:LCE917550;LCE917559:LCE917561;LCE983062:LCE983064;LCE983073:LCE983075;LCE983084:LCE983086;LCE983095:LCE983097;LMA50:LMA60;LMA65558:LMA65560;LMA65569:LMA65571;LMA65580:LMA65582;LMA65591:LMA65593;LMA131094:LMA131096;LMA131105:LMA131107;LMA131116:LMA131118;LMA131127:LMA131129;LMA196630:LMA196632;LMA196641:LMA196643;LMA196652:LMA196654;LMA196663:LMA196665;LMA262166:LMA262168;LMA262177:LMA262179;LMA262188:LMA262190;LMA262199:LMA262201;LMA327702:LMA327704;LMA327713:LMA327715;LMA327724:LMA327726;LMA327735:LMA327737;LMA393238:LMA393240;LMA393249:LMA393251;LMA393260:LMA393262;LMA393271:LMA393273;LMA458774:LMA458776;LMA458785:LMA458787;LMA458796:LMA458798;LMA458807:LMA458809;LMA524310:LMA524312;LMA524321:LMA524323;LMA524332:LMA524334;LMA524343:LMA524345;LMA589846:LMA589848;LMA589857:LMA589859;LMA589868:LMA589870;LMA589879:LMA589881;LMA655382:LMA655384;LMA655393:LMA655395;LMA655404:LMA655406;LMA655415:LMA655417;LMA720918:LMA720920;LMA720929:LMA720931;LMA720940:LMA720942;LMA720951:LMA720953;LMA786454:LMA786456;LMA786465:LMA786467;LMA786476:LMA786478;LMA786487:LMA786489;LMA851990:LMA851992;LMA852001:LMA852003;LMA852012:LMA852014;LMA852023:LMA852025;LMA917526:LMA917528;LMA917537:LMA917539;LMA917548:LMA917550;LMA917559:LMA917561;LMA983062:LMA983064;LMA983073:LMA983075;LMA983084:LMA983086;LMA983095:LMA983097;LVW50:LVW60;LVW65558:LVW65560;LVW65569:LVW65571;LVW65580:LVW65582;LVW65591:LVW65593;LVW131094:LVW131096;LVW131105:LVW131107;LVW131116:LVW131118;LVW131127:LVW131129;LVW196630:LVW196632;LVW196641:LVW196643;LVW196652:LVW196654;LVW196663:LVW196665;LVW262166:LVW262168;LVW262177:LVW262179;LVW262188:LVW262190;LVW262199:LVW262201;LVW327702:LVW327704;LVW327713:LVW327715;LVW327724:LVW327726;LVW327735:LVW327737;LVW393238:LVW393240;LVW393249:LVW393251;LVW393260:LVW393262;LVW393271:LVW393273;LVW458774:LVW458776;LVW458785:LVW458787;LVW458796:LVW458798;LVW458807:LVW458809;LVW524310:LVW524312;LVW524321:LVW524323;LVW524332:LVW524334;LVW524343:LVW524345;LVW589846:LVW589848;LVW589857:LVW589859;LVW589868:LVW589870;LVW589879:LVW589881;LVW655382:LVW655384;LVW655393:LVW655395;LVW655404:LVW655406;LVW655415:LVW655417;LVW720918:LVW720920;LVW720929:LVW720931;LVW720940:LVW720942;LVW720951:LVW720953;LVW786454:LVW786456;LVW786465:LVW786467;LVW786476:LVW786478;LVW786487:LVW786489;LVW851990:LVW851992;LVW852001:LVW852003;LVW852012:LVW852014;LVW852023:LVW852025;LVW917526:LVW917528;LVW917537:LVW917539;LVW917548:LVW917550;LVW917559:LVW917561;LVW983062:LVW983064;LVW983073:LVW983075;LVW983084:LVW983086;LVW983095:LVW983097;MFS50:MFS60;MFS65558:MFS65560;MFS65569:MFS65571;MFS65580:MFS65582;MFS65591:MFS65593;MFS131094:MFS131096;MFS131105:MFS131107;MFS131116:MFS131118;MFS131127:MFS131129;MFS196630:MFS196632;MFS196641:MFS196643;MFS196652:MFS196654;MFS196663:MFS196665;MFS262166:MFS262168;MFS262177:MFS262179;MFS262188:MFS262190;MFS262199:MFS262201;MFS327702:MFS327704;MFS327713:MFS327715;MFS327724:MFS327726;MFS327735:MFS327737;MFS393238:MFS393240;MFS393249:MFS393251;MFS393260:MFS393262;MFS393271:MFS393273;MFS458774:MFS458776;MFS458785:MFS458787;MFS458796:MFS458798;MFS458807:MFS458809;MFS524310:MFS524312;MFS524321:MFS524323;MFS524332:MFS524334;MFS524343:MFS524345;MFS589846:MFS589848;MFS589857:MFS589859;MFS589868:MFS589870;MFS589879:MFS589881;MFS655382:MFS655384;MFS655393:MFS655395;MFS655404:MFS655406;MFS655415:MFS655417;MFS720918:MFS720920;MFS720929:MFS720931;MFS720940:MFS720942;MFS720951:MFS720953;MFS786454:MFS786456;MFS786465:MFS786467;MFS786476:MFS786478;MFS786487:MFS786489;MFS851990:MFS851992;MFS852001:MFS852003;MFS852012:MFS852014;MFS852023:MFS852025;MFS917526:MFS917528;MFS917537:MFS917539;MFS917548:MFS917550;MFS917559:MFS917561;MFS983062:MFS983064;MFS983073:MFS983075;MFS983084:MFS983086;MFS983095:MFS983097;MPO50:MPO60;MPO65558:MPO65560;MPO65569:MPO65571;MPO65580:MPO65582;MPO65591:MPO65593;MPO131094:MPO131096;MPO131105:MPO131107;MPO131116:MPO131118;MPO131127:MPO131129;MPO196630:MPO196632;MPO196641:MPO196643;MPO196652:MPO196654;MPO196663:MPO196665;MPO262166:MPO262168;MPO262177:MPO262179;MPO262188:MPO262190;MPO262199:MPO262201;MPO327702:MPO327704;MPO327713:MPO327715;MPO327724:MPO327726;MPO327735:MPO327737;MPO393238:MPO393240;MPO393249:MPO393251;MPO393260:MPO393262;MPO393271:MPO393273;MPO458774:MPO458776;MPO458785:MPO458787;MPO458796:MPO458798;MPO458807:MPO458809;MPO524310:MPO524312;MPO524321:MPO524323;MPO524332:MPO524334;MPO524343:MPO524345;MPO589846:MPO589848;MPO589857:MPO589859;MPO589868:MPO589870;MPO589879:MPO589881;MPO655382:MPO655384;MPO655393:MPO655395;MPO655404:MPO655406;MPO655415:MPO655417;MPO720918:MPO720920;MPO720929:MPO720931;MPO720940:MPO720942;MPO720951:MPO720953;MPO786454:MPO786456;MPO786465:MPO786467;MPO786476:MPO786478;MPO786487:MPO786489;MPO851990:MPO851992;MPO852001:MPO852003;MPO852012:MPO852014;MPO852023:MPO852025;MPO917526:MPO917528;MPO917537:MPO917539;MPO917548:MPO917550;MPO917559:MPO917561;MPO983062:MPO983064;MPO983073:MPO983075;MPO983084:MPO983086;MPO983095:MPO983097;MZK50:MZK60;MZK65558:MZK65560;MZK65569:MZK65571;MZK65580:MZK65582;MZK65591:MZK65593;MZK131094:MZK131096;MZK131105:MZK131107;MZK131116:MZK131118;MZK131127:MZK131129;MZK196630:MZK196632;MZK196641:MZK196643;MZK196652:MZK196654;MZK196663:MZK196665;MZK262166:MZK262168;MZK262177:MZK262179;MZK262188:MZK262190;MZK262199:MZK262201;MZK327702:MZK327704;MZK327713:MZK327715;MZK327724:MZK327726;MZK327735:MZK327737;MZK393238:MZK393240;MZK393249:MZK393251;MZK393260:MZK393262;MZK393271:MZK393273;MZK458774:MZK458776;MZK458785:MZK458787;MZK458796:MZK458798;MZK458807:MZK458809;MZK524310:MZK524312;MZK524321:MZK524323;MZK524332:MZK524334;MZK524343:MZK524345;MZK589846:MZK589848;MZK589857:MZK589859;MZK589868:MZK589870;MZK589879:MZK589881;MZK655382:MZK655384;MZK655393:MZK655395;MZK655404:MZK655406;MZK655415:MZK655417;MZK720918:MZK720920;MZK720929:MZK720931;MZK720940:MZK720942;MZK720951:MZK720953;MZK786454:MZK786456;MZK786465:MZK786467;MZK786476:MZK786478;MZK786487:MZK786489;MZK851990:MZK851992;MZK852001:MZK852003;MZK852012:MZK852014;MZK852023:MZK852025;MZK917526:MZK917528;MZK917537:MZK917539;MZK917548:MZK917550;MZK917559:MZK917561;MZK983062:MZK983064;MZK983073:MZK983075;MZK983084:MZK983086;MZK983095:MZK983097;NJG50:NJG60;NJG65558:NJG65560;NJG65569:NJG65571;NJG65580:NJG65582;NJG65591:NJG65593;NJG131094:NJG131096;NJG131105:NJG131107;NJG131116:NJG131118;NJG131127:NJG131129;NJG196630:NJG196632;NJG196641:NJG196643;NJG196652:NJG196654;NJG196663:NJG196665;NJG262166:NJG262168;NJG262177:NJG262179;NJG262188:NJG262190;NJG262199:NJG262201;NJG327702:NJG327704;NJG327713:NJG327715;NJG327724:NJG327726;NJG327735:NJG327737;NJG393238:NJG393240;NJG393249:NJG393251;NJG393260:NJG393262;NJG393271:NJG393273;NJG458774:NJG458776;NJG458785:NJG458787;NJG458796:NJG458798;NJG458807:NJG458809;NJG524310:NJG524312;NJG524321:NJG524323;NJG524332:NJG524334;NJG524343:NJG524345;NJG589846:NJG589848;NJG589857:NJG589859;NJG589868:NJG589870;NJG589879:NJG589881;NJG655382:NJG655384;NJG655393:NJG655395;NJG655404:NJG655406;NJG655415:NJG655417;NJG720918:NJG720920;NJG720929:NJG720931;NJG720940:NJG720942;NJG720951:NJG720953;NJG786454:NJG786456;NJG786465:NJG786467;NJG786476:NJG786478;NJG786487:NJG786489;NJG851990:NJG851992;NJG852001:NJG852003;NJG852012:NJG852014;NJG852023:NJG852025;NJG917526:NJG917528;NJG917537:NJG917539;NJG917548:NJG917550;NJG917559:NJG917561;NJG983062:NJG983064;NJG983073:NJG983075;NJG983084:NJG983086;NJG983095:NJG983097;NTC50:NTC60;NTC65558:NTC65560;NTC65569:NTC65571;NTC65580:NTC65582;NTC65591:NTC65593;NTC131094:NTC131096;NTC131105:NTC131107;NTC131116:NTC131118;NTC131127:NTC131129;NTC196630:NTC196632;NTC196641:NTC196643;NTC196652:NTC196654;NTC196663:NTC196665;NTC262166:NTC262168;NTC262177:NTC262179;NTC262188:NTC262190;NTC262199:NTC262201;NTC327702:NTC327704;NTC327713:NTC327715;NTC327724:NTC327726;NTC327735:NTC327737;NTC393238:NTC393240;NTC393249:NTC393251;NTC393260:NTC393262;NTC393271:NTC393273;NTC458774:NTC458776;NTC458785:NTC458787;NTC458796:NTC458798;NTC458807:NTC458809;NTC524310:NTC524312;NTC524321:NTC524323;NTC524332:NTC524334;NTC524343:NTC524345;NTC589846:NTC589848;NTC589857:NTC589859;NTC589868:NTC589870;NTC589879:NTC589881;NTC655382:NTC655384;NTC655393:NTC655395;NTC655404:NTC655406;NTC655415:NTC655417;NTC720918:NTC720920;NTC720929:NTC720931;NTC720940:NTC720942;NTC720951:NTC720953;NTC786454:NTC786456;NTC786465:NTC786467;NTC786476:NTC786478;NTC786487:NTC786489;NTC851990:NTC851992;NTC852001:NTC852003;NTC852012:NTC852014;NTC852023:NTC852025;NTC917526:NTC917528;NTC917537:NTC917539;NTC917548:NTC917550;NTC917559:NTC917561;NTC983062:NTC983064;NTC983073:NTC983075;NTC983084:NTC983086;NTC983095:NTC983097;OCY50:OCY60;OCY65558:OCY65560;OCY65569:OCY65571;OCY65580:OCY65582;OCY65591:OCY65593;OCY131094:OCY131096;OCY131105:OCY131107;OCY131116:OCY131118;OCY131127:OCY131129;OCY196630:OCY196632;OCY196641:OCY196643;OCY196652:OCY196654;OCY196663:OCY196665;OCY262166:OCY262168;OCY262177:OCY262179;OCY262188:OCY262190;OCY262199:OCY262201;OCY327702:OCY327704;OCY327713:OCY327715;OCY327724:OCY327726;OCY327735:OCY327737;OCY393238:OCY393240;OCY393249:OCY393251;OCY393260:OCY393262;OCY393271:OCY393273;OCY458774:OCY458776;OCY458785:OCY458787;OCY458796:OCY458798;OCY458807:OCY458809;OCY524310:OCY524312;OCY524321:OCY524323;OCY524332:OCY524334;OCY524343:OCY524345;OCY589846:OCY589848;OCY589857:OCY589859;OCY589868:OCY589870;OCY589879:OCY589881;OCY655382:OCY655384;OCY655393:OCY655395;OCY655404:OCY655406;OCY655415:OCY655417;OCY720918:OCY720920;OCY720929:OCY720931;OCY720940:OCY720942;OCY720951:OCY720953;OCY786454:OCY786456;OCY786465:OCY786467;OCY786476:OCY786478;OCY786487:OCY786489;OCY851990:OCY851992;OCY852001:OCY852003;OCY852012:OCY852014;OCY852023:OCY852025;OCY917526:OCY917528;OCY917537:OCY917539;OCY917548:OCY917550;OCY917559:OCY917561;OCY983062:OCY983064;OCY983073:OCY983075;OCY983084:OCY983086;OCY983095:OCY983097;OMU50:OMU60;OMU65558:OMU65560;OMU65569:OMU65571;OMU65580:OMU65582;OMU65591:OMU65593;OMU131094:OMU131096;OMU131105:OMU131107;OMU131116:OMU131118;OMU131127:OMU131129;OMU196630:OMU196632;OMU196641:OMU196643;OMU196652:OMU196654;OMU196663:OMU196665;OMU262166:OMU262168;OMU262177:OMU262179;OMU262188:OMU262190;OMU262199:OMU262201;OMU327702:OMU327704;OMU327713:OMU327715;OMU327724:OMU327726;OMU327735:OMU327737;OMU393238:OMU393240;OMU393249:OMU393251;OMU393260:OMU393262;OMU393271:OMU393273;OMU458774:OMU458776;OMU458785:OMU458787;OMU458796:OMU458798;OMU458807:OMU458809;OMU524310:OMU524312;OMU524321:OMU524323;OMU524332:OMU524334;OMU524343:OMU524345;OMU589846:OMU589848;OMU589857:OMU589859;OMU589868:OMU589870;OMU589879:OMU589881;OMU655382:OMU655384;OMU655393:OMU655395;OMU655404:OMU655406;OMU655415:OMU655417;OMU720918:OMU720920;OMU720929:OMU720931;OMU720940:OMU720942;OMU720951:OMU720953;OMU786454:OMU786456;OMU786465:OMU786467;OMU786476:OMU786478;OMU786487:OMU786489;OMU851990:OMU851992;OMU852001:OMU852003;OMU852012:OMU852014;OMU852023:OMU852025;OMU917526:OMU917528;OMU917537:OMU917539;OMU917548:OMU917550;OMU917559:OMU917561;OMU983062:OMU983064;OMU983073:OMU983075;OMU983084:OMU983086;OMU983095:OMU983097;OWQ50:OWQ60;OWQ65558:OWQ65560;OWQ65569:OWQ65571;OWQ65580:OWQ65582;OWQ65591:OWQ65593;OWQ131094:OWQ131096;OWQ131105:OWQ131107;OWQ131116:OWQ131118;OWQ131127:OWQ131129;OWQ196630:OWQ196632;OWQ196641:OWQ196643;OWQ196652:OWQ196654;OWQ196663:OWQ196665;OWQ262166:OWQ262168;OWQ262177:OWQ262179;OWQ262188:OWQ262190;OWQ262199:OWQ262201;OWQ327702:OWQ327704;OWQ327713:OWQ327715;OWQ327724:OWQ327726;OWQ327735:OWQ327737;OWQ393238:OWQ393240;OWQ393249:OWQ393251;OWQ393260:OWQ393262;OWQ393271:OWQ393273;OWQ458774:OWQ458776;OWQ458785:OWQ458787;OWQ458796:OWQ458798;OWQ458807:OWQ458809;OWQ524310:OWQ524312;OWQ524321:OWQ524323;OWQ524332:OWQ524334;OWQ524343:OWQ524345;OWQ589846:OWQ589848;OWQ589857:OWQ589859;OWQ589868:OWQ589870;OWQ589879:OWQ589881;OWQ655382:OWQ655384;OWQ655393:OWQ655395;OWQ655404:OWQ655406;OWQ655415:OWQ655417;OWQ720918:OWQ720920;OWQ720929:OWQ720931;OWQ720940:OWQ720942;OWQ720951:OWQ720953;OWQ786454:OWQ786456;OWQ786465:OWQ786467;OWQ786476:OWQ786478;OWQ786487:OWQ786489;OWQ851990:OWQ851992;OWQ852001:OWQ852003;OWQ852012:OWQ852014;OWQ852023:OWQ852025;OWQ917526:OWQ917528;OWQ917537:OWQ917539;OWQ917548:OWQ917550;OWQ917559:OWQ917561;OWQ983062:OWQ983064;OWQ983073:OWQ983075;OWQ983084:OWQ983086;OWQ983095:OWQ983097;PGM50:PGM60;PGM65558:PGM65560;PGM65569:PGM65571;PGM65580:PGM65582;PGM65591:PGM65593;PGM131094:PGM131096;PGM131105:PGM131107;PGM131116:PGM131118;PGM131127:PGM131129;PGM196630:PGM196632;PGM196641:PGM196643;PGM196652:PGM196654;PGM196663:PGM196665;PGM262166:PGM262168;PGM262177:PGM262179;PGM262188:PGM262190;PGM262199:PGM262201;PGM327702:PGM327704;PGM327713:PGM327715;PGM327724:PGM327726;PGM327735:PGM327737;PGM393238:PGM393240;PGM393249:PGM393251;PGM393260:PGM393262;PGM393271:PGM393273;PGM458774:PGM458776;PGM458785:PGM458787;PGM458796:PGM458798;PGM458807:PGM458809;PGM524310:PGM524312;PGM524321:PGM524323;PGM524332:PGM524334;PGM524343:PGM524345;PGM589846:PGM589848;PGM589857:PGM589859;PGM589868:PGM589870;PGM589879:PGM589881;PGM655382:PGM655384;PGM655393:PGM655395;PGM655404:PGM655406;PGM655415:PGM655417;PGM720918:PGM720920;PGM720929:PGM720931;PGM720940:PGM720942;PGM720951:PGM720953;PGM786454:PGM786456;PGM786465:PGM786467;PGM786476:PGM786478;PGM786487:PGM786489;PGM851990:PGM851992;PGM852001:PGM852003;PGM852012:PGM852014;PGM852023:PGM852025;PGM917526:PGM917528;PGM917537:PGM917539;PGM917548:PGM917550;PGM917559:PGM917561;PGM983062:PGM983064;PGM983073:PGM983075;PGM983084:PGM983086;PGM983095:PGM983097;PQI50:PQI60;PQI65558:PQI65560;PQI65569:PQI65571;PQI65580:PQI65582;PQI65591:PQI65593;PQI131094:PQI131096;PQI131105:PQI131107;PQI131116:PQI131118;PQI131127:PQI131129;PQI196630:PQI196632;PQI196641:PQI196643;PQI196652:PQI196654;PQI196663:PQI196665;PQI262166:PQI262168;PQI262177:PQI262179;PQI262188:PQI262190;PQI262199:PQI262201;PQI327702:PQI327704;PQI327713:PQI327715;PQI327724:PQI327726;PQI327735:PQI327737;PQI393238:PQI393240;PQI393249:PQI393251;PQI393260:PQI393262;PQI393271:PQI393273;PQI458774:PQI458776;PQI458785:PQI458787;PQI458796:PQI458798;PQI458807:PQI458809;PQI524310:PQI524312;PQI524321:PQI524323;PQI524332:PQI524334;PQI524343:PQI524345;PQI589846:PQI589848;PQI589857:PQI589859;PQI589868:PQI589870;PQI589879:PQI589881;PQI655382:PQI655384;PQI655393:PQI655395;PQI655404:PQI655406;PQI655415:PQI655417;PQI720918:PQI720920;PQI720929:PQI720931;PQI720940:PQI720942;PQI720951:PQI720953;PQI786454:PQI786456;PQI786465:PQI786467;PQI786476:PQI786478;PQI786487:PQI786489;PQI851990:PQI851992;PQI852001:PQI852003;PQI852012:PQI852014;PQI852023:PQI852025;PQI917526:PQI917528;PQI917537:PQI917539;PQI917548:PQI917550;PQI917559:PQI917561;PQI983062:PQI983064;PQI983073:PQI983075;PQI983084:PQI983086;PQI983095:PQI983097;QAE50:QAE60;QAE65558:QAE65560;QAE65569:QAE65571;QAE65580:QAE65582;QAE65591:QAE65593;QAE131094:QAE131096;QAE131105:QAE131107;QAE131116:QAE131118;QAE131127:QAE131129;QAE196630:QAE196632;QAE196641:QAE196643;QAE196652:QAE196654;QAE196663:QAE196665;QAE262166:QAE262168;QAE262177:QAE262179;QAE262188:QAE262190;QAE262199:QAE262201;QAE327702:QAE327704;QAE327713:QAE327715;QAE327724:QAE327726;QAE327735:QAE327737;QAE393238:QAE393240;QAE393249:QAE393251;QAE393260:QAE393262;QAE393271:QAE393273;QAE458774:QAE458776;QAE458785:QAE458787;QAE458796:QAE458798;QAE458807:QAE458809;QAE524310:QAE524312;QAE524321:QAE524323;QAE524332:QAE524334;QAE524343:QAE524345;QAE589846:QAE589848;QAE589857:QAE589859;QAE589868:QAE589870;QAE589879:QAE589881;QAE655382:QAE655384;QAE655393:QAE655395;QAE655404:QAE655406;QAE655415:QAE655417;QAE720918:QAE720920;QAE720929:QAE720931;QAE720940:QAE720942;QAE720951:QAE720953;QAE786454:QAE786456;QAE786465:QAE786467;QAE786476:QAE786478;QAE786487:QAE786489;QAE851990:QAE851992;QAE852001:QAE852003;QAE852012:QAE852014;QAE852023:QAE852025;QAE917526:QAE917528;QAE917537:QAE917539;QAE917548:QAE917550;QAE917559:QAE917561;QAE983062:QAE983064;QAE983073:QAE983075;QAE983084:QAE983086;QAE983095:QAE983097;QKA50:QKA60;QKA65558:QKA65560;QKA65569:QKA65571;QKA65580:QKA65582;QKA65591:QKA65593;QKA131094:QKA131096;QKA131105:QKA131107;QKA131116:QKA131118;QKA131127:QKA131129;QKA196630:QKA196632;QKA196641:QKA196643;QKA196652:QKA196654;QKA196663:QKA196665;QKA262166:QKA262168;QKA262177:QKA262179;QKA262188:QKA262190;QKA262199:QKA262201;QKA327702:QKA327704;QKA327713:QKA327715;QKA327724:QKA327726;QKA327735:QKA327737;QKA393238:QKA393240;QKA393249:QKA393251;QKA393260:QKA393262;QKA393271:QKA393273;QKA458774:QKA458776;QKA458785:QKA458787;QKA458796:QKA458798;QKA458807:QKA458809;QKA524310:QKA524312;QKA524321:QKA524323;QKA524332:QKA524334;QKA524343:QKA524345;QKA589846:QKA589848;QKA589857:QKA589859;QKA589868:QKA589870;QKA589879:QKA589881;QKA655382:QKA655384;QKA655393:QKA655395;QKA655404:QKA655406;QKA655415:QKA655417;QKA720918:QKA720920;QKA720929:QKA720931;QKA720940:QKA720942;QKA720951:QKA720953;QKA786454:QKA786456;QKA786465:QKA786467;QKA786476:QKA786478;QKA786487:QKA786489;QKA851990:QKA851992;QKA852001:QKA852003;QKA852012:QKA852014;QKA852023:QKA852025;QKA917526:QKA917528;QKA917537:QKA917539;QKA917548:QKA917550;QKA917559:QKA917561;QKA983062:QKA983064;QKA983073:QKA983075;QKA983084:QKA983086;QKA983095:QKA983097;QTW50:QTW60;QTW65558:QTW65560;QTW65569:QTW65571;QTW65580:QTW65582;QTW65591:QTW65593;QTW131094:QTW131096;QTW131105:QTW131107;QTW131116:QTW131118;QTW131127:QTW131129;QTW196630:QTW196632;QTW196641:QTW196643;QTW196652:QTW196654;QTW196663:QTW196665;QTW262166:QTW262168;QTW262177:QTW262179;QTW262188:QTW262190;QTW262199:QTW262201;QTW327702:QTW327704;QTW327713:QTW327715;QTW327724:QTW327726;QTW327735:QTW327737;QTW393238:QTW393240;QTW393249:QTW393251;QTW393260:QTW393262;QTW393271:QTW393273;QTW458774:QTW458776;QTW458785:QTW458787;QTW458796:QTW458798;QTW458807:QTW458809;QTW524310:QTW524312;QTW524321:QTW524323;QTW524332:QTW524334;QTW524343:QTW524345;QTW589846:QTW589848;QTW589857:QTW589859;QTW589868:QTW589870;QTW589879:QTW589881;QTW655382:QTW655384;QTW655393:QTW655395;QTW655404:QTW655406;QTW655415:QTW655417;QTW720918:QTW720920;QTW720929:QTW720931;QTW720940:QTW720942;QTW720951:QTW720953;QTW786454:QTW786456;QTW786465:QTW786467;QTW786476:QTW786478;QTW786487:QTW786489;QTW851990:QTW851992;QTW852001:QTW852003;QTW852012:QTW852014;QTW852023:QTW852025;QTW917526:QTW917528;QTW917537:QTW917539;QTW917548:QTW917550;QTW917559:QTW917561;QTW983062:QTW983064;QTW983073:QTW983075;QTW983084:QTW983086;QTW983095:QTW983097;RDS50:RDS60;RDS65558:RDS65560;RDS65569:RDS65571;RDS65580:RDS65582;RDS65591:RDS65593;RDS131094:RDS131096;RDS131105:RDS131107;RDS131116:RDS131118;RDS131127:RDS131129;RDS196630:RDS196632;RDS196641:RDS196643;RDS196652:RDS196654;RDS196663:RDS196665;RDS262166:RDS262168;RDS262177:RDS262179;RDS262188:RDS262190;RDS262199:RDS262201;RDS327702:RDS327704;RDS327713:RDS327715;RDS327724:RDS327726;RDS327735:RDS327737;RDS393238:RDS393240;RDS393249:RDS393251;RDS393260:RDS393262;RDS393271:RDS393273;RDS458774:RDS458776;RDS458785:RDS458787;RDS458796:RDS458798;RDS458807:RDS458809;RDS524310:RDS524312;RDS524321:RDS524323;RDS524332:RDS524334;RDS524343:RDS524345;RDS589846:RDS589848;RDS589857:RDS589859;RDS589868:RDS589870;RDS589879:RDS589881;RDS655382:RDS655384;RDS655393:RDS655395;RDS655404:RDS655406;RDS655415:RDS655417;RDS720918:RDS720920;RDS720929:RDS720931;RDS720940:RDS720942;RDS720951:RDS720953;RDS786454:RDS786456;RDS786465:RDS786467;RDS786476:RDS786478;RDS786487:RDS786489;RDS851990:RDS851992;RDS852001:RDS852003;RDS852012:RDS852014;RDS852023:RDS852025;RDS917526:RDS917528;RDS917537:RDS917539;RDS917548:RDS917550;RDS917559:RDS917561;RDS983062:RDS983064;RDS983073:RDS983075;RDS983084:RDS983086;RDS983095:RDS983097;RNO50:RNO60;RNO65558:RNO65560;RNO65569:RNO65571;RNO65580:RNO65582;RNO65591:RNO65593;RNO131094:RNO131096;RNO131105:RNO131107;RNO131116:RNO131118;RNO131127:RNO131129;RNO196630:RNO196632;RNO196641:RNO196643;RNO196652:RNO196654;RNO196663:RNO196665;RNO262166:RNO262168;RNO262177:RNO262179;RNO262188:RNO262190;RNO262199:RNO262201;RNO327702:RNO327704;RNO327713:RNO327715;RNO327724:RNO327726;RNO327735:RNO327737;RNO393238:RNO393240;RNO393249:RNO393251;RNO393260:RNO393262;RNO393271:RNO393273;RNO458774:RNO458776;RNO458785:RNO458787;RNO458796:RNO458798;RNO458807:RNO458809;RNO524310:RNO524312;RNO524321:RNO524323;RNO524332:RNO524334;RNO524343:RNO524345;RNO589846:RNO589848;RNO589857:RNO589859;RNO589868:RNO589870;RNO589879:RNO589881;RNO655382:RNO655384;RNO655393:RNO655395;RNO655404:RNO655406;RNO655415:RNO655417;RNO720918:RNO720920;RNO720929:RNO720931;RNO720940:RNO720942;RNO720951:RNO720953;RNO786454:RNO786456;RNO786465:RNO786467;RNO786476:RNO786478;RNO786487:RNO786489;RNO851990:RNO851992;RNO852001:RNO852003;RNO852012:RNO852014;RNO852023:RNO852025;RNO917526:RNO917528;RNO917537:RNO917539;RNO917548:RNO917550;RNO917559:RNO917561;RNO983062:RNO983064;RNO983073:RNO983075;RNO983084:RNO983086;RNO983095:RNO983097;RXK50:RXK60;RXK65558:RXK65560;RXK65569:RXK65571;RXK65580:RXK65582;RXK65591:RXK65593;RXK131094:RXK131096;RXK131105:RXK131107;RXK131116:RXK131118;RXK131127:RXK131129;RXK196630:RXK196632;RXK196641:RXK196643;RXK196652:RXK196654;RXK196663:RXK196665;RXK262166:RXK262168;RXK262177:RXK262179;RXK262188:RXK262190;RXK262199:RXK262201;RXK327702:RXK327704;RXK327713:RXK327715;RXK327724:RXK327726;RXK327735:RXK327737;RXK393238:RXK393240;RXK393249:RXK393251;RXK393260:RXK393262;RXK393271:RXK393273;RXK458774:RXK458776;RXK458785:RXK458787;RXK458796:RXK458798;RXK458807:RXK458809;RXK524310:RXK524312;RXK524321:RXK524323;RXK524332:RXK524334;RXK524343:RXK524345;RXK589846:RXK589848;RXK589857:RXK589859;RXK589868:RXK589870;RXK589879:RXK589881;RXK655382:RXK655384;RXK655393:RXK655395;RXK655404:RXK655406;RXK655415:RXK655417;RXK720918:RXK720920;RXK720929:RXK720931;RXK720940:RXK720942;RXK720951:RXK720953;RXK786454:RXK786456;RXK786465:RXK786467;RXK786476:RXK786478;RXK786487:RXK786489;RXK851990:RXK851992;RXK852001:RXK852003;RXK852012:RXK852014;RXK852023:RXK852025;RXK917526:RXK917528;RXK917537:RXK917539;RXK917548:RXK917550;RXK917559:RXK917561;RXK983062:RXK983064;RXK983073:RXK983075;RXK983084:RXK983086;RXK983095:RXK983097;SHG50:SHG60;SHG65558:SHG65560;SHG65569:SHG65571;SHG65580:SHG65582;SHG65591:SHG65593;SHG131094:SHG131096;SHG131105:SHG131107;SHG131116:SHG131118;SHG131127:SHG131129;SHG196630:SHG196632;SHG196641:SHG196643;SHG196652:SHG196654;SHG196663:SHG196665;SHG262166:SHG262168;SHG262177:SHG262179;SHG262188:SHG262190;SHG262199:SHG262201;SHG327702:SHG327704;SHG327713:SHG327715;SHG327724:SHG327726;SHG327735:SHG327737;SHG393238:SHG393240;SHG393249:SHG393251;SHG393260:SHG393262;SHG393271:SHG393273;SHG458774:SHG458776;SHG458785:SHG458787;SHG458796:SHG458798;SHG458807:SHG458809;SHG524310:SHG524312;SHG524321:SHG524323;SHG524332:SHG524334;SHG524343:SHG524345;SHG589846:SHG589848;SHG589857:SHG589859;SHG589868:SHG589870;SHG589879:SHG589881;SHG655382:SHG655384;SHG655393:SHG655395;SHG655404:SHG655406;SHG655415:SHG655417;SHG720918:SHG720920;SHG720929:SHG720931;SHG720940:SHG720942;SHG720951:SHG720953;SHG786454:SHG786456;SHG786465:SHG786467;SHG786476:SHG786478;SHG786487:SHG786489;SHG851990:SHG851992;SHG852001:SHG852003;SHG852012:SHG852014;SHG852023:SHG852025;SHG917526:SHG917528;SHG917537:SHG917539;SHG917548:SHG917550;SHG917559:SHG917561;SHG983062:SHG983064;SHG983073:SHG983075;SHG983084:SHG983086;SHG983095:SHG983097;SRC50:SRC60;SRC65558:SRC65560;SRC65569:SRC65571;SRC65580:SRC65582;SRC65591:SRC65593;SRC131094:SRC131096;SRC131105:SRC131107;SRC131116:SRC131118;SRC131127:SRC131129;SRC196630:SRC196632;SRC196641:SRC196643;SRC196652:SRC196654;SRC196663:SRC196665;SRC262166:SRC262168;SRC262177:SRC262179;SRC262188:SRC262190;SRC262199:SRC262201;SRC327702:SRC327704;SRC327713:SRC327715;SRC327724:SRC327726;SRC327735:SRC327737;SRC393238:SRC393240;SRC393249:SRC393251;SRC393260:SRC393262;SRC393271:SRC393273;SRC458774:SRC458776;SRC458785:SRC458787;SRC458796:SRC458798;SRC458807:SRC458809;SRC524310:SRC524312;SRC524321:SRC524323;SRC524332:SRC524334;SRC524343:SRC524345;SRC589846:SRC589848;SRC589857:SRC589859;SRC589868:SRC589870;SRC589879:SRC589881;SRC655382:SRC655384;SRC655393:SRC655395;SRC655404:SRC655406;SRC655415:SRC655417;SRC720918:SRC720920;SRC720929:SRC720931;SRC720940:SRC720942;SRC720951:SRC720953;SRC786454:SRC786456;SRC786465:SRC786467;SRC786476:SRC786478;SRC786487:SRC786489;SRC851990:SRC851992;SRC852001:SRC852003;SRC852012:SRC852014;SRC852023:SRC852025;SRC917526:SRC917528;SRC917537:SRC917539;SRC917548:SRC917550;SRC917559:SRC917561;SRC983062:SRC983064;SRC983073:SRC983075;SRC983084:SRC983086;SRC983095:SRC983097;TAY50:TAY60;TAY65558:TAY65560;TAY65569:TAY65571;TAY65580:TAY65582;TAY65591:TAY65593;TAY131094:TAY131096;TAY131105:TAY131107;TAY131116:TAY131118;TAY131127:TAY131129;TAY196630:TAY196632;TAY196641:TAY196643;TAY196652:TAY196654;TAY196663:TAY196665;TAY262166:TAY262168;TAY262177:TAY262179;TAY262188:TAY262190;TAY262199:TAY262201;TAY327702:TAY327704;TAY327713:TAY327715;TAY327724:TAY327726;TAY327735:TAY327737;TAY393238:TAY393240;TAY393249:TAY393251;TAY393260:TAY393262;TAY393271:TAY393273;TAY458774:TAY458776;TAY458785:TAY458787;TAY458796:TAY458798;TAY458807:TAY458809;TAY524310:TAY524312;TAY524321:TAY524323;TAY524332:TAY524334;TAY524343:TAY524345;TAY589846:TAY589848;TAY589857:TAY589859;TAY589868:TAY589870;TAY589879:TAY589881;TAY655382:TAY655384;TAY655393:TAY655395;TAY655404:TAY655406;TAY655415:TAY655417;TAY720918:TAY720920;TAY720929:TAY720931;TAY720940:TAY720942;TAY720951:TAY720953;TAY786454:TAY786456;TAY786465:TAY786467;TAY786476:TAY786478;TAY786487:TAY786489;TAY851990:TAY851992;TAY852001:TAY852003;TAY852012:TAY852014;TAY852023:TAY852025;TAY917526:TAY917528;TAY917537:TAY917539;TAY917548:TAY917550;TAY917559:TAY917561;TAY983062:TAY983064;TAY983073:TAY983075;TAY983084:TAY983086;TAY983095:TAY983097;TKU50:TKU60;TKU65558:TKU65560;TKU65569:TKU65571;TKU65580:TKU65582;TKU65591:TKU65593;TKU131094:TKU131096;TKU131105:TKU131107;TKU131116:TKU131118;TKU131127:TKU131129;TKU196630:TKU196632;TKU196641:TKU196643;TKU196652:TKU196654;TKU196663:TKU196665;TKU262166:TKU262168;TKU262177:TKU262179;TKU262188:TKU262190;TKU262199:TKU262201;TKU327702:TKU327704;TKU327713:TKU327715;TKU327724:TKU327726;TKU327735:TKU327737;TKU393238:TKU393240;TKU393249:TKU393251;TKU393260:TKU393262;TKU393271:TKU393273;TKU458774:TKU458776;TKU458785:TKU458787;TKU458796:TKU458798;TKU458807:TKU458809;TKU524310:TKU524312;TKU524321:TKU524323;TKU524332:TKU524334;TKU524343:TKU524345;TKU589846:TKU589848;TKU589857:TKU589859;TKU589868:TKU589870;TKU589879:TKU589881;TKU655382:TKU655384;TKU655393:TKU655395;TKU655404:TKU655406;TKU655415:TKU655417;TKU720918:TKU720920;TKU720929:TKU720931;TKU720940:TKU720942;TKU720951:TKU720953;TKU786454:TKU786456;TKU786465:TKU786467;TKU786476:TKU786478;TKU786487:TKU786489;TKU851990:TKU851992;TKU852001:TKU852003;TKU852012:TKU852014;TKU852023:TKU852025;TKU917526:TKU917528;TKU917537:TKU917539;TKU917548:TKU917550;TKU917559:TKU917561;TKU983062:TKU983064;TKU983073:TKU983075;TKU983084:TKU983086;TKU983095:TKU983097;TUQ50:TUQ60;TUQ65558:TUQ65560;TUQ65569:TUQ65571;TUQ65580:TUQ65582;TUQ65591:TUQ65593;TUQ131094:TUQ131096;TUQ131105:TUQ131107;TUQ131116:TUQ131118;TUQ131127:TUQ131129;TUQ196630:TUQ196632;TUQ196641:TUQ196643;TUQ196652:TUQ196654;TUQ196663:TUQ196665;TUQ262166:TUQ262168;TUQ262177:TUQ262179;TUQ262188:TUQ262190;TUQ262199:TUQ262201;TUQ327702:TUQ327704;TUQ327713:TUQ327715;TUQ327724:TUQ327726;TUQ327735:TUQ327737;TUQ393238:TUQ393240;TUQ393249:TUQ393251;TUQ393260:TUQ393262;TUQ393271:TUQ393273;TUQ458774:TUQ458776;TUQ458785:TUQ458787;TUQ458796:TUQ458798;TUQ458807:TUQ458809;TUQ524310:TUQ524312;TUQ524321:TUQ524323;TUQ524332:TUQ524334;TUQ524343:TUQ524345;TUQ589846:TUQ589848;TUQ589857:TUQ589859;TUQ589868:TUQ589870;TUQ589879:TUQ589881;TUQ655382:TUQ655384;TUQ655393:TUQ655395;TUQ655404:TUQ655406;TUQ655415:TUQ655417;TUQ720918:TUQ720920;TUQ720929:TUQ720931;TUQ720940:TUQ720942;TUQ720951:TUQ720953;TUQ786454:TUQ786456;TUQ786465:TUQ786467;TUQ786476:TUQ786478;TUQ786487:TUQ786489;TUQ851990:TUQ851992;TUQ852001:TUQ852003;TUQ852012:TUQ852014;TUQ852023:TUQ852025;TUQ917526:TUQ917528;TUQ917537:TUQ917539;TUQ917548:TUQ917550;TUQ917559:TUQ917561;TUQ983062:TUQ983064;TUQ983073:TUQ983075;TUQ983084:TUQ983086;TUQ983095:TUQ983097;UEM50:UEM60;UEM65558:UEM65560;UEM65569:UEM65571;UEM65580:UEM65582;UEM65591:UEM65593;UEM131094:UEM131096;UEM131105:UEM131107;UEM131116:UEM131118;UEM131127:UEM131129;UEM196630:UEM196632;UEM196641:UEM196643;UEM196652:UEM196654;UEM196663:UEM196665;UEM262166:UEM262168;UEM262177:UEM262179;UEM262188:UEM262190;UEM262199:UEM262201;UEM327702:UEM327704;UEM327713:UEM327715;UEM327724:UEM327726;UEM327735:UEM327737;UEM393238:UEM393240;UEM393249:UEM393251;UEM393260:UEM393262;UEM393271:UEM393273;UEM458774:UEM458776;UEM458785:UEM458787;UEM458796:UEM458798;UEM458807:UEM458809;UEM524310:UEM524312;UEM524321:UEM524323;UEM524332:UEM524334;UEM524343:UEM524345;UEM589846:UEM589848;UEM589857:UEM589859;UEM589868:UEM589870;UEM589879:UEM589881;UEM655382:UEM655384;UEM655393:UEM655395;UEM655404:UEM655406;UEM655415:UEM655417;UEM720918:UEM720920;UEM720929:UEM720931;UEM720940:UEM720942;UEM720951:UEM720953;UEM786454:UEM786456;UEM786465:UEM786467;UEM786476:UEM786478;UEM786487:UEM786489;UEM851990:UEM851992;UEM852001:UEM852003;UEM852012:UEM852014;UEM852023:UEM852025;UEM917526:UEM917528;UEM917537:UEM917539;UEM917548:UEM917550;UEM917559:UEM917561;UEM983062:UEM983064;UEM983073:UEM983075;UEM983084:UEM983086;UEM983095:UEM983097;UOI50:UOI60;UOI65558:UOI65560;UOI65569:UOI65571;UOI65580:UOI65582;UOI65591:UOI65593;UOI131094:UOI131096;UOI131105:UOI131107;UOI131116:UOI131118;UOI131127:UOI131129;UOI196630:UOI196632;UOI196641:UOI196643;UOI196652:UOI196654;UOI196663:UOI196665;UOI262166:UOI262168;UOI262177:UOI262179;UOI262188:UOI262190;UOI262199:UOI262201;UOI327702:UOI327704;UOI327713:UOI327715;UOI327724:UOI327726;UOI327735:UOI327737;UOI393238:UOI393240;UOI393249:UOI393251;UOI393260:UOI393262;UOI393271:UOI393273;UOI458774:UOI458776;UOI458785:UOI458787;UOI458796:UOI458798;UOI458807:UOI458809;UOI524310:UOI524312;UOI524321:UOI524323;UOI524332:UOI524334;UOI524343:UOI524345;UOI589846:UOI589848;UOI589857:UOI589859;UOI589868:UOI589870;UOI589879:UOI589881;UOI655382:UOI655384;UOI655393:UOI655395;UOI655404:UOI655406;UOI655415:UOI655417;UOI720918:UOI720920;UOI720929:UOI720931;UOI720940:UOI720942;UOI720951:UOI720953;UOI786454:UOI786456;UOI786465:UOI786467;UOI786476:UOI786478;UOI786487:UOI786489;UOI851990:UOI851992;UOI852001:UOI852003;UOI852012:UOI852014;UOI852023:UOI852025;UOI917526:UOI917528;UOI917537:UOI917539;UOI917548:UOI917550;UOI917559:UOI917561;UOI983062:UOI983064;UOI983073:UOI983075;UOI983084:UOI983086;UOI983095:UOI983097;UYE50:UYE60;UYE65558:UYE65560;UYE65569:UYE65571;UYE65580:UYE65582;UYE65591:UYE65593;UYE131094:UYE131096;UYE131105:UYE131107;UYE131116:UYE131118;UYE131127:UYE131129;UYE196630:UYE196632;UYE196641:UYE196643;UYE196652:UYE196654;UYE196663:UYE196665;UYE262166:UYE262168;UYE262177:UYE262179;UYE262188:UYE262190;UYE262199:UYE262201;UYE327702:UYE327704;UYE327713:UYE327715;UYE327724:UYE327726;UYE327735:UYE327737;UYE393238:UYE393240;UYE393249:UYE393251;UYE393260:UYE393262;UYE393271:UYE393273;UYE458774:UYE458776;UYE458785:UYE458787;UYE458796:UYE458798;UYE458807:UYE458809;UYE524310:UYE524312;UYE524321:UYE524323;UYE524332:UYE524334;UYE524343:UYE524345;UYE589846:UYE589848;UYE589857:UYE589859;UYE589868:UYE589870;UYE589879:UYE589881;UYE655382:UYE655384;UYE655393:UYE655395;UYE655404:UYE655406;UYE655415:UYE655417;UYE720918:UYE720920;UYE720929:UYE720931;UYE720940:UYE720942;UYE720951:UYE720953;UYE786454:UYE786456;UYE786465:UYE786467;UYE786476:UYE786478;UYE786487:UYE786489;UYE851990:UYE851992;UYE852001:UYE852003;UYE852012:UYE852014;UYE852023:UYE852025;UYE917526:UYE917528;UYE917537:UYE917539;UYE917548:UYE917550;UYE917559:UYE917561;UYE983062:UYE983064;UYE983073:UYE983075;UYE983084:UYE983086;UYE983095:UYE983097;VIA50:VIA60;VIA65558:VIA65560;VIA65569:VIA65571;VIA65580:VIA65582;VIA65591:VIA65593;VIA131094:VIA131096;VIA131105:VIA131107;VIA131116:VIA131118;VIA131127:VIA131129;VIA196630:VIA196632;VIA196641:VIA196643;VIA196652:VIA196654;VIA196663:VIA196665;VIA262166:VIA262168;VIA262177:VIA262179;VIA262188:VIA262190;VIA262199:VIA262201;VIA327702:VIA327704;VIA327713:VIA327715;VIA327724:VIA327726;VIA327735:VIA327737;VIA393238:VIA393240;VIA393249:VIA393251;VIA393260:VIA393262;VIA393271:VIA393273;VIA458774:VIA458776;VIA458785:VIA458787;VIA458796:VIA458798;VIA458807:VIA458809;VIA524310:VIA524312;VIA524321:VIA524323;VIA524332:VIA524334;VIA524343:VIA524345;VIA589846:VIA589848;VIA589857:VIA589859;VIA589868:VIA589870;VIA589879:VIA589881;VIA655382:VIA655384;VIA655393:VIA655395;VIA655404:VIA655406;VIA655415:VIA655417;VIA720918:VIA720920;VIA720929:VIA720931;VIA720940:VIA720942;VIA720951:VIA720953;VIA786454:VIA786456;VIA786465:VIA786467;VIA786476:VIA786478;VIA786487:VIA786489;VIA851990:VIA851992;VIA852001:VIA852003;VIA852012:VIA852014;VIA852023:VIA852025;VIA917526:VIA917528;VIA917537:VIA917539;VIA917548:VIA917550;VIA917559:VIA917561;VIA983062:VIA983064;VIA983073:VIA983075;VIA983084:VIA983086;VIA983095:VIA983097;VRW50:VRW60;VRW65558:VRW65560;VRW65569:VRW65571;VRW65580:VRW65582;VRW65591:VRW65593;VRW131094:VRW131096;VRW131105:VRW131107;VRW131116:VRW131118;VRW131127:VRW131129;VRW196630:VRW196632;VRW196641:VRW196643;VRW196652:VRW196654;VRW196663:VRW196665;VRW262166:VRW262168;VRW262177:VRW262179;VRW262188:VRW262190;VRW262199:VRW262201;VRW327702:VRW327704;VRW327713:VRW327715;VRW327724:VRW327726;VRW327735:VRW327737;VRW393238:VRW393240;VRW393249:VRW393251;VRW393260:VRW393262;VRW393271:VRW393273;VRW458774:VRW458776;VRW458785:VRW458787;VRW458796:VRW458798;VRW458807:VRW458809;VRW524310:VRW524312;VRW524321:VRW524323;VRW524332:VRW524334;VRW524343:VRW524345;VRW589846:VRW589848;VRW589857:VRW589859;VRW589868:VRW589870;VRW589879:VRW589881;VRW655382:VRW655384;VRW655393:VRW655395;VRW655404:VRW655406;VRW655415:VRW655417;VRW720918:VRW720920;VRW720929:VRW720931;VRW720940:VRW720942;VRW720951:VRW720953;VRW786454:VRW786456;VRW786465:VRW786467;VRW786476:VRW786478;VRW786487:VRW786489;VRW851990:VRW851992;VRW852001:VRW852003;VRW852012:VRW852014;VRW852023:VRW852025;VRW917526:VRW917528;VRW917537:VRW917539;VRW917548:VRW917550;VRW917559:VRW917561;VRW983062:VRW983064;VRW983073:VRW983075;VRW983084:VRW983086;VRW983095:VRW983097;WBS50:WBS60;WBS65558:WBS65560;WBS65569:WBS65571;WBS65580:WBS65582;WBS65591:WBS65593;WBS131094:WBS131096;WBS131105:WBS131107;WBS131116:WBS131118;WBS131127:WBS131129;WBS196630:WBS196632;WBS196641:WBS196643;WBS196652:WBS196654;WBS196663:WBS196665;WBS262166:WBS262168;WBS262177:WBS262179;WBS262188:WBS262190;WBS262199:WBS262201;WBS327702:WBS327704;WBS327713:WBS327715;WBS327724:WBS327726;WBS327735:WBS327737;WBS393238:WBS393240;WBS393249:WBS393251;WBS393260:WBS393262;WBS393271:WBS393273;WBS458774:WBS458776;WBS458785:WBS458787;WBS458796:WBS458798;WBS458807:WBS458809;WBS524310:WBS524312;WBS524321:WBS524323;WBS524332:WBS524334;WBS524343:WBS524345;WBS589846:WBS589848;WBS589857:WBS589859;WBS589868:WBS589870;WBS589879:WBS589881;WBS655382:WBS655384;WBS655393:WBS655395;WBS655404:WBS655406;WBS655415:WBS655417;WBS720918:WBS720920;WBS720929:WBS720931;WBS720940:WBS720942;WBS720951:WBS720953;WBS786454:WBS786456;WBS786465:WBS786467;WBS786476:WBS786478;WBS786487:WBS786489;WBS851990:WBS851992;WBS852001:WBS852003;WBS852012:WBS852014;WBS852023:WBS852025;WBS917526:WBS917528;WBS917537:WBS917539;WBS917548:WBS917550;WBS917559:WBS917561;WBS983062:WBS983064;WBS983073:WBS983075;WBS983084:WBS983086;WBS983095:WBS983097;WLO50:WLO60;WLO65558:WLO65560;WLO65569:WLO65571;WLO65580:WLO65582;WLO65591:WLO65593;WLO131094:WLO131096;WLO131105:WLO131107;WLO131116:WLO131118;WLO131127:WLO131129;WLO196630:WLO196632;WLO196641:WLO196643;WLO196652:WLO196654;WLO196663:WLO196665;WLO262166:WLO262168;WLO262177:WLO262179;WLO262188:WLO262190;WLO262199:WLO262201;WLO327702:WLO327704;WLO327713:WLO327715;WLO327724:WLO327726;WLO327735:WLO327737;WLO393238:WLO393240;WLO393249:WLO393251;WLO393260:WLO393262;WLO393271:WLO393273;WLO458774:WLO458776;WLO458785:WLO458787;WLO458796:WLO458798;WLO458807:WLO458809;WLO524310:WLO524312;WLO524321:WLO524323;WLO524332:WLO524334;WLO524343:WLO524345;WLO589846:WLO589848;WLO589857:WLO589859;WLO589868:WLO589870;WLO589879:WLO589881;WLO655382:WLO655384;WLO655393:WLO655395;WLO655404:WLO655406;WLO655415:WLO655417;WLO720918:WLO720920;WLO720929:WLO720931;WLO720940:WLO720942;WLO720951:WLO720953;WLO786454:WLO786456;WLO786465:WLO786467;WLO786476:WLO786478;WLO786487:WLO786489;WLO851990:WLO851992;WLO852001:WLO852003;WLO852012:WLO852014;WLO852023:WLO852025;WLO917526:WLO917528;WLO917537:WLO917539;WLO917548:WLO917550;WLO917559:WLO917561;WLO983062:WLO983064;WLO983073:WLO983075;WLO983084:WLO983086;WLO983095:WLO983097;WVK50:WVK60;WVK65558:WVK65560;WVK65569:WVK65571;WVK65580:WVK65582;WVK65591:WVK65593;WVK131094:WVK131096;WVK131105:WVK131107;WVK131116:WVK131118;WVK131127:WVK131129;WVK196630:WVK196632;WVK196641:WVK196643;WVK196652:WVK196654;WVK196663:WVK196665;WVK262166:WVK262168;WVK262177:WVK262179;WVK262188:WVK262190;WVK262199:WVK262201;WVK327702:WVK327704;WVK327713:WVK327715;WVK327724:WVK327726;WVK327735:WVK327737;WVK393238:WVK393240;WVK393249:WVK393251;WVK393260:WVK393262;WVK393271:WVK393273;WVK458774:WVK458776;WVK458785:WVK458787;WVK458796:WVK458798;WVK458807:WVK458809;WVK524310:WVK524312;WVK524321:WVK524323;WVK524332:WVK524334;WVK524343:WVK524345;WVK589846:WVK589848;WVK589857:WVK589859;WVK589868:WVK589870;WVK589879:WVK589881;WVK655382:WVK655384;WVK655393:WVK655395;WVK655404:WVK655406;WVK655415:WVK655417;WVK720918:WVK720920;WVK720929:WVK720931;WVK720940:WVK720942;WVK720951:WVK720953;WVK786454:WVK786456;WVK786465:WVK786467;WVK786476:WVK786478;WVK786487:WVK786489;WVK851990:WVK851992;WVK852001:WVK852003;WVK852012:WVK852014;WVK852023:WVK852025;WVK917526:WVK917528;WVK917537:WVK917539;WVK917548:WVK917550;WVK917559:WVK917561;WVK983062:WVK983064;WVK983073:WVK983075;WVK983084:WVK983086;WVK983095:WVK983097">
      <formula1>$D$15:$D$17</formula1>
    </dataValidation>
    <dataValidation type="list" allowBlank="1" showInputMessage="1" showErrorMessage="1" sqref="E50:E60;E65558:E65560;E65569:E65571;E65580:E65582;E65591:E65593;E131094:E131096;E131105:E131107;E131116:E131118;E131127:E131129;E196630:E196632;E196641:E196643;E196652:E196654;E196663:E196665;E262166:E262168;E262177:E262179;E262188:E262190;E262199:E262201;E327702:E327704;E327713:E327715;E327724:E327726;E327735:E327737;E393238:E393240;E393249:E393251;E393260:E393262;E393271:E393273;E458774:E458776;E458785:E458787;E458796:E458798;E458807:E458809;E524310:E524312;E524321:E524323;E524332:E524334;E524343:E524345;E589846:E589848;E589857:E589859;E589868:E589870;E589879:E589881;E655382:E655384;E655393:E655395;E655404:E655406;E655415:E655417;E720918:E720920;E720929:E720931;E720940:E720942;E720951:E720953;E786454:E786456;E786465:E786467;E786476:E786478;E786487:E786489;E851990:E851992;E852001:E852003;E852012:E852014;E852023:E852025;E917526:E917528;E917537:E917539;E917548:E917550;E917559:E917561;E983062:E983064;E983073:E983075;E983084:E983086;E983095:E983097;IZ50:IZ60;IZ65558:IZ65560;IZ65569:IZ65571;IZ65580:IZ65582;IZ65591:IZ65593;IZ131094:IZ131096;IZ131105:IZ131107;IZ131116:IZ131118;IZ131127:IZ131129;IZ196630:IZ196632;IZ196641:IZ196643;IZ196652:IZ196654;IZ196663:IZ196665;IZ262166:IZ262168;IZ262177:IZ262179;IZ262188:IZ262190;IZ262199:IZ262201;IZ327702:IZ327704;IZ327713:IZ327715;IZ327724:IZ327726;IZ327735:IZ327737;IZ393238:IZ393240;IZ393249:IZ393251;IZ393260:IZ393262;IZ393271:IZ393273;IZ458774:IZ458776;IZ458785:IZ458787;IZ458796:IZ458798;IZ458807:IZ458809;IZ524310:IZ524312;IZ524321:IZ524323;IZ524332:IZ524334;IZ524343:IZ524345;IZ589846:IZ589848;IZ589857:IZ589859;IZ589868:IZ589870;IZ589879:IZ589881;IZ655382:IZ655384;IZ655393:IZ655395;IZ655404:IZ655406;IZ655415:IZ655417;IZ720918:IZ720920;IZ720929:IZ720931;IZ720940:IZ720942;IZ720951:IZ720953;IZ786454:IZ786456;IZ786465:IZ786467;IZ786476:IZ786478;IZ786487:IZ786489;IZ851990:IZ851992;IZ852001:IZ852003;IZ852012:IZ852014;IZ852023:IZ852025;IZ917526:IZ917528;IZ917537:IZ917539;IZ917548:IZ917550;IZ917559:IZ917561;IZ983062:IZ983064;IZ983073:IZ983075;IZ983084:IZ983086;IZ983095:IZ983097;SV50:SV60;SV65558:SV65560;SV65569:SV65571;SV65580:SV65582;SV65591:SV65593;SV131094:SV131096;SV131105:SV131107;SV131116:SV131118;SV131127:SV131129;SV196630:SV196632;SV196641:SV196643;SV196652:SV196654;SV196663:SV196665;SV262166:SV262168;SV262177:SV262179;SV262188:SV262190;SV262199:SV262201;SV327702:SV327704;SV327713:SV327715;SV327724:SV327726;SV327735:SV327737;SV393238:SV393240;SV393249:SV393251;SV393260:SV393262;SV393271:SV393273;SV458774:SV458776;SV458785:SV458787;SV458796:SV458798;SV458807:SV458809;SV524310:SV524312;SV524321:SV524323;SV524332:SV524334;SV524343:SV524345;SV589846:SV589848;SV589857:SV589859;SV589868:SV589870;SV589879:SV589881;SV655382:SV655384;SV655393:SV655395;SV655404:SV655406;SV655415:SV655417;SV720918:SV720920;SV720929:SV720931;SV720940:SV720942;SV720951:SV720953;SV786454:SV786456;SV786465:SV786467;SV786476:SV786478;SV786487:SV786489;SV851990:SV851992;SV852001:SV852003;SV852012:SV852014;SV852023:SV852025;SV917526:SV917528;SV917537:SV917539;SV917548:SV917550;SV917559:SV917561;SV983062:SV983064;SV983073:SV983075;SV983084:SV983086;SV983095:SV983097;ACR50:ACR60;ACR65558:ACR65560;ACR65569:ACR65571;ACR65580:ACR65582;ACR65591:ACR65593;ACR131094:ACR131096;ACR131105:ACR131107;ACR131116:ACR131118;ACR131127:ACR131129;ACR196630:ACR196632;ACR196641:ACR196643;ACR196652:ACR196654;ACR196663:ACR196665;ACR262166:ACR262168;ACR262177:ACR262179;ACR262188:ACR262190;ACR262199:ACR262201;ACR327702:ACR327704;ACR327713:ACR327715;ACR327724:ACR327726;ACR327735:ACR327737;ACR393238:ACR393240;ACR393249:ACR393251;ACR393260:ACR393262;ACR393271:ACR393273;ACR458774:ACR458776;ACR458785:ACR458787;ACR458796:ACR458798;ACR458807:ACR458809;ACR524310:ACR524312;ACR524321:ACR524323;ACR524332:ACR524334;ACR524343:ACR524345;ACR589846:ACR589848;ACR589857:ACR589859;ACR589868:ACR589870;ACR589879:ACR589881;ACR655382:ACR655384;ACR655393:ACR655395;ACR655404:ACR655406;ACR655415:ACR655417;ACR720918:ACR720920;ACR720929:ACR720931;ACR720940:ACR720942;ACR720951:ACR720953;ACR786454:ACR786456;ACR786465:ACR786467;ACR786476:ACR786478;ACR786487:ACR786489;ACR851990:ACR851992;ACR852001:ACR852003;ACR852012:ACR852014;ACR852023:ACR852025;ACR917526:ACR917528;ACR917537:ACR917539;ACR917548:ACR917550;ACR917559:ACR917561;ACR983062:ACR983064;ACR983073:ACR983075;ACR983084:ACR983086;ACR983095:ACR983097;AMN50:AMN60;AMN65558:AMN65560;AMN65569:AMN65571;AMN65580:AMN65582;AMN65591:AMN65593;AMN131094:AMN131096;AMN131105:AMN131107;AMN131116:AMN131118;AMN131127:AMN131129;AMN196630:AMN196632;AMN196641:AMN196643;AMN196652:AMN196654;AMN196663:AMN196665;AMN262166:AMN262168;AMN262177:AMN262179;AMN262188:AMN262190;AMN262199:AMN262201;AMN327702:AMN327704;AMN327713:AMN327715;AMN327724:AMN327726;AMN327735:AMN327737;AMN393238:AMN393240;AMN393249:AMN393251;AMN393260:AMN393262;AMN393271:AMN393273;AMN458774:AMN458776;AMN458785:AMN458787;AMN458796:AMN458798;AMN458807:AMN458809;AMN524310:AMN524312;AMN524321:AMN524323;AMN524332:AMN524334;AMN524343:AMN524345;AMN589846:AMN589848;AMN589857:AMN589859;AMN589868:AMN589870;AMN589879:AMN589881;AMN655382:AMN655384;AMN655393:AMN655395;AMN655404:AMN655406;AMN655415:AMN655417;AMN720918:AMN720920;AMN720929:AMN720931;AMN720940:AMN720942;AMN720951:AMN720953;AMN786454:AMN786456;AMN786465:AMN786467;AMN786476:AMN786478;AMN786487:AMN786489;AMN851990:AMN851992;AMN852001:AMN852003;AMN852012:AMN852014;AMN852023:AMN852025;AMN917526:AMN917528;AMN917537:AMN917539;AMN917548:AMN917550;AMN917559:AMN917561;AMN983062:AMN983064;AMN983073:AMN983075;AMN983084:AMN983086;AMN983095:AMN983097;AWJ50:AWJ60;AWJ65558:AWJ65560;AWJ65569:AWJ65571;AWJ65580:AWJ65582;AWJ65591:AWJ65593;AWJ131094:AWJ131096;AWJ131105:AWJ131107;AWJ131116:AWJ131118;AWJ131127:AWJ131129;AWJ196630:AWJ196632;AWJ196641:AWJ196643;AWJ196652:AWJ196654;AWJ196663:AWJ196665;AWJ262166:AWJ262168;AWJ262177:AWJ262179;AWJ262188:AWJ262190;AWJ262199:AWJ262201;AWJ327702:AWJ327704;AWJ327713:AWJ327715;AWJ327724:AWJ327726;AWJ327735:AWJ327737;AWJ393238:AWJ393240;AWJ393249:AWJ393251;AWJ393260:AWJ393262;AWJ393271:AWJ393273;AWJ458774:AWJ458776;AWJ458785:AWJ458787;AWJ458796:AWJ458798;AWJ458807:AWJ458809;AWJ524310:AWJ524312;AWJ524321:AWJ524323;AWJ524332:AWJ524334;AWJ524343:AWJ524345;AWJ589846:AWJ589848;AWJ589857:AWJ589859;AWJ589868:AWJ589870;AWJ589879:AWJ589881;AWJ655382:AWJ655384;AWJ655393:AWJ655395;AWJ655404:AWJ655406;AWJ655415:AWJ655417;AWJ720918:AWJ720920;AWJ720929:AWJ720931;AWJ720940:AWJ720942;AWJ720951:AWJ720953;AWJ786454:AWJ786456;AWJ786465:AWJ786467;AWJ786476:AWJ786478;AWJ786487:AWJ786489;AWJ851990:AWJ851992;AWJ852001:AWJ852003;AWJ852012:AWJ852014;AWJ852023:AWJ852025;AWJ917526:AWJ917528;AWJ917537:AWJ917539;AWJ917548:AWJ917550;AWJ917559:AWJ917561;AWJ983062:AWJ983064;AWJ983073:AWJ983075;AWJ983084:AWJ983086;AWJ983095:AWJ983097;BGF50:BGF60;BGF65558:BGF65560;BGF65569:BGF65571;BGF65580:BGF65582;BGF65591:BGF65593;BGF131094:BGF131096;BGF131105:BGF131107;BGF131116:BGF131118;BGF131127:BGF131129;BGF196630:BGF196632;BGF196641:BGF196643;BGF196652:BGF196654;BGF196663:BGF196665;BGF262166:BGF262168;BGF262177:BGF262179;BGF262188:BGF262190;BGF262199:BGF262201;BGF327702:BGF327704;BGF327713:BGF327715;BGF327724:BGF327726;BGF327735:BGF327737;BGF393238:BGF393240;BGF393249:BGF393251;BGF393260:BGF393262;BGF393271:BGF393273;BGF458774:BGF458776;BGF458785:BGF458787;BGF458796:BGF458798;BGF458807:BGF458809;BGF524310:BGF524312;BGF524321:BGF524323;BGF524332:BGF524334;BGF524343:BGF524345;BGF589846:BGF589848;BGF589857:BGF589859;BGF589868:BGF589870;BGF589879:BGF589881;BGF655382:BGF655384;BGF655393:BGF655395;BGF655404:BGF655406;BGF655415:BGF655417;BGF720918:BGF720920;BGF720929:BGF720931;BGF720940:BGF720942;BGF720951:BGF720953;BGF786454:BGF786456;BGF786465:BGF786467;BGF786476:BGF786478;BGF786487:BGF786489;BGF851990:BGF851992;BGF852001:BGF852003;BGF852012:BGF852014;BGF852023:BGF852025;BGF917526:BGF917528;BGF917537:BGF917539;BGF917548:BGF917550;BGF917559:BGF917561;BGF983062:BGF983064;BGF983073:BGF983075;BGF983084:BGF983086;BGF983095:BGF983097;BQB50:BQB60;BQB65558:BQB65560;BQB65569:BQB65571;BQB65580:BQB65582;BQB65591:BQB65593;BQB131094:BQB131096;BQB131105:BQB131107;BQB131116:BQB131118;BQB131127:BQB131129;BQB196630:BQB196632;BQB196641:BQB196643;BQB196652:BQB196654;BQB196663:BQB196665;BQB262166:BQB262168;BQB262177:BQB262179;BQB262188:BQB262190;BQB262199:BQB262201;BQB327702:BQB327704;BQB327713:BQB327715;BQB327724:BQB327726;BQB327735:BQB327737;BQB393238:BQB393240;BQB393249:BQB393251;BQB393260:BQB393262;BQB393271:BQB393273;BQB458774:BQB458776;BQB458785:BQB458787;BQB458796:BQB458798;BQB458807:BQB458809;BQB524310:BQB524312;BQB524321:BQB524323;BQB524332:BQB524334;BQB524343:BQB524345;BQB589846:BQB589848;BQB589857:BQB589859;BQB589868:BQB589870;BQB589879:BQB589881;BQB655382:BQB655384;BQB655393:BQB655395;BQB655404:BQB655406;BQB655415:BQB655417;BQB720918:BQB720920;BQB720929:BQB720931;BQB720940:BQB720942;BQB720951:BQB720953;BQB786454:BQB786456;BQB786465:BQB786467;BQB786476:BQB786478;BQB786487:BQB786489;BQB851990:BQB851992;BQB852001:BQB852003;BQB852012:BQB852014;BQB852023:BQB852025;BQB917526:BQB917528;BQB917537:BQB917539;BQB917548:BQB917550;BQB917559:BQB917561;BQB983062:BQB983064;BQB983073:BQB983075;BQB983084:BQB983086;BQB983095:BQB983097;BZX50:BZX60;BZX65558:BZX65560;BZX65569:BZX65571;BZX65580:BZX65582;BZX65591:BZX65593;BZX131094:BZX131096;BZX131105:BZX131107;BZX131116:BZX131118;BZX131127:BZX131129;BZX196630:BZX196632;BZX196641:BZX196643;BZX196652:BZX196654;BZX196663:BZX196665;BZX262166:BZX262168;BZX262177:BZX262179;BZX262188:BZX262190;BZX262199:BZX262201;BZX327702:BZX327704;BZX327713:BZX327715;BZX327724:BZX327726;BZX327735:BZX327737;BZX393238:BZX393240;BZX393249:BZX393251;BZX393260:BZX393262;BZX393271:BZX393273;BZX458774:BZX458776;BZX458785:BZX458787;BZX458796:BZX458798;BZX458807:BZX458809;BZX524310:BZX524312;BZX524321:BZX524323;BZX524332:BZX524334;BZX524343:BZX524345;BZX589846:BZX589848;BZX589857:BZX589859;BZX589868:BZX589870;BZX589879:BZX589881;BZX655382:BZX655384;BZX655393:BZX655395;BZX655404:BZX655406;BZX655415:BZX655417;BZX720918:BZX720920;BZX720929:BZX720931;BZX720940:BZX720942;BZX720951:BZX720953;BZX786454:BZX786456;BZX786465:BZX786467;BZX786476:BZX786478;BZX786487:BZX786489;BZX851990:BZX851992;BZX852001:BZX852003;BZX852012:BZX852014;BZX852023:BZX852025;BZX917526:BZX917528;BZX917537:BZX917539;BZX917548:BZX917550;BZX917559:BZX917561;BZX983062:BZX983064;BZX983073:BZX983075;BZX983084:BZX983086;BZX983095:BZX983097;CJT50:CJT60;CJT65558:CJT65560;CJT65569:CJT65571;CJT65580:CJT65582;CJT65591:CJT65593;CJT131094:CJT131096;CJT131105:CJT131107;CJT131116:CJT131118;CJT131127:CJT131129;CJT196630:CJT196632;CJT196641:CJT196643;CJT196652:CJT196654;CJT196663:CJT196665;CJT262166:CJT262168;CJT262177:CJT262179;CJT262188:CJT262190;CJT262199:CJT262201;CJT327702:CJT327704;CJT327713:CJT327715;CJT327724:CJT327726;CJT327735:CJT327737;CJT393238:CJT393240;CJT393249:CJT393251;CJT393260:CJT393262;CJT393271:CJT393273;CJT458774:CJT458776;CJT458785:CJT458787;CJT458796:CJT458798;CJT458807:CJT458809;CJT524310:CJT524312;CJT524321:CJT524323;CJT524332:CJT524334;CJT524343:CJT524345;CJT589846:CJT589848;CJT589857:CJT589859;CJT589868:CJT589870;CJT589879:CJT589881;CJT655382:CJT655384;CJT655393:CJT655395;CJT655404:CJT655406;CJT655415:CJT655417;CJT720918:CJT720920;CJT720929:CJT720931;CJT720940:CJT720942;CJT720951:CJT720953;CJT786454:CJT786456;CJT786465:CJT786467;CJT786476:CJT786478;CJT786487:CJT786489;CJT851990:CJT851992;CJT852001:CJT852003;CJT852012:CJT852014;CJT852023:CJT852025;CJT917526:CJT917528;CJT917537:CJT917539;CJT917548:CJT917550;CJT917559:CJT917561;CJT983062:CJT983064;CJT983073:CJT983075;CJT983084:CJT983086;CJT983095:CJT983097;CTP50:CTP60;CTP65558:CTP65560;CTP65569:CTP65571;CTP65580:CTP65582;CTP65591:CTP65593;CTP131094:CTP131096;CTP131105:CTP131107;CTP131116:CTP131118;CTP131127:CTP131129;CTP196630:CTP196632;CTP196641:CTP196643;CTP196652:CTP196654;CTP196663:CTP196665;CTP262166:CTP262168;CTP262177:CTP262179;CTP262188:CTP262190;CTP262199:CTP262201;CTP327702:CTP327704;CTP327713:CTP327715;CTP327724:CTP327726;CTP327735:CTP327737;CTP393238:CTP393240;CTP393249:CTP393251;CTP393260:CTP393262;CTP393271:CTP393273;CTP458774:CTP458776;CTP458785:CTP458787;CTP458796:CTP458798;CTP458807:CTP458809;CTP524310:CTP524312;CTP524321:CTP524323;CTP524332:CTP524334;CTP524343:CTP524345;CTP589846:CTP589848;CTP589857:CTP589859;CTP589868:CTP589870;CTP589879:CTP589881;CTP655382:CTP655384;CTP655393:CTP655395;CTP655404:CTP655406;CTP655415:CTP655417;CTP720918:CTP720920;CTP720929:CTP720931;CTP720940:CTP720942;CTP720951:CTP720953;CTP786454:CTP786456;CTP786465:CTP786467;CTP786476:CTP786478;CTP786487:CTP786489;CTP851990:CTP851992;CTP852001:CTP852003;CTP852012:CTP852014;CTP852023:CTP852025;CTP917526:CTP917528;CTP917537:CTP917539;CTP917548:CTP917550;CTP917559:CTP917561;CTP983062:CTP983064;CTP983073:CTP983075;CTP983084:CTP983086;CTP983095:CTP983097;DDL50:DDL60;DDL65558:DDL65560;DDL65569:DDL65571;DDL65580:DDL65582;DDL65591:DDL65593;DDL131094:DDL131096;DDL131105:DDL131107;DDL131116:DDL131118;DDL131127:DDL131129;DDL196630:DDL196632;DDL196641:DDL196643;DDL196652:DDL196654;DDL196663:DDL196665;DDL262166:DDL262168;DDL262177:DDL262179;DDL262188:DDL262190;DDL262199:DDL262201;DDL327702:DDL327704;DDL327713:DDL327715;DDL327724:DDL327726;DDL327735:DDL327737;DDL393238:DDL393240;DDL393249:DDL393251;DDL393260:DDL393262;DDL393271:DDL393273;DDL458774:DDL458776;DDL458785:DDL458787;DDL458796:DDL458798;DDL458807:DDL458809;DDL524310:DDL524312;DDL524321:DDL524323;DDL524332:DDL524334;DDL524343:DDL524345;DDL589846:DDL589848;DDL589857:DDL589859;DDL589868:DDL589870;DDL589879:DDL589881;DDL655382:DDL655384;DDL655393:DDL655395;DDL655404:DDL655406;DDL655415:DDL655417;DDL720918:DDL720920;DDL720929:DDL720931;DDL720940:DDL720942;DDL720951:DDL720953;DDL786454:DDL786456;DDL786465:DDL786467;DDL786476:DDL786478;DDL786487:DDL786489;DDL851990:DDL851992;DDL852001:DDL852003;DDL852012:DDL852014;DDL852023:DDL852025;DDL917526:DDL917528;DDL917537:DDL917539;DDL917548:DDL917550;DDL917559:DDL917561;DDL983062:DDL983064;DDL983073:DDL983075;DDL983084:DDL983086;DDL983095:DDL983097;DNH50:DNH60;DNH65558:DNH65560;DNH65569:DNH65571;DNH65580:DNH65582;DNH65591:DNH65593;DNH131094:DNH131096;DNH131105:DNH131107;DNH131116:DNH131118;DNH131127:DNH131129;DNH196630:DNH196632;DNH196641:DNH196643;DNH196652:DNH196654;DNH196663:DNH196665;DNH262166:DNH262168;DNH262177:DNH262179;DNH262188:DNH262190;DNH262199:DNH262201;DNH327702:DNH327704;DNH327713:DNH327715;DNH327724:DNH327726;DNH327735:DNH327737;DNH393238:DNH393240;DNH393249:DNH393251;DNH393260:DNH393262;DNH393271:DNH393273;DNH458774:DNH458776;DNH458785:DNH458787;DNH458796:DNH458798;DNH458807:DNH458809;DNH524310:DNH524312;DNH524321:DNH524323;DNH524332:DNH524334;DNH524343:DNH524345;DNH589846:DNH589848;DNH589857:DNH589859;DNH589868:DNH589870;DNH589879:DNH589881;DNH655382:DNH655384;DNH655393:DNH655395;DNH655404:DNH655406;DNH655415:DNH655417;DNH720918:DNH720920;DNH720929:DNH720931;DNH720940:DNH720942;DNH720951:DNH720953;DNH786454:DNH786456;DNH786465:DNH786467;DNH786476:DNH786478;DNH786487:DNH786489;DNH851990:DNH851992;DNH852001:DNH852003;DNH852012:DNH852014;DNH852023:DNH852025;DNH917526:DNH917528;DNH917537:DNH917539;DNH917548:DNH917550;DNH917559:DNH917561;DNH983062:DNH983064;DNH983073:DNH983075;DNH983084:DNH983086;DNH983095:DNH983097;DXD50:DXD60;DXD65558:DXD65560;DXD65569:DXD65571;DXD65580:DXD65582;DXD65591:DXD65593;DXD131094:DXD131096;DXD131105:DXD131107;DXD131116:DXD131118;DXD131127:DXD131129;DXD196630:DXD196632;DXD196641:DXD196643;DXD196652:DXD196654;DXD196663:DXD196665;DXD262166:DXD262168;DXD262177:DXD262179;DXD262188:DXD262190;DXD262199:DXD262201;DXD327702:DXD327704;DXD327713:DXD327715;DXD327724:DXD327726;DXD327735:DXD327737;DXD393238:DXD393240;DXD393249:DXD393251;DXD393260:DXD393262;DXD393271:DXD393273;DXD458774:DXD458776;DXD458785:DXD458787;DXD458796:DXD458798;DXD458807:DXD458809;DXD524310:DXD524312;DXD524321:DXD524323;DXD524332:DXD524334;DXD524343:DXD524345;DXD589846:DXD589848;DXD589857:DXD589859;DXD589868:DXD589870;DXD589879:DXD589881;DXD655382:DXD655384;DXD655393:DXD655395;DXD655404:DXD655406;DXD655415:DXD655417;DXD720918:DXD720920;DXD720929:DXD720931;DXD720940:DXD720942;DXD720951:DXD720953;DXD786454:DXD786456;DXD786465:DXD786467;DXD786476:DXD786478;DXD786487:DXD786489;DXD851990:DXD851992;DXD852001:DXD852003;DXD852012:DXD852014;DXD852023:DXD852025;DXD917526:DXD917528;DXD917537:DXD917539;DXD917548:DXD917550;DXD917559:DXD917561;DXD983062:DXD983064;DXD983073:DXD983075;DXD983084:DXD983086;DXD983095:DXD983097;EGZ50:EGZ60;EGZ65558:EGZ65560;EGZ65569:EGZ65571;EGZ65580:EGZ65582;EGZ65591:EGZ65593;EGZ131094:EGZ131096;EGZ131105:EGZ131107;EGZ131116:EGZ131118;EGZ131127:EGZ131129;EGZ196630:EGZ196632;EGZ196641:EGZ196643;EGZ196652:EGZ196654;EGZ196663:EGZ196665;EGZ262166:EGZ262168;EGZ262177:EGZ262179;EGZ262188:EGZ262190;EGZ262199:EGZ262201;EGZ327702:EGZ327704;EGZ327713:EGZ327715;EGZ327724:EGZ327726;EGZ327735:EGZ327737;EGZ393238:EGZ393240;EGZ393249:EGZ393251;EGZ393260:EGZ393262;EGZ393271:EGZ393273;EGZ458774:EGZ458776;EGZ458785:EGZ458787;EGZ458796:EGZ458798;EGZ458807:EGZ458809;EGZ524310:EGZ524312;EGZ524321:EGZ524323;EGZ524332:EGZ524334;EGZ524343:EGZ524345;EGZ589846:EGZ589848;EGZ589857:EGZ589859;EGZ589868:EGZ589870;EGZ589879:EGZ589881;EGZ655382:EGZ655384;EGZ655393:EGZ655395;EGZ655404:EGZ655406;EGZ655415:EGZ655417;EGZ720918:EGZ720920;EGZ720929:EGZ720931;EGZ720940:EGZ720942;EGZ720951:EGZ720953;EGZ786454:EGZ786456;EGZ786465:EGZ786467;EGZ786476:EGZ786478;EGZ786487:EGZ786489;EGZ851990:EGZ851992;EGZ852001:EGZ852003;EGZ852012:EGZ852014;EGZ852023:EGZ852025;EGZ917526:EGZ917528;EGZ917537:EGZ917539;EGZ917548:EGZ917550;EGZ917559:EGZ917561;EGZ983062:EGZ983064;EGZ983073:EGZ983075;EGZ983084:EGZ983086;EGZ983095:EGZ983097;EQV50:EQV60;EQV65558:EQV65560;EQV65569:EQV65571;EQV65580:EQV65582;EQV65591:EQV65593;EQV131094:EQV131096;EQV131105:EQV131107;EQV131116:EQV131118;EQV131127:EQV131129;EQV196630:EQV196632;EQV196641:EQV196643;EQV196652:EQV196654;EQV196663:EQV196665;EQV262166:EQV262168;EQV262177:EQV262179;EQV262188:EQV262190;EQV262199:EQV262201;EQV327702:EQV327704;EQV327713:EQV327715;EQV327724:EQV327726;EQV327735:EQV327737;EQV393238:EQV393240;EQV393249:EQV393251;EQV393260:EQV393262;EQV393271:EQV393273;EQV458774:EQV458776;EQV458785:EQV458787;EQV458796:EQV458798;EQV458807:EQV458809;EQV524310:EQV524312;EQV524321:EQV524323;EQV524332:EQV524334;EQV524343:EQV524345;EQV589846:EQV589848;EQV589857:EQV589859;EQV589868:EQV589870;EQV589879:EQV589881;EQV655382:EQV655384;EQV655393:EQV655395;EQV655404:EQV655406;EQV655415:EQV655417;EQV720918:EQV720920;EQV720929:EQV720931;EQV720940:EQV720942;EQV720951:EQV720953;EQV786454:EQV786456;EQV786465:EQV786467;EQV786476:EQV786478;EQV786487:EQV786489;EQV851990:EQV851992;EQV852001:EQV852003;EQV852012:EQV852014;EQV852023:EQV852025;EQV917526:EQV917528;EQV917537:EQV917539;EQV917548:EQV917550;EQV917559:EQV917561;EQV983062:EQV983064;EQV983073:EQV983075;EQV983084:EQV983086;EQV983095:EQV983097;FAR50:FAR60;FAR65558:FAR65560;FAR65569:FAR65571;FAR65580:FAR65582;FAR65591:FAR65593;FAR131094:FAR131096;FAR131105:FAR131107;FAR131116:FAR131118;FAR131127:FAR131129;FAR196630:FAR196632;FAR196641:FAR196643;FAR196652:FAR196654;FAR196663:FAR196665;FAR262166:FAR262168;FAR262177:FAR262179;FAR262188:FAR262190;FAR262199:FAR262201;FAR327702:FAR327704;FAR327713:FAR327715;FAR327724:FAR327726;FAR327735:FAR327737;FAR393238:FAR393240;FAR393249:FAR393251;FAR393260:FAR393262;FAR393271:FAR393273;FAR458774:FAR458776;FAR458785:FAR458787;FAR458796:FAR458798;FAR458807:FAR458809;FAR524310:FAR524312;FAR524321:FAR524323;FAR524332:FAR524334;FAR524343:FAR524345;FAR589846:FAR589848;FAR589857:FAR589859;FAR589868:FAR589870;FAR589879:FAR589881;FAR655382:FAR655384;FAR655393:FAR655395;FAR655404:FAR655406;FAR655415:FAR655417;FAR720918:FAR720920;FAR720929:FAR720931;FAR720940:FAR720942;FAR720951:FAR720953;FAR786454:FAR786456;FAR786465:FAR786467;FAR786476:FAR786478;FAR786487:FAR786489;FAR851990:FAR851992;FAR852001:FAR852003;FAR852012:FAR852014;FAR852023:FAR852025;FAR917526:FAR917528;FAR917537:FAR917539;FAR917548:FAR917550;FAR917559:FAR917561;FAR983062:FAR983064;FAR983073:FAR983075;FAR983084:FAR983086;FAR983095:FAR983097;FKN50:FKN60;FKN65558:FKN65560;FKN65569:FKN65571;FKN65580:FKN65582;FKN65591:FKN65593;FKN131094:FKN131096;FKN131105:FKN131107;FKN131116:FKN131118;FKN131127:FKN131129;FKN196630:FKN196632;FKN196641:FKN196643;FKN196652:FKN196654;FKN196663:FKN196665;FKN262166:FKN262168;FKN262177:FKN262179;FKN262188:FKN262190;FKN262199:FKN262201;FKN327702:FKN327704;FKN327713:FKN327715;FKN327724:FKN327726;FKN327735:FKN327737;FKN393238:FKN393240;FKN393249:FKN393251;FKN393260:FKN393262;FKN393271:FKN393273;FKN458774:FKN458776;FKN458785:FKN458787;FKN458796:FKN458798;FKN458807:FKN458809;FKN524310:FKN524312;FKN524321:FKN524323;FKN524332:FKN524334;FKN524343:FKN524345;FKN589846:FKN589848;FKN589857:FKN589859;FKN589868:FKN589870;FKN589879:FKN589881;FKN655382:FKN655384;FKN655393:FKN655395;FKN655404:FKN655406;FKN655415:FKN655417;FKN720918:FKN720920;FKN720929:FKN720931;FKN720940:FKN720942;FKN720951:FKN720953;FKN786454:FKN786456;FKN786465:FKN786467;FKN786476:FKN786478;FKN786487:FKN786489;FKN851990:FKN851992;FKN852001:FKN852003;FKN852012:FKN852014;FKN852023:FKN852025;FKN917526:FKN917528;FKN917537:FKN917539;FKN917548:FKN917550;FKN917559:FKN917561;FKN983062:FKN983064;FKN983073:FKN983075;FKN983084:FKN983086;FKN983095:FKN983097;FUJ50:FUJ60;FUJ65558:FUJ65560;FUJ65569:FUJ65571;FUJ65580:FUJ65582;FUJ65591:FUJ65593;FUJ131094:FUJ131096;FUJ131105:FUJ131107;FUJ131116:FUJ131118;FUJ131127:FUJ131129;FUJ196630:FUJ196632;FUJ196641:FUJ196643;FUJ196652:FUJ196654;FUJ196663:FUJ196665;FUJ262166:FUJ262168;FUJ262177:FUJ262179;FUJ262188:FUJ262190;FUJ262199:FUJ262201;FUJ327702:FUJ327704;FUJ327713:FUJ327715;FUJ327724:FUJ327726;FUJ327735:FUJ327737;FUJ393238:FUJ393240;FUJ393249:FUJ393251;FUJ393260:FUJ393262;FUJ393271:FUJ393273;FUJ458774:FUJ458776;FUJ458785:FUJ458787;FUJ458796:FUJ458798;FUJ458807:FUJ458809;FUJ524310:FUJ524312;FUJ524321:FUJ524323;FUJ524332:FUJ524334;FUJ524343:FUJ524345;FUJ589846:FUJ589848;FUJ589857:FUJ589859;FUJ589868:FUJ589870;FUJ589879:FUJ589881;FUJ655382:FUJ655384;FUJ655393:FUJ655395;FUJ655404:FUJ655406;FUJ655415:FUJ655417;FUJ720918:FUJ720920;FUJ720929:FUJ720931;FUJ720940:FUJ720942;FUJ720951:FUJ720953;FUJ786454:FUJ786456;FUJ786465:FUJ786467;FUJ786476:FUJ786478;FUJ786487:FUJ786489;FUJ851990:FUJ851992;FUJ852001:FUJ852003;FUJ852012:FUJ852014;FUJ852023:FUJ852025;FUJ917526:FUJ917528;FUJ917537:FUJ917539;FUJ917548:FUJ917550;FUJ917559:FUJ917561;FUJ983062:FUJ983064;FUJ983073:FUJ983075;FUJ983084:FUJ983086;FUJ983095:FUJ983097;GEF50:GEF60;GEF65558:GEF65560;GEF65569:GEF65571;GEF65580:GEF65582;GEF65591:GEF65593;GEF131094:GEF131096;GEF131105:GEF131107;GEF131116:GEF131118;GEF131127:GEF131129;GEF196630:GEF196632;GEF196641:GEF196643;GEF196652:GEF196654;GEF196663:GEF196665;GEF262166:GEF262168;GEF262177:GEF262179;GEF262188:GEF262190;GEF262199:GEF262201;GEF327702:GEF327704;GEF327713:GEF327715;GEF327724:GEF327726;GEF327735:GEF327737;GEF393238:GEF393240;GEF393249:GEF393251;GEF393260:GEF393262;GEF393271:GEF393273;GEF458774:GEF458776;GEF458785:GEF458787;GEF458796:GEF458798;GEF458807:GEF458809;GEF524310:GEF524312;GEF524321:GEF524323;GEF524332:GEF524334;GEF524343:GEF524345;GEF589846:GEF589848;GEF589857:GEF589859;GEF589868:GEF589870;GEF589879:GEF589881;GEF655382:GEF655384;GEF655393:GEF655395;GEF655404:GEF655406;GEF655415:GEF655417;GEF720918:GEF720920;GEF720929:GEF720931;GEF720940:GEF720942;GEF720951:GEF720953;GEF786454:GEF786456;GEF786465:GEF786467;GEF786476:GEF786478;GEF786487:GEF786489;GEF851990:GEF851992;GEF852001:GEF852003;GEF852012:GEF852014;GEF852023:GEF852025;GEF917526:GEF917528;GEF917537:GEF917539;GEF917548:GEF917550;GEF917559:GEF917561;GEF983062:GEF983064;GEF983073:GEF983075;GEF983084:GEF983086;GEF983095:GEF983097;GOB50:GOB60;GOB65558:GOB65560;GOB65569:GOB65571;GOB65580:GOB65582;GOB65591:GOB65593;GOB131094:GOB131096;GOB131105:GOB131107;GOB131116:GOB131118;GOB131127:GOB131129;GOB196630:GOB196632;GOB196641:GOB196643;GOB196652:GOB196654;GOB196663:GOB196665;GOB262166:GOB262168;GOB262177:GOB262179;GOB262188:GOB262190;GOB262199:GOB262201;GOB327702:GOB327704;GOB327713:GOB327715;GOB327724:GOB327726;GOB327735:GOB327737;GOB393238:GOB393240;GOB393249:GOB393251;GOB393260:GOB393262;GOB393271:GOB393273;GOB458774:GOB458776;GOB458785:GOB458787;GOB458796:GOB458798;GOB458807:GOB458809;GOB524310:GOB524312;GOB524321:GOB524323;GOB524332:GOB524334;GOB524343:GOB524345;GOB589846:GOB589848;GOB589857:GOB589859;GOB589868:GOB589870;GOB589879:GOB589881;GOB655382:GOB655384;GOB655393:GOB655395;GOB655404:GOB655406;GOB655415:GOB655417;GOB720918:GOB720920;GOB720929:GOB720931;GOB720940:GOB720942;GOB720951:GOB720953;GOB786454:GOB786456;GOB786465:GOB786467;GOB786476:GOB786478;GOB786487:GOB786489;GOB851990:GOB851992;GOB852001:GOB852003;GOB852012:GOB852014;GOB852023:GOB852025;GOB917526:GOB917528;GOB917537:GOB917539;GOB917548:GOB917550;GOB917559:GOB917561;GOB983062:GOB983064;GOB983073:GOB983075;GOB983084:GOB983086;GOB983095:GOB983097;GXX50:GXX60;GXX65558:GXX65560;GXX65569:GXX65571;GXX65580:GXX65582;GXX65591:GXX65593;GXX131094:GXX131096;GXX131105:GXX131107;GXX131116:GXX131118;GXX131127:GXX131129;GXX196630:GXX196632;GXX196641:GXX196643;GXX196652:GXX196654;GXX196663:GXX196665;GXX262166:GXX262168;GXX262177:GXX262179;GXX262188:GXX262190;GXX262199:GXX262201;GXX327702:GXX327704;GXX327713:GXX327715;GXX327724:GXX327726;GXX327735:GXX327737;GXX393238:GXX393240;GXX393249:GXX393251;GXX393260:GXX393262;GXX393271:GXX393273;GXX458774:GXX458776;GXX458785:GXX458787;GXX458796:GXX458798;GXX458807:GXX458809;GXX524310:GXX524312;GXX524321:GXX524323;GXX524332:GXX524334;GXX524343:GXX524345;GXX589846:GXX589848;GXX589857:GXX589859;GXX589868:GXX589870;GXX589879:GXX589881;GXX655382:GXX655384;GXX655393:GXX655395;GXX655404:GXX655406;GXX655415:GXX655417;GXX720918:GXX720920;GXX720929:GXX720931;GXX720940:GXX720942;GXX720951:GXX720953;GXX786454:GXX786456;GXX786465:GXX786467;GXX786476:GXX786478;GXX786487:GXX786489;GXX851990:GXX851992;GXX852001:GXX852003;GXX852012:GXX852014;GXX852023:GXX852025;GXX917526:GXX917528;GXX917537:GXX917539;GXX917548:GXX917550;GXX917559:GXX917561;GXX983062:GXX983064;GXX983073:GXX983075;GXX983084:GXX983086;GXX983095:GXX983097;HHT50:HHT60;HHT65558:HHT65560;HHT65569:HHT65571;HHT65580:HHT65582;HHT65591:HHT65593;HHT131094:HHT131096;HHT131105:HHT131107;HHT131116:HHT131118;HHT131127:HHT131129;HHT196630:HHT196632;HHT196641:HHT196643;HHT196652:HHT196654;HHT196663:HHT196665;HHT262166:HHT262168;HHT262177:HHT262179;HHT262188:HHT262190;HHT262199:HHT262201;HHT327702:HHT327704;HHT327713:HHT327715;HHT327724:HHT327726;HHT327735:HHT327737;HHT393238:HHT393240;HHT393249:HHT393251;HHT393260:HHT393262;HHT393271:HHT393273;HHT458774:HHT458776;HHT458785:HHT458787;HHT458796:HHT458798;HHT458807:HHT458809;HHT524310:HHT524312;HHT524321:HHT524323;HHT524332:HHT524334;HHT524343:HHT524345;HHT589846:HHT589848;HHT589857:HHT589859;HHT589868:HHT589870;HHT589879:HHT589881;HHT655382:HHT655384;HHT655393:HHT655395;HHT655404:HHT655406;HHT655415:HHT655417;HHT720918:HHT720920;HHT720929:HHT720931;HHT720940:HHT720942;HHT720951:HHT720953;HHT786454:HHT786456;HHT786465:HHT786467;HHT786476:HHT786478;HHT786487:HHT786489;HHT851990:HHT851992;HHT852001:HHT852003;HHT852012:HHT852014;HHT852023:HHT852025;HHT917526:HHT917528;HHT917537:HHT917539;HHT917548:HHT917550;HHT917559:HHT917561;HHT983062:HHT983064;HHT983073:HHT983075;HHT983084:HHT983086;HHT983095:HHT983097;HRP50:HRP60;HRP65558:HRP65560;HRP65569:HRP65571;HRP65580:HRP65582;HRP65591:HRP65593;HRP131094:HRP131096;HRP131105:HRP131107;HRP131116:HRP131118;HRP131127:HRP131129;HRP196630:HRP196632;HRP196641:HRP196643;HRP196652:HRP196654;HRP196663:HRP196665;HRP262166:HRP262168;HRP262177:HRP262179;HRP262188:HRP262190;HRP262199:HRP262201;HRP327702:HRP327704;HRP327713:HRP327715;HRP327724:HRP327726;HRP327735:HRP327737;HRP393238:HRP393240;HRP393249:HRP393251;HRP393260:HRP393262;HRP393271:HRP393273;HRP458774:HRP458776;HRP458785:HRP458787;HRP458796:HRP458798;HRP458807:HRP458809;HRP524310:HRP524312;HRP524321:HRP524323;HRP524332:HRP524334;HRP524343:HRP524345;HRP589846:HRP589848;HRP589857:HRP589859;HRP589868:HRP589870;HRP589879:HRP589881;HRP655382:HRP655384;HRP655393:HRP655395;HRP655404:HRP655406;HRP655415:HRP655417;HRP720918:HRP720920;HRP720929:HRP720931;HRP720940:HRP720942;HRP720951:HRP720953;HRP786454:HRP786456;HRP786465:HRP786467;HRP786476:HRP786478;HRP786487:HRP786489;HRP851990:HRP851992;HRP852001:HRP852003;HRP852012:HRP852014;HRP852023:HRP852025;HRP917526:HRP917528;HRP917537:HRP917539;HRP917548:HRP917550;HRP917559:HRP917561;HRP983062:HRP983064;HRP983073:HRP983075;HRP983084:HRP983086;HRP983095:HRP983097;IBL50:IBL60;IBL65558:IBL65560;IBL65569:IBL65571;IBL65580:IBL65582;IBL65591:IBL65593;IBL131094:IBL131096;IBL131105:IBL131107;IBL131116:IBL131118;IBL131127:IBL131129;IBL196630:IBL196632;IBL196641:IBL196643;IBL196652:IBL196654;IBL196663:IBL196665;IBL262166:IBL262168;IBL262177:IBL262179;IBL262188:IBL262190;IBL262199:IBL262201;IBL327702:IBL327704;IBL327713:IBL327715;IBL327724:IBL327726;IBL327735:IBL327737;IBL393238:IBL393240;IBL393249:IBL393251;IBL393260:IBL393262;IBL393271:IBL393273;IBL458774:IBL458776;IBL458785:IBL458787;IBL458796:IBL458798;IBL458807:IBL458809;IBL524310:IBL524312;IBL524321:IBL524323;IBL524332:IBL524334;IBL524343:IBL524345;IBL589846:IBL589848;IBL589857:IBL589859;IBL589868:IBL589870;IBL589879:IBL589881;IBL655382:IBL655384;IBL655393:IBL655395;IBL655404:IBL655406;IBL655415:IBL655417;IBL720918:IBL720920;IBL720929:IBL720931;IBL720940:IBL720942;IBL720951:IBL720953;IBL786454:IBL786456;IBL786465:IBL786467;IBL786476:IBL786478;IBL786487:IBL786489;IBL851990:IBL851992;IBL852001:IBL852003;IBL852012:IBL852014;IBL852023:IBL852025;IBL917526:IBL917528;IBL917537:IBL917539;IBL917548:IBL917550;IBL917559:IBL917561;IBL983062:IBL983064;IBL983073:IBL983075;IBL983084:IBL983086;IBL983095:IBL983097;ILH50:ILH60;ILH65558:ILH65560;ILH65569:ILH65571;ILH65580:ILH65582;ILH65591:ILH65593;ILH131094:ILH131096;ILH131105:ILH131107;ILH131116:ILH131118;ILH131127:ILH131129;ILH196630:ILH196632;ILH196641:ILH196643;ILH196652:ILH196654;ILH196663:ILH196665;ILH262166:ILH262168;ILH262177:ILH262179;ILH262188:ILH262190;ILH262199:ILH262201;ILH327702:ILH327704;ILH327713:ILH327715;ILH327724:ILH327726;ILH327735:ILH327737;ILH393238:ILH393240;ILH393249:ILH393251;ILH393260:ILH393262;ILH393271:ILH393273;ILH458774:ILH458776;ILH458785:ILH458787;ILH458796:ILH458798;ILH458807:ILH458809;ILH524310:ILH524312;ILH524321:ILH524323;ILH524332:ILH524334;ILH524343:ILH524345;ILH589846:ILH589848;ILH589857:ILH589859;ILH589868:ILH589870;ILH589879:ILH589881;ILH655382:ILH655384;ILH655393:ILH655395;ILH655404:ILH655406;ILH655415:ILH655417;ILH720918:ILH720920;ILH720929:ILH720931;ILH720940:ILH720942;ILH720951:ILH720953;ILH786454:ILH786456;ILH786465:ILH786467;ILH786476:ILH786478;ILH786487:ILH786489;ILH851990:ILH851992;ILH852001:ILH852003;ILH852012:ILH852014;ILH852023:ILH852025;ILH917526:ILH917528;ILH917537:ILH917539;ILH917548:ILH917550;ILH917559:ILH917561;ILH983062:ILH983064;ILH983073:ILH983075;ILH983084:ILH983086;ILH983095:ILH983097;IVD50:IVD60;IVD65558:IVD65560;IVD65569:IVD65571;IVD65580:IVD65582;IVD65591:IVD65593;IVD131094:IVD131096;IVD131105:IVD131107;IVD131116:IVD131118;IVD131127:IVD131129;IVD196630:IVD196632;IVD196641:IVD196643;IVD196652:IVD196654;IVD196663:IVD196665;IVD262166:IVD262168;IVD262177:IVD262179;IVD262188:IVD262190;IVD262199:IVD262201;IVD327702:IVD327704;IVD327713:IVD327715;IVD327724:IVD327726;IVD327735:IVD327737;IVD393238:IVD393240;IVD393249:IVD393251;IVD393260:IVD393262;IVD393271:IVD393273;IVD458774:IVD458776;IVD458785:IVD458787;IVD458796:IVD458798;IVD458807:IVD458809;IVD524310:IVD524312;IVD524321:IVD524323;IVD524332:IVD524334;IVD524343:IVD524345;IVD589846:IVD589848;IVD589857:IVD589859;IVD589868:IVD589870;IVD589879:IVD589881;IVD655382:IVD655384;IVD655393:IVD655395;IVD655404:IVD655406;IVD655415:IVD655417;IVD720918:IVD720920;IVD720929:IVD720931;IVD720940:IVD720942;IVD720951:IVD720953;IVD786454:IVD786456;IVD786465:IVD786467;IVD786476:IVD786478;IVD786487:IVD786489;IVD851990:IVD851992;IVD852001:IVD852003;IVD852012:IVD852014;IVD852023:IVD852025;IVD917526:IVD917528;IVD917537:IVD917539;IVD917548:IVD917550;IVD917559:IVD917561;IVD983062:IVD983064;IVD983073:IVD983075;IVD983084:IVD983086;IVD983095:IVD983097;JEZ50:JEZ60;JEZ65558:JEZ65560;JEZ65569:JEZ65571;JEZ65580:JEZ65582;JEZ65591:JEZ65593;JEZ131094:JEZ131096;JEZ131105:JEZ131107;JEZ131116:JEZ131118;JEZ131127:JEZ131129;JEZ196630:JEZ196632;JEZ196641:JEZ196643;JEZ196652:JEZ196654;JEZ196663:JEZ196665;JEZ262166:JEZ262168;JEZ262177:JEZ262179;JEZ262188:JEZ262190;JEZ262199:JEZ262201;JEZ327702:JEZ327704;JEZ327713:JEZ327715;JEZ327724:JEZ327726;JEZ327735:JEZ327737;JEZ393238:JEZ393240;JEZ393249:JEZ393251;JEZ393260:JEZ393262;JEZ393271:JEZ393273;JEZ458774:JEZ458776;JEZ458785:JEZ458787;JEZ458796:JEZ458798;JEZ458807:JEZ458809;JEZ524310:JEZ524312;JEZ524321:JEZ524323;JEZ524332:JEZ524334;JEZ524343:JEZ524345;JEZ589846:JEZ589848;JEZ589857:JEZ589859;JEZ589868:JEZ589870;JEZ589879:JEZ589881;JEZ655382:JEZ655384;JEZ655393:JEZ655395;JEZ655404:JEZ655406;JEZ655415:JEZ655417;JEZ720918:JEZ720920;JEZ720929:JEZ720931;JEZ720940:JEZ720942;JEZ720951:JEZ720953;JEZ786454:JEZ786456;JEZ786465:JEZ786467;JEZ786476:JEZ786478;JEZ786487:JEZ786489;JEZ851990:JEZ851992;JEZ852001:JEZ852003;JEZ852012:JEZ852014;JEZ852023:JEZ852025;JEZ917526:JEZ917528;JEZ917537:JEZ917539;JEZ917548:JEZ917550;JEZ917559:JEZ917561;JEZ983062:JEZ983064;JEZ983073:JEZ983075;JEZ983084:JEZ983086;JEZ983095:JEZ983097;JOV50:JOV60;JOV65558:JOV65560;JOV65569:JOV65571;JOV65580:JOV65582;JOV65591:JOV65593;JOV131094:JOV131096;JOV131105:JOV131107;JOV131116:JOV131118;JOV131127:JOV131129;JOV196630:JOV196632;JOV196641:JOV196643;JOV196652:JOV196654;JOV196663:JOV196665;JOV262166:JOV262168;JOV262177:JOV262179;JOV262188:JOV262190;JOV262199:JOV262201;JOV327702:JOV327704;JOV327713:JOV327715;JOV327724:JOV327726;JOV327735:JOV327737;JOV393238:JOV393240;JOV393249:JOV393251;JOV393260:JOV393262;JOV393271:JOV393273;JOV458774:JOV458776;JOV458785:JOV458787;JOV458796:JOV458798;JOV458807:JOV458809;JOV524310:JOV524312;JOV524321:JOV524323;JOV524332:JOV524334;JOV524343:JOV524345;JOV589846:JOV589848;JOV589857:JOV589859;JOV589868:JOV589870;JOV589879:JOV589881;JOV655382:JOV655384;JOV655393:JOV655395;JOV655404:JOV655406;JOV655415:JOV655417;JOV720918:JOV720920;JOV720929:JOV720931;JOV720940:JOV720942;JOV720951:JOV720953;JOV786454:JOV786456;JOV786465:JOV786467;JOV786476:JOV786478;JOV786487:JOV786489;JOV851990:JOV851992;JOV852001:JOV852003;JOV852012:JOV852014;JOV852023:JOV852025;JOV917526:JOV917528;JOV917537:JOV917539;JOV917548:JOV917550;JOV917559:JOV917561;JOV983062:JOV983064;JOV983073:JOV983075;JOV983084:JOV983086;JOV983095:JOV983097;JYR50:JYR60;JYR65558:JYR65560;JYR65569:JYR65571;JYR65580:JYR65582;JYR65591:JYR65593;JYR131094:JYR131096;JYR131105:JYR131107;JYR131116:JYR131118;JYR131127:JYR131129;JYR196630:JYR196632;JYR196641:JYR196643;JYR196652:JYR196654;JYR196663:JYR196665;JYR262166:JYR262168;JYR262177:JYR262179;JYR262188:JYR262190;JYR262199:JYR262201;JYR327702:JYR327704;JYR327713:JYR327715;JYR327724:JYR327726;JYR327735:JYR327737;JYR393238:JYR393240;JYR393249:JYR393251;JYR393260:JYR393262;JYR393271:JYR393273;JYR458774:JYR458776;JYR458785:JYR458787;JYR458796:JYR458798;JYR458807:JYR458809;JYR524310:JYR524312;JYR524321:JYR524323;JYR524332:JYR524334;JYR524343:JYR524345;JYR589846:JYR589848;JYR589857:JYR589859;JYR589868:JYR589870;JYR589879:JYR589881;JYR655382:JYR655384;JYR655393:JYR655395;JYR655404:JYR655406;JYR655415:JYR655417;JYR720918:JYR720920;JYR720929:JYR720931;JYR720940:JYR720942;JYR720951:JYR720953;JYR786454:JYR786456;JYR786465:JYR786467;JYR786476:JYR786478;JYR786487:JYR786489;JYR851990:JYR851992;JYR852001:JYR852003;JYR852012:JYR852014;JYR852023:JYR852025;JYR917526:JYR917528;JYR917537:JYR917539;JYR917548:JYR917550;JYR917559:JYR917561;JYR983062:JYR983064;JYR983073:JYR983075;JYR983084:JYR983086;JYR983095:JYR983097;KIN50:KIN60;KIN65558:KIN65560;KIN65569:KIN65571;KIN65580:KIN65582;KIN65591:KIN65593;KIN131094:KIN131096;KIN131105:KIN131107;KIN131116:KIN131118;KIN131127:KIN131129;KIN196630:KIN196632;KIN196641:KIN196643;KIN196652:KIN196654;KIN196663:KIN196665;KIN262166:KIN262168;KIN262177:KIN262179;KIN262188:KIN262190;KIN262199:KIN262201;KIN327702:KIN327704;KIN327713:KIN327715;KIN327724:KIN327726;KIN327735:KIN327737;KIN393238:KIN393240;KIN393249:KIN393251;KIN393260:KIN393262;KIN393271:KIN393273;KIN458774:KIN458776;KIN458785:KIN458787;KIN458796:KIN458798;KIN458807:KIN458809;KIN524310:KIN524312;KIN524321:KIN524323;KIN524332:KIN524334;KIN524343:KIN524345;KIN589846:KIN589848;KIN589857:KIN589859;KIN589868:KIN589870;KIN589879:KIN589881;KIN655382:KIN655384;KIN655393:KIN655395;KIN655404:KIN655406;KIN655415:KIN655417;KIN720918:KIN720920;KIN720929:KIN720931;KIN720940:KIN720942;KIN720951:KIN720953;KIN786454:KIN786456;KIN786465:KIN786467;KIN786476:KIN786478;KIN786487:KIN786489;KIN851990:KIN851992;KIN852001:KIN852003;KIN852012:KIN852014;KIN852023:KIN852025;KIN917526:KIN917528;KIN917537:KIN917539;KIN917548:KIN917550;KIN917559:KIN917561;KIN983062:KIN983064;KIN983073:KIN983075;KIN983084:KIN983086;KIN983095:KIN983097;KSJ50:KSJ60;KSJ65558:KSJ65560;KSJ65569:KSJ65571;KSJ65580:KSJ65582;KSJ65591:KSJ65593;KSJ131094:KSJ131096;KSJ131105:KSJ131107;KSJ131116:KSJ131118;KSJ131127:KSJ131129;KSJ196630:KSJ196632;KSJ196641:KSJ196643;KSJ196652:KSJ196654;KSJ196663:KSJ196665;KSJ262166:KSJ262168;KSJ262177:KSJ262179;KSJ262188:KSJ262190;KSJ262199:KSJ262201;KSJ327702:KSJ327704;KSJ327713:KSJ327715;KSJ327724:KSJ327726;KSJ327735:KSJ327737;KSJ393238:KSJ393240;KSJ393249:KSJ393251;KSJ393260:KSJ393262;KSJ393271:KSJ393273;KSJ458774:KSJ458776;KSJ458785:KSJ458787;KSJ458796:KSJ458798;KSJ458807:KSJ458809;KSJ524310:KSJ524312;KSJ524321:KSJ524323;KSJ524332:KSJ524334;KSJ524343:KSJ524345;KSJ589846:KSJ589848;KSJ589857:KSJ589859;KSJ589868:KSJ589870;KSJ589879:KSJ589881;KSJ655382:KSJ655384;KSJ655393:KSJ655395;KSJ655404:KSJ655406;KSJ655415:KSJ655417;KSJ720918:KSJ720920;KSJ720929:KSJ720931;KSJ720940:KSJ720942;KSJ720951:KSJ720953;KSJ786454:KSJ786456;KSJ786465:KSJ786467;KSJ786476:KSJ786478;KSJ786487:KSJ786489;KSJ851990:KSJ851992;KSJ852001:KSJ852003;KSJ852012:KSJ852014;KSJ852023:KSJ852025;KSJ917526:KSJ917528;KSJ917537:KSJ917539;KSJ917548:KSJ917550;KSJ917559:KSJ917561;KSJ983062:KSJ983064;KSJ983073:KSJ983075;KSJ983084:KSJ983086;KSJ983095:KSJ983097;LCF50:LCF60;LCF65558:LCF65560;LCF65569:LCF65571;LCF65580:LCF65582;LCF65591:LCF65593;LCF131094:LCF131096;LCF131105:LCF131107;LCF131116:LCF131118;LCF131127:LCF131129;LCF196630:LCF196632;LCF196641:LCF196643;LCF196652:LCF196654;LCF196663:LCF196665;LCF262166:LCF262168;LCF262177:LCF262179;LCF262188:LCF262190;LCF262199:LCF262201;LCF327702:LCF327704;LCF327713:LCF327715;LCF327724:LCF327726;LCF327735:LCF327737;LCF393238:LCF393240;LCF393249:LCF393251;LCF393260:LCF393262;LCF393271:LCF393273;LCF458774:LCF458776;LCF458785:LCF458787;LCF458796:LCF458798;LCF458807:LCF458809;LCF524310:LCF524312;LCF524321:LCF524323;LCF524332:LCF524334;LCF524343:LCF524345;LCF589846:LCF589848;LCF589857:LCF589859;LCF589868:LCF589870;LCF589879:LCF589881;LCF655382:LCF655384;LCF655393:LCF655395;LCF655404:LCF655406;LCF655415:LCF655417;LCF720918:LCF720920;LCF720929:LCF720931;LCF720940:LCF720942;LCF720951:LCF720953;LCF786454:LCF786456;LCF786465:LCF786467;LCF786476:LCF786478;LCF786487:LCF786489;LCF851990:LCF851992;LCF852001:LCF852003;LCF852012:LCF852014;LCF852023:LCF852025;LCF917526:LCF917528;LCF917537:LCF917539;LCF917548:LCF917550;LCF917559:LCF917561;LCF983062:LCF983064;LCF983073:LCF983075;LCF983084:LCF983086;LCF983095:LCF983097;LMB50:LMB60;LMB65558:LMB65560;LMB65569:LMB65571;LMB65580:LMB65582;LMB65591:LMB65593;LMB131094:LMB131096;LMB131105:LMB131107;LMB131116:LMB131118;LMB131127:LMB131129;LMB196630:LMB196632;LMB196641:LMB196643;LMB196652:LMB196654;LMB196663:LMB196665;LMB262166:LMB262168;LMB262177:LMB262179;LMB262188:LMB262190;LMB262199:LMB262201;LMB327702:LMB327704;LMB327713:LMB327715;LMB327724:LMB327726;LMB327735:LMB327737;LMB393238:LMB393240;LMB393249:LMB393251;LMB393260:LMB393262;LMB393271:LMB393273;LMB458774:LMB458776;LMB458785:LMB458787;LMB458796:LMB458798;LMB458807:LMB458809;LMB524310:LMB524312;LMB524321:LMB524323;LMB524332:LMB524334;LMB524343:LMB524345;LMB589846:LMB589848;LMB589857:LMB589859;LMB589868:LMB589870;LMB589879:LMB589881;LMB655382:LMB655384;LMB655393:LMB655395;LMB655404:LMB655406;LMB655415:LMB655417;LMB720918:LMB720920;LMB720929:LMB720931;LMB720940:LMB720942;LMB720951:LMB720953;LMB786454:LMB786456;LMB786465:LMB786467;LMB786476:LMB786478;LMB786487:LMB786489;LMB851990:LMB851992;LMB852001:LMB852003;LMB852012:LMB852014;LMB852023:LMB852025;LMB917526:LMB917528;LMB917537:LMB917539;LMB917548:LMB917550;LMB917559:LMB917561;LMB983062:LMB983064;LMB983073:LMB983075;LMB983084:LMB983086;LMB983095:LMB983097;LVX50:LVX60;LVX65558:LVX65560;LVX65569:LVX65571;LVX65580:LVX65582;LVX65591:LVX65593;LVX131094:LVX131096;LVX131105:LVX131107;LVX131116:LVX131118;LVX131127:LVX131129;LVX196630:LVX196632;LVX196641:LVX196643;LVX196652:LVX196654;LVX196663:LVX196665;LVX262166:LVX262168;LVX262177:LVX262179;LVX262188:LVX262190;LVX262199:LVX262201;LVX327702:LVX327704;LVX327713:LVX327715;LVX327724:LVX327726;LVX327735:LVX327737;LVX393238:LVX393240;LVX393249:LVX393251;LVX393260:LVX393262;LVX393271:LVX393273;LVX458774:LVX458776;LVX458785:LVX458787;LVX458796:LVX458798;LVX458807:LVX458809;LVX524310:LVX524312;LVX524321:LVX524323;LVX524332:LVX524334;LVX524343:LVX524345;LVX589846:LVX589848;LVX589857:LVX589859;LVX589868:LVX589870;LVX589879:LVX589881;LVX655382:LVX655384;LVX655393:LVX655395;LVX655404:LVX655406;LVX655415:LVX655417;LVX720918:LVX720920;LVX720929:LVX720931;LVX720940:LVX720942;LVX720951:LVX720953;LVX786454:LVX786456;LVX786465:LVX786467;LVX786476:LVX786478;LVX786487:LVX786489;LVX851990:LVX851992;LVX852001:LVX852003;LVX852012:LVX852014;LVX852023:LVX852025;LVX917526:LVX917528;LVX917537:LVX917539;LVX917548:LVX917550;LVX917559:LVX917561;LVX983062:LVX983064;LVX983073:LVX983075;LVX983084:LVX983086;LVX983095:LVX983097;MFT50:MFT60;MFT65558:MFT65560;MFT65569:MFT65571;MFT65580:MFT65582;MFT65591:MFT65593;MFT131094:MFT131096;MFT131105:MFT131107;MFT131116:MFT131118;MFT131127:MFT131129;MFT196630:MFT196632;MFT196641:MFT196643;MFT196652:MFT196654;MFT196663:MFT196665;MFT262166:MFT262168;MFT262177:MFT262179;MFT262188:MFT262190;MFT262199:MFT262201;MFT327702:MFT327704;MFT327713:MFT327715;MFT327724:MFT327726;MFT327735:MFT327737;MFT393238:MFT393240;MFT393249:MFT393251;MFT393260:MFT393262;MFT393271:MFT393273;MFT458774:MFT458776;MFT458785:MFT458787;MFT458796:MFT458798;MFT458807:MFT458809;MFT524310:MFT524312;MFT524321:MFT524323;MFT524332:MFT524334;MFT524343:MFT524345;MFT589846:MFT589848;MFT589857:MFT589859;MFT589868:MFT589870;MFT589879:MFT589881;MFT655382:MFT655384;MFT655393:MFT655395;MFT655404:MFT655406;MFT655415:MFT655417;MFT720918:MFT720920;MFT720929:MFT720931;MFT720940:MFT720942;MFT720951:MFT720953;MFT786454:MFT786456;MFT786465:MFT786467;MFT786476:MFT786478;MFT786487:MFT786489;MFT851990:MFT851992;MFT852001:MFT852003;MFT852012:MFT852014;MFT852023:MFT852025;MFT917526:MFT917528;MFT917537:MFT917539;MFT917548:MFT917550;MFT917559:MFT917561;MFT983062:MFT983064;MFT983073:MFT983075;MFT983084:MFT983086;MFT983095:MFT983097;MPP50:MPP60;MPP65558:MPP65560;MPP65569:MPP65571;MPP65580:MPP65582;MPP65591:MPP65593;MPP131094:MPP131096;MPP131105:MPP131107;MPP131116:MPP131118;MPP131127:MPP131129;MPP196630:MPP196632;MPP196641:MPP196643;MPP196652:MPP196654;MPP196663:MPP196665;MPP262166:MPP262168;MPP262177:MPP262179;MPP262188:MPP262190;MPP262199:MPP262201;MPP327702:MPP327704;MPP327713:MPP327715;MPP327724:MPP327726;MPP327735:MPP327737;MPP393238:MPP393240;MPP393249:MPP393251;MPP393260:MPP393262;MPP393271:MPP393273;MPP458774:MPP458776;MPP458785:MPP458787;MPP458796:MPP458798;MPP458807:MPP458809;MPP524310:MPP524312;MPP524321:MPP524323;MPP524332:MPP524334;MPP524343:MPP524345;MPP589846:MPP589848;MPP589857:MPP589859;MPP589868:MPP589870;MPP589879:MPP589881;MPP655382:MPP655384;MPP655393:MPP655395;MPP655404:MPP655406;MPP655415:MPP655417;MPP720918:MPP720920;MPP720929:MPP720931;MPP720940:MPP720942;MPP720951:MPP720953;MPP786454:MPP786456;MPP786465:MPP786467;MPP786476:MPP786478;MPP786487:MPP786489;MPP851990:MPP851992;MPP852001:MPP852003;MPP852012:MPP852014;MPP852023:MPP852025;MPP917526:MPP917528;MPP917537:MPP917539;MPP917548:MPP917550;MPP917559:MPP917561;MPP983062:MPP983064;MPP983073:MPP983075;MPP983084:MPP983086;MPP983095:MPP983097;MZL50:MZL60;MZL65558:MZL65560;MZL65569:MZL65571;MZL65580:MZL65582;MZL65591:MZL65593;MZL131094:MZL131096;MZL131105:MZL131107;MZL131116:MZL131118;MZL131127:MZL131129;MZL196630:MZL196632;MZL196641:MZL196643;MZL196652:MZL196654;MZL196663:MZL196665;MZL262166:MZL262168;MZL262177:MZL262179;MZL262188:MZL262190;MZL262199:MZL262201;MZL327702:MZL327704;MZL327713:MZL327715;MZL327724:MZL327726;MZL327735:MZL327737;MZL393238:MZL393240;MZL393249:MZL393251;MZL393260:MZL393262;MZL393271:MZL393273;MZL458774:MZL458776;MZL458785:MZL458787;MZL458796:MZL458798;MZL458807:MZL458809;MZL524310:MZL524312;MZL524321:MZL524323;MZL524332:MZL524334;MZL524343:MZL524345;MZL589846:MZL589848;MZL589857:MZL589859;MZL589868:MZL589870;MZL589879:MZL589881;MZL655382:MZL655384;MZL655393:MZL655395;MZL655404:MZL655406;MZL655415:MZL655417;MZL720918:MZL720920;MZL720929:MZL720931;MZL720940:MZL720942;MZL720951:MZL720953;MZL786454:MZL786456;MZL786465:MZL786467;MZL786476:MZL786478;MZL786487:MZL786489;MZL851990:MZL851992;MZL852001:MZL852003;MZL852012:MZL852014;MZL852023:MZL852025;MZL917526:MZL917528;MZL917537:MZL917539;MZL917548:MZL917550;MZL917559:MZL917561;MZL983062:MZL983064;MZL983073:MZL983075;MZL983084:MZL983086;MZL983095:MZL983097;NJH50:NJH60;NJH65558:NJH65560;NJH65569:NJH65571;NJH65580:NJH65582;NJH65591:NJH65593;NJH131094:NJH131096;NJH131105:NJH131107;NJH131116:NJH131118;NJH131127:NJH131129;NJH196630:NJH196632;NJH196641:NJH196643;NJH196652:NJH196654;NJH196663:NJH196665;NJH262166:NJH262168;NJH262177:NJH262179;NJH262188:NJH262190;NJH262199:NJH262201;NJH327702:NJH327704;NJH327713:NJH327715;NJH327724:NJH327726;NJH327735:NJH327737;NJH393238:NJH393240;NJH393249:NJH393251;NJH393260:NJH393262;NJH393271:NJH393273;NJH458774:NJH458776;NJH458785:NJH458787;NJH458796:NJH458798;NJH458807:NJH458809;NJH524310:NJH524312;NJH524321:NJH524323;NJH524332:NJH524334;NJH524343:NJH524345;NJH589846:NJH589848;NJH589857:NJH589859;NJH589868:NJH589870;NJH589879:NJH589881;NJH655382:NJH655384;NJH655393:NJH655395;NJH655404:NJH655406;NJH655415:NJH655417;NJH720918:NJH720920;NJH720929:NJH720931;NJH720940:NJH720942;NJH720951:NJH720953;NJH786454:NJH786456;NJH786465:NJH786467;NJH786476:NJH786478;NJH786487:NJH786489;NJH851990:NJH851992;NJH852001:NJH852003;NJH852012:NJH852014;NJH852023:NJH852025;NJH917526:NJH917528;NJH917537:NJH917539;NJH917548:NJH917550;NJH917559:NJH917561;NJH983062:NJH983064;NJH983073:NJH983075;NJH983084:NJH983086;NJH983095:NJH983097;NTD50:NTD60;NTD65558:NTD65560;NTD65569:NTD65571;NTD65580:NTD65582;NTD65591:NTD65593;NTD131094:NTD131096;NTD131105:NTD131107;NTD131116:NTD131118;NTD131127:NTD131129;NTD196630:NTD196632;NTD196641:NTD196643;NTD196652:NTD196654;NTD196663:NTD196665;NTD262166:NTD262168;NTD262177:NTD262179;NTD262188:NTD262190;NTD262199:NTD262201;NTD327702:NTD327704;NTD327713:NTD327715;NTD327724:NTD327726;NTD327735:NTD327737;NTD393238:NTD393240;NTD393249:NTD393251;NTD393260:NTD393262;NTD393271:NTD393273;NTD458774:NTD458776;NTD458785:NTD458787;NTD458796:NTD458798;NTD458807:NTD458809;NTD524310:NTD524312;NTD524321:NTD524323;NTD524332:NTD524334;NTD524343:NTD524345;NTD589846:NTD589848;NTD589857:NTD589859;NTD589868:NTD589870;NTD589879:NTD589881;NTD655382:NTD655384;NTD655393:NTD655395;NTD655404:NTD655406;NTD655415:NTD655417;NTD720918:NTD720920;NTD720929:NTD720931;NTD720940:NTD720942;NTD720951:NTD720953;NTD786454:NTD786456;NTD786465:NTD786467;NTD786476:NTD786478;NTD786487:NTD786489;NTD851990:NTD851992;NTD852001:NTD852003;NTD852012:NTD852014;NTD852023:NTD852025;NTD917526:NTD917528;NTD917537:NTD917539;NTD917548:NTD917550;NTD917559:NTD917561;NTD983062:NTD983064;NTD983073:NTD983075;NTD983084:NTD983086;NTD983095:NTD983097;OCZ50:OCZ60;OCZ65558:OCZ65560;OCZ65569:OCZ65571;OCZ65580:OCZ65582;OCZ65591:OCZ65593;OCZ131094:OCZ131096;OCZ131105:OCZ131107;OCZ131116:OCZ131118;OCZ131127:OCZ131129;OCZ196630:OCZ196632;OCZ196641:OCZ196643;OCZ196652:OCZ196654;OCZ196663:OCZ196665;OCZ262166:OCZ262168;OCZ262177:OCZ262179;OCZ262188:OCZ262190;OCZ262199:OCZ262201;OCZ327702:OCZ327704;OCZ327713:OCZ327715;OCZ327724:OCZ327726;OCZ327735:OCZ327737;OCZ393238:OCZ393240;OCZ393249:OCZ393251;OCZ393260:OCZ393262;OCZ393271:OCZ393273;OCZ458774:OCZ458776;OCZ458785:OCZ458787;OCZ458796:OCZ458798;OCZ458807:OCZ458809;OCZ524310:OCZ524312;OCZ524321:OCZ524323;OCZ524332:OCZ524334;OCZ524343:OCZ524345;OCZ589846:OCZ589848;OCZ589857:OCZ589859;OCZ589868:OCZ589870;OCZ589879:OCZ589881;OCZ655382:OCZ655384;OCZ655393:OCZ655395;OCZ655404:OCZ655406;OCZ655415:OCZ655417;OCZ720918:OCZ720920;OCZ720929:OCZ720931;OCZ720940:OCZ720942;OCZ720951:OCZ720953;OCZ786454:OCZ786456;OCZ786465:OCZ786467;OCZ786476:OCZ786478;OCZ786487:OCZ786489;OCZ851990:OCZ851992;OCZ852001:OCZ852003;OCZ852012:OCZ852014;OCZ852023:OCZ852025;OCZ917526:OCZ917528;OCZ917537:OCZ917539;OCZ917548:OCZ917550;OCZ917559:OCZ917561;OCZ983062:OCZ983064;OCZ983073:OCZ983075;OCZ983084:OCZ983086;OCZ983095:OCZ983097;OMV50:OMV60;OMV65558:OMV65560;OMV65569:OMV65571;OMV65580:OMV65582;OMV65591:OMV65593;OMV131094:OMV131096;OMV131105:OMV131107;OMV131116:OMV131118;OMV131127:OMV131129;OMV196630:OMV196632;OMV196641:OMV196643;OMV196652:OMV196654;OMV196663:OMV196665;OMV262166:OMV262168;OMV262177:OMV262179;OMV262188:OMV262190;OMV262199:OMV262201;OMV327702:OMV327704;OMV327713:OMV327715;OMV327724:OMV327726;OMV327735:OMV327737;OMV393238:OMV393240;OMV393249:OMV393251;OMV393260:OMV393262;OMV393271:OMV393273;OMV458774:OMV458776;OMV458785:OMV458787;OMV458796:OMV458798;OMV458807:OMV458809;OMV524310:OMV524312;OMV524321:OMV524323;OMV524332:OMV524334;OMV524343:OMV524345;OMV589846:OMV589848;OMV589857:OMV589859;OMV589868:OMV589870;OMV589879:OMV589881;OMV655382:OMV655384;OMV655393:OMV655395;OMV655404:OMV655406;OMV655415:OMV655417;OMV720918:OMV720920;OMV720929:OMV720931;OMV720940:OMV720942;OMV720951:OMV720953;OMV786454:OMV786456;OMV786465:OMV786467;OMV786476:OMV786478;OMV786487:OMV786489;OMV851990:OMV851992;OMV852001:OMV852003;OMV852012:OMV852014;OMV852023:OMV852025;OMV917526:OMV917528;OMV917537:OMV917539;OMV917548:OMV917550;OMV917559:OMV917561;OMV983062:OMV983064;OMV983073:OMV983075;OMV983084:OMV983086;OMV983095:OMV983097;OWR50:OWR60;OWR65558:OWR65560;OWR65569:OWR65571;OWR65580:OWR65582;OWR65591:OWR65593;OWR131094:OWR131096;OWR131105:OWR131107;OWR131116:OWR131118;OWR131127:OWR131129;OWR196630:OWR196632;OWR196641:OWR196643;OWR196652:OWR196654;OWR196663:OWR196665;OWR262166:OWR262168;OWR262177:OWR262179;OWR262188:OWR262190;OWR262199:OWR262201;OWR327702:OWR327704;OWR327713:OWR327715;OWR327724:OWR327726;OWR327735:OWR327737;OWR393238:OWR393240;OWR393249:OWR393251;OWR393260:OWR393262;OWR393271:OWR393273;OWR458774:OWR458776;OWR458785:OWR458787;OWR458796:OWR458798;OWR458807:OWR458809;OWR524310:OWR524312;OWR524321:OWR524323;OWR524332:OWR524334;OWR524343:OWR524345;OWR589846:OWR589848;OWR589857:OWR589859;OWR589868:OWR589870;OWR589879:OWR589881;OWR655382:OWR655384;OWR655393:OWR655395;OWR655404:OWR655406;OWR655415:OWR655417;OWR720918:OWR720920;OWR720929:OWR720931;OWR720940:OWR720942;OWR720951:OWR720953;OWR786454:OWR786456;OWR786465:OWR786467;OWR786476:OWR786478;OWR786487:OWR786489;OWR851990:OWR851992;OWR852001:OWR852003;OWR852012:OWR852014;OWR852023:OWR852025;OWR917526:OWR917528;OWR917537:OWR917539;OWR917548:OWR917550;OWR917559:OWR917561;OWR983062:OWR983064;OWR983073:OWR983075;OWR983084:OWR983086;OWR983095:OWR983097;PGN50:PGN60;PGN65558:PGN65560;PGN65569:PGN65571;PGN65580:PGN65582;PGN65591:PGN65593;PGN131094:PGN131096;PGN131105:PGN131107;PGN131116:PGN131118;PGN131127:PGN131129;PGN196630:PGN196632;PGN196641:PGN196643;PGN196652:PGN196654;PGN196663:PGN196665;PGN262166:PGN262168;PGN262177:PGN262179;PGN262188:PGN262190;PGN262199:PGN262201;PGN327702:PGN327704;PGN327713:PGN327715;PGN327724:PGN327726;PGN327735:PGN327737;PGN393238:PGN393240;PGN393249:PGN393251;PGN393260:PGN393262;PGN393271:PGN393273;PGN458774:PGN458776;PGN458785:PGN458787;PGN458796:PGN458798;PGN458807:PGN458809;PGN524310:PGN524312;PGN524321:PGN524323;PGN524332:PGN524334;PGN524343:PGN524345;PGN589846:PGN589848;PGN589857:PGN589859;PGN589868:PGN589870;PGN589879:PGN589881;PGN655382:PGN655384;PGN655393:PGN655395;PGN655404:PGN655406;PGN655415:PGN655417;PGN720918:PGN720920;PGN720929:PGN720931;PGN720940:PGN720942;PGN720951:PGN720953;PGN786454:PGN786456;PGN786465:PGN786467;PGN786476:PGN786478;PGN786487:PGN786489;PGN851990:PGN851992;PGN852001:PGN852003;PGN852012:PGN852014;PGN852023:PGN852025;PGN917526:PGN917528;PGN917537:PGN917539;PGN917548:PGN917550;PGN917559:PGN917561;PGN983062:PGN983064;PGN983073:PGN983075;PGN983084:PGN983086;PGN983095:PGN983097;PQJ50:PQJ60;PQJ65558:PQJ65560;PQJ65569:PQJ65571;PQJ65580:PQJ65582;PQJ65591:PQJ65593;PQJ131094:PQJ131096;PQJ131105:PQJ131107;PQJ131116:PQJ131118;PQJ131127:PQJ131129;PQJ196630:PQJ196632;PQJ196641:PQJ196643;PQJ196652:PQJ196654;PQJ196663:PQJ196665;PQJ262166:PQJ262168;PQJ262177:PQJ262179;PQJ262188:PQJ262190;PQJ262199:PQJ262201;PQJ327702:PQJ327704;PQJ327713:PQJ327715;PQJ327724:PQJ327726;PQJ327735:PQJ327737;PQJ393238:PQJ393240;PQJ393249:PQJ393251;PQJ393260:PQJ393262;PQJ393271:PQJ393273;PQJ458774:PQJ458776;PQJ458785:PQJ458787;PQJ458796:PQJ458798;PQJ458807:PQJ458809;PQJ524310:PQJ524312;PQJ524321:PQJ524323;PQJ524332:PQJ524334;PQJ524343:PQJ524345;PQJ589846:PQJ589848;PQJ589857:PQJ589859;PQJ589868:PQJ589870;PQJ589879:PQJ589881;PQJ655382:PQJ655384;PQJ655393:PQJ655395;PQJ655404:PQJ655406;PQJ655415:PQJ655417;PQJ720918:PQJ720920;PQJ720929:PQJ720931;PQJ720940:PQJ720942;PQJ720951:PQJ720953;PQJ786454:PQJ786456;PQJ786465:PQJ786467;PQJ786476:PQJ786478;PQJ786487:PQJ786489;PQJ851990:PQJ851992;PQJ852001:PQJ852003;PQJ852012:PQJ852014;PQJ852023:PQJ852025;PQJ917526:PQJ917528;PQJ917537:PQJ917539;PQJ917548:PQJ917550;PQJ917559:PQJ917561;PQJ983062:PQJ983064;PQJ983073:PQJ983075;PQJ983084:PQJ983086;PQJ983095:PQJ983097;QAF50:QAF60;QAF65558:QAF65560;QAF65569:QAF65571;QAF65580:QAF65582;QAF65591:QAF65593;QAF131094:QAF131096;QAF131105:QAF131107;QAF131116:QAF131118;QAF131127:QAF131129;QAF196630:QAF196632;QAF196641:QAF196643;QAF196652:QAF196654;QAF196663:QAF196665;QAF262166:QAF262168;QAF262177:QAF262179;QAF262188:QAF262190;QAF262199:QAF262201;QAF327702:QAF327704;QAF327713:QAF327715;QAF327724:QAF327726;QAF327735:QAF327737;QAF393238:QAF393240;QAF393249:QAF393251;QAF393260:QAF393262;QAF393271:QAF393273;QAF458774:QAF458776;QAF458785:QAF458787;QAF458796:QAF458798;QAF458807:QAF458809;QAF524310:QAF524312;QAF524321:QAF524323;QAF524332:QAF524334;QAF524343:QAF524345;QAF589846:QAF589848;QAF589857:QAF589859;QAF589868:QAF589870;QAF589879:QAF589881;QAF655382:QAF655384;QAF655393:QAF655395;QAF655404:QAF655406;QAF655415:QAF655417;QAF720918:QAF720920;QAF720929:QAF720931;QAF720940:QAF720942;QAF720951:QAF720953;QAF786454:QAF786456;QAF786465:QAF786467;QAF786476:QAF786478;QAF786487:QAF786489;QAF851990:QAF851992;QAF852001:QAF852003;QAF852012:QAF852014;QAF852023:QAF852025;QAF917526:QAF917528;QAF917537:QAF917539;QAF917548:QAF917550;QAF917559:QAF917561;QAF983062:QAF983064;QAF983073:QAF983075;QAF983084:QAF983086;QAF983095:QAF983097;QKB50:QKB60;QKB65558:QKB65560;QKB65569:QKB65571;QKB65580:QKB65582;QKB65591:QKB65593;QKB131094:QKB131096;QKB131105:QKB131107;QKB131116:QKB131118;QKB131127:QKB131129;QKB196630:QKB196632;QKB196641:QKB196643;QKB196652:QKB196654;QKB196663:QKB196665;QKB262166:QKB262168;QKB262177:QKB262179;QKB262188:QKB262190;QKB262199:QKB262201;QKB327702:QKB327704;QKB327713:QKB327715;QKB327724:QKB327726;QKB327735:QKB327737;QKB393238:QKB393240;QKB393249:QKB393251;QKB393260:QKB393262;QKB393271:QKB393273;QKB458774:QKB458776;QKB458785:QKB458787;QKB458796:QKB458798;QKB458807:QKB458809;QKB524310:QKB524312;QKB524321:QKB524323;QKB524332:QKB524334;QKB524343:QKB524345;QKB589846:QKB589848;QKB589857:QKB589859;QKB589868:QKB589870;QKB589879:QKB589881;QKB655382:QKB655384;QKB655393:QKB655395;QKB655404:QKB655406;QKB655415:QKB655417;QKB720918:QKB720920;QKB720929:QKB720931;QKB720940:QKB720942;QKB720951:QKB720953;QKB786454:QKB786456;QKB786465:QKB786467;QKB786476:QKB786478;QKB786487:QKB786489;QKB851990:QKB851992;QKB852001:QKB852003;QKB852012:QKB852014;QKB852023:QKB852025;QKB917526:QKB917528;QKB917537:QKB917539;QKB917548:QKB917550;QKB917559:QKB917561;QKB983062:QKB983064;QKB983073:QKB983075;QKB983084:QKB983086;QKB983095:QKB983097;QTX50:QTX60;QTX65558:QTX65560;QTX65569:QTX65571;QTX65580:QTX65582;QTX65591:QTX65593;QTX131094:QTX131096;QTX131105:QTX131107;QTX131116:QTX131118;QTX131127:QTX131129;QTX196630:QTX196632;QTX196641:QTX196643;QTX196652:QTX196654;QTX196663:QTX196665;QTX262166:QTX262168;QTX262177:QTX262179;QTX262188:QTX262190;QTX262199:QTX262201;QTX327702:QTX327704;QTX327713:QTX327715;QTX327724:QTX327726;QTX327735:QTX327737;QTX393238:QTX393240;QTX393249:QTX393251;QTX393260:QTX393262;QTX393271:QTX393273;QTX458774:QTX458776;QTX458785:QTX458787;QTX458796:QTX458798;QTX458807:QTX458809;QTX524310:QTX524312;QTX524321:QTX524323;QTX524332:QTX524334;QTX524343:QTX524345;QTX589846:QTX589848;QTX589857:QTX589859;QTX589868:QTX589870;QTX589879:QTX589881;QTX655382:QTX655384;QTX655393:QTX655395;QTX655404:QTX655406;QTX655415:QTX655417;QTX720918:QTX720920;QTX720929:QTX720931;QTX720940:QTX720942;QTX720951:QTX720953;QTX786454:QTX786456;QTX786465:QTX786467;QTX786476:QTX786478;QTX786487:QTX786489;QTX851990:QTX851992;QTX852001:QTX852003;QTX852012:QTX852014;QTX852023:QTX852025;QTX917526:QTX917528;QTX917537:QTX917539;QTX917548:QTX917550;QTX917559:QTX917561;QTX983062:QTX983064;QTX983073:QTX983075;QTX983084:QTX983086;QTX983095:QTX983097;RDT50:RDT60;RDT65558:RDT65560;RDT65569:RDT65571;RDT65580:RDT65582;RDT65591:RDT65593;RDT131094:RDT131096;RDT131105:RDT131107;RDT131116:RDT131118;RDT131127:RDT131129;RDT196630:RDT196632;RDT196641:RDT196643;RDT196652:RDT196654;RDT196663:RDT196665;RDT262166:RDT262168;RDT262177:RDT262179;RDT262188:RDT262190;RDT262199:RDT262201;RDT327702:RDT327704;RDT327713:RDT327715;RDT327724:RDT327726;RDT327735:RDT327737;RDT393238:RDT393240;RDT393249:RDT393251;RDT393260:RDT393262;RDT393271:RDT393273;RDT458774:RDT458776;RDT458785:RDT458787;RDT458796:RDT458798;RDT458807:RDT458809;RDT524310:RDT524312;RDT524321:RDT524323;RDT524332:RDT524334;RDT524343:RDT524345;RDT589846:RDT589848;RDT589857:RDT589859;RDT589868:RDT589870;RDT589879:RDT589881;RDT655382:RDT655384;RDT655393:RDT655395;RDT655404:RDT655406;RDT655415:RDT655417;RDT720918:RDT720920;RDT720929:RDT720931;RDT720940:RDT720942;RDT720951:RDT720953;RDT786454:RDT786456;RDT786465:RDT786467;RDT786476:RDT786478;RDT786487:RDT786489;RDT851990:RDT851992;RDT852001:RDT852003;RDT852012:RDT852014;RDT852023:RDT852025;RDT917526:RDT917528;RDT917537:RDT917539;RDT917548:RDT917550;RDT917559:RDT917561;RDT983062:RDT983064;RDT983073:RDT983075;RDT983084:RDT983086;RDT983095:RDT983097;RNP50:RNP60;RNP65558:RNP65560;RNP65569:RNP65571;RNP65580:RNP65582;RNP65591:RNP65593;RNP131094:RNP131096;RNP131105:RNP131107;RNP131116:RNP131118;RNP131127:RNP131129;RNP196630:RNP196632;RNP196641:RNP196643;RNP196652:RNP196654;RNP196663:RNP196665;RNP262166:RNP262168;RNP262177:RNP262179;RNP262188:RNP262190;RNP262199:RNP262201;RNP327702:RNP327704;RNP327713:RNP327715;RNP327724:RNP327726;RNP327735:RNP327737;RNP393238:RNP393240;RNP393249:RNP393251;RNP393260:RNP393262;RNP393271:RNP393273;RNP458774:RNP458776;RNP458785:RNP458787;RNP458796:RNP458798;RNP458807:RNP458809;RNP524310:RNP524312;RNP524321:RNP524323;RNP524332:RNP524334;RNP524343:RNP524345;RNP589846:RNP589848;RNP589857:RNP589859;RNP589868:RNP589870;RNP589879:RNP589881;RNP655382:RNP655384;RNP655393:RNP655395;RNP655404:RNP655406;RNP655415:RNP655417;RNP720918:RNP720920;RNP720929:RNP720931;RNP720940:RNP720942;RNP720951:RNP720953;RNP786454:RNP786456;RNP786465:RNP786467;RNP786476:RNP786478;RNP786487:RNP786489;RNP851990:RNP851992;RNP852001:RNP852003;RNP852012:RNP852014;RNP852023:RNP852025;RNP917526:RNP917528;RNP917537:RNP917539;RNP917548:RNP917550;RNP917559:RNP917561;RNP983062:RNP983064;RNP983073:RNP983075;RNP983084:RNP983086;RNP983095:RNP983097;RXL50:RXL60;RXL65558:RXL65560;RXL65569:RXL65571;RXL65580:RXL65582;RXL65591:RXL65593;RXL131094:RXL131096;RXL131105:RXL131107;RXL131116:RXL131118;RXL131127:RXL131129;RXL196630:RXL196632;RXL196641:RXL196643;RXL196652:RXL196654;RXL196663:RXL196665;RXL262166:RXL262168;RXL262177:RXL262179;RXL262188:RXL262190;RXL262199:RXL262201;RXL327702:RXL327704;RXL327713:RXL327715;RXL327724:RXL327726;RXL327735:RXL327737;RXL393238:RXL393240;RXL393249:RXL393251;RXL393260:RXL393262;RXL393271:RXL393273;RXL458774:RXL458776;RXL458785:RXL458787;RXL458796:RXL458798;RXL458807:RXL458809;RXL524310:RXL524312;RXL524321:RXL524323;RXL524332:RXL524334;RXL524343:RXL524345;RXL589846:RXL589848;RXL589857:RXL589859;RXL589868:RXL589870;RXL589879:RXL589881;RXL655382:RXL655384;RXL655393:RXL655395;RXL655404:RXL655406;RXL655415:RXL655417;RXL720918:RXL720920;RXL720929:RXL720931;RXL720940:RXL720942;RXL720951:RXL720953;RXL786454:RXL786456;RXL786465:RXL786467;RXL786476:RXL786478;RXL786487:RXL786489;RXL851990:RXL851992;RXL852001:RXL852003;RXL852012:RXL852014;RXL852023:RXL852025;RXL917526:RXL917528;RXL917537:RXL917539;RXL917548:RXL917550;RXL917559:RXL917561;RXL983062:RXL983064;RXL983073:RXL983075;RXL983084:RXL983086;RXL983095:RXL983097;SHH50:SHH60;SHH65558:SHH65560;SHH65569:SHH65571;SHH65580:SHH65582;SHH65591:SHH65593;SHH131094:SHH131096;SHH131105:SHH131107;SHH131116:SHH131118;SHH131127:SHH131129;SHH196630:SHH196632;SHH196641:SHH196643;SHH196652:SHH196654;SHH196663:SHH196665;SHH262166:SHH262168;SHH262177:SHH262179;SHH262188:SHH262190;SHH262199:SHH262201;SHH327702:SHH327704;SHH327713:SHH327715;SHH327724:SHH327726;SHH327735:SHH327737;SHH393238:SHH393240;SHH393249:SHH393251;SHH393260:SHH393262;SHH393271:SHH393273;SHH458774:SHH458776;SHH458785:SHH458787;SHH458796:SHH458798;SHH458807:SHH458809;SHH524310:SHH524312;SHH524321:SHH524323;SHH524332:SHH524334;SHH524343:SHH524345;SHH589846:SHH589848;SHH589857:SHH589859;SHH589868:SHH589870;SHH589879:SHH589881;SHH655382:SHH655384;SHH655393:SHH655395;SHH655404:SHH655406;SHH655415:SHH655417;SHH720918:SHH720920;SHH720929:SHH720931;SHH720940:SHH720942;SHH720951:SHH720953;SHH786454:SHH786456;SHH786465:SHH786467;SHH786476:SHH786478;SHH786487:SHH786489;SHH851990:SHH851992;SHH852001:SHH852003;SHH852012:SHH852014;SHH852023:SHH852025;SHH917526:SHH917528;SHH917537:SHH917539;SHH917548:SHH917550;SHH917559:SHH917561;SHH983062:SHH983064;SHH983073:SHH983075;SHH983084:SHH983086;SHH983095:SHH983097;SRD50:SRD60;SRD65558:SRD65560;SRD65569:SRD65571;SRD65580:SRD65582;SRD65591:SRD65593;SRD131094:SRD131096;SRD131105:SRD131107;SRD131116:SRD131118;SRD131127:SRD131129;SRD196630:SRD196632;SRD196641:SRD196643;SRD196652:SRD196654;SRD196663:SRD196665;SRD262166:SRD262168;SRD262177:SRD262179;SRD262188:SRD262190;SRD262199:SRD262201;SRD327702:SRD327704;SRD327713:SRD327715;SRD327724:SRD327726;SRD327735:SRD327737;SRD393238:SRD393240;SRD393249:SRD393251;SRD393260:SRD393262;SRD393271:SRD393273;SRD458774:SRD458776;SRD458785:SRD458787;SRD458796:SRD458798;SRD458807:SRD458809;SRD524310:SRD524312;SRD524321:SRD524323;SRD524332:SRD524334;SRD524343:SRD524345;SRD589846:SRD589848;SRD589857:SRD589859;SRD589868:SRD589870;SRD589879:SRD589881;SRD655382:SRD655384;SRD655393:SRD655395;SRD655404:SRD655406;SRD655415:SRD655417;SRD720918:SRD720920;SRD720929:SRD720931;SRD720940:SRD720942;SRD720951:SRD720953;SRD786454:SRD786456;SRD786465:SRD786467;SRD786476:SRD786478;SRD786487:SRD786489;SRD851990:SRD851992;SRD852001:SRD852003;SRD852012:SRD852014;SRD852023:SRD852025;SRD917526:SRD917528;SRD917537:SRD917539;SRD917548:SRD917550;SRD917559:SRD917561;SRD983062:SRD983064;SRD983073:SRD983075;SRD983084:SRD983086;SRD983095:SRD983097;TAZ50:TAZ60;TAZ65558:TAZ65560;TAZ65569:TAZ65571;TAZ65580:TAZ65582;TAZ65591:TAZ65593;TAZ131094:TAZ131096;TAZ131105:TAZ131107;TAZ131116:TAZ131118;TAZ131127:TAZ131129;TAZ196630:TAZ196632;TAZ196641:TAZ196643;TAZ196652:TAZ196654;TAZ196663:TAZ196665;TAZ262166:TAZ262168;TAZ262177:TAZ262179;TAZ262188:TAZ262190;TAZ262199:TAZ262201;TAZ327702:TAZ327704;TAZ327713:TAZ327715;TAZ327724:TAZ327726;TAZ327735:TAZ327737;TAZ393238:TAZ393240;TAZ393249:TAZ393251;TAZ393260:TAZ393262;TAZ393271:TAZ393273;TAZ458774:TAZ458776;TAZ458785:TAZ458787;TAZ458796:TAZ458798;TAZ458807:TAZ458809;TAZ524310:TAZ524312;TAZ524321:TAZ524323;TAZ524332:TAZ524334;TAZ524343:TAZ524345;TAZ589846:TAZ589848;TAZ589857:TAZ589859;TAZ589868:TAZ589870;TAZ589879:TAZ589881;TAZ655382:TAZ655384;TAZ655393:TAZ655395;TAZ655404:TAZ655406;TAZ655415:TAZ655417;TAZ720918:TAZ720920;TAZ720929:TAZ720931;TAZ720940:TAZ720942;TAZ720951:TAZ720953;TAZ786454:TAZ786456;TAZ786465:TAZ786467;TAZ786476:TAZ786478;TAZ786487:TAZ786489;TAZ851990:TAZ851992;TAZ852001:TAZ852003;TAZ852012:TAZ852014;TAZ852023:TAZ852025;TAZ917526:TAZ917528;TAZ917537:TAZ917539;TAZ917548:TAZ917550;TAZ917559:TAZ917561;TAZ983062:TAZ983064;TAZ983073:TAZ983075;TAZ983084:TAZ983086;TAZ983095:TAZ983097;TKV50:TKV60;TKV65558:TKV65560;TKV65569:TKV65571;TKV65580:TKV65582;TKV65591:TKV65593;TKV131094:TKV131096;TKV131105:TKV131107;TKV131116:TKV131118;TKV131127:TKV131129;TKV196630:TKV196632;TKV196641:TKV196643;TKV196652:TKV196654;TKV196663:TKV196665;TKV262166:TKV262168;TKV262177:TKV262179;TKV262188:TKV262190;TKV262199:TKV262201;TKV327702:TKV327704;TKV327713:TKV327715;TKV327724:TKV327726;TKV327735:TKV327737;TKV393238:TKV393240;TKV393249:TKV393251;TKV393260:TKV393262;TKV393271:TKV393273;TKV458774:TKV458776;TKV458785:TKV458787;TKV458796:TKV458798;TKV458807:TKV458809;TKV524310:TKV524312;TKV524321:TKV524323;TKV524332:TKV524334;TKV524343:TKV524345;TKV589846:TKV589848;TKV589857:TKV589859;TKV589868:TKV589870;TKV589879:TKV589881;TKV655382:TKV655384;TKV655393:TKV655395;TKV655404:TKV655406;TKV655415:TKV655417;TKV720918:TKV720920;TKV720929:TKV720931;TKV720940:TKV720942;TKV720951:TKV720953;TKV786454:TKV786456;TKV786465:TKV786467;TKV786476:TKV786478;TKV786487:TKV786489;TKV851990:TKV851992;TKV852001:TKV852003;TKV852012:TKV852014;TKV852023:TKV852025;TKV917526:TKV917528;TKV917537:TKV917539;TKV917548:TKV917550;TKV917559:TKV917561;TKV983062:TKV983064;TKV983073:TKV983075;TKV983084:TKV983086;TKV983095:TKV983097;TUR50:TUR60;TUR65558:TUR65560;TUR65569:TUR65571;TUR65580:TUR65582;TUR65591:TUR65593;TUR131094:TUR131096;TUR131105:TUR131107;TUR131116:TUR131118;TUR131127:TUR131129;TUR196630:TUR196632;TUR196641:TUR196643;TUR196652:TUR196654;TUR196663:TUR196665;TUR262166:TUR262168;TUR262177:TUR262179;TUR262188:TUR262190;TUR262199:TUR262201;TUR327702:TUR327704;TUR327713:TUR327715;TUR327724:TUR327726;TUR327735:TUR327737;TUR393238:TUR393240;TUR393249:TUR393251;TUR393260:TUR393262;TUR393271:TUR393273;TUR458774:TUR458776;TUR458785:TUR458787;TUR458796:TUR458798;TUR458807:TUR458809;TUR524310:TUR524312;TUR524321:TUR524323;TUR524332:TUR524334;TUR524343:TUR524345;TUR589846:TUR589848;TUR589857:TUR589859;TUR589868:TUR589870;TUR589879:TUR589881;TUR655382:TUR655384;TUR655393:TUR655395;TUR655404:TUR655406;TUR655415:TUR655417;TUR720918:TUR720920;TUR720929:TUR720931;TUR720940:TUR720942;TUR720951:TUR720953;TUR786454:TUR786456;TUR786465:TUR786467;TUR786476:TUR786478;TUR786487:TUR786489;TUR851990:TUR851992;TUR852001:TUR852003;TUR852012:TUR852014;TUR852023:TUR852025;TUR917526:TUR917528;TUR917537:TUR917539;TUR917548:TUR917550;TUR917559:TUR917561;TUR983062:TUR983064;TUR983073:TUR983075;TUR983084:TUR983086;TUR983095:TUR983097;UEN50:UEN60;UEN65558:UEN65560;UEN65569:UEN65571;UEN65580:UEN65582;UEN65591:UEN65593;UEN131094:UEN131096;UEN131105:UEN131107;UEN131116:UEN131118;UEN131127:UEN131129;UEN196630:UEN196632;UEN196641:UEN196643;UEN196652:UEN196654;UEN196663:UEN196665;UEN262166:UEN262168;UEN262177:UEN262179;UEN262188:UEN262190;UEN262199:UEN262201;UEN327702:UEN327704;UEN327713:UEN327715;UEN327724:UEN327726;UEN327735:UEN327737;UEN393238:UEN393240;UEN393249:UEN393251;UEN393260:UEN393262;UEN393271:UEN393273;UEN458774:UEN458776;UEN458785:UEN458787;UEN458796:UEN458798;UEN458807:UEN458809;UEN524310:UEN524312;UEN524321:UEN524323;UEN524332:UEN524334;UEN524343:UEN524345;UEN589846:UEN589848;UEN589857:UEN589859;UEN589868:UEN589870;UEN589879:UEN589881;UEN655382:UEN655384;UEN655393:UEN655395;UEN655404:UEN655406;UEN655415:UEN655417;UEN720918:UEN720920;UEN720929:UEN720931;UEN720940:UEN720942;UEN720951:UEN720953;UEN786454:UEN786456;UEN786465:UEN786467;UEN786476:UEN786478;UEN786487:UEN786489;UEN851990:UEN851992;UEN852001:UEN852003;UEN852012:UEN852014;UEN852023:UEN852025;UEN917526:UEN917528;UEN917537:UEN917539;UEN917548:UEN917550;UEN917559:UEN917561;UEN983062:UEN983064;UEN983073:UEN983075;UEN983084:UEN983086;UEN983095:UEN983097;UOJ50:UOJ60;UOJ65558:UOJ65560;UOJ65569:UOJ65571;UOJ65580:UOJ65582;UOJ65591:UOJ65593;UOJ131094:UOJ131096;UOJ131105:UOJ131107;UOJ131116:UOJ131118;UOJ131127:UOJ131129;UOJ196630:UOJ196632;UOJ196641:UOJ196643;UOJ196652:UOJ196654;UOJ196663:UOJ196665;UOJ262166:UOJ262168;UOJ262177:UOJ262179;UOJ262188:UOJ262190;UOJ262199:UOJ262201;UOJ327702:UOJ327704;UOJ327713:UOJ327715;UOJ327724:UOJ327726;UOJ327735:UOJ327737;UOJ393238:UOJ393240;UOJ393249:UOJ393251;UOJ393260:UOJ393262;UOJ393271:UOJ393273;UOJ458774:UOJ458776;UOJ458785:UOJ458787;UOJ458796:UOJ458798;UOJ458807:UOJ458809;UOJ524310:UOJ524312;UOJ524321:UOJ524323;UOJ524332:UOJ524334;UOJ524343:UOJ524345;UOJ589846:UOJ589848;UOJ589857:UOJ589859;UOJ589868:UOJ589870;UOJ589879:UOJ589881;UOJ655382:UOJ655384;UOJ655393:UOJ655395;UOJ655404:UOJ655406;UOJ655415:UOJ655417;UOJ720918:UOJ720920;UOJ720929:UOJ720931;UOJ720940:UOJ720942;UOJ720951:UOJ720953;UOJ786454:UOJ786456;UOJ786465:UOJ786467;UOJ786476:UOJ786478;UOJ786487:UOJ786489;UOJ851990:UOJ851992;UOJ852001:UOJ852003;UOJ852012:UOJ852014;UOJ852023:UOJ852025;UOJ917526:UOJ917528;UOJ917537:UOJ917539;UOJ917548:UOJ917550;UOJ917559:UOJ917561;UOJ983062:UOJ983064;UOJ983073:UOJ983075;UOJ983084:UOJ983086;UOJ983095:UOJ983097;UYF50:UYF60;UYF65558:UYF65560;UYF65569:UYF65571;UYF65580:UYF65582;UYF65591:UYF65593;UYF131094:UYF131096;UYF131105:UYF131107;UYF131116:UYF131118;UYF131127:UYF131129;UYF196630:UYF196632;UYF196641:UYF196643;UYF196652:UYF196654;UYF196663:UYF196665;UYF262166:UYF262168;UYF262177:UYF262179;UYF262188:UYF262190;UYF262199:UYF262201;UYF327702:UYF327704;UYF327713:UYF327715;UYF327724:UYF327726;UYF327735:UYF327737;UYF393238:UYF393240;UYF393249:UYF393251;UYF393260:UYF393262;UYF393271:UYF393273;UYF458774:UYF458776;UYF458785:UYF458787;UYF458796:UYF458798;UYF458807:UYF458809;UYF524310:UYF524312;UYF524321:UYF524323;UYF524332:UYF524334;UYF524343:UYF524345;UYF589846:UYF589848;UYF589857:UYF589859;UYF589868:UYF589870;UYF589879:UYF589881;UYF655382:UYF655384;UYF655393:UYF655395;UYF655404:UYF655406;UYF655415:UYF655417;UYF720918:UYF720920;UYF720929:UYF720931;UYF720940:UYF720942;UYF720951:UYF720953;UYF786454:UYF786456;UYF786465:UYF786467;UYF786476:UYF786478;UYF786487:UYF786489;UYF851990:UYF851992;UYF852001:UYF852003;UYF852012:UYF852014;UYF852023:UYF852025;UYF917526:UYF917528;UYF917537:UYF917539;UYF917548:UYF917550;UYF917559:UYF917561;UYF983062:UYF983064;UYF983073:UYF983075;UYF983084:UYF983086;UYF983095:UYF983097;VIB50:VIB60;VIB65558:VIB65560;VIB65569:VIB65571;VIB65580:VIB65582;VIB65591:VIB65593;VIB131094:VIB131096;VIB131105:VIB131107;VIB131116:VIB131118;VIB131127:VIB131129;VIB196630:VIB196632;VIB196641:VIB196643;VIB196652:VIB196654;VIB196663:VIB196665;VIB262166:VIB262168;VIB262177:VIB262179;VIB262188:VIB262190;VIB262199:VIB262201;VIB327702:VIB327704;VIB327713:VIB327715;VIB327724:VIB327726;VIB327735:VIB327737;VIB393238:VIB393240;VIB393249:VIB393251;VIB393260:VIB393262;VIB393271:VIB393273;VIB458774:VIB458776;VIB458785:VIB458787;VIB458796:VIB458798;VIB458807:VIB458809;VIB524310:VIB524312;VIB524321:VIB524323;VIB524332:VIB524334;VIB524343:VIB524345;VIB589846:VIB589848;VIB589857:VIB589859;VIB589868:VIB589870;VIB589879:VIB589881;VIB655382:VIB655384;VIB655393:VIB655395;VIB655404:VIB655406;VIB655415:VIB655417;VIB720918:VIB720920;VIB720929:VIB720931;VIB720940:VIB720942;VIB720951:VIB720953;VIB786454:VIB786456;VIB786465:VIB786467;VIB786476:VIB786478;VIB786487:VIB786489;VIB851990:VIB851992;VIB852001:VIB852003;VIB852012:VIB852014;VIB852023:VIB852025;VIB917526:VIB917528;VIB917537:VIB917539;VIB917548:VIB917550;VIB917559:VIB917561;VIB983062:VIB983064;VIB983073:VIB983075;VIB983084:VIB983086;VIB983095:VIB983097;VRX50:VRX60;VRX65558:VRX65560;VRX65569:VRX65571;VRX65580:VRX65582;VRX65591:VRX65593;VRX131094:VRX131096;VRX131105:VRX131107;VRX131116:VRX131118;VRX131127:VRX131129;VRX196630:VRX196632;VRX196641:VRX196643;VRX196652:VRX196654;VRX196663:VRX196665;VRX262166:VRX262168;VRX262177:VRX262179;VRX262188:VRX262190;VRX262199:VRX262201;VRX327702:VRX327704;VRX327713:VRX327715;VRX327724:VRX327726;VRX327735:VRX327737;VRX393238:VRX393240;VRX393249:VRX393251;VRX393260:VRX393262;VRX393271:VRX393273;VRX458774:VRX458776;VRX458785:VRX458787;VRX458796:VRX458798;VRX458807:VRX458809;VRX524310:VRX524312;VRX524321:VRX524323;VRX524332:VRX524334;VRX524343:VRX524345;VRX589846:VRX589848;VRX589857:VRX589859;VRX589868:VRX589870;VRX589879:VRX589881;VRX655382:VRX655384;VRX655393:VRX655395;VRX655404:VRX655406;VRX655415:VRX655417;VRX720918:VRX720920;VRX720929:VRX720931;VRX720940:VRX720942;VRX720951:VRX720953;VRX786454:VRX786456;VRX786465:VRX786467;VRX786476:VRX786478;VRX786487:VRX786489;VRX851990:VRX851992;VRX852001:VRX852003;VRX852012:VRX852014;VRX852023:VRX852025;VRX917526:VRX917528;VRX917537:VRX917539;VRX917548:VRX917550;VRX917559:VRX917561;VRX983062:VRX983064;VRX983073:VRX983075;VRX983084:VRX983086;VRX983095:VRX983097;WBT50:WBT60;WBT65558:WBT65560;WBT65569:WBT65571;WBT65580:WBT65582;WBT65591:WBT65593;WBT131094:WBT131096;WBT131105:WBT131107;WBT131116:WBT131118;WBT131127:WBT131129;WBT196630:WBT196632;WBT196641:WBT196643;WBT196652:WBT196654;WBT196663:WBT196665;WBT262166:WBT262168;WBT262177:WBT262179;WBT262188:WBT262190;WBT262199:WBT262201;WBT327702:WBT327704;WBT327713:WBT327715;WBT327724:WBT327726;WBT327735:WBT327737;WBT393238:WBT393240;WBT393249:WBT393251;WBT393260:WBT393262;WBT393271:WBT393273;WBT458774:WBT458776;WBT458785:WBT458787;WBT458796:WBT458798;WBT458807:WBT458809;WBT524310:WBT524312;WBT524321:WBT524323;WBT524332:WBT524334;WBT524343:WBT524345;WBT589846:WBT589848;WBT589857:WBT589859;WBT589868:WBT589870;WBT589879:WBT589881;WBT655382:WBT655384;WBT655393:WBT655395;WBT655404:WBT655406;WBT655415:WBT655417;WBT720918:WBT720920;WBT720929:WBT720931;WBT720940:WBT720942;WBT720951:WBT720953;WBT786454:WBT786456;WBT786465:WBT786467;WBT786476:WBT786478;WBT786487:WBT786489;WBT851990:WBT851992;WBT852001:WBT852003;WBT852012:WBT852014;WBT852023:WBT852025;WBT917526:WBT917528;WBT917537:WBT917539;WBT917548:WBT917550;WBT917559:WBT917561;WBT983062:WBT983064;WBT983073:WBT983075;WBT983084:WBT983086;WBT983095:WBT983097;WLP50:WLP60;WLP65558:WLP65560;WLP65569:WLP65571;WLP65580:WLP65582;WLP65591:WLP65593;WLP131094:WLP131096;WLP131105:WLP131107;WLP131116:WLP131118;WLP131127:WLP131129;WLP196630:WLP196632;WLP196641:WLP196643;WLP196652:WLP196654;WLP196663:WLP196665;WLP262166:WLP262168;WLP262177:WLP262179;WLP262188:WLP262190;WLP262199:WLP262201;WLP327702:WLP327704;WLP327713:WLP327715;WLP327724:WLP327726;WLP327735:WLP327737;WLP393238:WLP393240;WLP393249:WLP393251;WLP393260:WLP393262;WLP393271:WLP393273;WLP458774:WLP458776;WLP458785:WLP458787;WLP458796:WLP458798;WLP458807:WLP458809;WLP524310:WLP524312;WLP524321:WLP524323;WLP524332:WLP524334;WLP524343:WLP524345;WLP589846:WLP589848;WLP589857:WLP589859;WLP589868:WLP589870;WLP589879:WLP589881;WLP655382:WLP655384;WLP655393:WLP655395;WLP655404:WLP655406;WLP655415:WLP655417;WLP720918:WLP720920;WLP720929:WLP720931;WLP720940:WLP720942;WLP720951:WLP720953;WLP786454:WLP786456;WLP786465:WLP786467;WLP786476:WLP786478;WLP786487:WLP786489;WLP851990:WLP851992;WLP852001:WLP852003;WLP852012:WLP852014;WLP852023:WLP852025;WLP917526:WLP917528;WLP917537:WLP917539;WLP917548:WLP917550;WLP917559:WLP917561;WLP983062:WLP983064;WLP983073:WLP983075;WLP983084:WLP983086;WLP983095:WLP983097;WVL50:WVL60;WVL65558:WVL65560;WVL65569:WVL65571;WVL65580:WVL65582;WVL65591:WVL65593;WVL131094:WVL131096;WVL131105:WVL131107;WVL131116:WVL131118;WVL131127:WVL131129;WVL196630:WVL196632;WVL196641:WVL196643;WVL196652:WVL196654;WVL196663:WVL196665;WVL262166:WVL262168;WVL262177:WVL262179;WVL262188:WVL262190;WVL262199:WVL262201;WVL327702:WVL327704;WVL327713:WVL327715;WVL327724:WVL327726;WVL327735:WVL327737;WVL393238:WVL393240;WVL393249:WVL393251;WVL393260:WVL393262;WVL393271:WVL393273;WVL458774:WVL458776;WVL458785:WVL458787;WVL458796:WVL458798;WVL458807:WVL458809;WVL524310:WVL524312;WVL524321:WVL524323;WVL524332:WVL524334;WVL524343:WVL524345;WVL589846:WVL589848;WVL589857:WVL589859;WVL589868:WVL589870;WVL589879:WVL589881;WVL655382:WVL655384;WVL655393:WVL655395;WVL655404:WVL655406;WVL655415:WVL655417;WVL720918:WVL720920;WVL720929:WVL720931;WVL720940:WVL720942;WVL720951:WVL720953;WVL786454:WVL786456;WVL786465:WVL786467;WVL786476:WVL786478;WVL786487:WVL786489;WVL851990:WVL851992;WVL852001:WVL852003;WVL852012:WVL852014;WVL852023:WVL852025;WVL917526:WVL917528;WVL917537:WVL917539;WVL917548:WVL917550;WVL917559:WVL917561;WVL983062:WVL983064;WVL983073:WVL983075;WVL983084:WVL983086;WVL983095:WVL983097">
      <formula1>$D$19:$D$21</formula1>
    </dataValidation>
    <dataValidation type="list" allowBlank="1" showInputMessage="1" showErrorMessage="1" sqref="G50:G60;G65558:G65560;G65569:G65571;G65580:G65582;G65591:G65593;G131094:G131096;G131105:G131107;G131116:G131118;G131127:G131129;G196630:G196632;G196641:G196643;G196652:G196654;G196663:G196665;G262166:G262168;G262177:G262179;G262188:G262190;G262199:G262201;G327702:G327704;G327713:G327715;G327724:G327726;G327735:G327737;G393238:G393240;G393249:G393251;G393260:G393262;G393271:G393273;G458774:G458776;G458785:G458787;G458796:G458798;G458807:G458809;G524310:G524312;G524321:G524323;G524332:G524334;G524343:G524345;G589846:G589848;G589857:G589859;G589868:G589870;G589879:G589881;G655382:G655384;G655393:G655395;G655404:G655406;G655415:G655417;G720918:G720920;G720929:G720931;G720940:G720942;G720951:G720953;G786454:G786456;G786465:G786467;G786476:G786478;G786487:G786489;G851990:G851992;G852001:G852003;G852012:G852014;G852023:G852025;G917526:G917528;G917537:G917539;G917548:G917550;G917559:G917561;G983062:G983064;G983073:G983075;G983084:G983086;G983095:G983097;JB50:JB60;JB65558:JB65560;JB65569:JB65571;JB65580:JB65582;JB65591:JB65593;JB131094:JB131096;JB131105:JB131107;JB131116:JB131118;JB131127:JB131129;JB196630:JB196632;JB196641:JB196643;JB196652:JB196654;JB196663:JB196665;JB262166:JB262168;JB262177:JB262179;JB262188:JB262190;JB262199:JB262201;JB327702:JB327704;JB327713:JB327715;JB327724:JB327726;JB327735:JB327737;JB393238:JB393240;JB393249:JB393251;JB393260:JB393262;JB393271:JB393273;JB458774:JB458776;JB458785:JB458787;JB458796:JB458798;JB458807:JB458809;JB524310:JB524312;JB524321:JB524323;JB524332:JB524334;JB524343:JB524345;JB589846:JB589848;JB589857:JB589859;JB589868:JB589870;JB589879:JB589881;JB655382:JB655384;JB655393:JB655395;JB655404:JB655406;JB655415:JB655417;JB720918:JB720920;JB720929:JB720931;JB720940:JB720942;JB720951:JB720953;JB786454:JB786456;JB786465:JB786467;JB786476:JB786478;JB786487:JB786489;JB851990:JB851992;JB852001:JB852003;JB852012:JB852014;JB852023:JB852025;JB917526:JB917528;JB917537:JB917539;JB917548:JB917550;JB917559:JB917561;JB983062:JB983064;JB983073:JB983075;JB983084:JB983086;JB983095:JB983097;SX50:SX60;SX65558:SX65560;SX65569:SX65571;SX65580:SX65582;SX65591:SX65593;SX131094:SX131096;SX131105:SX131107;SX131116:SX131118;SX131127:SX131129;SX196630:SX196632;SX196641:SX196643;SX196652:SX196654;SX196663:SX196665;SX262166:SX262168;SX262177:SX262179;SX262188:SX262190;SX262199:SX262201;SX327702:SX327704;SX327713:SX327715;SX327724:SX327726;SX327735:SX327737;SX393238:SX393240;SX393249:SX393251;SX393260:SX393262;SX393271:SX393273;SX458774:SX458776;SX458785:SX458787;SX458796:SX458798;SX458807:SX458809;SX524310:SX524312;SX524321:SX524323;SX524332:SX524334;SX524343:SX524345;SX589846:SX589848;SX589857:SX589859;SX589868:SX589870;SX589879:SX589881;SX655382:SX655384;SX655393:SX655395;SX655404:SX655406;SX655415:SX655417;SX720918:SX720920;SX720929:SX720931;SX720940:SX720942;SX720951:SX720953;SX786454:SX786456;SX786465:SX786467;SX786476:SX786478;SX786487:SX786489;SX851990:SX851992;SX852001:SX852003;SX852012:SX852014;SX852023:SX852025;SX917526:SX917528;SX917537:SX917539;SX917548:SX917550;SX917559:SX917561;SX983062:SX983064;SX983073:SX983075;SX983084:SX983086;SX983095:SX983097;ACT50:ACT60;ACT65558:ACT65560;ACT65569:ACT65571;ACT65580:ACT65582;ACT65591:ACT65593;ACT131094:ACT131096;ACT131105:ACT131107;ACT131116:ACT131118;ACT131127:ACT131129;ACT196630:ACT196632;ACT196641:ACT196643;ACT196652:ACT196654;ACT196663:ACT196665;ACT262166:ACT262168;ACT262177:ACT262179;ACT262188:ACT262190;ACT262199:ACT262201;ACT327702:ACT327704;ACT327713:ACT327715;ACT327724:ACT327726;ACT327735:ACT327737;ACT393238:ACT393240;ACT393249:ACT393251;ACT393260:ACT393262;ACT393271:ACT393273;ACT458774:ACT458776;ACT458785:ACT458787;ACT458796:ACT458798;ACT458807:ACT458809;ACT524310:ACT524312;ACT524321:ACT524323;ACT524332:ACT524334;ACT524343:ACT524345;ACT589846:ACT589848;ACT589857:ACT589859;ACT589868:ACT589870;ACT589879:ACT589881;ACT655382:ACT655384;ACT655393:ACT655395;ACT655404:ACT655406;ACT655415:ACT655417;ACT720918:ACT720920;ACT720929:ACT720931;ACT720940:ACT720942;ACT720951:ACT720953;ACT786454:ACT786456;ACT786465:ACT786467;ACT786476:ACT786478;ACT786487:ACT786489;ACT851990:ACT851992;ACT852001:ACT852003;ACT852012:ACT852014;ACT852023:ACT852025;ACT917526:ACT917528;ACT917537:ACT917539;ACT917548:ACT917550;ACT917559:ACT917561;ACT983062:ACT983064;ACT983073:ACT983075;ACT983084:ACT983086;ACT983095:ACT983097;AMP50:AMP60;AMP65558:AMP65560;AMP65569:AMP65571;AMP65580:AMP65582;AMP65591:AMP65593;AMP131094:AMP131096;AMP131105:AMP131107;AMP131116:AMP131118;AMP131127:AMP131129;AMP196630:AMP196632;AMP196641:AMP196643;AMP196652:AMP196654;AMP196663:AMP196665;AMP262166:AMP262168;AMP262177:AMP262179;AMP262188:AMP262190;AMP262199:AMP262201;AMP327702:AMP327704;AMP327713:AMP327715;AMP327724:AMP327726;AMP327735:AMP327737;AMP393238:AMP393240;AMP393249:AMP393251;AMP393260:AMP393262;AMP393271:AMP393273;AMP458774:AMP458776;AMP458785:AMP458787;AMP458796:AMP458798;AMP458807:AMP458809;AMP524310:AMP524312;AMP524321:AMP524323;AMP524332:AMP524334;AMP524343:AMP524345;AMP589846:AMP589848;AMP589857:AMP589859;AMP589868:AMP589870;AMP589879:AMP589881;AMP655382:AMP655384;AMP655393:AMP655395;AMP655404:AMP655406;AMP655415:AMP655417;AMP720918:AMP720920;AMP720929:AMP720931;AMP720940:AMP720942;AMP720951:AMP720953;AMP786454:AMP786456;AMP786465:AMP786467;AMP786476:AMP786478;AMP786487:AMP786489;AMP851990:AMP851992;AMP852001:AMP852003;AMP852012:AMP852014;AMP852023:AMP852025;AMP917526:AMP917528;AMP917537:AMP917539;AMP917548:AMP917550;AMP917559:AMP917561;AMP983062:AMP983064;AMP983073:AMP983075;AMP983084:AMP983086;AMP983095:AMP983097;AWL50:AWL60;AWL65558:AWL65560;AWL65569:AWL65571;AWL65580:AWL65582;AWL65591:AWL65593;AWL131094:AWL131096;AWL131105:AWL131107;AWL131116:AWL131118;AWL131127:AWL131129;AWL196630:AWL196632;AWL196641:AWL196643;AWL196652:AWL196654;AWL196663:AWL196665;AWL262166:AWL262168;AWL262177:AWL262179;AWL262188:AWL262190;AWL262199:AWL262201;AWL327702:AWL327704;AWL327713:AWL327715;AWL327724:AWL327726;AWL327735:AWL327737;AWL393238:AWL393240;AWL393249:AWL393251;AWL393260:AWL393262;AWL393271:AWL393273;AWL458774:AWL458776;AWL458785:AWL458787;AWL458796:AWL458798;AWL458807:AWL458809;AWL524310:AWL524312;AWL524321:AWL524323;AWL524332:AWL524334;AWL524343:AWL524345;AWL589846:AWL589848;AWL589857:AWL589859;AWL589868:AWL589870;AWL589879:AWL589881;AWL655382:AWL655384;AWL655393:AWL655395;AWL655404:AWL655406;AWL655415:AWL655417;AWL720918:AWL720920;AWL720929:AWL720931;AWL720940:AWL720942;AWL720951:AWL720953;AWL786454:AWL786456;AWL786465:AWL786467;AWL786476:AWL786478;AWL786487:AWL786489;AWL851990:AWL851992;AWL852001:AWL852003;AWL852012:AWL852014;AWL852023:AWL852025;AWL917526:AWL917528;AWL917537:AWL917539;AWL917548:AWL917550;AWL917559:AWL917561;AWL983062:AWL983064;AWL983073:AWL983075;AWL983084:AWL983086;AWL983095:AWL983097;BGH50:BGH60;BGH65558:BGH65560;BGH65569:BGH65571;BGH65580:BGH65582;BGH65591:BGH65593;BGH131094:BGH131096;BGH131105:BGH131107;BGH131116:BGH131118;BGH131127:BGH131129;BGH196630:BGH196632;BGH196641:BGH196643;BGH196652:BGH196654;BGH196663:BGH196665;BGH262166:BGH262168;BGH262177:BGH262179;BGH262188:BGH262190;BGH262199:BGH262201;BGH327702:BGH327704;BGH327713:BGH327715;BGH327724:BGH327726;BGH327735:BGH327737;BGH393238:BGH393240;BGH393249:BGH393251;BGH393260:BGH393262;BGH393271:BGH393273;BGH458774:BGH458776;BGH458785:BGH458787;BGH458796:BGH458798;BGH458807:BGH458809;BGH524310:BGH524312;BGH524321:BGH524323;BGH524332:BGH524334;BGH524343:BGH524345;BGH589846:BGH589848;BGH589857:BGH589859;BGH589868:BGH589870;BGH589879:BGH589881;BGH655382:BGH655384;BGH655393:BGH655395;BGH655404:BGH655406;BGH655415:BGH655417;BGH720918:BGH720920;BGH720929:BGH720931;BGH720940:BGH720942;BGH720951:BGH720953;BGH786454:BGH786456;BGH786465:BGH786467;BGH786476:BGH786478;BGH786487:BGH786489;BGH851990:BGH851992;BGH852001:BGH852003;BGH852012:BGH852014;BGH852023:BGH852025;BGH917526:BGH917528;BGH917537:BGH917539;BGH917548:BGH917550;BGH917559:BGH917561;BGH983062:BGH983064;BGH983073:BGH983075;BGH983084:BGH983086;BGH983095:BGH983097;BQD50:BQD60;BQD65558:BQD65560;BQD65569:BQD65571;BQD65580:BQD65582;BQD65591:BQD65593;BQD131094:BQD131096;BQD131105:BQD131107;BQD131116:BQD131118;BQD131127:BQD131129;BQD196630:BQD196632;BQD196641:BQD196643;BQD196652:BQD196654;BQD196663:BQD196665;BQD262166:BQD262168;BQD262177:BQD262179;BQD262188:BQD262190;BQD262199:BQD262201;BQD327702:BQD327704;BQD327713:BQD327715;BQD327724:BQD327726;BQD327735:BQD327737;BQD393238:BQD393240;BQD393249:BQD393251;BQD393260:BQD393262;BQD393271:BQD393273;BQD458774:BQD458776;BQD458785:BQD458787;BQD458796:BQD458798;BQD458807:BQD458809;BQD524310:BQD524312;BQD524321:BQD524323;BQD524332:BQD524334;BQD524343:BQD524345;BQD589846:BQD589848;BQD589857:BQD589859;BQD589868:BQD589870;BQD589879:BQD589881;BQD655382:BQD655384;BQD655393:BQD655395;BQD655404:BQD655406;BQD655415:BQD655417;BQD720918:BQD720920;BQD720929:BQD720931;BQD720940:BQD720942;BQD720951:BQD720953;BQD786454:BQD786456;BQD786465:BQD786467;BQD786476:BQD786478;BQD786487:BQD786489;BQD851990:BQD851992;BQD852001:BQD852003;BQD852012:BQD852014;BQD852023:BQD852025;BQD917526:BQD917528;BQD917537:BQD917539;BQD917548:BQD917550;BQD917559:BQD917561;BQD983062:BQD983064;BQD983073:BQD983075;BQD983084:BQD983086;BQD983095:BQD983097;BZZ50:BZZ60;BZZ65558:BZZ65560;BZZ65569:BZZ65571;BZZ65580:BZZ65582;BZZ65591:BZZ65593;BZZ131094:BZZ131096;BZZ131105:BZZ131107;BZZ131116:BZZ131118;BZZ131127:BZZ131129;BZZ196630:BZZ196632;BZZ196641:BZZ196643;BZZ196652:BZZ196654;BZZ196663:BZZ196665;BZZ262166:BZZ262168;BZZ262177:BZZ262179;BZZ262188:BZZ262190;BZZ262199:BZZ262201;BZZ327702:BZZ327704;BZZ327713:BZZ327715;BZZ327724:BZZ327726;BZZ327735:BZZ327737;BZZ393238:BZZ393240;BZZ393249:BZZ393251;BZZ393260:BZZ393262;BZZ393271:BZZ393273;BZZ458774:BZZ458776;BZZ458785:BZZ458787;BZZ458796:BZZ458798;BZZ458807:BZZ458809;BZZ524310:BZZ524312;BZZ524321:BZZ524323;BZZ524332:BZZ524334;BZZ524343:BZZ524345;BZZ589846:BZZ589848;BZZ589857:BZZ589859;BZZ589868:BZZ589870;BZZ589879:BZZ589881;BZZ655382:BZZ655384;BZZ655393:BZZ655395;BZZ655404:BZZ655406;BZZ655415:BZZ655417;BZZ720918:BZZ720920;BZZ720929:BZZ720931;BZZ720940:BZZ720942;BZZ720951:BZZ720953;BZZ786454:BZZ786456;BZZ786465:BZZ786467;BZZ786476:BZZ786478;BZZ786487:BZZ786489;BZZ851990:BZZ851992;BZZ852001:BZZ852003;BZZ852012:BZZ852014;BZZ852023:BZZ852025;BZZ917526:BZZ917528;BZZ917537:BZZ917539;BZZ917548:BZZ917550;BZZ917559:BZZ917561;BZZ983062:BZZ983064;BZZ983073:BZZ983075;BZZ983084:BZZ983086;BZZ983095:BZZ983097;CJV50:CJV60;CJV65558:CJV65560;CJV65569:CJV65571;CJV65580:CJV65582;CJV65591:CJV65593;CJV131094:CJV131096;CJV131105:CJV131107;CJV131116:CJV131118;CJV131127:CJV131129;CJV196630:CJV196632;CJV196641:CJV196643;CJV196652:CJV196654;CJV196663:CJV196665;CJV262166:CJV262168;CJV262177:CJV262179;CJV262188:CJV262190;CJV262199:CJV262201;CJV327702:CJV327704;CJV327713:CJV327715;CJV327724:CJV327726;CJV327735:CJV327737;CJV393238:CJV393240;CJV393249:CJV393251;CJV393260:CJV393262;CJV393271:CJV393273;CJV458774:CJV458776;CJV458785:CJV458787;CJV458796:CJV458798;CJV458807:CJV458809;CJV524310:CJV524312;CJV524321:CJV524323;CJV524332:CJV524334;CJV524343:CJV524345;CJV589846:CJV589848;CJV589857:CJV589859;CJV589868:CJV589870;CJV589879:CJV589881;CJV655382:CJV655384;CJV655393:CJV655395;CJV655404:CJV655406;CJV655415:CJV655417;CJV720918:CJV720920;CJV720929:CJV720931;CJV720940:CJV720942;CJV720951:CJV720953;CJV786454:CJV786456;CJV786465:CJV786467;CJV786476:CJV786478;CJV786487:CJV786489;CJV851990:CJV851992;CJV852001:CJV852003;CJV852012:CJV852014;CJV852023:CJV852025;CJV917526:CJV917528;CJV917537:CJV917539;CJV917548:CJV917550;CJV917559:CJV917561;CJV983062:CJV983064;CJV983073:CJV983075;CJV983084:CJV983086;CJV983095:CJV983097;CTR50:CTR60;CTR65558:CTR65560;CTR65569:CTR65571;CTR65580:CTR65582;CTR65591:CTR65593;CTR131094:CTR131096;CTR131105:CTR131107;CTR131116:CTR131118;CTR131127:CTR131129;CTR196630:CTR196632;CTR196641:CTR196643;CTR196652:CTR196654;CTR196663:CTR196665;CTR262166:CTR262168;CTR262177:CTR262179;CTR262188:CTR262190;CTR262199:CTR262201;CTR327702:CTR327704;CTR327713:CTR327715;CTR327724:CTR327726;CTR327735:CTR327737;CTR393238:CTR393240;CTR393249:CTR393251;CTR393260:CTR393262;CTR393271:CTR393273;CTR458774:CTR458776;CTR458785:CTR458787;CTR458796:CTR458798;CTR458807:CTR458809;CTR524310:CTR524312;CTR524321:CTR524323;CTR524332:CTR524334;CTR524343:CTR524345;CTR589846:CTR589848;CTR589857:CTR589859;CTR589868:CTR589870;CTR589879:CTR589881;CTR655382:CTR655384;CTR655393:CTR655395;CTR655404:CTR655406;CTR655415:CTR655417;CTR720918:CTR720920;CTR720929:CTR720931;CTR720940:CTR720942;CTR720951:CTR720953;CTR786454:CTR786456;CTR786465:CTR786467;CTR786476:CTR786478;CTR786487:CTR786489;CTR851990:CTR851992;CTR852001:CTR852003;CTR852012:CTR852014;CTR852023:CTR852025;CTR917526:CTR917528;CTR917537:CTR917539;CTR917548:CTR917550;CTR917559:CTR917561;CTR983062:CTR983064;CTR983073:CTR983075;CTR983084:CTR983086;CTR983095:CTR983097;DDN50:DDN60;DDN65558:DDN65560;DDN65569:DDN65571;DDN65580:DDN65582;DDN65591:DDN65593;DDN131094:DDN131096;DDN131105:DDN131107;DDN131116:DDN131118;DDN131127:DDN131129;DDN196630:DDN196632;DDN196641:DDN196643;DDN196652:DDN196654;DDN196663:DDN196665;DDN262166:DDN262168;DDN262177:DDN262179;DDN262188:DDN262190;DDN262199:DDN262201;DDN327702:DDN327704;DDN327713:DDN327715;DDN327724:DDN327726;DDN327735:DDN327737;DDN393238:DDN393240;DDN393249:DDN393251;DDN393260:DDN393262;DDN393271:DDN393273;DDN458774:DDN458776;DDN458785:DDN458787;DDN458796:DDN458798;DDN458807:DDN458809;DDN524310:DDN524312;DDN524321:DDN524323;DDN524332:DDN524334;DDN524343:DDN524345;DDN589846:DDN589848;DDN589857:DDN589859;DDN589868:DDN589870;DDN589879:DDN589881;DDN655382:DDN655384;DDN655393:DDN655395;DDN655404:DDN655406;DDN655415:DDN655417;DDN720918:DDN720920;DDN720929:DDN720931;DDN720940:DDN720942;DDN720951:DDN720953;DDN786454:DDN786456;DDN786465:DDN786467;DDN786476:DDN786478;DDN786487:DDN786489;DDN851990:DDN851992;DDN852001:DDN852003;DDN852012:DDN852014;DDN852023:DDN852025;DDN917526:DDN917528;DDN917537:DDN917539;DDN917548:DDN917550;DDN917559:DDN917561;DDN983062:DDN983064;DDN983073:DDN983075;DDN983084:DDN983086;DDN983095:DDN983097;DNJ50:DNJ60;DNJ65558:DNJ65560;DNJ65569:DNJ65571;DNJ65580:DNJ65582;DNJ65591:DNJ65593;DNJ131094:DNJ131096;DNJ131105:DNJ131107;DNJ131116:DNJ131118;DNJ131127:DNJ131129;DNJ196630:DNJ196632;DNJ196641:DNJ196643;DNJ196652:DNJ196654;DNJ196663:DNJ196665;DNJ262166:DNJ262168;DNJ262177:DNJ262179;DNJ262188:DNJ262190;DNJ262199:DNJ262201;DNJ327702:DNJ327704;DNJ327713:DNJ327715;DNJ327724:DNJ327726;DNJ327735:DNJ327737;DNJ393238:DNJ393240;DNJ393249:DNJ393251;DNJ393260:DNJ393262;DNJ393271:DNJ393273;DNJ458774:DNJ458776;DNJ458785:DNJ458787;DNJ458796:DNJ458798;DNJ458807:DNJ458809;DNJ524310:DNJ524312;DNJ524321:DNJ524323;DNJ524332:DNJ524334;DNJ524343:DNJ524345;DNJ589846:DNJ589848;DNJ589857:DNJ589859;DNJ589868:DNJ589870;DNJ589879:DNJ589881;DNJ655382:DNJ655384;DNJ655393:DNJ655395;DNJ655404:DNJ655406;DNJ655415:DNJ655417;DNJ720918:DNJ720920;DNJ720929:DNJ720931;DNJ720940:DNJ720942;DNJ720951:DNJ720953;DNJ786454:DNJ786456;DNJ786465:DNJ786467;DNJ786476:DNJ786478;DNJ786487:DNJ786489;DNJ851990:DNJ851992;DNJ852001:DNJ852003;DNJ852012:DNJ852014;DNJ852023:DNJ852025;DNJ917526:DNJ917528;DNJ917537:DNJ917539;DNJ917548:DNJ917550;DNJ917559:DNJ917561;DNJ983062:DNJ983064;DNJ983073:DNJ983075;DNJ983084:DNJ983086;DNJ983095:DNJ983097;DXF50:DXF60;DXF65558:DXF65560;DXF65569:DXF65571;DXF65580:DXF65582;DXF65591:DXF65593;DXF131094:DXF131096;DXF131105:DXF131107;DXF131116:DXF131118;DXF131127:DXF131129;DXF196630:DXF196632;DXF196641:DXF196643;DXF196652:DXF196654;DXF196663:DXF196665;DXF262166:DXF262168;DXF262177:DXF262179;DXF262188:DXF262190;DXF262199:DXF262201;DXF327702:DXF327704;DXF327713:DXF327715;DXF327724:DXF327726;DXF327735:DXF327737;DXF393238:DXF393240;DXF393249:DXF393251;DXF393260:DXF393262;DXF393271:DXF393273;DXF458774:DXF458776;DXF458785:DXF458787;DXF458796:DXF458798;DXF458807:DXF458809;DXF524310:DXF524312;DXF524321:DXF524323;DXF524332:DXF524334;DXF524343:DXF524345;DXF589846:DXF589848;DXF589857:DXF589859;DXF589868:DXF589870;DXF589879:DXF589881;DXF655382:DXF655384;DXF655393:DXF655395;DXF655404:DXF655406;DXF655415:DXF655417;DXF720918:DXF720920;DXF720929:DXF720931;DXF720940:DXF720942;DXF720951:DXF720953;DXF786454:DXF786456;DXF786465:DXF786467;DXF786476:DXF786478;DXF786487:DXF786489;DXF851990:DXF851992;DXF852001:DXF852003;DXF852012:DXF852014;DXF852023:DXF852025;DXF917526:DXF917528;DXF917537:DXF917539;DXF917548:DXF917550;DXF917559:DXF917561;DXF983062:DXF983064;DXF983073:DXF983075;DXF983084:DXF983086;DXF983095:DXF983097;EHB50:EHB60;EHB65558:EHB65560;EHB65569:EHB65571;EHB65580:EHB65582;EHB65591:EHB65593;EHB131094:EHB131096;EHB131105:EHB131107;EHB131116:EHB131118;EHB131127:EHB131129;EHB196630:EHB196632;EHB196641:EHB196643;EHB196652:EHB196654;EHB196663:EHB196665;EHB262166:EHB262168;EHB262177:EHB262179;EHB262188:EHB262190;EHB262199:EHB262201;EHB327702:EHB327704;EHB327713:EHB327715;EHB327724:EHB327726;EHB327735:EHB327737;EHB393238:EHB393240;EHB393249:EHB393251;EHB393260:EHB393262;EHB393271:EHB393273;EHB458774:EHB458776;EHB458785:EHB458787;EHB458796:EHB458798;EHB458807:EHB458809;EHB524310:EHB524312;EHB524321:EHB524323;EHB524332:EHB524334;EHB524343:EHB524345;EHB589846:EHB589848;EHB589857:EHB589859;EHB589868:EHB589870;EHB589879:EHB589881;EHB655382:EHB655384;EHB655393:EHB655395;EHB655404:EHB655406;EHB655415:EHB655417;EHB720918:EHB720920;EHB720929:EHB720931;EHB720940:EHB720942;EHB720951:EHB720953;EHB786454:EHB786456;EHB786465:EHB786467;EHB786476:EHB786478;EHB786487:EHB786489;EHB851990:EHB851992;EHB852001:EHB852003;EHB852012:EHB852014;EHB852023:EHB852025;EHB917526:EHB917528;EHB917537:EHB917539;EHB917548:EHB917550;EHB917559:EHB917561;EHB983062:EHB983064;EHB983073:EHB983075;EHB983084:EHB983086;EHB983095:EHB983097;EQX50:EQX60;EQX65558:EQX65560;EQX65569:EQX65571;EQX65580:EQX65582;EQX65591:EQX65593;EQX131094:EQX131096;EQX131105:EQX131107;EQX131116:EQX131118;EQX131127:EQX131129;EQX196630:EQX196632;EQX196641:EQX196643;EQX196652:EQX196654;EQX196663:EQX196665;EQX262166:EQX262168;EQX262177:EQX262179;EQX262188:EQX262190;EQX262199:EQX262201;EQX327702:EQX327704;EQX327713:EQX327715;EQX327724:EQX327726;EQX327735:EQX327737;EQX393238:EQX393240;EQX393249:EQX393251;EQX393260:EQX393262;EQX393271:EQX393273;EQX458774:EQX458776;EQX458785:EQX458787;EQX458796:EQX458798;EQX458807:EQX458809;EQX524310:EQX524312;EQX524321:EQX524323;EQX524332:EQX524334;EQX524343:EQX524345;EQX589846:EQX589848;EQX589857:EQX589859;EQX589868:EQX589870;EQX589879:EQX589881;EQX655382:EQX655384;EQX655393:EQX655395;EQX655404:EQX655406;EQX655415:EQX655417;EQX720918:EQX720920;EQX720929:EQX720931;EQX720940:EQX720942;EQX720951:EQX720953;EQX786454:EQX786456;EQX786465:EQX786467;EQX786476:EQX786478;EQX786487:EQX786489;EQX851990:EQX851992;EQX852001:EQX852003;EQX852012:EQX852014;EQX852023:EQX852025;EQX917526:EQX917528;EQX917537:EQX917539;EQX917548:EQX917550;EQX917559:EQX917561;EQX983062:EQX983064;EQX983073:EQX983075;EQX983084:EQX983086;EQX983095:EQX983097;FAT50:FAT60;FAT65558:FAT65560;FAT65569:FAT65571;FAT65580:FAT65582;FAT65591:FAT65593;FAT131094:FAT131096;FAT131105:FAT131107;FAT131116:FAT131118;FAT131127:FAT131129;FAT196630:FAT196632;FAT196641:FAT196643;FAT196652:FAT196654;FAT196663:FAT196665;FAT262166:FAT262168;FAT262177:FAT262179;FAT262188:FAT262190;FAT262199:FAT262201;FAT327702:FAT327704;FAT327713:FAT327715;FAT327724:FAT327726;FAT327735:FAT327737;FAT393238:FAT393240;FAT393249:FAT393251;FAT393260:FAT393262;FAT393271:FAT393273;FAT458774:FAT458776;FAT458785:FAT458787;FAT458796:FAT458798;FAT458807:FAT458809;FAT524310:FAT524312;FAT524321:FAT524323;FAT524332:FAT524334;FAT524343:FAT524345;FAT589846:FAT589848;FAT589857:FAT589859;FAT589868:FAT589870;FAT589879:FAT589881;FAT655382:FAT655384;FAT655393:FAT655395;FAT655404:FAT655406;FAT655415:FAT655417;FAT720918:FAT720920;FAT720929:FAT720931;FAT720940:FAT720942;FAT720951:FAT720953;FAT786454:FAT786456;FAT786465:FAT786467;FAT786476:FAT786478;FAT786487:FAT786489;FAT851990:FAT851992;FAT852001:FAT852003;FAT852012:FAT852014;FAT852023:FAT852025;FAT917526:FAT917528;FAT917537:FAT917539;FAT917548:FAT917550;FAT917559:FAT917561;FAT983062:FAT983064;FAT983073:FAT983075;FAT983084:FAT983086;FAT983095:FAT983097;FKP50:FKP60;FKP65558:FKP65560;FKP65569:FKP65571;FKP65580:FKP65582;FKP65591:FKP65593;FKP131094:FKP131096;FKP131105:FKP131107;FKP131116:FKP131118;FKP131127:FKP131129;FKP196630:FKP196632;FKP196641:FKP196643;FKP196652:FKP196654;FKP196663:FKP196665;FKP262166:FKP262168;FKP262177:FKP262179;FKP262188:FKP262190;FKP262199:FKP262201;FKP327702:FKP327704;FKP327713:FKP327715;FKP327724:FKP327726;FKP327735:FKP327737;FKP393238:FKP393240;FKP393249:FKP393251;FKP393260:FKP393262;FKP393271:FKP393273;FKP458774:FKP458776;FKP458785:FKP458787;FKP458796:FKP458798;FKP458807:FKP458809;FKP524310:FKP524312;FKP524321:FKP524323;FKP524332:FKP524334;FKP524343:FKP524345;FKP589846:FKP589848;FKP589857:FKP589859;FKP589868:FKP589870;FKP589879:FKP589881;FKP655382:FKP655384;FKP655393:FKP655395;FKP655404:FKP655406;FKP655415:FKP655417;FKP720918:FKP720920;FKP720929:FKP720931;FKP720940:FKP720942;FKP720951:FKP720953;FKP786454:FKP786456;FKP786465:FKP786467;FKP786476:FKP786478;FKP786487:FKP786489;FKP851990:FKP851992;FKP852001:FKP852003;FKP852012:FKP852014;FKP852023:FKP852025;FKP917526:FKP917528;FKP917537:FKP917539;FKP917548:FKP917550;FKP917559:FKP917561;FKP983062:FKP983064;FKP983073:FKP983075;FKP983084:FKP983086;FKP983095:FKP983097;FUL50:FUL60;FUL65558:FUL65560;FUL65569:FUL65571;FUL65580:FUL65582;FUL65591:FUL65593;FUL131094:FUL131096;FUL131105:FUL131107;FUL131116:FUL131118;FUL131127:FUL131129;FUL196630:FUL196632;FUL196641:FUL196643;FUL196652:FUL196654;FUL196663:FUL196665;FUL262166:FUL262168;FUL262177:FUL262179;FUL262188:FUL262190;FUL262199:FUL262201;FUL327702:FUL327704;FUL327713:FUL327715;FUL327724:FUL327726;FUL327735:FUL327737;FUL393238:FUL393240;FUL393249:FUL393251;FUL393260:FUL393262;FUL393271:FUL393273;FUL458774:FUL458776;FUL458785:FUL458787;FUL458796:FUL458798;FUL458807:FUL458809;FUL524310:FUL524312;FUL524321:FUL524323;FUL524332:FUL524334;FUL524343:FUL524345;FUL589846:FUL589848;FUL589857:FUL589859;FUL589868:FUL589870;FUL589879:FUL589881;FUL655382:FUL655384;FUL655393:FUL655395;FUL655404:FUL655406;FUL655415:FUL655417;FUL720918:FUL720920;FUL720929:FUL720931;FUL720940:FUL720942;FUL720951:FUL720953;FUL786454:FUL786456;FUL786465:FUL786467;FUL786476:FUL786478;FUL786487:FUL786489;FUL851990:FUL851992;FUL852001:FUL852003;FUL852012:FUL852014;FUL852023:FUL852025;FUL917526:FUL917528;FUL917537:FUL917539;FUL917548:FUL917550;FUL917559:FUL917561;FUL983062:FUL983064;FUL983073:FUL983075;FUL983084:FUL983086;FUL983095:FUL983097;GEH50:GEH60;GEH65558:GEH65560;GEH65569:GEH65571;GEH65580:GEH65582;GEH65591:GEH65593;GEH131094:GEH131096;GEH131105:GEH131107;GEH131116:GEH131118;GEH131127:GEH131129;GEH196630:GEH196632;GEH196641:GEH196643;GEH196652:GEH196654;GEH196663:GEH196665;GEH262166:GEH262168;GEH262177:GEH262179;GEH262188:GEH262190;GEH262199:GEH262201;GEH327702:GEH327704;GEH327713:GEH327715;GEH327724:GEH327726;GEH327735:GEH327737;GEH393238:GEH393240;GEH393249:GEH393251;GEH393260:GEH393262;GEH393271:GEH393273;GEH458774:GEH458776;GEH458785:GEH458787;GEH458796:GEH458798;GEH458807:GEH458809;GEH524310:GEH524312;GEH524321:GEH524323;GEH524332:GEH524334;GEH524343:GEH524345;GEH589846:GEH589848;GEH589857:GEH589859;GEH589868:GEH589870;GEH589879:GEH589881;GEH655382:GEH655384;GEH655393:GEH655395;GEH655404:GEH655406;GEH655415:GEH655417;GEH720918:GEH720920;GEH720929:GEH720931;GEH720940:GEH720942;GEH720951:GEH720953;GEH786454:GEH786456;GEH786465:GEH786467;GEH786476:GEH786478;GEH786487:GEH786489;GEH851990:GEH851992;GEH852001:GEH852003;GEH852012:GEH852014;GEH852023:GEH852025;GEH917526:GEH917528;GEH917537:GEH917539;GEH917548:GEH917550;GEH917559:GEH917561;GEH983062:GEH983064;GEH983073:GEH983075;GEH983084:GEH983086;GEH983095:GEH983097;GOD50:GOD60;GOD65558:GOD65560;GOD65569:GOD65571;GOD65580:GOD65582;GOD65591:GOD65593;GOD131094:GOD131096;GOD131105:GOD131107;GOD131116:GOD131118;GOD131127:GOD131129;GOD196630:GOD196632;GOD196641:GOD196643;GOD196652:GOD196654;GOD196663:GOD196665;GOD262166:GOD262168;GOD262177:GOD262179;GOD262188:GOD262190;GOD262199:GOD262201;GOD327702:GOD327704;GOD327713:GOD327715;GOD327724:GOD327726;GOD327735:GOD327737;GOD393238:GOD393240;GOD393249:GOD393251;GOD393260:GOD393262;GOD393271:GOD393273;GOD458774:GOD458776;GOD458785:GOD458787;GOD458796:GOD458798;GOD458807:GOD458809;GOD524310:GOD524312;GOD524321:GOD524323;GOD524332:GOD524334;GOD524343:GOD524345;GOD589846:GOD589848;GOD589857:GOD589859;GOD589868:GOD589870;GOD589879:GOD589881;GOD655382:GOD655384;GOD655393:GOD655395;GOD655404:GOD655406;GOD655415:GOD655417;GOD720918:GOD720920;GOD720929:GOD720931;GOD720940:GOD720942;GOD720951:GOD720953;GOD786454:GOD786456;GOD786465:GOD786467;GOD786476:GOD786478;GOD786487:GOD786489;GOD851990:GOD851992;GOD852001:GOD852003;GOD852012:GOD852014;GOD852023:GOD852025;GOD917526:GOD917528;GOD917537:GOD917539;GOD917548:GOD917550;GOD917559:GOD917561;GOD983062:GOD983064;GOD983073:GOD983075;GOD983084:GOD983086;GOD983095:GOD983097;GXZ50:GXZ60;GXZ65558:GXZ65560;GXZ65569:GXZ65571;GXZ65580:GXZ65582;GXZ65591:GXZ65593;GXZ131094:GXZ131096;GXZ131105:GXZ131107;GXZ131116:GXZ131118;GXZ131127:GXZ131129;GXZ196630:GXZ196632;GXZ196641:GXZ196643;GXZ196652:GXZ196654;GXZ196663:GXZ196665;GXZ262166:GXZ262168;GXZ262177:GXZ262179;GXZ262188:GXZ262190;GXZ262199:GXZ262201;GXZ327702:GXZ327704;GXZ327713:GXZ327715;GXZ327724:GXZ327726;GXZ327735:GXZ327737;GXZ393238:GXZ393240;GXZ393249:GXZ393251;GXZ393260:GXZ393262;GXZ393271:GXZ393273;GXZ458774:GXZ458776;GXZ458785:GXZ458787;GXZ458796:GXZ458798;GXZ458807:GXZ458809;GXZ524310:GXZ524312;GXZ524321:GXZ524323;GXZ524332:GXZ524334;GXZ524343:GXZ524345;GXZ589846:GXZ589848;GXZ589857:GXZ589859;GXZ589868:GXZ589870;GXZ589879:GXZ589881;GXZ655382:GXZ655384;GXZ655393:GXZ655395;GXZ655404:GXZ655406;GXZ655415:GXZ655417;GXZ720918:GXZ720920;GXZ720929:GXZ720931;GXZ720940:GXZ720942;GXZ720951:GXZ720953;GXZ786454:GXZ786456;GXZ786465:GXZ786467;GXZ786476:GXZ786478;GXZ786487:GXZ786489;GXZ851990:GXZ851992;GXZ852001:GXZ852003;GXZ852012:GXZ852014;GXZ852023:GXZ852025;GXZ917526:GXZ917528;GXZ917537:GXZ917539;GXZ917548:GXZ917550;GXZ917559:GXZ917561;GXZ983062:GXZ983064;GXZ983073:GXZ983075;GXZ983084:GXZ983086;GXZ983095:GXZ983097;HHV50:HHV60;HHV65558:HHV65560;HHV65569:HHV65571;HHV65580:HHV65582;HHV65591:HHV65593;HHV131094:HHV131096;HHV131105:HHV131107;HHV131116:HHV131118;HHV131127:HHV131129;HHV196630:HHV196632;HHV196641:HHV196643;HHV196652:HHV196654;HHV196663:HHV196665;HHV262166:HHV262168;HHV262177:HHV262179;HHV262188:HHV262190;HHV262199:HHV262201;HHV327702:HHV327704;HHV327713:HHV327715;HHV327724:HHV327726;HHV327735:HHV327737;HHV393238:HHV393240;HHV393249:HHV393251;HHV393260:HHV393262;HHV393271:HHV393273;HHV458774:HHV458776;HHV458785:HHV458787;HHV458796:HHV458798;HHV458807:HHV458809;HHV524310:HHV524312;HHV524321:HHV524323;HHV524332:HHV524334;HHV524343:HHV524345;HHV589846:HHV589848;HHV589857:HHV589859;HHV589868:HHV589870;HHV589879:HHV589881;HHV655382:HHV655384;HHV655393:HHV655395;HHV655404:HHV655406;HHV655415:HHV655417;HHV720918:HHV720920;HHV720929:HHV720931;HHV720940:HHV720942;HHV720951:HHV720953;HHV786454:HHV786456;HHV786465:HHV786467;HHV786476:HHV786478;HHV786487:HHV786489;HHV851990:HHV851992;HHV852001:HHV852003;HHV852012:HHV852014;HHV852023:HHV852025;HHV917526:HHV917528;HHV917537:HHV917539;HHV917548:HHV917550;HHV917559:HHV917561;HHV983062:HHV983064;HHV983073:HHV983075;HHV983084:HHV983086;HHV983095:HHV983097;HRR50:HRR60;HRR65558:HRR65560;HRR65569:HRR65571;HRR65580:HRR65582;HRR65591:HRR65593;HRR131094:HRR131096;HRR131105:HRR131107;HRR131116:HRR131118;HRR131127:HRR131129;HRR196630:HRR196632;HRR196641:HRR196643;HRR196652:HRR196654;HRR196663:HRR196665;HRR262166:HRR262168;HRR262177:HRR262179;HRR262188:HRR262190;HRR262199:HRR262201;HRR327702:HRR327704;HRR327713:HRR327715;HRR327724:HRR327726;HRR327735:HRR327737;HRR393238:HRR393240;HRR393249:HRR393251;HRR393260:HRR393262;HRR393271:HRR393273;HRR458774:HRR458776;HRR458785:HRR458787;HRR458796:HRR458798;HRR458807:HRR458809;HRR524310:HRR524312;HRR524321:HRR524323;HRR524332:HRR524334;HRR524343:HRR524345;HRR589846:HRR589848;HRR589857:HRR589859;HRR589868:HRR589870;HRR589879:HRR589881;HRR655382:HRR655384;HRR655393:HRR655395;HRR655404:HRR655406;HRR655415:HRR655417;HRR720918:HRR720920;HRR720929:HRR720931;HRR720940:HRR720942;HRR720951:HRR720953;HRR786454:HRR786456;HRR786465:HRR786467;HRR786476:HRR786478;HRR786487:HRR786489;HRR851990:HRR851992;HRR852001:HRR852003;HRR852012:HRR852014;HRR852023:HRR852025;HRR917526:HRR917528;HRR917537:HRR917539;HRR917548:HRR917550;HRR917559:HRR917561;HRR983062:HRR983064;HRR983073:HRR983075;HRR983084:HRR983086;HRR983095:HRR983097;IBN50:IBN60;IBN65558:IBN65560;IBN65569:IBN65571;IBN65580:IBN65582;IBN65591:IBN65593;IBN131094:IBN131096;IBN131105:IBN131107;IBN131116:IBN131118;IBN131127:IBN131129;IBN196630:IBN196632;IBN196641:IBN196643;IBN196652:IBN196654;IBN196663:IBN196665;IBN262166:IBN262168;IBN262177:IBN262179;IBN262188:IBN262190;IBN262199:IBN262201;IBN327702:IBN327704;IBN327713:IBN327715;IBN327724:IBN327726;IBN327735:IBN327737;IBN393238:IBN393240;IBN393249:IBN393251;IBN393260:IBN393262;IBN393271:IBN393273;IBN458774:IBN458776;IBN458785:IBN458787;IBN458796:IBN458798;IBN458807:IBN458809;IBN524310:IBN524312;IBN524321:IBN524323;IBN524332:IBN524334;IBN524343:IBN524345;IBN589846:IBN589848;IBN589857:IBN589859;IBN589868:IBN589870;IBN589879:IBN589881;IBN655382:IBN655384;IBN655393:IBN655395;IBN655404:IBN655406;IBN655415:IBN655417;IBN720918:IBN720920;IBN720929:IBN720931;IBN720940:IBN720942;IBN720951:IBN720953;IBN786454:IBN786456;IBN786465:IBN786467;IBN786476:IBN786478;IBN786487:IBN786489;IBN851990:IBN851992;IBN852001:IBN852003;IBN852012:IBN852014;IBN852023:IBN852025;IBN917526:IBN917528;IBN917537:IBN917539;IBN917548:IBN917550;IBN917559:IBN917561;IBN983062:IBN983064;IBN983073:IBN983075;IBN983084:IBN983086;IBN983095:IBN983097;ILJ50:ILJ60;ILJ65558:ILJ65560;ILJ65569:ILJ65571;ILJ65580:ILJ65582;ILJ65591:ILJ65593;ILJ131094:ILJ131096;ILJ131105:ILJ131107;ILJ131116:ILJ131118;ILJ131127:ILJ131129;ILJ196630:ILJ196632;ILJ196641:ILJ196643;ILJ196652:ILJ196654;ILJ196663:ILJ196665;ILJ262166:ILJ262168;ILJ262177:ILJ262179;ILJ262188:ILJ262190;ILJ262199:ILJ262201;ILJ327702:ILJ327704;ILJ327713:ILJ327715;ILJ327724:ILJ327726;ILJ327735:ILJ327737;ILJ393238:ILJ393240;ILJ393249:ILJ393251;ILJ393260:ILJ393262;ILJ393271:ILJ393273;ILJ458774:ILJ458776;ILJ458785:ILJ458787;ILJ458796:ILJ458798;ILJ458807:ILJ458809;ILJ524310:ILJ524312;ILJ524321:ILJ524323;ILJ524332:ILJ524334;ILJ524343:ILJ524345;ILJ589846:ILJ589848;ILJ589857:ILJ589859;ILJ589868:ILJ589870;ILJ589879:ILJ589881;ILJ655382:ILJ655384;ILJ655393:ILJ655395;ILJ655404:ILJ655406;ILJ655415:ILJ655417;ILJ720918:ILJ720920;ILJ720929:ILJ720931;ILJ720940:ILJ720942;ILJ720951:ILJ720953;ILJ786454:ILJ786456;ILJ786465:ILJ786467;ILJ786476:ILJ786478;ILJ786487:ILJ786489;ILJ851990:ILJ851992;ILJ852001:ILJ852003;ILJ852012:ILJ852014;ILJ852023:ILJ852025;ILJ917526:ILJ917528;ILJ917537:ILJ917539;ILJ917548:ILJ917550;ILJ917559:ILJ917561;ILJ983062:ILJ983064;ILJ983073:ILJ983075;ILJ983084:ILJ983086;ILJ983095:ILJ983097;IVF50:IVF60;IVF65558:IVF65560;IVF65569:IVF65571;IVF65580:IVF65582;IVF65591:IVF65593;IVF131094:IVF131096;IVF131105:IVF131107;IVF131116:IVF131118;IVF131127:IVF131129;IVF196630:IVF196632;IVF196641:IVF196643;IVF196652:IVF196654;IVF196663:IVF196665;IVF262166:IVF262168;IVF262177:IVF262179;IVF262188:IVF262190;IVF262199:IVF262201;IVF327702:IVF327704;IVF327713:IVF327715;IVF327724:IVF327726;IVF327735:IVF327737;IVF393238:IVF393240;IVF393249:IVF393251;IVF393260:IVF393262;IVF393271:IVF393273;IVF458774:IVF458776;IVF458785:IVF458787;IVF458796:IVF458798;IVF458807:IVF458809;IVF524310:IVF524312;IVF524321:IVF524323;IVF524332:IVF524334;IVF524343:IVF524345;IVF589846:IVF589848;IVF589857:IVF589859;IVF589868:IVF589870;IVF589879:IVF589881;IVF655382:IVF655384;IVF655393:IVF655395;IVF655404:IVF655406;IVF655415:IVF655417;IVF720918:IVF720920;IVF720929:IVF720931;IVF720940:IVF720942;IVF720951:IVF720953;IVF786454:IVF786456;IVF786465:IVF786467;IVF786476:IVF786478;IVF786487:IVF786489;IVF851990:IVF851992;IVF852001:IVF852003;IVF852012:IVF852014;IVF852023:IVF852025;IVF917526:IVF917528;IVF917537:IVF917539;IVF917548:IVF917550;IVF917559:IVF917561;IVF983062:IVF983064;IVF983073:IVF983075;IVF983084:IVF983086;IVF983095:IVF983097;JFB50:JFB60;JFB65558:JFB65560;JFB65569:JFB65571;JFB65580:JFB65582;JFB65591:JFB65593;JFB131094:JFB131096;JFB131105:JFB131107;JFB131116:JFB131118;JFB131127:JFB131129;JFB196630:JFB196632;JFB196641:JFB196643;JFB196652:JFB196654;JFB196663:JFB196665;JFB262166:JFB262168;JFB262177:JFB262179;JFB262188:JFB262190;JFB262199:JFB262201;JFB327702:JFB327704;JFB327713:JFB327715;JFB327724:JFB327726;JFB327735:JFB327737;JFB393238:JFB393240;JFB393249:JFB393251;JFB393260:JFB393262;JFB393271:JFB393273;JFB458774:JFB458776;JFB458785:JFB458787;JFB458796:JFB458798;JFB458807:JFB458809;JFB524310:JFB524312;JFB524321:JFB524323;JFB524332:JFB524334;JFB524343:JFB524345;JFB589846:JFB589848;JFB589857:JFB589859;JFB589868:JFB589870;JFB589879:JFB589881;JFB655382:JFB655384;JFB655393:JFB655395;JFB655404:JFB655406;JFB655415:JFB655417;JFB720918:JFB720920;JFB720929:JFB720931;JFB720940:JFB720942;JFB720951:JFB720953;JFB786454:JFB786456;JFB786465:JFB786467;JFB786476:JFB786478;JFB786487:JFB786489;JFB851990:JFB851992;JFB852001:JFB852003;JFB852012:JFB852014;JFB852023:JFB852025;JFB917526:JFB917528;JFB917537:JFB917539;JFB917548:JFB917550;JFB917559:JFB917561;JFB983062:JFB983064;JFB983073:JFB983075;JFB983084:JFB983086;JFB983095:JFB983097;JOX50:JOX60;JOX65558:JOX65560;JOX65569:JOX65571;JOX65580:JOX65582;JOX65591:JOX65593;JOX131094:JOX131096;JOX131105:JOX131107;JOX131116:JOX131118;JOX131127:JOX131129;JOX196630:JOX196632;JOX196641:JOX196643;JOX196652:JOX196654;JOX196663:JOX196665;JOX262166:JOX262168;JOX262177:JOX262179;JOX262188:JOX262190;JOX262199:JOX262201;JOX327702:JOX327704;JOX327713:JOX327715;JOX327724:JOX327726;JOX327735:JOX327737;JOX393238:JOX393240;JOX393249:JOX393251;JOX393260:JOX393262;JOX393271:JOX393273;JOX458774:JOX458776;JOX458785:JOX458787;JOX458796:JOX458798;JOX458807:JOX458809;JOX524310:JOX524312;JOX524321:JOX524323;JOX524332:JOX524334;JOX524343:JOX524345;JOX589846:JOX589848;JOX589857:JOX589859;JOX589868:JOX589870;JOX589879:JOX589881;JOX655382:JOX655384;JOX655393:JOX655395;JOX655404:JOX655406;JOX655415:JOX655417;JOX720918:JOX720920;JOX720929:JOX720931;JOX720940:JOX720942;JOX720951:JOX720953;JOX786454:JOX786456;JOX786465:JOX786467;JOX786476:JOX786478;JOX786487:JOX786489;JOX851990:JOX851992;JOX852001:JOX852003;JOX852012:JOX852014;JOX852023:JOX852025;JOX917526:JOX917528;JOX917537:JOX917539;JOX917548:JOX917550;JOX917559:JOX917561;JOX983062:JOX983064;JOX983073:JOX983075;JOX983084:JOX983086;JOX983095:JOX983097;JYT50:JYT60;JYT65558:JYT65560;JYT65569:JYT65571;JYT65580:JYT65582;JYT65591:JYT65593;JYT131094:JYT131096;JYT131105:JYT131107;JYT131116:JYT131118;JYT131127:JYT131129;JYT196630:JYT196632;JYT196641:JYT196643;JYT196652:JYT196654;JYT196663:JYT196665;JYT262166:JYT262168;JYT262177:JYT262179;JYT262188:JYT262190;JYT262199:JYT262201;JYT327702:JYT327704;JYT327713:JYT327715;JYT327724:JYT327726;JYT327735:JYT327737;JYT393238:JYT393240;JYT393249:JYT393251;JYT393260:JYT393262;JYT393271:JYT393273;JYT458774:JYT458776;JYT458785:JYT458787;JYT458796:JYT458798;JYT458807:JYT458809;JYT524310:JYT524312;JYT524321:JYT524323;JYT524332:JYT524334;JYT524343:JYT524345;JYT589846:JYT589848;JYT589857:JYT589859;JYT589868:JYT589870;JYT589879:JYT589881;JYT655382:JYT655384;JYT655393:JYT655395;JYT655404:JYT655406;JYT655415:JYT655417;JYT720918:JYT720920;JYT720929:JYT720931;JYT720940:JYT720942;JYT720951:JYT720953;JYT786454:JYT786456;JYT786465:JYT786467;JYT786476:JYT786478;JYT786487:JYT786489;JYT851990:JYT851992;JYT852001:JYT852003;JYT852012:JYT852014;JYT852023:JYT852025;JYT917526:JYT917528;JYT917537:JYT917539;JYT917548:JYT917550;JYT917559:JYT917561;JYT983062:JYT983064;JYT983073:JYT983075;JYT983084:JYT983086;JYT983095:JYT983097;KIP50:KIP60;KIP65558:KIP65560;KIP65569:KIP65571;KIP65580:KIP65582;KIP65591:KIP65593;KIP131094:KIP131096;KIP131105:KIP131107;KIP131116:KIP131118;KIP131127:KIP131129;KIP196630:KIP196632;KIP196641:KIP196643;KIP196652:KIP196654;KIP196663:KIP196665;KIP262166:KIP262168;KIP262177:KIP262179;KIP262188:KIP262190;KIP262199:KIP262201;KIP327702:KIP327704;KIP327713:KIP327715;KIP327724:KIP327726;KIP327735:KIP327737;KIP393238:KIP393240;KIP393249:KIP393251;KIP393260:KIP393262;KIP393271:KIP393273;KIP458774:KIP458776;KIP458785:KIP458787;KIP458796:KIP458798;KIP458807:KIP458809;KIP524310:KIP524312;KIP524321:KIP524323;KIP524332:KIP524334;KIP524343:KIP524345;KIP589846:KIP589848;KIP589857:KIP589859;KIP589868:KIP589870;KIP589879:KIP589881;KIP655382:KIP655384;KIP655393:KIP655395;KIP655404:KIP655406;KIP655415:KIP655417;KIP720918:KIP720920;KIP720929:KIP720931;KIP720940:KIP720942;KIP720951:KIP720953;KIP786454:KIP786456;KIP786465:KIP786467;KIP786476:KIP786478;KIP786487:KIP786489;KIP851990:KIP851992;KIP852001:KIP852003;KIP852012:KIP852014;KIP852023:KIP852025;KIP917526:KIP917528;KIP917537:KIP917539;KIP917548:KIP917550;KIP917559:KIP917561;KIP983062:KIP983064;KIP983073:KIP983075;KIP983084:KIP983086;KIP983095:KIP983097;KSL50:KSL60;KSL65558:KSL65560;KSL65569:KSL65571;KSL65580:KSL65582;KSL65591:KSL65593;KSL131094:KSL131096;KSL131105:KSL131107;KSL131116:KSL131118;KSL131127:KSL131129;KSL196630:KSL196632;KSL196641:KSL196643;KSL196652:KSL196654;KSL196663:KSL196665;KSL262166:KSL262168;KSL262177:KSL262179;KSL262188:KSL262190;KSL262199:KSL262201;KSL327702:KSL327704;KSL327713:KSL327715;KSL327724:KSL327726;KSL327735:KSL327737;KSL393238:KSL393240;KSL393249:KSL393251;KSL393260:KSL393262;KSL393271:KSL393273;KSL458774:KSL458776;KSL458785:KSL458787;KSL458796:KSL458798;KSL458807:KSL458809;KSL524310:KSL524312;KSL524321:KSL524323;KSL524332:KSL524334;KSL524343:KSL524345;KSL589846:KSL589848;KSL589857:KSL589859;KSL589868:KSL589870;KSL589879:KSL589881;KSL655382:KSL655384;KSL655393:KSL655395;KSL655404:KSL655406;KSL655415:KSL655417;KSL720918:KSL720920;KSL720929:KSL720931;KSL720940:KSL720942;KSL720951:KSL720953;KSL786454:KSL786456;KSL786465:KSL786467;KSL786476:KSL786478;KSL786487:KSL786489;KSL851990:KSL851992;KSL852001:KSL852003;KSL852012:KSL852014;KSL852023:KSL852025;KSL917526:KSL917528;KSL917537:KSL917539;KSL917548:KSL917550;KSL917559:KSL917561;KSL983062:KSL983064;KSL983073:KSL983075;KSL983084:KSL983086;KSL983095:KSL983097;LCH50:LCH60;LCH65558:LCH65560;LCH65569:LCH65571;LCH65580:LCH65582;LCH65591:LCH65593;LCH131094:LCH131096;LCH131105:LCH131107;LCH131116:LCH131118;LCH131127:LCH131129;LCH196630:LCH196632;LCH196641:LCH196643;LCH196652:LCH196654;LCH196663:LCH196665;LCH262166:LCH262168;LCH262177:LCH262179;LCH262188:LCH262190;LCH262199:LCH262201;LCH327702:LCH327704;LCH327713:LCH327715;LCH327724:LCH327726;LCH327735:LCH327737;LCH393238:LCH393240;LCH393249:LCH393251;LCH393260:LCH393262;LCH393271:LCH393273;LCH458774:LCH458776;LCH458785:LCH458787;LCH458796:LCH458798;LCH458807:LCH458809;LCH524310:LCH524312;LCH524321:LCH524323;LCH524332:LCH524334;LCH524343:LCH524345;LCH589846:LCH589848;LCH589857:LCH589859;LCH589868:LCH589870;LCH589879:LCH589881;LCH655382:LCH655384;LCH655393:LCH655395;LCH655404:LCH655406;LCH655415:LCH655417;LCH720918:LCH720920;LCH720929:LCH720931;LCH720940:LCH720942;LCH720951:LCH720953;LCH786454:LCH786456;LCH786465:LCH786467;LCH786476:LCH786478;LCH786487:LCH786489;LCH851990:LCH851992;LCH852001:LCH852003;LCH852012:LCH852014;LCH852023:LCH852025;LCH917526:LCH917528;LCH917537:LCH917539;LCH917548:LCH917550;LCH917559:LCH917561;LCH983062:LCH983064;LCH983073:LCH983075;LCH983084:LCH983086;LCH983095:LCH983097;LMD50:LMD60;LMD65558:LMD65560;LMD65569:LMD65571;LMD65580:LMD65582;LMD65591:LMD65593;LMD131094:LMD131096;LMD131105:LMD131107;LMD131116:LMD131118;LMD131127:LMD131129;LMD196630:LMD196632;LMD196641:LMD196643;LMD196652:LMD196654;LMD196663:LMD196665;LMD262166:LMD262168;LMD262177:LMD262179;LMD262188:LMD262190;LMD262199:LMD262201;LMD327702:LMD327704;LMD327713:LMD327715;LMD327724:LMD327726;LMD327735:LMD327737;LMD393238:LMD393240;LMD393249:LMD393251;LMD393260:LMD393262;LMD393271:LMD393273;LMD458774:LMD458776;LMD458785:LMD458787;LMD458796:LMD458798;LMD458807:LMD458809;LMD524310:LMD524312;LMD524321:LMD524323;LMD524332:LMD524334;LMD524343:LMD524345;LMD589846:LMD589848;LMD589857:LMD589859;LMD589868:LMD589870;LMD589879:LMD589881;LMD655382:LMD655384;LMD655393:LMD655395;LMD655404:LMD655406;LMD655415:LMD655417;LMD720918:LMD720920;LMD720929:LMD720931;LMD720940:LMD720942;LMD720951:LMD720953;LMD786454:LMD786456;LMD786465:LMD786467;LMD786476:LMD786478;LMD786487:LMD786489;LMD851990:LMD851992;LMD852001:LMD852003;LMD852012:LMD852014;LMD852023:LMD852025;LMD917526:LMD917528;LMD917537:LMD917539;LMD917548:LMD917550;LMD917559:LMD917561;LMD983062:LMD983064;LMD983073:LMD983075;LMD983084:LMD983086;LMD983095:LMD983097;LVZ50:LVZ60;LVZ65558:LVZ65560;LVZ65569:LVZ65571;LVZ65580:LVZ65582;LVZ65591:LVZ65593;LVZ131094:LVZ131096;LVZ131105:LVZ131107;LVZ131116:LVZ131118;LVZ131127:LVZ131129;LVZ196630:LVZ196632;LVZ196641:LVZ196643;LVZ196652:LVZ196654;LVZ196663:LVZ196665;LVZ262166:LVZ262168;LVZ262177:LVZ262179;LVZ262188:LVZ262190;LVZ262199:LVZ262201;LVZ327702:LVZ327704;LVZ327713:LVZ327715;LVZ327724:LVZ327726;LVZ327735:LVZ327737;LVZ393238:LVZ393240;LVZ393249:LVZ393251;LVZ393260:LVZ393262;LVZ393271:LVZ393273;LVZ458774:LVZ458776;LVZ458785:LVZ458787;LVZ458796:LVZ458798;LVZ458807:LVZ458809;LVZ524310:LVZ524312;LVZ524321:LVZ524323;LVZ524332:LVZ524334;LVZ524343:LVZ524345;LVZ589846:LVZ589848;LVZ589857:LVZ589859;LVZ589868:LVZ589870;LVZ589879:LVZ589881;LVZ655382:LVZ655384;LVZ655393:LVZ655395;LVZ655404:LVZ655406;LVZ655415:LVZ655417;LVZ720918:LVZ720920;LVZ720929:LVZ720931;LVZ720940:LVZ720942;LVZ720951:LVZ720953;LVZ786454:LVZ786456;LVZ786465:LVZ786467;LVZ786476:LVZ786478;LVZ786487:LVZ786489;LVZ851990:LVZ851992;LVZ852001:LVZ852003;LVZ852012:LVZ852014;LVZ852023:LVZ852025;LVZ917526:LVZ917528;LVZ917537:LVZ917539;LVZ917548:LVZ917550;LVZ917559:LVZ917561;LVZ983062:LVZ983064;LVZ983073:LVZ983075;LVZ983084:LVZ983086;LVZ983095:LVZ983097;MFV50:MFV60;MFV65558:MFV65560;MFV65569:MFV65571;MFV65580:MFV65582;MFV65591:MFV65593;MFV131094:MFV131096;MFV131105:MFV131107;MFV131116:MFV131118;MFV131127:MFV131129;MFV196630:MFV196632;MFV196641:MFV196643;MFV196652:MFV196654;MFV196663:MFV196665;MFV262166:MFV262168;MFV262177:MFV262179;MFV262188:MFV262190;MFV262199:MFV262201;MFV327702:MFV327704;MFV327713:MFV327715;MFV327724:MFV327726;MFV327735:MFV327737;MFV393238:MFV393240;MFV393249:MFV393251;MFV393260:MFV393262;MFV393271:MFV393273;MFV458774:MFV458776;MFV458785:MFV458787;MFV458796:MFV458798;MFV458807:MFV458809;MFV524310:MFV524312;MFV524321:MFV524323;MFV524332:MFV524334;MFV524343:MFV524345;MFV589846:MFV589848;MFV589857:MFV589859;MFV589868:MFV589870;MFV589879:MFV589881;MFV655382:MFV655384;MFV655393:MFV655395;MFV655404:MFV655406;MFV655415:MFV655417;MFV720918:MFV720920;MFV720929:MFV720931;MFV720940:MFV720942;MFV720951:MFV720953;MFV786454:MFV786456;MFV786465:MFV786467;MFV786476:MFV786478;MFV786487:MFV786489;MFV851990:MFV851992;MFV852001:MFV852003;MFV852012:MFV852014;MFV852023:MFV852025;MFV917526:MFV917528;MFV917537:MFV917539;MFV917548:MFV917550;MFV917559:MFV917561;MFV983062:MFV983064;MFV983073:MFV983075;MFV983084:MFV983086;MFV983095:MFV983097;MPR50:MPR60;MPR65558:MPR65560;MPR65569:MPR65571;MPR65580:MPR65582;MPR65591:MPR65593;MPR131094:MPR131096;MPR131105:MPR131107;MPR131116:MPR131118;MPR131127:MPR131129;MPR196630:MPR196632;MPR196641:MPR196643;MPR196652:MPR196654;MPR196663:MPR196665;MPR262166:MPR262168;MPR262177:MPR262179;MPR262188:MPR262190;MPR262199:MPR262201;MPR327702:MPR327704;MPR327713:MPR327715;MPR327724:MPR327726;MPR327735:MPR327737;MPR393238:MPR393240;MPR393249:MPR393251;MPR393260:MPR393262;MPR393271:MPR393273;MPR458774:MPR458776;MPR458785:MPR458787;MPR458796:MPR458798;MPR458807:MPR458809;MPR524310:MPR524312;MPR524321:MPR524323;MPR524332:MPR524334;MPR524343:MPR524345;MPR589846:MPR589848;MPR589857:MPR589859;MPR589868:MPR589870;MPR589879:MPR589881;MPR655382:MPR655384;MPR655393:MPR655395;MPR655404:MPR655406;MPR655415:MPR655417;MPR720918:MPR720920;MPR720929:MPR720931;MPR720940:MPR720942;MPR720951:MPR720953;MPR786454:MPR786456;MPR786465:MPR786467;MPR786476:MPR786478;MPR786487:MPR786489;MPR851990:MPR851992;MPR852001:MPR852003;MPR852012:MPR852014;MPR852023:MPR852025;MPR917526:MPR917528;MPR917537:MPR917539;MPR917548:MPR917550;MPR917559:MPR917561;MPR983062:MPR983064;MPR983073:MPR983075;MPR983084:MPR983086;MPR983095:MPR983097;MZN50:MZN60;MZN65558:MZN65560;MZN65569:MZN65571;MZN65580:MZN65582;MZN65591:MZN65593;MZN131094:MZN131096;MZN131105:MZN131107;MZN131116:MZN131118;MZN131127:MZN131129;MZN196630:MZN196632;MZN196641:MZN196643;MZN196652:MZN196654;MZN196663:MZN196665;MZN262166:MZN262168;MZN262177:MZN262179;MZN262188:MZN262190;MZN262199:MZN262201;MZN327702:MZN327704;MZN327713:MZN327715;MZN327724:MZN327726;MZN327735:MZN327737;MZN393238:MZN393240;MZN393249:MZN393251;MZN393260:MZN393262;MZN393271:MZN393273;MZN458774:MZN458776;MZN458785:MZN458787;MZN458796:MZN458798;MZN458807:MZN458809;MZN524310:MZN524312;MZN524321:MZN524323;MZN524332:MZN524334;MZN524343:MZN524345;MZN589846:MZN589848;MZN589857:MZN589859;MZN589868:MZN589870;MZN589879:MZN589881;MZN655382:MZN655384;MZN655393:MZN655395;MZN655404:MZN655406;MZN655415:MZN655417;MZN720918:MZN720920;MZN720929:MZN720931;MZN720940:MZN720942;MZN720951:MZN720953;MZN786454:MZN786456;MZN786465:MZN786467;MZN786476:MZN786478;MZN786487:MZN786489;MZN851990:MZN851992;MZN852001:MZN852003;MZN852012:MZN852014;MZN852023:MZN852025;MZN917526:MZN917528;MZN917537:MZN917539;MZN917548:MZN917550;MZN917559:MZN917561;MZN983062:MZN983064;MZN983073:MZN983075;MZN983084:MZN983086;MZN983095:MZN983097;NJJ50:NJJ60;NJJ65558:NJJ65560;NJJ65569:NJJ65571;NJJ65580:NJJ65582;NJJ65591:NJJ65593;NJJ131094:NJJ131096;NJJ131105:NJJ131107;NJJ131116:NJJ131118;NJJ131127:NJJ131129;NJJ196630:NJJ196632;NJJ196641:NJJ196643;NJJ196652:NJJ196654;NJJ196663:NJJ196665;NJJ262166:NJJ262168;NJJ262177:NJJ262179;NJJ262188:NJJ262190;NJJ262199:NJJ262201;NJJ327702:NJJ327704;NJJ327713:NJJ327715;NJJ327724:NJJ327726;NJJ327735:NJJ327737;NJJ393238:NJJ393240;NJJ393249:NJJ393251;NJJ393260:NJJ393262;NJJ393271:NJJ393273;NJJ458774:NJJ458776;NJJ458785:NJJ458787;NJJ458796:NJJ458798;NJJ458807:NJJ458809;NJJ524310:NJJ524312;NJJ524321:NJJ524323;NJJ524332:NJJ524334;NJJ524343:NJJ524345;NJJ589846:NJJ589848;NJJ589857:NJJ589859;NJJ589868:NJJ589870;NJJ589879:NJJ589881;NJJ655382:NJJ655384;NJJ655393:NJJ655395;NJJ655404:NJJ655406;NJJ655415:NJJ655417;NJJ720918:NJJ720920;NJJ720929:NJJ720931;NJJ720940:NJJ720942;NJJ720951:NJJ720953;NJJ786454:NJJ786456;NJJ786465:NJJ786467;NJJ786476:NJJ786478;NJJ786487:NJJ786489;NJJ851990:NJJ851992;NJJ852001:NJJ852003;NJJ852012:NJJ852014;NJJ852023:NJJ852025;NJJ917526:NJJ917528;NJJ917537:NJJ917539;NJJ917548:NJJ917550;NJJ917559:NJJ917561;NJJ983062:NJJ983064;NJJ983073:NJJ983075;NJJ983084:NJJ983086;NJJ983095:NJJ983097;NTF50:NTF60;NTF65558:NTF65560;NTF65569:NTF65571;NTF65580:NTF65582;NTF65591:NTF65593;NTF131094:NTF131096;NTF131105:NTF131107;NTF131116:NTF131118;NTF131127:NTF131129;NTF196630:NTF196632;NTF196641:NTF196643;NTF196652:NTF196654;NTF196663:NTF196665;NTF262166:NTF262168;NTF262177:NTF262179;NTF262188:NTF262190;NTF262199:NTF262201;NTF327702:NTF327704;NTF327713:NTF327715;NTF327724:NTF327726;NTF327735:NTF327737;NTF393238:NTF393240;NTF393249:NTF393251;NTF393260:NTF393262;NTF393271:NTF393273;NTF458774:NTF458776;NTF458785:NTF458787;NTF458796:NTF458798;NTF458807:NTF458809;NTF524310:NTF524312;NTF524321:NTF524323;NTF524332:NTF524334;NTF524343:NTF524345;NTF589846:NTF589848;NTF589857:NTF589859;NTF589868:NTF589870;NTF589879:NTF589881;NTF655382:NTF655384;NTF655393:NTF655395;NTF655404:NTF655406;NTF655415:NTF655417;NTF720918:NTF720920;NTF720929:NTF720931;NTF720940:NTF720942;NTF720951:NTF720953;NTF786454:NTF786456;NTF786465:NTF786467;NTF786476:NTF786478;NTF786487:NTF786489;NTF851990:NTF851992;NTF852001:NTF852003;NTF852012:NTF852014;NTF852023:NTF852025;NTF917526:NTF917528;NTF917537:NTF917539;NTF917548:NTF917550;NTF917559:NTF917561;NTF983062:NTF983064;NTF983073:NTF983075;NTF983084:NTF983086;NTF983095:NTF983097;ODB50:ODB60;ODB65558:ODB65560;ODB65569:ODB65571;ODB65580:ODB65582;ODB65591:ODB65593;ODB131094:ODB131096;ODB131105:ODB131107;ODB131116:ODB131118;ODB131127:ODB131129;ODB196630:ODB196632;ODB196641:ODB196643;ODB196652:ODB196654;ODB196663:ODB196665;ODB262166:ODB262168;ODB262177:ODB262179;ODB262188:ODB262190;ODB262199:ODB262201;ODB327702:ODB327704;ODB327713:ODB327715;ODB327724:ODB327726;ODB327735:ODB327737;ODB393238:ODB393240;ODB393249:ODB393251;ODB393260:ODB393262;ODB393271:ODB393273;ODB458774:ODB458776;ODB458785:ODB458787;ODB458796:ODB458798;ODB458807:ODB458809;ODB524310:ODB524312;ODB524321:ODB524323;ODB524332:ODB524334;ODB524343:ODB524345;ODB589846:ODB589848;ODB589857:ODB589859;ODB589868:ODB589870;ODB589879:ODB589881;ODB655382:ODB655384;ODB655393:ODB655395;ODB655404:ODB655406;ODB655415:ODB655417;ODB720918:ODB720920;ODB720929:ODB720931;ODB720940:ODB720942;ODB720951:ODB720953;ODB786454:ODB786456;ODB786465:ODB786467;ODB786476:ODB786478;ODB786487:ODB786489;ODB851990:ODB851992;ODB852001:ODB852003;ODB852012:ODB852014;ODB852023:ODB852025;ODB917526:ODB917528;ODB917537:ODB917539;ODB917548:ODB917550;ODB917559:ODB917561;ODB983062:ODB983064;ODB983073:ODB983075;ODB983084:ODB983086;ODB983095:ODB983097;OMX50:OMX60;OMX65558:OMX65560;OMX65569:OMX65571;OMX65580:OMX65582;OMX65591:OMX65593;OMX131094:OMX131096;OMX131105:OMX131107;OMX131116:OMX131118;OMX131127:OMX131129;OMX196630:OMX196632;OMX196641:OMX196643;OMX196652:OMX196654;OMX196663:OMX196665;OMX262166:OMX262168;OMX262177:OMX262179;OMX262188:OMX262190;OMX262199:OMX262201;OMX327702:OMX327704;OMX327713:OMX327715;OMX327724:OMX327726;OMX327735:OMX327737;OMX393238:OMX393240;OMX393249:OMX393251;OMX393260:OMX393262;OMX393271:OMX393273;OMX458774:OMX458776;OMX458785:OMX458787;OMX458796:OMX458798;OMX458807:OMX458809;OMX524310:OMX524312;OMX524321:OMX524323;OMX524332:OMX524334;OMX524343:OMX524345;OMX589846:OMX589848;OMX589857:OMX589859;OMX589868:OMX589870;OMX589879:OMX589881;OMX655382:OMX655384;OMX655393:OMX655395;OMX655404:OMX655406;OMX655415:OMX655417;OMX720918:OMX720920;OMX720929:OMX720931;OMX720940:OMX720942;OMX720951:OMX720953;OMX786454:OMX786456;OMX786465:OMX786467;OMX786476:OMX786478;OMX786487:OMX786489;OMX851990:OMX851992;OMX852001:OMX852003;OMX852012:OMX852014;OMX852023:OMX852025;OMX917526:OMX917528;OMX917537:OMX917539;OMX917548:OMX917550;OMX917559:OMX917561;OMX983062:OMX983064;OMX983073:OMX983075;OMX983084:OMX983086;OMX983095:OMX983097;OWT50:OWT60;OWT65558:OWT65560;OWT65569:OWT65571;OWT65580:OWT65582;OWT65591:OWT65593;OWT131094:OWT131096;OWT131105:OWT131107;OWT131116:OWT131118;OWT131127:OWT131129;OWT196630:OWT196632;OWT196641:OWT196643;OWT196652:OWT196654;OWT196663:OWT196665;OWT262166:OWT262168;OWT262177:OWT262179;OWT262188:OWT262190;OWT262199:OWT262201;OWT327702:OWT327704;OWT327713:OWT327715;OWT327724:OWT327726;OWT327735:OWT327737;OWT393238:OWT393240;OWT393249:OWT393251;OWT393260:OWT393262;OWT393271:OWT393273;OWT458774:OWT458776;OWT458785:OWT458787;OWT458796:OWT458798;OWT458807:OWT458809;OWT524310:OWT524312;OWT524321:OWT524323;OWT524332:OWT524334;OWT524343:OWT524345;OWT589846:OWT589848;OWT589857:OWT589859;OWT589868:OWT589870;OWT589879:OWT589881;OWT655382:OWT655384;OWT655393:OWT655395;OWT655404:OWT655406;OWT655415:OWT655417;OWT720918:OWT720920;OWT720929:OWT720931;OWT720940:OWT720942;OWT720951:OWT720953;OWT786454:OWT786456;OWT786465:OWT786467;OWT786476:OWT786478;OWT786487:OWT786489;OWT851990:OWT851992;OWT852001:OWT852003;OWT852012:OWT852014;OWT852023:OWT852025;OWT917526:OWT917528;OWT917537:OWT917539;OWT917548:OWT917550;OWT917559:OWT917561;OWT983062:OWT983064;OWT983073:OWT983075;OWT983084:OWT983086;OWT983095:OWT983097;PGP50:PGP60;PGP65558:PGP65560;PGP65569:PGP65571;PGP65580:PGP65582;PGP65591:PGP65593;PGP131094:PGP131096;PGP131105:PGP131107;PGP131116:PGP131118;PGP131127:PGP131129;PGP196630:PGP196632;PGP196641:PGP196643;PGP196652:PGP196654;PGP196663:PGP196665;PGP262166:PGP262168;PGP262177:PGP262179;PGP262188:PGP262190;PGP262199:PGP262201;PGP327702:PGP327704;PGP327713:PGP327715;PGP327724:PGP327726;PGP327735:PGP327737;PGP393238:PGP393240;PGP393249:PGP393251;PGP393260:PGP393262;PGP393271:PGP393273;PGP458774:PGP458776;PGP458785:PGP458787;PGP458796:PGP458798;PGP458807:PGP458809;PGP524310:PGP524312;PGP524321:PGP524323;PGP524332:PGP524334;PGP524343:PGP524345;PGP589846:PGP589848;PGP589857:PGP589859;PGP589868:PGP589870;PGP589879:PGP589881;PGP655382:PGP655384;PGP655393:PGP655395;PGP655404:PGP655406;PGP655415:PGP655417;PGP720918:PGP720920;PGP720929:PGP720931;PGP720940:PGP720942;PGP720951:PGP720953;PGP786454:PGP786456;PGP786465:PGP786467;PGP786476:PGP786478;PGP786487:PGP786489;PGP851990:PGP851992;PGP852001:PGP852003;PGP852012:PGP852014;PGP852023:PGP852025;PGP917526:PGP917528;PGP917537:PGP917539;PGP917548:PGP917550;PGP917559:PGP917561;PGP983062:PGP983064;PGP983073:PGP983075;PGP983084:PGP983086;PGP983095:PGP983097;PQL50:PQL60;PQL65558:PQL65560;PQL65569:PQL65571;PQL65580:PQL65582;PQL65591:PQL65593;PQL131094:PQL131096;PQL131105:PQL131107;PQL131116:PQL131118;PQL131127:PQL131129;PQL196630:PQL196632;PQL196641:PQL196643;PQL196652:PQL196654;PQL196663:PQL196665;PQL262166:PQL262168;PQL262177:PQL262179;PQL262188:PQL262190;PQL262199:PQL262201;PQL327702:PQL327704;PQL327713:PQL327715;PQL327724:PQL327726;PQL327735:PQL327737;PQL393238:PQL393240;PQL393249:PQL393251;PQL393260:PQL393262;PQL393271:PQL393273;PQL458774:PQL458776;PQL458785:PQL458787;PQL458796:PQL458798;PQL458807:PQL458809;PQL524310:PQL524312;PQL524321:PQL524323;PQL524332:PQL524334;PQL524343:PQL524345;PQL589846:PQL589848;PQL589857:PQL589859;PQL589868:PQL589870;PQL589879:PQL589881;PQL655382:PQL655384;PQL655393:PQL655395;PQL655404:PQL655406;PQL655415:PQL655417;PQL720918:PQL720920;PQL720929:PQL720931;PQL720940:PQL720942;PQL720951:PQL720953;PQL786454:PQL786456;PQL786465:PQL786467;PQL786476:PQL786478;PQL786487:PQL786489;PQL851990:PQL851992;PQL852001:PQL852003;PQL852012:PQL852014;PQL852023:PQL852025;PQL917526:PQL917528;PQL917537:PQL917539;PQL917548:PQL917550;PQL917559:PQL917561;PQL983062:PQL983064;PQL983073:PQL983075;PQL983084:PQL983086;PQL983095:PQL983097;QAH50:QAH60;QAH65558:QAH65560;QAH65569:QAH65571;QAH65580:QAH65582;QAH65591:QAH65593;QAH131094:QAH131096;QAH131105:QAH131107;QAH131116:QAH131118;QAH131127:QAH131129;QAH196630:QAH196632;QAH196641:QAH196643;QAH196652:QAH196654;QAH196663:QAH196665;QAH262166:QAH262168;QAH262177:QAH262179;QAH262188:QAH262190;QAH262199:QAH262201;QAH327702:QAH327704;QAH327713:QAH327715;QAH327724:QAH327726;QAH327735:QAH327737;QAH393238:QAH393240;QAH393249:QAH393251;QAH393260:QAH393262;QAH393271:QAH393273;QAH458774:QAH458776;QAH458785:QAH458787;QAH458796:QAH458798;QAH458807:QAH458809;QAH524310:QAH524312;QAH524321:QAH524323;QAH524332:QAH524334;QAH524343:QAH524345;QAH589846:QAH589848;QAH589857:QAH589859;QAH589868:QAH589870;QAH589879:QAH589881;QAH655382:QAH655384;QAH655393:QAH655395;QAH655404:QAH655406;QAH655415:QAH655417;QAH720918:QAH720920;QAH720929:QAH720931;QAH720940:QAH720942;QAH720951:QAH720953;QAH786454:QAH786456;QAH786465:QAH786467;QAH786476:QAH786478;QAH786487:QAH786489;QAH851990:QAH851992;QAH852001:QAH852003;QAH852012:QAH852014;QAH852023:QAH852025;QAH917526:QAH917528;QAH917537:QAH917539;QAH917548:QAH917550;QAH917559:QAH917561;QAH983062:QAH983064;QAH983073:QAH983075;QAH983084:QAH983086;QAH983095:QAH983097;QKD50:QKD60;QKD65558:QKD65560;QKD65569:QKD65571;QKD65580:QKD65582;QKD65591:QKD65593;QKD131094:QKD131096;QKD131105:QKD131107;QKD131116:QKD131118;QKD131127:QKD131129;QKD196630:QKD196632;QKD196641:QKD196643;QKD196652:QKD196654;QKD196663:QKD196665;QKD262166:QKD262168;QKD262177:QKD262179;QKD262188:QKD262190;QKD262199:QKD262201;QKD327702:QKD327704;QKD327713:QKD327715;QKD327724:QKD327726;QKD327735:QKD327737;QKD393238:QKD393240;QKD393249:QKD393251;QKD393260:QKD393262;QKD393271:QKD393273;QKD458774:QKD458776;QKD458785:QKD458787;QKD458796:QKD458798;QKD458807:QKD458809;QKD524310:QKD524312;QKD524321:QKD524323;QKD524332:QKD524334;QKD524343:QKD524345;QKD589846:QKD589848;QKD589857:QKD589859;QKD589868:QKD589870;QKD589879:QKD589881;QKD655382:QKD655384;QKD655393:QKD655395;QKD655404:QKD655406;QKD655415:QKD655417;QKD720918:QKD720920;QKD720929:QKD720931;QKD720940:QKD720942;QKD720951:QKD720953;QKD786454:QKD786456;QKD786465:QKD786467;QKD786476:QKD786478;QKD786487:QKD786489;QKD851990:QKD851992;QKD852001:QKD852003;QKD852012:QKD852014;QKD852023:QKD852025;QKD917526:QKD917528;QKD917537:QKD917539;QKD917548:QKD917550;QKD917559:QKD917561;QKD983062:QKD983064;QKD983073:QKD983075;QKD983084:QKD983086;QKD983095:QKD983097;QTZ50:QTZ60;QTZ65558:QTZ65560;QTZ65569:QTZ65571;QTZ65580:QTZ65582;QTZ65591:QTZ65593;QTZ131094:QTZ131096;QTZ131105:QTZ131107;QTZ131116:QTZ131118;QTZ131127:QTZ131129;QTZ196630:QTZ196632;QTZ196641:QTZ196643;QTZ196652:QTZ196654;QTZ196663:QTZ196665;QTZ262166:QTZ262168;QTZ262177:QTZ262179;QTZ262188:QTZ262190;QTZ262199:QTZ262201;QTZ327702:QTZ327704;QTZ327713:QTZ327715;QTZ327724:QTZ327726;QTZ327735:QTZ327737;QTZ393238:QTZ393240;QTZ393249:QTZ393251;QTZ393260:QTZ393262;QTZ393271:QTZ393273;QTZ458774:QTZ458776;QTZ458785:QTZ458787;QTZ458796:QTZ458798;QTZ458807:QTZ458809;QTZ524310:QTZ524312;QTZ524321:QTZ524323;QTZ524332:QTZ524334;QTZ524343:QTZ524345;QTZ589846:QTZ589848;QTZ589857:QTZ589859;QTZ589868:QTZ589870;QTZ589879:QTZ589881;QTZ655382:QTZ655384;QTZ655393:QTZ655395;QTZ655404:QTZ655406;QTZ655415:QTZ655417;QTZ720918:QTZ720920;QTZ720929:QTZ720931;QTZ720940:QTZ720942;QTZ720951:QTZ720953;QTZ786454:QTZ786456;QTZ786465:QTZ786467;QTZ786476:QTZ786478;QTZ786487:QTZ786489;QTZ851990:QTZ851992;QTZ852001:QTZ852003;QTZ852012:QTZ852014;QTZ852023:QTZ852025;QTZ917526:QTZ917528;QTZ917537:QTZ917539;QTZ917548:QTZ917550;QTZ917559:QTZ917561;QTZ983062:QTZ983064;QTZ983073:QTZ983075;QTZ983084:QTZ983086;QTZ983095:QTZ983097;RDV50:RDV60;RDV65558:RDV65560;RDV65569:RDV65571;RDV65580:RDV65582;RDV65591:RDV65593;RDV131094:RDV131096;RDV131105:RDV131107;RDV131116:RDV131118;RDV131127:RDV131129;RDV196630:RDV196632;RDV196641:RDV196643;RDV196652:RDV196654;RDV196663:RDV196665;RDV262166:RDV262168;RDV262177:RDV262179;RDV262188:RDV262190;RDV262199:RDV262201;RDV327702:RDV327704;RDV327713:RDV327715;RDV327724:RDV327726;RDV327735:RDV327737;RDV393238:RDV393240;RDV393249:RDV393251;RDV393260:RDV393262;RDV393271:RDV393273;RDV458774:RDV458776;RDV458785:RDV458787;RDV458796:RDV458798;RDV458807:RDV458809;RDV524310:RDV524312;RDV524321:RDV524323;RDV524332:RDV524334;RDV524343:RDV524345;RDV589846:RDV589848;RDV589857:RDV589859;RDV589868:RDV589870;RDV589879:RDV589881;RDV655382:RDV655384;RDV655393:RDV655395;RDV655404:RDV655406;RDV655415:RDV655417;RDV720918:RDV720920;RDV720929:RDV720931;RDV720940:RDV720942;RDV720951:RDV720953;RDV786454:RDV786456;RDV786465:RDV786467;RDV786476:RDV786478;RDV786487:RDV786489;RDV851990:RDV851992;RDV852001:RDV852003;RDV852012:RDV852014;RDV852023:RDV852025;RDV917526:RDV917528;RDV917537:RDV917539;RDV917548:RDV917550;RDV917559:RDV917561;RDV983062:RDV983064;RDV983073:RDV983075;RDV983084:RDV983086;RDV983095:RDV983097;RNR50:RNR60;RNR65558:RNR65560;RNR65569:RNR65571;RNR65580:RNR65582;RNR65591:RNR65593;RNR131094:RNR131096;RNR131105:RNR131107;RNR131116:RNR131118;RNR131127:RNR131129;RNR196630:RNR196632;RNR196641:RNR196643;RNR196652:RNR196654;RNR196663:RNR196665;RNR262166:RNR262168;RNR262177:RNR262179;RNR262188:RNR262190;RNR262199:RNR262201;RNR327702:RNR327704;RNR327713:RNR327715;RNR327724:RNR327726;RNR327735:RNR327737;RNR393238:RNR393240;RNR393249:RNR393251;RNR393260:RNR393262;RNR393271:RNR393273;RNR458774:RNR458776;RNR458785:RNR458787;RNR458796:RNR458798;RNR458807:RNR458809;RNR524310:RNR524312;RNR524321:RNR524323;RNR524332:RNR524334;RNR524343:RNR524345;RNR589846:RNR589848;RNR589857:RNR589859;RNR589868:RNR589870;RNR589879:RNR589881;RNR655382:RNR655384;RNR655393:RNR655395;RNR655404:RNR655406;RNR655415:RNR655417;RNR720918:RNR720920;RNR720929:RNR720931;RNR720940:RNR720942;RNR720951:RNR720953;RNR786454:RNR786456;RNR786465:RNR786467;RNR786476:RNR786478;RNR786487:RNR786489;RNR851990:RNR851992;RNR852001:RNR852003;RNR852012:RNR852014;RNR852023:RNR852025;RNR917526:RNR917528;RNR917537:RNR917539;RNR917548:RNR917550;RNR917559:RNR917561;RNR983062:RNR983064;RNR983073:RNR983075;RNR983084:RNR983086;RNR983095:RNR983097;RXN50:RXN60;RXN65558:RXN65560;RXN65569:RXN65571;RXN65580:RXN65582;RXN65591:RXN65593;RXN131094:RXN131096;RXN131105:RXN131107;RXN131116:RXN131118;RXN131127:RXN131129;RXN196630:RXN196632;RXN196641:RXN196643;RXN196652:RXN196654;RXN196663:RXN196665;RXN262166:RXN262168;RXN262177:RXN262179;RXN262188:RXN262190;RXN262199:RXN262201;RXN327702:RXN327704;RXN327713:RXN327715;RXN327724:RXN327726;RXN327735:RXN327737;RXN393238:RXN393240;RXN393249:RXN393251;RXN393260:RXN393262;RXN393271:RXN393273;RXN458774:RXN458776;RXN458785:RXN458787;RXN458796:RXN458798;RXN458807:RXN458809;RXN524310:RXN524312;RXN524321:RXN524323;RXN524332:RXN524334;RXN524343:RXN524345;RXN589846:RXN589848;RXN589857:RXN589859;RXN589868:RXN589870;RXN589879:RXN589881;RXN655382:RXN655384;RXN655393:RXN655395;RXN655404:RXN655406;RXN655415:RXN655417;RXN720918:RXN720920;RXN720929:RXN720931;RXN720940:RXN720942;RXN720951:RXN720953;RXN786454:RXN786456;RXN786465:RXN786467;RXN786476:RXN786478;RXN786487:RXN786489;RXN851990:RXN851992;RXN852001:RXN852003;RXN852012:RXN852014;RXN852023:RXN852025;RXN917526:RXN917528;RXN917537:RXN917539;RXN917548:RXN917550;RXN917559:RXN917561;RXN983062:RXN983064;RXN983073:RXN983075;RXN983084:RXN983086;RXN983095:RXN983097;SHJ50:SHJ60;SHJ65558:SHJ65560;SHJ65569:SHJ65571;SHJ65580:SHJ65582;SHJ65591:SHJ65593;SHJ131094:SHJ131096;SHJ131105:SHJ131107;SHJ131116:SHJ131118;SHJ131127:SHJ131129;SHJ196630:SHJ196632;SHJ196641:SHJ196643;SHJ196652:SHJ196654;SHJ196663:SHJ196665;SHJ262166:SHJ262168;SHJ262177:SHJ262179;SHJ262188:SHJ262190;SHJ262199:SHJ262201;SHJ327702:SHJ327704;SHJ327713:SHJ327715;SHJ327724:SHJ327726;SHJ327735:SHJ327737;SHJ393238:SHJ393240;SHJ393249:SHJ393251;SHJ393260:SHJ393262;SHJ393271:SHJ393273;SHJ458774:SHJ458776;SHJ458785:SHJ458787;SHJ458796:SHJ458798;SHJ458807:SHJ458809;SHJ524310:SHJ524312;SHJ524321:SHJ524323;SHJ524332:SHJ524334;SHJ524343:SHJ524345;SHJ589846:SHJ589848;SHJ589857:SHJ589859;SHJ589868:SHJ589870;SHJ589879:SHJ589881;SHJ655382:SHJ655384;SHJ655393:SHJ655395;SHJ655404:SHJ655406;SHJ655415:SHJ655417;SHJ720918:SHJ720920;SHJ720929:SHJ720931;SHJ720940:SHJ720942;SHJ720951:SHJ720953;SHJ786454:SHJ786456;SHJ786465:SHJ786467;SHJ786476:SHJ786478;SHJ786487:SHJ786489;SHJ851990:SHJ851992;SHJ852001:SHJ852003;SHJ852012:SHJ852014;SHJ852023:SHJ852025;SHJ917526:SHJ917528;SHJ917537:SHJ917539;SHJ917548:SHJ917550;SHJ917559:SHJ917561;SHJ983062:SHJ983064;SHJ983073:SHJ983075;SHJ983084:SHJ983086;SHJ983095:SHJ983097;SRF50:SRF60;SRF65558:SRF65560;SRF65569:SRF65571;SRF65580:SRF65582;SRF65591:SRF65593;SRF131094:SRF131096;SRF131105:SRF131107;SRF131116:SRF131118;SRF131127:SRF131129;SRF196630:SRF196632;SRF196641:SRF196643;SRF196652:SRF196654;SRF196663:SRF196665;SRF262166:SRF262168;SRF262177:SRF262179;SRF262188:SRF262190;SRF262199:SRF262201;SRF327702:SRF327704;SRF327713:SRF327715;SRF327724:SRF327726;SRF327735:SRF327737;SRF393238:SRF393240;SRF393249:SRF393251;SRF393260:SRF393262;SRF393271:SRF393273;SRF458774:SRF458776;SRF458785:SRF458787;SRF458796:SRF458798;SRF458807:SRF458809;SRF524310:SRF524312;SRF524321:SRF524323;SRF524332:SRF524334;SRF524343:SRF524345;SRF589846:SRF589848;SRF589857:SRF589859;SRF589868:SRF589870;SRF589879:SRF589881;SRF655382:SRF655384;SRF655393:SRF655395;SRF655404:SRF655406;SRF655415:SRF655417;SRF720918:SRF720920;SRF720929:SRF720931;SRF720940:SRF720942;SRF720951:SRF720953;SRF786454:SRF786456;SRF786465:SRF786467;SRF786476:SRF786478;SRF786487:SRF786489;SRF851990:SRF851992;SRF852001:SRF852003;SRF852012:SRF852014;SRF852023:SRF852025;SRF917526:SRF917528;SRF917537:SRF917539;SRF917548:SRF917550;SRF917559:SRF917561;SRF983062:SRF983064;SRF983073:SRF983075;SRF983084:SRF983086;SRF983095:SRF983097;TBB50:TBB60;TBB65558:TBB65560;TBB65569:TBB65571;TBB65580:TBB65582;TBB65591:TBB65593;TBB131094:TBB131096;TBB131105:TBB131107;TBB131116:TBB131118;TBB131127:TBB131129;TBB196630:TBB196632;TBB196641:TBB196643;TBB196652:TBB196654;TBB196663:TBB196665;TBB262166:TBB262168;TBB262177:TBB262179;TBB262188:TBB262190;TBB262199:TBB262201;TBB327702:TBB327704;TBB327713:TBB327715;TBB327724:TBB327726;TBB327735:TBB327737;TBB393238:TBB393240;TBB393249:TBB393251;TBB393260:TBB393262;TBB393271:TBB393273;TBB458774:TBB458776;TBB458785:TBB458787;TBB458796:TBB458798;TBB458807:TBB458809;TBB524310:TBB524312;TBB524321:TBB524323;TBB524332:TBB524334;TBB524343:TBB524345;TBB589846:TBB589848;TBB589857:TBB589859;TBB589868:TBB589870;TBB589879:TBB589881;TBB655382:TBB655384;TBB655393:TBB655395;TBB655404:TBB655406;TBB655415:TBB655417;TBB720918:TBB720920;TBB720929:TBB720931;TBB720940:TBB720942;TBB720951:TBB720953;TBB786454:TBB786456;TBB786465:TBB786467;TBB786476:TBB786478;TBB786487:TBB786489;TBB851990:TBB851992;TBB852001:TBB852003;TBB852012:TBB852014;TBB852023:TBB852025;TBB917526:TBB917528;TBB917537:TBB917539;TBB917548:TBB917550;TBB917559:TBB917561;TBB983062:TBB983064;TBB983073:TBB983075;TBB983084:TBB983086;TBB983095:TBB983097;TKX50:TKX60;TKX65558:TKX65560;TKX65569:TKX65571;TKX65580:TKX65582;TKX65591:TKX65593;TKX131094:TKX131096;TKX131105:TKX131107;TKX131116:TKX131118;TKX131127:TKX131129;TKX196630:TKX196632;TKX196641:TKX196643;TKX196652:TKX196654;TKX196663:TKX196665;TKX262166:TKX262168;TKX262177:TKX262179;TKX262188:TKX262190;TKX262199:TKX262201;TKX327702:TKX327704;TKX327713:TKX327715;TKX327724:TKX327726;TKX327735:TKX327737;TKX393238:TKX393240;TKX393249:TKX393251;TKX393260:TKX393262;TKX393271:TKX393273;TKX458774:TKX458776;TKX458785:TKX458787;TKX458796:TKX458798;TKX458807:TKX458809;TKX524310:TKX524312;TKX524321:TKX524323;TKX524332:TKX524334;TKX524343:TKX524345;TKX589846:TKX589848;TKX589857:TKX589859;TKX589868:TKX589870;TKX589879:TKX589881;TKX655382:TKX655384;TKX655393:TKX655395;TKX655404:TKX655406;TKX655415:TKX655417;TKX720918:TKX720920;TKX720929:TKX720931;TKX720940:TKX720942;TKX720951:TKX720953;TKX786454:TKX786456;TKX786465:TKX786467;TKX786476:TKX786478;TKX786487:TKX786489;TKX851990:TKX851992;TKX852001:TKX852003;TKX852012:TKX852014;TKX852023:TKX852025;TKX917526:TKX917528;TKX917537:TKX917539;TKX917548:TKX917550;TKX917559:TKX917561;TKX983062:TKX983064;TKX983073:TKX983075;TKX983084:TKX983086;TKX983095:TKX983097;TUT50:TUT60;TUT65558:TUT65560;TUT65569:TUT65571;TUT65580:TUT65582;TUT65591:TUT65593;TUT131094:TUT131096;TUT131105:TUT131107;TUT131116:TUT131118;TUT131127:TUT131129;TUT196630:TUT196632;TUT196641:TUT196643;TUT196652:TUT196654;TUT196663:TUT196665;TUT262166:TUT262168;TUT262177:TUT262179;TUT262188:TUT262190;TUT262199:TUT262201;TUT327702:TUT327704;TUT327713:TUT327715;TUT327724:TUT327726;TUT327735:TUT327737;TUT393238:TUT393240;TUT393249:TUT393251;TUT393260:TUT393262;TUT393271:TUT393273;TUT458774:TUT458776;TUT458785:TUT458787;TUT458796:TUT458798;TUT458807:TUT458809;TUT524310:TUT524312;TUT524321:TUT524323;TUT524332:TUT524334;TUT524343:TUT524345;TUT589846:TUT589848;TUT589857:TUT589859;TUT589868:TUT589870;TUT589879:TUT589881;TUT655382:TUT655384;TUT655393:TUT655395;TUT655404:TUT655406;TUT655415:TUT655417;TUT720918:TUT720920;TUT720929:TUT720931;TUT720940:TUT720942;TUT720951:TUT720953;TUT786454:TUT786456;TUT786465:TUT786467;TUT786476:TUT786478;TUT786487:TUT786489;TUT851990:TUT851992;TUT852001:TUT852003;TUT852012:TUT852014;TUT852023:TUT852025;TUT917526:TUT917528;TUT917537:TUT917539;TUT917548:TUT917550;TUT917559:TUT917561;TUT983062:TUT983064;TUT983073:TUT983075;TUT983084:TUT983086;TUT983095:TUT983097;UEP50:UEP60;UEP65558:UEP65560;UEP65569:UEP65571;UEP65580:UEP65582;UEP65591:UEP65593;UEP131094:UEP131096;UEP131105:UEP131107;UEP131116:UEP131118;UEP131127:UEP131129;UEP196630:UEP196632;UEP196641:UEP196643;UEP196652:UEP196654;UEP196663:UEP196665;UEP262166:UEP262168;UEP262177:UEP262179;UEP262188:UEP262190;UEP262199:UEP262201;UEP327702:UEP327704;UEP327713:UEP327715;UEP327724:UEP327726;UEP327735:UEP327737;UEP393238:UEP393240;UEP393249:UEP393251;UEP393260:UEP393262;UEP393271:UEP393273;UEP458774:UEP458776;UEP458785:UEP458787;UEP458796:UEP458798;UEP458807:UEP458809;UEP524310:UEP524312;UEP524321:UEP524323;UEP524332:UEP524334;UEP524343:UEP524345;UEP589846:UEP589848;UEP589857:UEP589859;UEP589868:UEP589870;UEP589879:UEP589881;UEP655382:UEP655384;UEP655393:UEP655395;UEP655404:UEP655406;UEP655415:UEP655417;UEP720918:UEP720920;UEP720929:UEP720931;UEP720940:UEP720942;UEP720951:UEP720953;UEP786454:UEP786456;UEP786465:UEP786467;UEP786476:UEP786478;UEP786487:UEP786489;UEP851990:UEP851992;UEP852001:UEP852003;UEP852012:UEP852014;UEP852023:UEP852025;UEP917526:UEP917528;UEP917537:UEP917539;UEP917548:UEP917550;UEP917559:UEP917561;UEP983062:UEP983064;UEP983073:UEP983075;UEP983084:UEP983086;UEP983095:UEP983097;UOL50:UOL60;UOL65558:UOL65560;UOL65569:UOL65571;UOL65580:UOL65582;UOL65591:UOL65593;UOL131094:UOL131096;UOL131105:UOL131107;UOL131116:UOL131118;UOL131127:UOL131129;UOL196630:UOL196632;UOL196641:UOL196643;UOL196652:UOL196654;UOL196663:UOL196665;UOL262166:UOL262168;UOL262177:UOL262179;UOL262188:UOL262190;UOL262199:UOL262201;UOL327702:UOL327704;UOL327713:UOL327715;UOL327724:UOL327726;UOL327735:UOL327737;UOL393238:UOL393240;UOL393249:UOL393251;UOL393260:UOL393262;UOL393271:UOL393273;UOL458774:UOL458776;UOL458785:UOL458787;UOL458796:UOL458798;UOL458807:UOL458809;UOL524310:UOL524312;UOL524321:UOL524323;UOL524332:UOL524334;UOL524343:UOL524345;UOL589846:UOL589848;UOL589857:UOL589859;UOL589868:UOL589870;UOL589879:UOL589881;UOL655382:UOL655384;UOL655393:UOL655395;UOL655404:UOL655406;UOL655415:UOL655417;UOL720918:UOL720920;UOL720929:UOL720931;UOL720940:UOL720942;UOL720951:UOL720953;UOL786454:UOL786456;UOL786465:UOL786467;UOL786476:UOL786478;UOL786487:UOL786489;UOL851990:UOL851992;UOL852001:UOL852003;UOL852012:UOL852014;UOL852023:UOL852025;UOL917526:UOL917528;UOL917537:UOL917539;UOL917548:UOL917550;UOL917559:UOL917561;UOL983062:UOL983064;UOL983073:UOL983075;UOL983084:UOL983086;UOL983095:UOL983097;UYH50:UYH60;UYH65558:UYH65560;UYH65569:UYH65571;UYH65580:UYH65582;UYH65591:UYH65593;UYH131094:UYH131096;UYH131105:UYH131107;UYH131116:UYH131118;UYH131127:UYH131129;UYH196630:UYH196632;UYH196641:UYH196643;UYH196652:UYH196654;UYH196663:UYH196665;UYH262166:UYH262168;UYH262177:UYH262179;UYH262188:UYH262190;UYH262199:UYH262201;UYH327702:UYH327704;UYH327713:UYH327715;UYH327724:UYH327726;UYH327735:UYH327737;UYH393238:UYH393240;UYH393249:UYH393251;UYH393260:UYH393262;UYH393271:UYH393273;UYH458774:UYH458776;UYH458785:UYH458787;UYH458796:UYH458798;UYH458807:UYH458809;UYH524310:UYH524312;UYH524321:UYH524323;UYH524332:UYH524334;UYH524343:UYH524345;UYH589846:UYH589848;UYH589857:UYH589859;UYH589868:UYH589870;UYH589879:UYH589881;UYH655382:UYH655384;UYH655393:UYH655395;UYH655404:UYH655406;UYH655415:UYH655417;UYH720918:UYH720920;UYH720929:UYH720931;UYH720940:UYH720942;UYH720951:UYH720953;UYH786454:UYH786456;UYH786465:UYH786467;UYH786476:UYH786478;UYH786487:UYH786489;UYH851990:UYH851992;UYH852001:UYH852003;UYH852012:UYH852014;UYH852023:UYH852025;UYH917526:UYH917528;UYH917537:UYH917539;UYH917548:UYH917550;UYH917559:UYH917561;UYH983062:UYH983064;UYH983073:UYH983075;UYH983084:UYH983086;UYH983095:UYH983097;VID50:VID60;VID65558:VID65560;VID65569:VID65571;VID65580:VID65582;VID65591:VID65593;VID131094:VID131096;VID131105:VID131107;VID131116:VID131118;VID131127:VID131129;VID196630:VID196632;VID196641:VID196643;VID196652:VID196654;VID196663:VID196665;VID262166:VID262168;VID262177:VID262179;VID262188:VID262190;VID262199:VID262201;VID327702:VID327704;VID327713:VID327715;VID327724:VID327726;VID327735:VID327737;VID393238:VID393240;VID393249:VID393251;VID393260:VID393262;VID393271:VID393273;VID458774:VID458776;VID458785:VID458787;VID458796:VID458798;VID458807:VID458809;VID524310:VID524312;VID524321:VID524323;VID524332:VID524334;VID524343:VID524345;VID589846:VID589848;VID589857:VID589859;VID589868:VID589870;VID589879:VID589881;VID655382:VID655384;VID655393:VID655395;VID655404:VID655406;VID655415:VID655417;VID720918:VID720920;VID720929:VID720931;VID720940:VID720942;VID720951:VID720953;VID786454:VID786456;VID786465:VID786467;VID786476:VID786478;VID786487:VID786489;VID851990:VID851992;VID852001:VID852003;VID852012:VID852014;VID852023:VID852025;VID917526:VID917528;VID917537:VID917539;VID917548:VID917550;VID917559:VID917561;VID983062:VID983064;VID983073:VID983075;VID983084:VID983086;VID983095:VID983097;VRZ50:VRZ60;VRZ65558:VRZ65560;VRZ65569:VRZ65571;VRZ65580:VRZ65582;VRZ65591:VRZ65593;VRZ131094:VRZ131096;VRZ131105:VRZ131107;VRZ131116:VRZ131118;VRZ131127:VRZ131129;VRZ196630:VRZ196632;VRZ196641:VRZ196643;VRZ196652:VRZ196654;VRZ196663:VRZ196665;VRZ262166:VRZ262168;VRZ262177:VRZ262179;VRZ262188:VRZ262190;VRZ262199:VRZ262201;VRZ327702:VRZ327704;VRZ327713:VRZ327715;VRZ327724:VRZ327726;VRZ327735:VRZ327737;VRZ393238:VRZ393240;VRZ393249:VRZ393251;VRZ393260:VRZ393262;VRZ393271:VRZ393273;VRZ458774:VRZ458776;VRZ458785:VRZ458787;VRZ458796:VRZ458798;VRZ458807:VRZ458809;VRZ524310:VRZ524312;VRZ524321:VRZ524323;VRZ524332:VRZ524334;VRZ524343:VRZ524345;VRZ589846:VRZ589848;VRZ589857:VRZ589859;VRZ589868:VRZ589870;VRZ589879:VRZ589881;VRZ655382:VRZ655384;VRZ655393:VRZ655395;VRZ655404:VRZ655406;VRZ655415:VRZ655417;VRZ720918:VRZ720920;VRZ720929:VRZ720931;VRZ720940:VRZ720942;VRZ720951:VRZ720953;VRZ786454:VRZ786456;VRZ786465:VRZ786467;VRZ786476:VRZ786478;VRZ786487:VRZ786489;VRZ851990:VRZ851992;VRZ852001:VRZ852003;VRZ852012:VRZ852014;VRZ852023:VRZ852025;VRZ917526:VRZ917528;VRZ917537:VRZ917539;VRZ917548:VRZ917550;VRZ917559:VRZ917561;VRZ983062:VRZ983064;VRZ983073:VRZ983075;VRZ983084:VRZ983086;VRZ983095:VRZ983097;WBV50:WBV60;WBV65558:WBV65560;WBV65569:WBV65571;WBV65580:WBV65582;WBV65591:WBV65593;WBV131094:WBV131096;WBV131105:WBV131107;WBV131116:WBV131118;WBV131127:WBV131129;WBV196630:WBV196632;WBV196641:WBV196643;WBV196652:WBV196654;WBV196663:WBV196665;WBV262166:WBV262168;WBV262177:WBV262179;WBV262188:WBV262190;WBV262199:WBV262201;WBV327702:WBV327704;WBV327713:WBV327715;WBV327724:WBV327726;WBV327735:WBV327737;WBV393238:WBV393240;WBV393249:WBV393251;WBV393260:WBV393262;WBV393271:WBV393273;WBV458774:WBV458776;WBV458785:WBV458787;WBV458796:WBV458798;WBV458807:WBV458809;WBV524310:WBV524312;WBV524321:WBV524323;WBV524332:WBV524334;WBV524343:WBV524345;WBV589846:WBV589848;WBV589857:WBV589859;WBV589868:WBV589870;WBV589879:WBV589881;WBV655382:WBV655384;WBV655393:WBV655395;WBV655404:WBV655406;WBV655415:WBV655417;WBV720918:WBV720920;WBV720929:WBV720931;WBV720940:WBV720942;WBV720951:WBV720953;WBV786454:WBV786456;WBV786465:WBV786467;WBV786476:WBV786478;WBV786487:WBV786489;WBV851990:WBV851992;WBV852001:WBV852003;WBV852012:WBV852014;WBV852023:WBV852025;WBV917526:WBV917528;WBV917537:WBV917539;WBV917548:WBV917550;WBV917559:WBV917561;WBV983062:WBV983064;WBV983073:WBV983075;WBV983084:WBV983086;WBV983095:WBV983097;WLR50:WLR60;WLR65558:WLR65560;WLR65569:WLR65571;WLR65580:WLR65582;WLR65591:WLR65593;WLR131094:WLR131096;WLR131105:WLR131107;WLR131116:WLR131118;WLR131127:WLR131129;WLR196630:WLR196632;WLR196641:WLR196643;WLR196652:WLR196654;WLR196663:WLR196665;WLR262166:WLR262168;WLR262177:WLR262179;WLR262188:WLR262190;WLR262199:WLR262201;WLR327702:WLR327704;WLR327713:WLR327715;WLR327724:WLR327726;WLR327735:WLR327737;WLR393238:WLR393240;WLR393249:WLR393251;WLR393260:WLR393262;WLR393271:WLR393273;WLR458774:WLR458776;WLR458785:WLR458787;WLR458796:WLR458798;WLR458807:WLR458809;WLR524310:WLR524312;WLR524321:WLR524323;WLR524332:WLR524334;WLR524343:WLR524345;WLR589846:WLR589848;WLR589857:WLR589859;WLR589868:WLR589870;WLR589879:WLR589881;WLR655382:WLR655384;WLR655393:WLR655395;WLR655404:WLR655406;WLR655415:WLR655417;WLR720918:WLR720920;WLR720929:WLR720931;WLR720940:WLR720942;WLR720951:WLR720953;WLR786454:WLR786456;WLR786465:WLR786467;WLR786476:WLR786478;WLR786487:WLR786489;WLR851990:WLR851992;WLR852001:WLR852003;WLR852012:WLR852014;WLR852023:WLR852025;WLR917526:WLR917528;WLR917537:WLR917539;WLR917548:WLR917550;WLR917559:WLR917561;WLR983062:WLR983064;WLR983073:WLR983075;WLR983084:WLR983086;WLR983095:WLR983097;WVN50:WVN60;WVN65558:WVN65560;WVN65569:WVN65571;WVN65580:WVN65582;WVN65591:WVN65593;WVN131094:WVN131096;WVN131105:WVN131107;WVN131116:WVN131118;WVN131127:WVN131129;WVN196630:WVN196632;WVN196641:WVN196643;WVN196652:WVN196654;WVN196663:WVN196665;WVN262166:WVN262168;WVN262177:WVN262179;WVN262188:WVN262190;WVN262199:WVN262201;WVN327702:WVN327704;WVN327713:WVN327715;WVN327724:WVN327726;WVN327735:WVN327737;WVN393238:WVN393240;WVN393249:WVN393251;WVN393260:WVN393262;WVN393271:WVN393273;WVN458774:WVN458776;WVN458785:WVN458787;WVN458796:WVN458798;WVN458807:WVN458809;WVN524310:WVN524312;WVN524321:WVN524323;WVN524332:WVN524334;WVN524343:WVN524345;WVN589846:WVN589848;WVN589857:WVN589859;WVN589868:WVN589870;WVN589879:WVN589881;WVN655382:WVN655384;WVN655393:WVN655395;WVN655404:WVN655406;WVN655415:WVN655417;WVN720918:WVN720920;WVN720929:WVN720931;WVN720940:WVN720942;WVN720951:WVN720953;WVN786454:WVN786456;WVN786465:WVN786467;WVN786476:WVN786478;WVN786487:WVN786489;WVN851990:WVN851992;WVN852001:WVN852003;WVN852012:WVN852014;WVN852023:WVN852025;WVN917526:WVN917528;WVN917537:WVN917539;WVN917548:WVN917550;WVN917559:WVN917561;WVN983062:WVN983064;WVN983073:WVN983075;WVN983084:WVN983086;WVN983095:WVN983097">
      <formula1>$D$23:$D$26</formula1>
    </dataValidation>
  </dataValidations>
  <pageMargins left="0.511811024" right="0.511811024" top="0.787401575" bottom="0.787401575" header="0.31496062" footer="0.31496062"/>
  <pageSetup paperSize="9"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B6" sqref="B6"/>
    </sheetView>
  </sheetViews>
  <sheetFormatPr defaultColWidth="9" defaultRowHeight="12" outlineLevelCol="3"/>
  <cols>
    <col min="1" max="1" width="6.57142857142857" style="82" customWidth="1"/>
    <col min="2" max="2" width="48.5714285714286" style="43" customWidth="1"/>
    <col min="3" max="3" width="14.8571428571429" style="82" customWidth="1"/>
    <col min="4" max="4" width="14.1428571428571" style="43" customWidth="1"/>
    <col min="5" max="16384" width="9.14285714285714" style="43"/>
  </cols>
  <sheetData>
    <row r="1" ht="18.75" spans="1:4">
      <c r="A1" s="83" t="s">
        <v>176</v>
      </c>
      <c r="B1" s="4"/>
      <c r="C1" s="4"/>
      <c r="D1" s="4"/>
    </row>
    <row r="2" ht="12.75" spans="1:4">
      <c r="A2" s="84"/>
      <c r="B2" s="85"/>
      <c r="C2" s="86" t="s">
        <v>106</v>
      </c>
      <c r="D2" s="86"/>
    </row>
    <row r="3" ht="12.75" spans="1:4">
      <c r="A3" s="87" t="s">
        <v>26</v>
      </c>
      <c r="B3" s="87" t="s">
        <v>177</v>
      </c>
      <c r="C3" s="87" t="s">
        <v>178</v>
      </c>
      <c r="D3" s="87" t="s">
        <v>179</v>
      </c>
    </row>
    <row r="4" ht="12.75" spans="1:4">
      <c r="A4" s="88">
        <v>1</v>
      </c>
      <c r="B4" s="89" t="s">
        <v>180</v>
      </c>
      <c r="C4" s="90">
        <v>43132</v>
      </c>
      <c r="D4" s="91" t="s">
        <v>181</v>
      </c>
    </row>
    <row r="5" ht="12.75" spans="1:4">
      <c r="A5" s="88">
        <v>2</v>
      </c>
      <c r="B5" s="89"/>
      <c r="C5" s="90"/>
      <c r="D5" s="91"/>
    </row>
    <row r="6" ht="12.75" spans="1:4">
      <c r="A6" s="88">
        <v>3</v>
      </c>
      <c r="B6" s="89"/>
      <c r="C6" s="90"/>
      <c r="D6" s="91"/>
    </row>
    <row r="7" ht="12.75" spans="1:4">
      <c r="A7" s="88">
        <v>4</v>
      </c>
      <c r="B7" s="89"/>
      <c r="C7" s="90"/>
      <c r="D7" s="91"/>
    </row>
    <row r="8" ht="12.75" spans="1:4">
      <c r="A8" s="88">
        <v>5</v>
      </c>
      <c r="B8" s="89"/>
      <c r="C8" s="90"/>
      <c r="D8" s="91"/>
    </row>
    <row r="9" ht="12.75" spans="1:4">
      <c r="A9" s="88">
        <v>6</v>
      </c>
      <c r="B9" s="89"/>
      <c r="C9" s="90"/>
      <c r="D9" s="91"/>
    </row>
    <row r="10" ht="12.75" spans="1:4">
      <c r="A10" s="88">
        <v>7</v>
      </c>
      <c r="B10" s="89"/>
      <c r="C10" s="90"/>
      <c r="D10" s="91"/>
    </row>
    <row r="11" ht="12.75" spans="1:4">
      <c r="A11" s="88">
        <v>8</v>
      </c>
      <c r="B11" s="89"/>
      <c r="C11" s="90"/>
      <c r="D11" s="91"/>
    </row>
    <row r="12" ht="12.75" spans="1:4">
      <c r="A12" s="88">
        <v>9</v>
      </c>
      <c r="B12" s="89"/>
      <c r="C12" s="90"/>
      <c r="D12" s="91"/>
    </row>
    <row r="13" ht="12.75" spans="1:4">
      <c r="A13" s="88">
        <v>10</v>
      </c>
      <c r="B13" s="89"/>
      <c r="C13" s="90"/>
      <c r="D13" s="91"/>
    </row>
    <row r="14" ht="12.75" spans="1:4">
      <c r="A14" s="92"/>
      <c r="B14" s="93"/>
      <c r="C14" s="94"/>
      <c r="D14" s="93"/>
    </row>
    <row r="15" spans="1:3">
      <c r="A15" s="43"/>
      <c r="C15" s="43"/>
    </row>
  </sheetData>
  <mergeCells count="2">
    <mergeCell ref="A1:D1"/>
    <mergeCell ref="C2:D2"/>
  </mergeCells>
  <conditionalFormatting sqref="A4:C13">
    <cfRule type="expression" dxfId="0" priority="22" stopIfTrue="1">
      <formula>OR(#REF!="Planned",#REF!="Unplanned")</formula>
    </cfRule>
    <cfRule type="expression" dxfId="1" priority="23" stopIfTrue="1">
      <formula>#REF!="Ongoing"</formula>
    </cfRule>
  </conditionalFormatting>
  <dataValidations count="1">
    <dataValidation type="list" allowBlank="1" showInputMessage="1" showErrorMessage="1" sqref="D4:D13">
      <formula1>"Sim,Não"</formula1>
    </dataValidation>
  </dataValidations>
  <pageMargins left="0.511811024" right="0.511811024" top="0.787401575" bottom="0.787401575" header="0.31496062" footer="0.31496062"/>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
  <sheetViews>
    <sheetView workbookViewId="0">
      <selection activeCell="S26" sqref="S26"/>
    </sheetView>
  </sheetViews>
  <sheetFormatPr defaultColWidth="9" defaultRowHeight="15"/>
  <cols>
    <col min="1" max="1" width="28.1428571428571" customWidth="1"/>
    <col min="2" max="2" width="10" style="1" customWidth="1"/>
    <col min="3" max="3" width="10.8571428571429" style="1" customWidth="1"/>
    <col min="4" max="4" width="8.71428571428571" style="1" customWidth="1"/>
    <col min="5" max="12" width="7" style="1" customWidth="1"/>
    <col min="13" max="13" width="1.42857142857143" customWidth="1"/>
    <col min="14" max="14" width="16.7142857142857" customWidth="1"/>
  </cols>
  <sheetData>
    <row r="1" ht="37.5" customHeight="1" spans="1:12">
      <c r="A1" s="64" t="s">
        <v>182</v>
      </c>
      <c r="B1" s="65" t="s">
        <v>183</v>
      </c>
      <c r="C1" s="66">
        <v>43130</v>
      </c>
      <c r="D1" s="67" t="s">
        <v>184</v>
      </c>
      <c r="E1" s="67" t="s">
        <v>185</v>
      </c>
      <c r="F1" s="67" t="s">
        <v>186</v>
      </c>
      <c r="G1" s="67" t="s">
        <v>187</v>
      </c>
      <c r="H1" s="67" t="s">
        <v>188</v>
      </c>
      <c r="I1" s="67" t="s">
        <v>189</v>
      </c>
      <c r="J1" s="67" t="s">
        <v>190</v>
      </c>
      <c r="K1" s="67" t="s">
        <v>191</v>
      </c>
      <c r="L1" s="67" t="s">
        <v>192</v>
      </c>
    </row>
    <row r="2" spans="1:12">
      <c r="A2" s="68" t="s">
        <v>33</v>
      </c>
      <c r="B2" s="17"/>
      <c r="C2" s="17"/>
      <c r="D2" s="17"/>
      <c r="E2" s="17"/>
      <c r="F2" s="17"/>
      <c r="G2" s="17"/>
      <c r="H2" s="17"/>
      <c r="I2" s="17"/>
      <c r="J2" s="17"/>
      <c r="K2" s="17"/>
      <c r="L2" s="17"/>
    </row>
    <row r="3" spans="1:12">
      <c r="A3" s="68" t="s">
        <v>35</v>
      </c>
      <c r="B3" s="17"/>
      <c r="C3" s="17"/>
      <c r="D3" s="17"/>
      <c r="E3" s="17"/>
      <c r="F3" s="17"/>
      <c r="G3" s="17"/>
      <c r="H3" s="17"/>
      <c r="I3" s="17"/>
      <c r="J3" s="17"/>
      <c r="K3" s="17"/>
      <c r="L3" s="17"/>
    </row>
    <row r="4" spans="1:12">
      <c r="A4" s="68" t="s">
        <v>37</v>
      </c>
      <c r="B4" s="17"/>
      <c r="C4" s="17"/>
      <c r="D4" s="17"/>
      <c r="E4" s="17"/>
      <c r="F4" s="17"/>
      <c r="G4" s="17"/>
      <c r="H4" s="17"/>
      <c r="I4" s="17"/>
      <c r="J4" s="17"/>
      <c r="K4" s="17"/>
      <c r="L4" s="17"/>
    </row>
    <row r="5" spans="1:12">
      <c r="A5" s="68" t="s">
        <v>39</v>
      </c>
      <c r="B5" s="17"/>
      <c r="C5" s="17"/>
      <c r="D5" s="17"/>
      <c r="E5" s="17"/>
      <c r="F5" s="17"/>
      <c r="G5" s="17"/>
      <c r="H5" s="17"/>
      <c r="I5" s="17"/>
      <c r="J5" s="17"/>
      <c r="K5" s="17"/>
      <c r="L5" s="17"/>
    </row>
    <row r="6" spans="1:12">
      <c r="A6" s="68" t="s">
        <v>40</v>
      </c>
      <c r="B6" s="17"/>
      <c r="C6" s="17"/>
      <c r="D6" s="17"/>
      <c r="E6" s="17"/>
      <c r="F6" s="17"/>
      <c r="G6" s="17"/>
      <c r="H6" s="17"/>
      <c r="I6" s="17"/>
      <c r="J6" s="17"/>
      <c r="K6" s="17"/>
      <c r="L6" s="17"/>
    </row>
    <row r="7" spans="1:12">
      <c r="A7" s="68" t="s">
        <v>41</v>
      </c>
      <c r="B7" s="17"/>
      <c r="C7" s="17"/>
      <c r="D7" s="17"/>
      <c r="E7" s="17"/>
      <c r="F7" s="17"/>
      <c r="G7" s="17"/>
      <c r="H7" s="17"/>
      <c r="I7" s="17"/>
      <c r="J7" s="17"/>
      <c r="K7" s="17"/>
      <c r="L7" s="17"/>
    </row>
    <row r="8" spans="1:12">
      <c r="A8" s="69"/>
      <c r="B8" s="17"/>
      <c r="C8" s="17"/>
      <c r="D8" s="17"/>
      <c r="E8" s="17"/>
      <c r="F8" s="17"/>
      <c r="G8" s="17"/>
      <c r="H8" s="17"/>
      <c r="I8" s="17"/>
      <c r="J8" s="17"/>
      <c r="K8" s="17"/>
      <c r="L8" s="17"/>
    </row>
    <row r="9" spans="1:12">
      <c r="A9" s="70"/>
      <c r="B9" s="17"/>
      <c r="C9" s="17"/>
      <c r="D9" s="17"/>
      <c r="E9" s="17"/>
      <c r="F9" s="17"/>
      <c r="G9" s="17"/>
      <c r="H9" s="17"/>
      <c r="I9" s="17"/>
      <c r="J9" s="17"/>
      <c r="K9" s="17"/>
      <c r="L9" s="17"/>
    </row>
    <row r="10" spans="1:12">
      <c r="A10" s="70"/>
      <c r="B10" s="17"/>
      <c r="C10" s="17"/>
      <c r="D10" s="17"/>
      <c r="E10" s="17"/>
      <c r="F10" s="17"/>
      <c r="G10" s="17"/>
      <c r="H10" s="17"/>
      <c r="I10" s="17"/>
      <c r="J10" s="17"/>
      <c r="K10" s="17"/>
      <c r="L10" s="17"/>
    </row>
    <row r="11" spans="1:12">
      <c r="A11" s="70"/>
      <c r="B11" s="17"/>
      <c r="C11" s="17"/>
      <c r="D11" s="17"/>
      <c r="E11" s="17"/>
      <c r="F11" s="17"/>
      <c r="G11" s="17"/>
      <c r="H11" s="17"/>
      <c r="I11" s="17"/>
      <c r="J11" s="17"/>
      <c r="K11" s="17"/>
      <c r="L11" s="17"/>
    </row>
    <row r="12" spans="1:13">
      <c r="A12" s="71" t="s">
        <v>193</v>
      </c>
      <c r="B12" s="72">
        <f>SUM(B2:B11)</f>
        <v>0</v>
      </c>
      <c r="C12" s="72" t="str">
        <f>IF(SUM(C2:C11)&gt;0,B12-SUM(C2:C11),"")</f>
        <v/>
      </c>
      <c r="D12" s="72" t="str">
        <f t="shared" ref="D12:L12" si="0">IF(SUM(D2:D11)&gt;0,C12-SUM(D2:D11),"")</f>
        <v/>
      </c>
      <c r="E12" s="72" t="str">
        <f t="shared" si="0"/>
        <v/>
      </c>
      <c r="F12" s="72" t="str">
        <f t="shared" si="0"/>
        <v/>
      </c>
      <c r="G12" s="72" t="str">
        <f t="shared" si="0"/>
        <v/>
      </c>
      <c r="H12" s="72" t="str">
        <f t="shared" si="0"/>
        <v/>
      </c>
      <c r="I12" s="72" t="str">
        <f t="shared" si="0"/>
        <v/>
      </c>
      <c r="J12" s="72" t="str">
        <f t="shared" si="0"/>
        <v/>
      </c>
      <c r="K12" s="72" t="str">
        <f t="shared" si="0"/>
        <v/>
      </c>
      <c r="L12" s="72" t="str">
        <f t="shared" si="0"/>
        <v/>
      </c>
      <c r="M12" s="80"/>
    </row>
    <row r="13" spans="1:12">
      <c r="A13" s="73" t="s">
        <v>194</v>
      </c>
      <c r="B13" s="74">
        <f>B12</f>
        <v>0</v>
      </c>
      <c r="C13" s="75">
        <f>B13-($B$13/COUNTA($C$1:$L$1))</f>
        <v>0</v>
      </c>
      <c r="D13" s="75">
        <f t="shared" ref="D13:L13" si="1">C13-($B$13/COUNTA($C$1:$L$1))</f>
        <v>0</v>
      </c>
      <c r="E13" s="75">
        <f t="shared" si="1"/>
        <v>0</v>
      </c>
      <c r="F13" s="75">
        <f t="shared" si="1"/>
        <v>0</v>
      </c>
      <c r="G13" s="75">
        <f t="shared" si="1"/>
        <v>0</v>
      </c>
      <c r="H13" s="75">
        <f t="shared" si="1"/>
        <v>0</v>
      </c>
      <c r="I13" s="75">
        <f t="shared" si="1"/>
        <v>0</v>
      </c>
      <c r="J13" s="75">
        <f t="shared" si="1"/>
        <v>0</v>
      </c>
      <c r="K13" s="75">
        <f t="shared" si="1"/>
        <v>0</v>
      </c>
      <c r="L13" s="75">
        <f t="shared" si="1"/>
        <v>0</v>
      </c>
    </row>
    <row r="14" spans="1:12">
      <c r="A14" s="76" t="s">
        <v>195</v>
      </c>
      <c r="B14" s="77">
        <f ca="1">OFFSET(Sprint1!$B$12,0,0,1,COUNT(Sprint1!$B$12:$L$12))</f>
        <v>0</v>
      </c>
      <c r="C14" s="77">
        <f ca="1">OFFSET(Sprint1!$B$12,0,0,1,COUNT(Sprint1!$B$12:$L$12))</f>
        <v>0</v>
      </c>
      <c r="D14" s="77">
        <f ca="1">OFFSET(Sprint1!$B$12,0,0,1,COUNT(Sprint1!$B$12:$L$12))</f>
        <v>0</v>
      </c>
      <c r="E14" s="77">
        <f ca="1">OFFSET(Sprint1!$B$12,0,0,1,COUNT(Sprint1!$B$12:$L$12))</f>
        <v>0</v>
      </c>
      <c r="F14" s="77">
        <f ca="1">OFFSET(Sprint1!$B$12,0,0,1,COUNT(Sprint1!$B$12:$L$12))</f>
        <v>0</v>
      </c>
      <c r="G14" s="77">
        <f ca="1">OFFSET(Sprint1!$B$12,0,0,1,COUNT(Sprint1!$B$12:$L$12))</f>
        <v>0</v>
      </c>
      <c r="H14" s="77">
        <f ca="1">OFFSET(Sprint1!$B$12,0,0,1,COUNT(Sprint1!$B$12:$L$12))</f>
        <v>0</v>
      </c>
      <c r="I14" s="77">
        <f ca="1">OFFSET(Sprint1!$B$12,0,0,1,COUNT(Sprint1!$B$12:$L$12))</f>
        <v>0</v>
      </c>
      <c r="J14" s="77">
        <f ca="1">OFFSET(Sprint1!$B$12,0,0,1,COUNT(Sprint1!$B$12:$L$12))</f>
        <v>0</v>
      </c>
      <c r="K14" s="77">
        <f ca="1">OFFSET(Sprint1!$B$12,0,0,1,COUNT(Sprint1!$B$12:$L$12))</f>
        <v>0</v>
      </c>
      <c r="L14" s="77">
        <f ca="1">OFFSET(Sprint1!$B$12,0,0,1,COUNT(Sprint1!$B$12:$L$12))</f>
        <v>0</v>
      </c>
    </row>
    <row r="15" spans="1:12">
      <c r="A15" s="76" t="s">
        <v>196</v>
      </c>
      <c r="B15" s="78" t="e">
        <f ca="1">B14/$B$13</f>
        <v>#DIV/0!</v>
      </c>
      <c r="C15" s="78" t="e">
        <f ca="1">100%-(C14/$B$13)</f>
        <v>#DIV/0!</v>
      </c>
      <c r="D15" s="78" t="e">
        <f ca="1" t="shared" ref="D15:L15" si="2">100%-(D14/$B$13)</f>
        <v>#DIV/0!</v>
      </c>
      <c r="E15" s="78" t="e">
        <f ca="1" t="shared" si="2"/>
        <v>#DIV/0!</v>
      </c>
      <c r="F15" s="78" t="e">
        <f ca="1" t="shared" si="2"/>
        <v>#DIV/0!</v>
      </c>
      <c r="G15" s="78" t="e">
        <f ca="1" t="shared" si="2"/>
        <v>#DIV/0!</v>
      </c>
      <c r="H15" s="78" t="e">
        <f ca="1" t="shared" si="2"/>
        <v>#DIV/0!</v>
      </c>
      <c r="I15" s="78" t="e">
        <f ca="1" t="shared" si="2"/>
        <v>#DIV/0!</v>
      </c>
      <c r="J15" s="78" t="e">
        <f ca="1" t="shared" si="2"/>
        <v>#DIV/0!</v>
      </c>
      <c r="K15" s="78" t="e">
        <f ca="1" t="shared" si="2"/>
        <v>#DIV/0!</v>
      </c>
      <c r="L15" s="78" t="e">
        <f ca="1" t="shared" si="2"/>
        <v>#DIV/0!</v>
      </c>
    </row>
    <row r="16" ht="18.75" spans="1:3">
      <c r="A16" s="79" t="s">
        <v>197</v>
      </c>
      <c r="B16" s="79">
        <f>Planejamento!B8</f>
        <v>20</v>
      </c>
      <c r="C16" s="79" t="s">
        <v>25</v>
      </c>
    </row>
    <row r="19" spans="14:15">
      <c r="N19" s="81" t="s">
        <v>198</v>
      </c>
      <c r="O19" s="200" t="s">
        <v>199</v>
      </c>
    </row>
  </sheetData>
  <pageMargins left="0.511811024" right="0.511811024" top="0.787401575" bottom="0.787401575" header="0.31496062" footer="0.31496062"/>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7"/>
  <sheetViews>
    <sheetView workbookViewId="0">
      <selection activeCell="I19" sqref="I19"/>
    </sheetView>
  </sheetViews>
  <sheetFormatPr defaultColWidth="9" defaultRowHeight="15"/>
  <cols>
    <col min="1" max="1" width="15.1428571428571" customWidth="1"/>
    <col min="2" max="2" width="12.5714285714286" customWidth="1"/>
    <col min="3" max="3" width="1" customWidth="1"/>
    <col min="4" max="4" width="30.2857142857143" customWidth="1"/>
    <col min="5" max="5" width="12.5714285714286" customWidth="1"/>
    <col min="6" max="6" width="1.14285714285714" customWidth="1"/>
    <col min="7" max="7" width="13.2857142857143" customWidth="1"/>
    <col min="8" max="8" width="7.57142857142857" customWidth="1"/>
    <col min="9" max="9" width="5.85714285714286" customWidth="1"/>
    <col min="10" max="10" width="9.14285714285714" customWidth="1"/>
    <col min="11" max="11" width="11.2857142857143" customWidth="1"/>
    <col min="12" max="12" width="1.42857142857143" customWidth="1"/>
    <col min="13" max="13" width="40.1428571428571" customWidth="1"/>
    <col min="14" max="14" width="10.7142857142857" customWidth="1"/>
  </cols>
  <sheetData>
    <row r="1" s="41" customFormat="1" ht="21" customHeight="1" spans="1:14">
      <c r="A1" s="2" t="s">
        <v>200</v>
      </c>
      <c r="B1" s="2"/>
      <c r="C1" s="2"/>
      <c r="D1" s="2"/>
      <c r="E1" s="2"/>
      <c r="F1" s="2"/>
      <c r="G1" s="2"/>
      <c r="H1" s="2"/>
      <c r="I1" s="2"/>
      <c r="J1" s="2"/>
      <c r="K1" s="2"/>
      <c r="L1" s="2"/>
      <c r="M1" s="2"/>
      <c r="N1" s="2"/>
    </row>
    <row r="2" s="42" customFormat="1" ht="12.75" customHeight="1" spans="1:14">
      <c r="A2" s="44" t="s">
        <v>159</v>
      </c>
      <c r="B2" s="44"/>
      <c r="C2" s="44"/>
      <c r="D2" s="44"/>
      <c r="E2" s="44"/>
      <c r="F2" s="44"/>
      <c r="G2" s="44"/>
      <c r="H2" s="44"/>
      <c r="I2" s="44"/>
      <c r="J2" s="44"/>
      <c r="K2" s="44"/>
      <c r="L2" s="44"/>
      <c r="M2" s="44"/>
      <c r="N2" s="44"/>
    </row>
    <row r="3" s="42" customFormat="1" customHeight="1" spans="1:14">
      <c r="A3" s="45" t="s">
        <v>201</v>
      </c>
      <c r="B3" s="45"/>
      <c r="C3" s="45"/>
      <c r="D3" s="45"/>
      <c r="E3" s="45"/>
      <c r="F3" s="45"/>
      <c r="G3" s="45"/>
      <c r="H3" s="45"/>
      <c r="I3" s="45"/>
      <c r="J3" s="45"/>
      <c r="K3" s="45"/>
      <c r="L3" s="45"/>
      <c r="M3" s="45"/>
      <c r="N3" s="45"/>
    </row>
    <row r="4" s="42" customFormat="1" customHeight="1" spans="1:14">
      <c r="A4" s="46" t="s">
        <v>202</v>
      </c>
      <c r="B4" s="46"/>
      <c r="C4" s="46"/>
      <c r="D4" s="46"/>
      <c r="E4" s="46"/>
      <c r="F4" s="46"/>
      <c r="G4" s="46"/>
      <c r="H4" s="46"/>
      <c r="I4" s="46"/>
      <c r="J4" s="46"/>
      <c r="K4" s="46"/>
      <c r="L4" s="46"/>
      <c r="M4" s="46"/>
      <c r="N4" s="46"/>
    </row>
    <row r="5" s="42" customFormat="1" ht="15.75" customHeight="1" spans="1:14">
      <c r="A5" s="47" t="s">
        <v>203</v>
      </c>
      <c r="B5" s="47"/>
      <c r="C5" s="47"/>
      <c r="D5" s="47"/>
      <c r="E5" s="47"/>
      <c r="F5" s="47"/>
      <c r="G5" s="47"/>
      <c r="H5" s="47"/>
      <c r="I5" s="47"/>
      <c r="J5" s="47"/>
      <c r="K5" s="47"/>
      <c r="L5" s="47"/>
      <c r="M5" s="47"/>
      <c r="N5" s="47"/>
    </row>
    <row r="6" s="43" customFormat="1" ht="20.25" customHeight="1"/>
    <row r="7" s="43" customFormat="1" ht="12" spans="1:14">
      <c r="A7" s="48" t="s">
        <v>204</v>
      </c>
      <c r="B7" s="49"/>
      <c r="D7" s="48" t="s">
        <v>205</v>
      </c>
      <c r="E7" s="49"/>
      <c r="G7" s="50" t="s">
        <v>206</v>
      </c>
      <c r="H7" s="50"/>
      <c r="I7" s="50"/>
      <c r="J7" s="50"/>
      <c r="K7" s="50"/>
      <c r="M7" s="48" t="s">
        <v>207</v>
      </c>
      <c r="N7" s="49"/>
    </row>
    <row r="8" s="43" customFormat="1" ht="17.25" customHeight="1" spans="1:14">
      <c r="A8" s="51" t="s">
        <v>208</v>
      </c>
      <c r="B8" s="52" t="s">
        <v>209</v>
      </c>
      <c r="D8" s="51" t="s">
        <v>210</v>
      </c>
      <c r="E8" s="52" t="s">
        <v>209</v>
      </c>
      <c r="G8" s="51" t="s">
        <v>211</v>
      </c>
      <c r="H8" s="51" t="s">
        <v>212</v>
      </c>
      <c r="I8" s="51" t="s">
        <v>135</v>
      </c>
      <c r="J8" s="52" t="s">
        <v>213</v>
      </c>
      <c r="K8" s="52" t="s">
        <v>214</v>
      </c>
      <c r="M8" s="52" t="s">
        <v>215</v>
      </c>
      <c r="N8" s="52" t="s">
        <v>216</v>
      </c>
    </row>
    <row r="9" s="43" customFormat="1" ht="12" spans="1:14">
      <c r="A9" s="45" t="s">
        <v>217</v>
      </c>
      <c r="B9" s="46" t="s">
        <v>212</v>
      </c>
      <c r="D9" s="45" t="s">
        <v>218</v>
      </c>
      <c r="E9" s="46" t="s">
        <v>212</v>
      </c>
      <c r="G9" s="51" t="s">
        <v>219</v>
      </c>
      <c r="H9" s="45">
        <v>2</v>
      </c>
      <c r="I9" s="45">
        <v>0</v>
      </c>
      <c r="J9" s="45">
        <v>0</v>
      </c>
      <c r="K9" s="52">
        <f>(H9*4)+(I9*6)+(J9*8)</f>
        <v>8</v>
      </c>
      <c r="M9" s="55" t="s">
        <v>220</v>
      </c>
      <c r="N9" s="56"/>
    </row>
    <row r="10" s="43" customFormat="1" ht="12" spans="1:14">
      <c r="A10" s="45" t="s">
        <v>221</v>
      </c>
      <c r="B10" s="46" t="s">
        <v>212</v>
      </c>
      <c r="D10" s="45"/>
      <c r="E10" s="46"/>
      <c r="G10" s="51" t="s">
        <v>222</v>
      </c>
      <c r="H10" s="45"/>
      <c r="I10" s="45"/>
      <c r="J10" s="45"/>
      <c r="K10" s="52">
        <f>(H10*3)+(I10*4)+(J10*6)</f>
        <v>0</v>
      </c>
      <c r="M10" s="55" t="s">
        <v>223</v>
      </c>
      <c r="N10" s="56"/>
    </row>
    <row r="11" s="43" customFormat="1" ht="12" spans="1:14">
      <c r="A11" s="45"/>
      <c r="B11" s="46"/>
      <c r="D11" s="45"/>
      <c r="E11" s="46"/>
      <c r="G11" s="50" t="s">
        <v>224</v>
      </c>
      <c r="H11" s="50"/>
      <c r="I11" s="50"/>
      <c r="J11" s="50"/>
      <c r="K11" s="50"/>
      <c r="M11" s="55" t="s">
        <v>225</v>
      </c>
      <c r="N11" s="56"/>
    </row>
    <row r="12" s="43" customFormat="1" ht="12" spans="1:14">
      <c r="A12" s="45"/>
      <c r="B12" s="46"/>
      <c r="D12" s="45"/>
      <c r="E12" s="46"/>
      <c r="G12" s="51" t="s">
        <v>211</v>
      </c>
      <c r="H12" s="51" t="s">
        <v>212</v>
      </c>
      <c r="I12" s="51" t="s">
        <v>135</v>
      </c>
      <c r="J12" s="52" t="s">
        <v>213</v>
      </c>
      <c r="K12" s="52" t="s">
        <v>214</v>
      </c>
      <c r="M12" s="55" t="s">
        <v>226</v>
      </c>
      <c r="N12" s="56"/>
    </row>
    <row r="13" s="43" customFormat="1" ht="12" spans="1:23">
      <c r="A13" s="45"/>
      <c r="B13" s="46"/>
      <c r="D13" s="45"/>
      <c r="E13" s="46"/>
      <c r="G13" s="51" t="s">
        <v>227</v>
      </c>
      <c r="H13" s="45">
        <v>1</v>
      </c>
      <c r="I13" s="45"/>
      <c r="J13" s="45"/>
      <c r="K13" s="52">
        <f>(H13*3)+(I13*4)+(J13*6)</f>
        <v>3</v>
      </c>
      <c r="M13" s="55" t="s">
        <v>228</v>
      </c>
      <c r="N13" s="56"/>
      <c r="W13" s="43" t="s">
        <v>229</v>
      </c>
    </row>
    <row r="14" s="43" customFormat="1" ht="12" spans="1:14">
      <c r="A14" s="45"/>
      <c r="B14" s="46"/>
      <c r="D14" s="45"/>
      <c r="E14" s="46"/>
      <c r="G14" s="51" t="s">
        <v>230</v>
      </c>
      <c r="H14" s="45"/>
      <c r="I14" s="45"/>
      <c r="J14" s="45"/>
      <c r="K14" s="52">
        <f>(H14*4)+(I14*5)+(J14*7)</f>
        <v>0</v>
      </c>
      <c r="M14" s="55" t="s">
        <v>231</v>
      </c>
      <c r="N14" s="56"/>
    </row>
    <row r="15" s="43" customFormat="1" ht="12" spans="1:14">
      <c r="A15" s="45"/>
      <c r="B15" s="46"/>
      <c r="D15" s="45"/>
      <c r="E15" s="46"/>
      <c r="G15" s="51" t="s">
        <v>232</v>
      </c>
      <c r="H15" s="45">
        <v>1</v>
      </c>
      <c r="I15" s="45"/>
      <c r="J15" s="45"/>
      <c r="K15" s="52">
        <f>(H15*3)+(I15*4)+(J15*6)</f>
        <v>3</v>
      </c>
      <c r="M15" s="55" t="s">
        <v>233</v>
      </c>
      <c r="N15" s="56"/>
    </row>
    <row r="16" s="43" customFormat="1" ht="12" customHeight="1" spans="1:14">
      <c r="A16" s="45"/>
      <c r="B16" s="46"/>
      <c r="D16" s="45"/>
      <c r="E16" s="46"/>
      <c r="G16" s="53" t="s">
        <v>234</v>
      </c>
      <c r="H16" s="54"/>
      <c r="I16" s="54"/>
      <c r="J16" s="57"/>
      <c r="K16" s="58">
        <f>SUM(K9,K10,K13,K14,K15)</f>
        <v>14</v>
      </c>
      <c r="M16" s="55" t="s">
        <v>235</v>
      </c>
      <c r="N16" s="56"/>
    </row>
    <row r="17" s="43" customFormat="1" ht="12" spans="1:14">
      <c r="A17" s="45"/>
      <c r="B17" s="46"/>
      <c r="D17" s="45"/>
      <c r="E17" s="46"/>
      <c r="M17" s="55" t="s">
        <v>236</v>
      </c>
      <c r="N17" s="56"/>
    </row>
    <row r="18" s="43" customFormat="1" ht="12" spans="1:14">
      <c r="A18" s="45"/>
      <c r="B18" s="46"/>
      <c r="D18" s="45"/>
      <c r="E18" s="46"/>
      <c r="M18" s="55" t="s">
        <v>237</v>
      </c>
      <c r="N18" s="56"/>
    </row>
    <row r="19" s="43" customFormat="1" ht="12" spans="1:14">
      <c r="A19" s="45"/>
      <c r="B19" s="46"/>
      <c r="D19" s="45"/>
      <c r="E19" s="46"/>
      <c r="M19" s="55" t="s">
        <v>238</v>
      </c>
      <c r="N19" s="56"/>
    </row>
    <row r="20" s="43" customFormat="1" ht="12" spans="1:14">
      <c r="A20" s="45"/>
      <c r="B20" s="46"/>
      <c r="D20" s="45"/>
      <c r="E20" s="46"/>
      <c r="M20" s="55" t="s">
        <v>239</v>
      </c>
      <c r="N20" s="56"/>
    </row>
    <row r="21" s="43" customFormat="1" ht="12" spans="13:14">
      <c r="M21" s="55" t="s">
        <v>240</v>
      </c>
      <c r="N21" s="56"/>
    </row>
    <row r="22" s="43" customFormat="1" ht="12" spans="13:14">
      <c r="M22" s="55" t="s">
        <v>241</v>
      </c>
      <c r="N22" s="56"/>
    </row>
    <row r="23" s="43" customFormat="1" ht="12" spans="13:14">
      <c r="M23" s="53" t="s">
        <v>242</v>
      </c>
      <c r="N23" s="59">
        <f>SUM(N9:N22)</f>
        <v>0</v>
      </c>
    </row>
    <row r="24" spans="13:14">
      <c r="M24" s="53" t="s">
        <v>243</v>
      </c>
      <c r="N24" s="58">
        <f>(N23*0.01)+0.65</f>
        <v>0.65</v>
      </c>
    </row>
    <row r="25" spans="13:14">
      <c r="M25" s="53" t="s">
        <v>244</v>
      </c>
      <c r="N25" s="60">
        <f>K16*N24</f>
        <v>9.1</v>
      </c>
    </row>
    <row r="26" spans="13:14">
      <c r="M26" s="53" t="s">
        <v>245</v>
      </c>
      <c r="N26" s="61">
        <v>19</v>
      </c>
    </row>
    <row r="27" ht="21" spans="13:14">
      <c r="M27" s="62" t="s">
        <v>246</v>
      </c>
      <c r="N27" s="63">
        <f>N25*N26</f>
        <v>172.9</v>
      </c>
    </row>
  </sheetData>
  <mergeCells count="11">
    <mergeCell ref="A1:N1"/>
    <mergeCell ref="A2:N2"/>
    <mergeCell ref="A3:N3"/>
    <mergeCell ref="A4:N4"/>
    <mergeCell ref="A5:N5"/>
    <mergeCell ref="A7:B7"/>
    <mergeCell ref="D7:E7"/>
    <mergeCell ref="G7:K7"/>
    <mergeCell ref="M7:N7"/>
    <mergeCell ref="G11:K11"/>
    <mergeCell ref="G16:J16"/>
  </mergeCells>
  <dataValidations count="2">
    <dataValidation type="list" allowBlank="1" showInputMessage="1" showErrorMessage="1" sqref="B9:B20;E9:E20">
      <formula1>"Simples,Média,Complexa"</formula1>
    </dataValidation>
    <dataValidation type="list" allowBlank="1" showInputMessage="1" showErrorMessage="1" sqref="N9:N22">
      <formula1>"1,2,3,4,5"</formula1>
    </dataValidation>
  </dataValidations>
  <pageMargins left="0.511811024" right="0.511811024" top="0.787401575" bottom="0.787401575" header="0.31496062" footer="0.31496062"/>
  <pageSetup paperSize="9" orientation="landscape"/>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workbookViewId="0">
      <selection activeCell="E26" sqref="E26"/>
    </sheetView>
  </sheetViews>
  <sheetFormatPr defaultColWidth="9" defaultRowHeight="15"/>
  <cols>
    <col min="1" max="1" width="48.8571428571429" customWidth="1"/>
    <col min="2" max="2" width="13.5714285714286" style="1" customWidth="1"/>
    <col min="3" max="3" width="13.7142857142857" customWidth="1"/>
    <col min="4" max="4" width="1.14285714285714" customWidth="1"/>
    <col min="5" max="5" width="26.7142857142857" customWidth="1"/>
    <col min="6" max="6" width="7.28571428571429" customWidth="1"/>
    <col min="7" max="7" width="7.57142857142857" customWidth="1"/>
    <col min="8" max="8" width="7" customWidth="1"/>
    <col min="9" max="9" width="7.57142857142857" customWidth="1"/>
    <col min="10" max="10" width="10.8571428571429" customWidth="1"/>
    <col min="11" max="11" width="7.57142857142857" customWidth="1"/>
    <col min="12" max="12" width="8.14285714285714" customWidth="1"/>
    <col min="13" max="13" width="7.57142857142857" customWidth="1"/>
    <col min="14" max="14" width="20.5714285714286" customWidth="1"/>
  </cols>
  <sheetData>
    <row r="1" ht="21" spans="1:14">
      <c r="A1" s="2" t="s">
        <v>77</v>
      </c>
      <c r="B1" s="2"/>
      <c r="C1" s="2"/>
      <c r="D1" s="2"/>
      <c r="E1" s="2"/>
      <c r="F1" s="2"/>
      <c r="G1" s="2"/>
      <c r="H1" s="2"/>
      <c r="I1" s="2"/>
      <c r="J1" s="2"/>
      <c r="K1" s="2"/>
      <c r="L1" s="2"/>
      <c r="M1" s="2"/>
      <c r="N1" s="2"/>
    </row>
    <row r="2" ht="7.5" customHeight="1"/>
    <row r="3" ht="18.75" spans="1:14">
      <c r="A3" s="3" t="s">
        <v>78</v>
      </c>
      <c r="B3" s="3"/>
      <c r="C3" s="3"/>
      <c r="E3" s="4" t="s">
        <v>247</v>
      </c>
      <c r="F3" s="4"/>
      <c r="G3" s="4"/>
      <c r="H3" s="4"/>
      <c r="I3" s="4"/>
      <c r="J3" s="4"/>
      <c r="K3" s="4"/>
      <c r="L3" s="4"/>
      <c r="M3" s="4"/>
      <c r="N3" s="4"/>
    </row>
    <row r="4" spans="1:14">
      <c r="A4" s="5" t="s">
        <v>248</v>
      </c>
      <c r="B4" s="6">
        <f>'#Estimativa-APF#'!$N$27</f>
        <v>172.9</v>
      </c>
      <c r="C4" s="7" t="s">
        <v>80</v>
      </c>
      <c r="E4" s="8" t="s">
        <v>249</v>
      </c>
      <c r="F4" s="9" t="s">
        <v>24</v>
      </c>
      <c r="G4" s="9"/>
      <c r="H4" s="9" t="s">
        <v>42</v>
      </c>
      <c r="I4" s="9"/>
      <c r="J4" s="9" t="s">
        <v>53</v>
      </c>
      <c r="K4" s="9"/>
      <c r="L4" s="9" t="s">
        <v>69</v>
      </c>
      <c r="M4" s="9"/>
      <c r="N4" s="37"/>
    </row>
    <row r="5" ht="18.75" spans="1:14">
      <c r="A5" s="10" t="s">
        <v>81</v>
      </c>
      <c r="B5" s="11">
        <v>0</v>
      </c>
      <c r="C5" s="12" t="s">
        <v>250</v>
      </c>
      <c r="E5" s="8"/>
      <c r="F5" s="9" t="s">
        <v>25</v>
      </c>
      <c r="G5" s="9"/>
      <c r="H5" s="9" t="s">
        <v>25</v>
      </c>
      <c r="I5" s="9"/>
      <c r="J5" s="9" t="s">
        <v>25</v>
      </c>
      <c r="K5" s="9"/>
      <c r="L5" s="9" t="s">
        <v>25</v>
      </c>
      <c r="M5" s="9"/>
      <c r="N5" s="28" t="s">
        <v>251</v>
      </c>
    </row>
    <row r="6" spans="1:14">
      <c r="A6" s="13" t="s">
        <v>252</v>
      </c>
      <c r="B6" s="14">
        <f>B4+(B4*B5)</f>
        <v>172.9</v>
      </c>
      <c r="C6" s="12" t="s">
        <v>80</v>
      </c>
      <c r="E6" s="8"/>
      <c r="F6" s="15">
        <f>B6*G6</f>
        <v>8.645</v>
      </c>
      <c r="G6" s="16">
        <v>0.05</v>
      </c>
      <c r="H6" s="15">
        <f>B4*I6</f>
        <v>34.58</v>
      </c>
      <c r="I6" s="16">
        <v>0.2</v>
      </c>
      <c r="J6" s="15">
        <f>B4*K6</f>
        <v>112.385</v>
      </c>
      <c r="K6" s="16">
        <v>0.65</v>
      </c>
      <c r="L6" s="15">
        <f>B4*M6</f>
        <v>17.29</v>
      </c>
      <c r="M6" s="16">
        <v>0.1</v>
      </c>
      <c r="N6" s="15"/>
    </row>
    <row r="7" ht="15.75" spans="1:14">
      <c r="A7" s="7" t="s">
        <v>253</v>
      </c>
      <c r="B7" s="17">
        <v>1</v>
      </c>
      <c r="C7" s="7"/>
      <c r="E7" s="18" t="s">
        <v>254</v>
      </c>
      <c r="F7" s="15">
        <f>F6*G7</f>
        <v>4.75475</v>
      </c>
      <c r="G7" s="16">
        <v>0.55</v>
      </c>
      <c r="H7" s="15">
        <f>H6*I7</f>
        <v>10.374</v>
      </c>
      <c r="I7" s="16">
        <v>0.3</v>
      </c>
      <c r="J7" s="15">
        <f>J6*K7</f>
        <v>13.4862</v>
      </c>
      <c r="K7" s="16">
        <v>0.12</v>
      </c>
      <c r="L7" s="15">
        <f>L6*M7</f>
        <v>0.8645</v>
      </c>
      <c r="M7" s="16">
        <v>0.05</v>
      </c>
      <c r="N7" s="38">
        <f>SUM(F7,H7,J7,L7)</f>
        <v>29.47945</v>
      </c>
    </row>
    <row r="8" ht="15.75" spans="1:14">
      <c r="A8" s="7" t="s">
        <v>255</v>
      </c>
      <c r="B8" s="17">
        <v>40</v>
      </c>
      <c r="C8" s="7" t="s">
        <v>256</v>
      </c>
      <c r="E8" s="18" t="s">
        <v>257</v>
      </c>
      <c r="F8" s="15">
        <f>F6*G8</f>
        <v>1.29675</v>
      </c>
      <c r="G8" s="16">
        <v>0.15</v>
      </c>
      <c r="H8" s="15">
        <f>H6*I8</f>
        <v>6.916</v>
      </c>
      <c r="I8" s="16">
        <v>0.2</v>
      </c>
      <c r="J8" s="15">
        <f>J6*K8</f>
        <v>11.2385</v>
      </c>
      <c r="K8" s="16">
        <v>0.1</v>
      </c>
      <c r="L8" s="15">
        <f>L6*M8</f>
        <v>0.8645</v>
      </c>
      <c r="M8" s="16">
        <v>0.05</v>
      </c>
      <c r="N8" s="38">
        <f t="shared" ref="N8:N14" si="0">SUM(F8,H8,J8,L8)</f>
        <v>20.31575</v>
      </c>
    </row>
    <row r="9" ht="15.75" spans="1:14">
      <c r="A9" s="19" t="s">
        <v>258</v>
      </c>
      <c r="B9" s="20">
        <v>2</v>
      </c>
      <c r="C9" s="19" t="s">
        <v>90</v>
      </c>
      <c r="E9" s="18" t="s">
        <v>259</v>
      </c>
      <c r="F9" s="15">
        <f>F6*G9</f>
        <v>0.1729</v>
      </c>
      <c r="G9" s="16">
        <v>0.02</v>
      </c>
      <c r="H9" s="15">
        <f>H6*I9</f>
        <v>6.916</v>
      </c>
      <c r="I9" s="16">
        <v>0.2</v>
      </c>
      <c r="J9" s="15">
        <f>J6*K9</f>
        <v>44.954</v>
      </c>
      <c r="K9" s="16">
        <v>0.4</v>
      </c>
      <c r="L9" s="15">
        <f>L6*M9</f>
        <v>2.5935</v>
      </c>
      <c r="M9" s="16">
        <v>0.15</v>
      </c>
      <c r="N9" s="38">
        <f t="shared" si="0"/>
        <v>54.6364</v>
      </c>
    </row>
    <row r="10" ht="15.75" spans="1:14">
      <c r="A10" s="21" t="s">
        <v>260</v>
      </c>
      <c r="B10" s="22">
        <f>(B7*B8)*B9</f>
        <v>80</v>
      </c>
      <c r="C10" s="21" t="s">
        <v>80</v>
      </c>
      <c r="E10" s="18" t="s">
        <v>261</v>
      </c>
      <c r="F10" s="15">
        <f>F6*G10</f>
        <v>0.43225</v>
      </c>
      <c r="G10" s="16">
        <v>0.05</v>
      </c>
      <c r="H10" s="15">
        <f>H6*I10</f>
        <v>2.7664</v>
      </c>
      <c r="I10" s="16">
        <v>0.08</v>
      </c>
      <c r="J10" s="15">
        <f>J6*K10</f>
        <v>11.2385</v>
      </c>
      <c r="K10" s="16">
        <v>0.1</v>
      </c>
      <c r="L10" s="15">
        <f>L6*M10</f>
        <v>1.729</v>
      </c>
      <c r="M10" s="16">
        <v>0.1</v>
      </c>
      <c r="N10" s="38">
        <f t="shared" si="0"/>
        <v>16.16615</v>
      </c>
    </row>
    <row r="11" ht="15.75" spans="1:14">
      <c r="A11" s="5" t="s">
        <v>262</v>
      </c>
      <c r="B11" s="23">
        <f>B6/B10*2</f>
        <v>4.3225</v>
      </c>
      <c r="C11" s="5" t="s">
        <v>90</v>
      </c>
      <c r="E11" s="18" t="s">
        <v>263</v>
      </c>
      <c r="F11" s="15">
        <f>F6*G11</f>
        <v>0</v>
      </c>
      <c r="G11" s="16">
        <v>0</v>
      </c>
      <c r="H11" s="15">
        <f>H6*I11</f>
        <v>0.6916</v>
      </c>
      <c r="I11" s="16">
        <v>0.02</v>
      </c>
      <c r="J11" s="15">
        <f>J6*K11</f>
        <v>5.61925</v>
      </c>
      <c r="K11" s="16">
        <v>0.05</v>
      </c>
      <c r="L11" s="15">
        <f>L6*M11</f>
        <v>1.729</v>
      </c>
      <c r="M11" s="16">
        <v>0.1</v>
      </c>
      <c r="N11" s="38">
        <f t="shared" si="0"/>
        <v>8.03985</v>
      </c>
    </row>
    <row r="12" spans="1:14">
      <c r="A12" s="5" t="s">
        <v>264</v>
      </c>
      <c r="B12" s="23">
        <f>B11/4</f>
        <v>1.080625</v>
      </c>
      <c r="C12" s="5" t="s">
        <v>92</v>
      </c>
      <c r="E12" s="24" t="s">
        <v>265</v>
      </c>
      <c r="F12" s="25">
        <f>SUM(F7:F11)</f>
        <v>6.65665</v>
      </c>
      <c r="G12" s="26">
        <f t="shared" ref="G12:M12" si="1">SUM(G7:G11)</f>
        <v>0.77</v>
      </c>
      <c r="H12" s="25">
        <f t="shared" si="1"/>
        <v>27.664</v>
      </c>
      <c r="I12" s="26">
        <f t="shared" si="1"/>
        <v>0.8</v>
      </c>
      <c r="J12" s="25">
        <f t="shared" si="1"/>
        <v>86.53645</v>
      </c>
      <c r="K12" s="26">
        <f t="shared" si="1"/>
        <v>0.77</v>
      </c>
      <c r="L12" s="25">
        <f t="shared" si="1"/>
        <v>7.7805</v>
      </c>
      <c r="M12" s="26">
        <f t="shared" si="1"/>
        <v>0.45</v>
      </c>
      <c r="N12" s="24"/>
    </row>
    <row r="13" ht="15.75" spans="1:14">
      <c r="A13" s="21" t="s">
        <v>266</v>
      </c>
      <c r="B13" s="27">
        <f>B11/B9</f>
        <v>2.16125</v>
      </c>
      <c r="C13" s="21" t="s">
        <v>267</v>
      </c>
      <c r="E13" s="18" t="s">
        <v>268</v>
      </c>
      <c r="F13" s="15">
        <f>F6*G13</f>
        <v>0.25935</v>
      </c>
      <c r="G13" s="16">
        <v>0.03</v>
      </c>
      <c r="H13" s="15">
        <f>H6*I13</f>
        <v>2.7664</v>
      </c>
      <c r="I13" s="16">
        <v>0.08</v>
      </c>
      <c r="J13" s="15">
        <f>J6*K13</f>
        <v>14.61005</v>
      </c>
      <c r="K13" s="16">
        <v>0.13</v>
      </c>
      <c r="L13" s="15">
        <f>L6*M13</f>
        <v>5.187</v>
      </c>
      <c r="M13" s="16">
        <v>0.3</v>
      </c>
      <c r="N13" s="38">
        <f t="shared" si="0"/>
        <v>22.8228</v>
      </c>
    </row>
    <row r="14" ht="15.75" spans="5:14">
      <c r="E14" s="18" t="s">
        <v>269</v>
      </c>
      <c r="F14" s="15">
        <f>F6*G14</f>
        <v>1.729</v>
      </c>
      <c r="G14" s="16">
        <v>0.2</v>
      </c>
      <c r="H14" s="15">
        <f>H6*I14</f>
        <v>4.1496</v>
      </c>
      <c r="I14" s="16">
        <v>0.12</v>
      </c>
      <c r="J14" s="15">
        <f>J6*K14</f>
        <v>11.2385</v>
      </c>
      <c r="K14" s="16">
        <v>0.1</v>
      </c>
      <c r="L14" s="15">
        <f>L6*M14</f>
        <v>4.3225</v>
      </c>
      <c r="M14" s="16">
        <v>0.25</v>
      </c>
      <c r="N14" s="38">
        <f t="shared" si="0"/>
        <v>21.4396</v>
      </c>
    </row>
    <row r="15" spans="5:14">
      <c r="E15" s="24" t="s">
        <v>270</v>
      </c>
      <c r="F15" s="25">
        <f>SUM(F13:F14)</f>
        <v>1.98835</v>
      </c>
      <c r="G15" s="26">
        <f t="shared" ref="G15:M15" si="2">SUM(G13:G14)</f>
        <v>0.23</v>
      </c>
      <c r="H15" s="25">
        <f t="shared" si="2"/>
        <v>6.916</v>
      </c>
      <c r="I15" s="26">
        <f t="shared" si="2"/>
        <v>0.2</v>
      </c>
      <c r="J15" s="25">
        <f t="shared" si="2"/>
        <v>25.84855</v>
      </c>
      <c r="K15" s="26">
        <f t="shared" si="2"/>
        <v>0.23</v>
      </c>
      <c r="L15" s="25">
        <f t="shared" si="2"/>
        <v>9.5095</v>
      </c>
      <c r="M15" s="26">
        <f t="shared" si="2"/>
        <v>0.55</v>
      </c>
      <c r="N15" s="24"/>
    </row>
    <row r="16" ht="18.75" spans="1:14">
      <c r="A16" s="3" t="s">
        <v>93</v>
      </c>
      <c r="B16" s="3"/>
      <c r="C16" s="3"/>
      <c r="E16" s="28" t="s">
        <v>271</v>
      </c>
      <c r="F16" s="29">
        <f>F12+F15</f>
        <v>8.645</v>
      </c>
      <c r="G16" s="30">
        <f t="shared" ref="G16:M16" si="3">G12+G15</f>
        <v>1</v>
      </c>
      <c r="H16" s="29">
        <f t="shared" si="3"/>
        <v>34.58</v>
      </c>
      <c r="I16" s="30">
        <f t="shared" si="3"/>
        <v>1</v>
      </c>
      <c r="J16" s="29">
        <f t="shared" si="3"/>
        <v>112.385</v>
      </c>
      <c r="K16" s="30">
        <f t="shared" si="3"/>
        <v>1</v>
      </c>
      <c r="L16" s="29">
        <f t="shared" si="3"/>
        <v>17.29</v>
      </c>
      <c r="M16" s="30">
        <f t="shared" si="3"/>
        <v>1</v>
      </c>
      <c r="N16" s="39">
        <f>SUM(N7:N11,N13,N14)</f>
        <v>172.9</v>
      </c>
    </row>
    <row r="17" spans="1:14">
      <c r="A17" s="19" t="s">
        <v>94</v>
      </c>
      <c r="B17" s="31">
        <v>20</v>
      </c>
      <c r="C17" s="12"/>
      <c r="N17" s="40"/>
    </row>
    <row r="18" spans="1:14">
      <c r="A18" s="19" t="s">
        <v>95</v>
      </c>
      <c r="B18" s="32">
        <f>B6*B17</f>
        <v>3458</v>
      </c>
      <c r="C18" s="12"/>
      <c r="L18" s="40"/>
      <c r="N18" s="40"/>
    </row>
    <row r="19" spans="1:14">
      <c r="A19" s="19" t="s">
        <v>96</v>
      </c>
      <c r="B19" s="11">
        <v>0</v>
      </c>
      <c r="C19" s="12"/>
      <c r="N19" s="40"/>
    </row>
    <row r="20" spans="1:14">
      <c r="A20" s="19" t="s">
        <v>97</v>
      </c>
      <c r="B20" s="33">
        <f>B18*B19</f>
        <v>0</v>
      </c>
      <c r="C20" s="12"/>
      <c r="L20" s="40"/>
      <c r="N20" s="40"/>
    </row>
    <row r="21" ht="15.75" spans="1:14">
      <c r="A21" s="34" t="s">
        <v>272</v>
      </c>
      <c r="B21" s="35">
        <f>B18+B20</f>
        <v>3458</v>
      </c>
      <c r="C21" s="12"/>
      <c r="N21" s="40"/>
    </row>
    <row r="22" spans="1:10">
      <c r="A22" s="19" t="s">
        <v>99</v>
      </c>
      <c r="B22" s="11">
        <v>0.2</v>
      </c>
      <c r="C22" s="12"/>
      <c r="J22" s="40"/>
    </row>
    <row r="23" spans="1:3">
      <c r="A23" s="19" t="s">
        <v>100</v>
      </c>
      <c r="B23" s="36">
        <f>B21*B22</f>
        <v>691.6</v>
      </c>
      <c r="C23" s="12"/>
    </row>
    <row r="24" ht="15.75" spans="1:3">
      <c r="A24" s="34" t="s">
        <v>273</v>
      </c>
      <c r="B24" s="35">
        <f>B21+B23</f>
        <v>4149.6</v>
      </c>
      <c r="C24" s="12"/>
    </row>
    <row r="26" spans="10:10">
      <c r="J26" s="40"/>
    </row>
    <row r="27" spans="10:10">
      <c r="J27" s="40"/>
    </row>
    <row r="28" spans="14:14">
      <c r="N28" s="40"/>
    </row>
    <row r="29" spans="14:14">
      <c r="N29" s="40"/>
    </row>
  </sheetData>
  <mergeCells count="13">
    <mergeCell ref="A1:N1"/>
    <mergeCell ref="A3:C3"/>
    <mergeCell ref="E3:N3"/>
    <mergeCell ref="F4:G4"/>
    <mergeCell ref="H4:I4"/>
    <mergeCell ref="J4:K4"/>
    <mergeCell ref="L4:M4"/>
    <mergeCell ref="F5:G5"/>
    <mergeCell ref="H5:I5"/>
    <mergeCell ref="J5:K5"/>
    <mergeCell ref="L5:M5"/>
    <mergeCell ref="A16:C16"/>
    <mergeCell ref="E4:E6"/>
  </mergeCells>
  <pageMargins left="0.511811024" right="0.511811024" top="0.787401575" bottom="0.787401575" header="0.31496062" footer="0.31496062"/>
  <pageSetup paperSize="9" orientation="portrait"/>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0DCEA-EF16-41BA-9282-984940882FA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Equipe</vt:lpstr>
      <vt:lpstr>Backlog Produto</vt:lpstr>
      <vt:lpstr>Planejamento</vt:lpstr>
      <vt:lpstr>Entregas</vt:lpstr>
      <vt:lpstr>Riscos</vt:lpstr>
      <vt:lpstr>Mudanças</vt:lpstr>
      <vt:lpstr>Sprint1</vt:lpstr>
      <vt:lpstr>#Estimativa-APF#</vt:lpstr>
      <vt:lpstr>#Planejamento-APF#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Estimativas e Controle de Projeto</dc:title>
  <dc:creator>Murakami Edson</dc:creator>
  <cp:lastModifiedBy>lucas</cp:lastModifiedBy>
  <dcterms:created xsi:type="dcterms:W3CDTF">2010-08-26T13:25:00Z</dcterms:created>
  <dcterms:modified xsi:type="dcterms:W3CDTF">2021-09-26T22:08:48Z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y fmtid="{D5CDD505-2E9C-101B-9397-08002B2CF9AE}" pid="3" name="KSOProductBuildVer">
    <vt:lpwstr>1046-11.2.0.10233</vt:lpwstr>
  </property>
</Properties>
</file>