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.1 Detail BOM" sheetId="1" r:id="rId4"/>
    <sheet state="visible" name="v1.1 Fab" sheetId="2" r:id="rId5"/>
    <sheet state="visible" name="LCSC BOM Export" sheetId="3" r:id="rId6"/>
  </sheets>
  <definedNames/>
  <calcPr/>
</workbook>
</file>

<file path=xl/sharedStrings.xml><?xml version="1.0" encoding="utf-8"?>
<sst xmlns="http://schemas.openxmlformats.org/spreadsheetml/2006/main" count="421" uniqueCount="218">
  <si>
    <t>Anduril USB Hub</t>
  </si>
  <si>
    <t>Assembly</t>
  </si>
  <si>
    <t>Description/Use</t>
  </si>
  <si>
    <t>Manufactuer</t>
  </si>
  <si>
    <t>Manufactuerer PN</t>
  </si>
  <si>
    <t>Vendor</t>
  </si>
  <si>
    <t>Vendor PN</t>
  </si>
  <si>
    <t>Qty Needed per 1 Assy</t>
  </si>
  <si>
    <t>Qty Needed per 25 Assy</t>
  </si>
  <si>
    <t>Qty per 1 Order</t>
  </si>
  <si>
    <t>Cost per 1 Order</t>
  </si>
  <si>
    <t>Qty ordered</t>
  </si>
  <si>
    <t>Total Qty ordered</t>
  </si>
  <si>
    <t>Cost ext</t>
  </si>
  <si>
    <t>Link</t>
  </si>
  <si>
    <t>Package/Footprint</t>
  </si>
  <si>
    <t>Datasheet</t>
  </si>
  <si>
    <t>Notes</t>
  </si>
  <si>
    <t>Order #</t>
  </si>
  <si>
    <t>Tracking #</t>
  </si>
  <si>
    <t>Status</t>
  </si>
  <si>
    <t>ETA</t>
  </si>
  <si>
    <t>PCB Component</t>
  </si>
  <si>
    <t>USB Controller IC</t>
  </si>
  <si>
    <t>Microchip</t>
  </si>
  <si>
    <t>USB4604-1080HN</t>
  </si>
  <si>
    <t>Mouser</t>
  </si>
  <si>
    <t>579-USB4604-1080HN</t>
  </si>
  <si>
    <t>https://www.mouser.com/ProductDetail/Microchip-Technology-Atmel/USB4604-1080HN?qs=Yyy8avaXlIsjmKTrefWvVw%3D%3D</t>
  </si>
  <si>
    <t>SQFN-48</t>
  </si>
  <si>
    <t>https://www.mouser.com/datasheet/2/268/000001716C_-1512886.pdf</t>
  </si>
  <si>
    <t>-</t>
  </si>
  <si>
    <t>24MHz Crystal</t>
  </si>
  <si>
    <t>JGHC</t>
  </si>
  <si>
    <t>S3224000081040D1JB</t>
  </si>
  <si>
    <t>LCSC</t>
  </si>
  <si>
    <t>C700764</t>
  </si>
  <si>
    <t>https://www.lcsc.com/product-detail/Crystals_JGHC-S3224000081040D1JB_C700764.html</t>
  </si>
  <si>
    <t>SMD3225-4P</t>
  </si>
  <si>
    <t>https://datasheet.lcsc.com/lcsc/2008261934_JGHC-S3224000081040D1JB_C700764.pdf</t>
  </si>
  <si>
    <t>5k1Ohm Resistor</t>
  </si>
  <si>
    <t>UNI-ROYAL</t>
  </si>
  <si>
    <t>0805W8F5101T5E</t>
  </si>
  <si>
    <t>C27834</t>
  </si>
  <si>
    <t>https://www.lcsc.com/product-detail/Chip-span-style-background-color-ff0-Resistor-span-Surface-Mount_UNI-ROYAL-Uniroyal-Elec-0805W8F5101T5E_C27834.html</t>
  </si>
  <si>
    <t>0805</t>
  </si>
  <si>
    <t>https://datasheet.lcsc.com/lcsc/2206010030_UNI-ROYAL-Uniroyal-Elec-0805W8F5101T5E_C27834.pdf</t>
  </si>
  <si>
    <t>10kOhm Resistor</t>
  </si>
  <si>
    <t>0805W8F1002T5E</t>
  </si>
  <si>
    <t>C17414</t>
  </si>
  <si>
    <t>https://www.lcsc.com/product-detail/Chip-span-style-background-color-ff0-Resistor-span-Surface-Mount_UNI-ROYAL-Uniroyal-Elec-0805W8F1002T5E_C17414.html</t>
  </si>
  <si>
    <t>https://datasheet.lcsc.com/lcsc/2206010216_UNI-ROYAL-Uniroyal-Elec-0805W8F1002T5E_C17414.pdf</t>
  </si>
  <si>
    <t>12kOhm Resistor</t>
  </si>
  <si>
    <t>0805W8F1202T5E</t>
  </si>
  <si>
    <t>C17444</t>
  </si>
  <si>
    <t>https://www.lcsc.com/product-detail/Chip-span-style-background-color-ff0-Resistor-span-Surface-Mount_UNI-ROYAL-Uniroyal-Elec-0805W8F1202T5E_C17444.html</t>
  </si>
  <si>
    <t>https://datasheet.lcsc.com/lcsc/2206010216_UNI-ROYAL-Uniroyal-Elec-0805W8F1202T5E_C17444.pdf</t>
  </si>
  <si>
    <t>51kOhm Resistor</t>
  </si>
  <si>
    <t>0805W8F5102T5E</t>
  </si>
  <si>
    <t>C17737</t>
  </si>
  <si>
    <t>https://www.lcsc.com/product-detail/Chip-span-style-background-color-ff0-Resistor-span-Surface-Mount_UNI-ROYAL-Uniroyal-Elec-0805W8F5102T5E_C17737.html</t>
  </si>
  <si>
    <t>https://datasheet.lcsc.com/lcsc/2206010200_UNI-ROYAL-Uniroyal-Elec-0805W8F5102T5E_C17737.pdf</t>
  </si>
  <si>
    <t>100kOhm Resistor</t>
  </si>
  <si>
    <t>0805W8F1003T5E</t>
  </si>
  <si>
    <t>C149504</t>
  </si>
  <si>
    <t>https://www.lcsc.com/product-detail/Chip-span-style-background-color-ff0-Resistor-span-Surface-Mount_UNI-ROYAL-Uniroyal-Elec-0805W8F1003T5E_C149504.html</t>
  </si>
  <si>
    <t>https://datasheet.lcsc.com/lcsc/2205312316_UNI-ROYAL-Uniroyal-Elec-0805W8F1003T5E_C149504.pdf</t>
  </si>
  <si>
    <t>1MOhm Resistor</t>
  </si>
  <si>
    <t>0805W8F1004T5E</t>
  </si>
  <si>
    <t>C17514</t>
  </si>
  <si>
    <t>https://www.lcsc.com/product-detail/Chip-Resistor-Surface-Mount_UNI-ROYAL-Uniroyal-Elec-0805W8F1004T5E_C17514.html</t>
  </si>
  <si>
    <t>https://datasheet.lcsc.com/lcsc/2206010200_UNI-ROYAL-Uniroyal-Elec-0805W8F1004T5E_C17514.pdf</t>
  </si>
  <si>
    <t>8pF Capacitor</t>
  </si>
  <si>
    <t>FH</t>
  </si>
  <si>
    <t>0805CG8R0C500NT</t>
  </si>
  <si>
    <t>C1839</t>
  </si>
  <si>
    <t>https://www.lcsc.com/product-detail/Multilayer-Ceramic-Capacitors-MLCC-SMD-SMT_FH-Guangdong-Fenghua-Advanced-Tech-0805CG8R0C500NT_C1839.html</t>
  </si>
  <si>
    <t>https://datasheet.lcsc.com/lcsc/1811061741_FH--Guangdong-Fenghua-Advanced-Tech-0805CG8R0C500NT_C1839.pdf</t>
  </si>
  <si>
    <t>0.1uF Capacitor</t>
  </si>
  <si>
    <t>Torch</t>
  </si>
  <si>
    <t>C0805B104K500NT</t>
  </si>
  <si>
    <t>C476766</t>
  </si>
  <si>
    <t>https://www.lcsc.com/product-detail/Multilayer-Ceramic-Capacitors-MLCC-SMD-SMT_TORCH-C0805B104K500NT_C476766.html</t>
  </si>
  <si>
    <t>https://datasheet.lcsc.com/lcsc/1912300933_TORCH-C0805B104K500NT_C476766.pdf</t>
  </si>
  <si>
    <t>1uF Capacitor</t>
  </si>
  <si>
    <t>Samsung Electro-Mechanics</t>
  </si>
  <si>
    <t>CL21B105KBFNNNE</t>
  </si>
  <si>
    <t>C28323</t>
  </si>
  <si>
    <t>https://www.lcsc.com/product-detail/Multilayer-Ceramic-Capacitors-MLCC-SMD-SMT_Samsung-Electro-Mechanics-CL21B105KBFNNNE_C28323.html</t>
  </si>
  <si>
    <t>https://datasheet.lcsc.com/lcsc/1810191216_Samsung-Electro-Mechanics-CL21B105KBFNNNE_C28323.pdf</t>
  </si>
  <si>
    <t>4.7uF Capacitor</t>
  </si>
  <si>
    <t>CL21A475KAQNNNE</t>
  </si>
  <si>
    <t>C1779</t>
  </si>
  <si>
    <t>https://www.lcsc.com/product-detail/Multilayer-Ceramic-Capacitors-MLCC-SMD-SMT_Samsung-Electro-Mechanics-CL21A475KAQNNNE_C1779.html</t>
  </si>
  <si>
    <t>https://datasheet.lcsc.com/lcsc/1810261822_Samsung-Electro-Mechanics-CL21A475KAQNNNE_C1779.pdf</t>
  </si>
  <si>
    <t>750mA Fuse</t>
  </si>
  <si>
    <t>Brightking</t>
  </si>
  <si>
    <t>SMD0805B075TF</t>
  </si>
  <si>
    <t>C269105</t>
  </si>
  <si>
    <t>https://www.lcsc.com/product-detail/Resettable-Fuses_Brightking-SMD0805B075TF_C269105.html</t>
  </si>
  <si>
    <t>https://datasheet.lcsc.com/lcsc/1808280518_Brightking-SMD0805B075TF_C269105.pdf</t>
  </si>
  <si>
    <t>1.1A Fuse</t>
  </si>
  <si>
    <t>SMD0805B110TF</t>
  </si>
  <si>
    <t>C269107</t>
  </si>
  <si>
    <t>https://www.lcsc.com/product-detail/Resettable-Fuses_Brightking-SMD0805B110TF_C269107.html</t>
  </si>
  <si>
    <t>https://datasheet.lcsc.com/lcsc/1810161745_Brightking-SMD0805B110TF_C269107.pdf</t>
  </si>
  <si>
    <t>TVS Diode</t>
  </si>
  <si>
    <t>TECH PUBLIC</t>
  </si>
  <si>
    <t>USBLC6-2SC6</t>
  </si>
  <si>
    <t>C2827654</t>
  </si>
  <si>
    <t>https://www.lcsc.com/product-detail/ESD-Protection-Devices_TECH-PUBLIC-USBLC6-2SC6_C2827654.html</t>
  </si>
  <si>
    <t>SOT-23-6</t>
  </si>
  <si>
    <t>https://datasheet.lcsc.com/lcsc/2108132230_TECH-PUBLIC-USBLC6-2SC6_C2827654.pdf</t>
  </si>
  <si>
    <t>USB A Connector</t>
  </si>
  <si>
    <t>Jing Extension of the Electronic Co</t>
  </si>
  <si>
    <t>912-221A1011D10100</t>
  </si>
  <si>
    <t>C42459</t>
  </si>
  <si>
    <t>https://www.lcsc.com/product-detail/USB-Connectors_Jing-Extension-of-the-Electronic-Co-912-221A1011D10100_C42459.html</t>
  </si>
  <si>
    <t>Connector</t>
  </si>
  <si>
    <t>https://datasheet.lcsc.com/lcsc/2102261734_Jing-Extension-of-the-Electronic-Co--912-221A1011D10100_C42459.pdf</t>
  </si>
  <si>
    <t>USB C Connector</t>
  </si>
  <si>
    <t>Korean Hroparts Elec</t>
  </si>
  <si>
    <t>TYPE-C-31-M-12</t>
  </si>
  <si>
    <t>C165948</t>
  </si>
  <si>
    <t>https://www.lcsc.com/product-detail/USB-Connectors_Korean-Hroparts-Elec-TYPE-C-31-M-12_C165948.html</t>
  </si>
  <si>
    <t>https://datasheet.lcsc.com/lcsc/2205251630_Korean-Hroparts-Elec-TYPE-C-31-M-12_C165948.pdf</t>
  </si>
  <si>
    <t>600Ohm Ferrite Bead</t>
  </si>
  <si>
    <t>Sunlord</t>
  </si>
  <si>
    <t>GZ2012D601TF</t>
  </si>
  <si>
    <t>C1017</t>
  </si>
  <si>
    <t>https://www.lcsc.com/product-detail/span-style-background-color-ff0-Ferrite-span-Beads_Sunlord-GZ2012D601TF_C1017.html</t>
  </si>
  <si>
    <t>https://datasheet.lcsc.com/lcsc/2109181830_Sunlord-GZ2012D601TF_C1017.pdf</t>
  </si>
  <si>
    <t>PCB Fab</t>
  </si>
  <si>
    <t>PCB Board + Stencil</t>
  </si>
  <si>
    <t>JLCPCB</t>
  </si>
  <si>
    <t>Hardware</t>
  </si>
  <si>
    <t>M2 Heat Set Insert</t>
  </si>
  <si>
    <t>Hilitchi</t>
  </si>
  <si>
    <t>Amazon</t>
  </si>
  <si>
    <t>B07VBRF7P2</t>
  </si>
  <si>
    <t>https://www.amazon.com/dp/B07VBRF7P2?ref=ppx_yo2ov_dt_b_product_details&amp;th=1</t>
  </si>
  <si>
    <t>M2x4mm SHCS</t>
  </si>
  <si>
    <t>Anduril</t>
  </si>
  <si>
    <t>M2x6mm SHCS</t>
  </si>
  <si>
    <t>Bumpons, 6mm x 2mm</t>
  </si>
  <si>
    <t>B073SVKFYJ</t>
  </si>
  <si>
    <t>https://www.amazon.com/gp/product/B073SVKFYJ/ref=ppx_od_dt_b_asin_title_s00?ie=UTF8&amp;th=1</t>
  </si>
  <si>
    <t>USB Housing, Lower</t>
  </si>
  <si>
    <t>:D Designs</t>
  </si>
  <si>
    <t>USB Housing, Upper</t>
  </si>
  <si>
    <t>Tooling</t>
  </si>
  <si>
    <t>Heat Set Insert Tips</t>
  </si>
  <si>
    <t>B08B17VQLD</t>
  </si>
  <si>
    <t>USB C Male Terminal</t>
  </si>
  <si>
    <t>B08D93ZSM4</t>
  </si>
  <si>
    <t>https://www.amazon.com/gp/product/B08D93ZSM4/ref=ppx_yo_dt_b_asin_title_o00_s00?ie=UTF8&amp;th=1</t>
  </si>
  <si>
    <t>USB A Male Terminal</t>
  </si>
  <si>
    <t>B0BPC7DZM1</t>
  </si>
  <si>
    <t>https://www.amazon.com/gp/product/B0BPC7DZM1/ref=ppx_yo_dt_b_asin_title_o00_s00?ie=UTF8&amp;psc=1</t>
  </si>
  <si>
    <t>Putty Knife</t>
  </si>
  <si>
    <t>B09955YQJQ</t>
  </si>
  <si>
    <t>https://www.amazon.com/dp/B09955YQJQ?psc=1&amp;ref=ppx_yo2ov_dt_b_product_details</t>
  </si>
  <si>
    <t>Consumable</t>
  </si>
  <si>
    <t>3D Printer Filament, Matte Black</t>
  </si>
  <si>
    <t>Overture 3D</t>
  </si>
  <si>
    <t>B089S2QDHD</t>
  </si>
  <si>
    <t>https://www.amazon.com/gp/product/B089S2QDHD/ref=ppx_od_dt_b_asin_title_s01?ie=UTF8&amp;th=1</t>
  </si>
  <si>
    <t>Green Stickers</t>
  </si>
  <si>
    <t>Avery</t>
  </si>
  <si>
    <t>B0000859WQ</t>
  </si>
  <si>
    <t>https://www.amazon.com/gp/product/B0000859WQ/ref=ppx_od_dt_b_asin_title_s00?ie=UTF8&amp;th=1</t>
  </si>
  <si>
    <t>Solder Paste</t>
  </si>
  <si>
    <t>Chip Quik</t>
  </si>
  <si>
    <t>TS391AX50</t>
  </si>
  <si>
    <t>910-TS391AX50</t>
  </si>
  <si>
    <t>15g</t>
  </si>
  <si>
    <t>https://www.mouser.com/ProductDetail/Chip-Quik/TS391AX50?qs=1mbolxNpo8c66lK8U%252Bbg8g%3D%3D&amp;countryCode=US&amp;currencyCode=USD</t>
  </si>
  <si>
    <t>https://www.mouser.com/datasheet/2/73/TS391AX250-1150217.pdf</t>
  </si>
  <si>
    <t>Total</t>
  </si>
  <si>
    <t>Designator</t>
  </si>
  <si>
    <t>Value</t>
  </si>
  <si>
    <t xml:space="preserve">C1, C3, C6, C8, C9, C11, C12, C13, C14, C15, C16, C18, C19, C22, </t>
  </si>
  <si>
    <t>.1uF</t>
  </si>
  <si>
    <t xml:space="preserve">C2, C7, C21, </t>
  </si>
  <si>
    <t>1uF</t>
  </si>
  <si>
    <t xml:space="preserve">C4, C5, </t>
  </si>
  <si>
    <t>8pF</t>
  </si>
  <si>
    <t xml:space="preserve">C10, C17, C20, </t>
  </si>
  <si>
    <t>4.7uF</t>
  </si>
  <si>
    <t xml:space="preserve">F1, </t>
  </si>
  <si>
    <t>1.1A</t>
  </si>
  <si>
    <t xml:space="preserve">F2, F3, F4, </t>
  </si>
  <si>
    <t>750mA</t>
  </si>
  <si>
    <t xml:space="preserve">FB1, </t>
  </si>
  <si>
    <t>600Ohm</t>
  </si>
  <si>
    <t xml:space="preserve">R1, R2, </t>
  </si>
  <si>
    <t>5k1Ohm</t>
  </si>
  <si>
    <t xml:space="preserve">R3, </t>
  </si>
  <si>
    <t>12kOhm</t>
  </si>
  <si>
    <t xml:space="preserve">R4, R5, R9, R10, </t>
  </si>
  <si>
    <t>1MOhm</t>
  </si>
  <si>
    <t xml:space="preserve">R6, </t>
  </si>
  <si>
    <t>50kOhm</t>
  </si>
  <si>
    <t xml:space="preserve">R7, </t>
  </si>
  <si>
    <t>100kOhm</t>
  </si>
  <si>
    <t xml:space="preserve">R8, </t>
  </si>
  <si>
    <t>10kOhm</t>
  </si>
  <si>
    <t xml:space="preserve">U1, U3, U4, U5, </t>
  </si>
  <si>
    <t xml:space="preserve">U2, </t>
  </si>
  <si>
    <t xml:space="preserve">Y1, </t>
  </si>
  <si>
    <t>24MHz</t>
  </si>
  <si>
    <t>Total Qty Ordered</t>
  </si>
  <si>
    <t>Mfr PN</t>
  </si>
  <si>
    <t>LSCS PN</t>
  </si>
  <si>
    <t>SMD0805B050TF</t>
  </si>
  <si>
    <t>C269104</t>
  </si>
  <si>
    <t>SMD0805B035TF</t>
  </si>
  <si>
    <t>C269103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</si>
</sst>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  <scheme val="minor"/>
    </font>
    <font>
      <b/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0" numFmtId="0" xfId="0" applyFont="1"/>
    <xf borderId="0" fillId="0" fontId="4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49" xfId="0" applyFont="1" applyNumberFormat="1"/>
    <xf borderId="0" fillId="0" fontId="0" numFmtId="0" xfId="0" applyAlignment="1" applyFont="1">
      <alignment readingOrder="0"/>
    </xf>
    <xf borderId="0" fillId="0" fontId="0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Font="1"/>
    <xf borderId="0" fillId="0" fontId="7" numFmtId="2" xfId="0" applyFont="1" applyNumberFormat="1"/>
    <xf borderId="0" fillId="0" fontId="2" numFmtId="2" xfId="0" applyFont="1" applyNumberFormat="1"/>
    <xf borderId="0" fillId="0" fontId="6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horizontal="left" readingOrder="0"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shrinkToFit="0" vertical="bottom" wrapText="0"/>
    </xf>
    <xf borderId="0" fillId="0" fontId="3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azon.com/gp/product/B0BPC7DZM1/ref=ppx_yo_dt_b_asin_title_o00_s00?ie=UTF8&amp;psc=1" TargetMode="External"/><Relationship Id="rId20" Type="http://schemas.openxmlformats.org/officeDocument/2006/relationships/hyperlink" Target="https://datasheet.lcsc.com/lcsc/1912300933_TORCH-C0805B104K500NT_C476766.pdf" TargetMode="External"/><Relationship Id="rId42" Type="http://schemas.openxmlformats.org/officeDocument/2006/relationships/hyperlink" Target="https://www.amazon.com/gp/product/B089S2QDHD/ref=ppx_od_dt_b_asin_title_s01?ie=UTF8&amp;th=1" TargetMode="External"/><Relationship Id="rId41" Type="http://schemas.openxmlformats.org/officeDocument/2006/relationships/hyperlink" Target="https://www.amazon.com/dp/B09955YQJQ?psc=1&amp;ref=ppx_yo2ov_dt_b_product_details" TargetMode="External"/><Relationship Id="rId22" Type="http://schemas.openxmlformats.org/officeDocument/2006/relationships/hyperlink" Target="https://datasheet.lcsc.com/lcsc/1810191216_Samsung-Electro-Mechanics-CL21B105KBFNNNE_C28323.pdf" TargetMode="External"/><Relationship Id="rId44" Type="http://schemas.openxmlformats.org/officeDocument/2006/relationships/hyperlink" Target="https://www.mouser.com/ProductDetail/Chip-Quik/TS391AX50?qs=1mbolxNpo8c66lK8U%252Bbg8g%3D%3D&amp;countryCode=US&amp;currencyCode=USD" TargetMode="External"/><Relationship Id="rId21" Type="http://schemas.openxmlformats.org/officeDocument/2006/relationships/hyperlink" Target="https://www.lcsc.com/product-detail/Multilayer-Ceramic-Capacitors-MLCC-SMD-SMT_Samsung-Electro-Mechanics-CL21B105KBFNNNE_C28323.html" TargetMode="External"/><Relationship Id="rId43" Type="http://schemas.openxmlformats.org/officeDocument/2006/relationships/hyperlink" Target="https://www.amazon.com/gp/product/B0000859WQ/ref=ppx_od_dt_b_asin_title_s00?ie=UTF8&amp;th=1" TargetMode="External"/><Relationship Id="rId24" Type="http://schemas.openxmlformats.org/officeDocument/2006/relationships/hyperlink" Target="https://datasheet.lcsc.com/lcsc/1810261822_Samsung-Electro-Mechanics-CL21A475KAQNNNE_C1779.pdf" TargetMode="External"/><Relationship Id="rId46" Type="http://schemas.openxmlformats.org/officeDocument/2006/relationships/drawing" Target="../drawings/drawing1.xml"/><Relationship Id="rId23" Type="http://schemas.openxmlformats.org/officeDocument/2006/relationships/hyperlink" Target="https://www.lcsc.com/product-detail/Multilayer-Ceramic-Capacitors-MLCC-SMD-SMT_Samsung-Electro-Mechanics-CL21A475KAQNNNE_C1779.html" TargetMode="External"/><Relationship Id="rId45" Type="http://schemas.openxmlformats.org/officeDocument/2006/relationships/hyperlink" Target="https://www.mouser.com/datasheet/2/73/TS391AX250-1150217.pdf" TargetMode="External"/><Relationship Id="rId1" Type="http://schemas.openxmlformats.org/officeDocument/2006/relationships/hyperlink" Target="https://www.mouser.com/ProductDetail/Microchip-Technology-Atmel/USB4604-1080HN?qs=Yyy8avaXlIsjmKTrefWvVw%3D%3D" TargetMode="External"/><Relationship Id="rId2" Type="http://schemas.openxmlformats.org/officeDocument/2006/relationships/hyperlink" Target="https://www.mouser.com/datasheet/2/268/000001716C_-1512886.pdf" TargetMode="External"/><Relationship Id="rId3" Type="http://schemas.openxmlformats.org/officeDocument/2006/relationships/hyperlink" Target="https://www.lcsc.com/product-detail/Crystals_JGHC-S3224000081040D1JB_C700764.html" TargetMode="External"/><Relationship Id="rId4" Type="http://schemas.openxmlformats.org/officeDocument/2006/relationships/hyperlink" Target="https://datasheet.lcsc.com/lcsc/2008261934_JGHC-S3224000081040D1JB_C700764.pdf" TargetMode="External"/><Relationship Id="rId9" Type="http://schemas.openxmlformats.org/officeDocument/2006/relationships/hyperlink" Target="https://www.lcsc.com/product-detail/Chip-span-style-background-color-ff0-Resistor-span-Surface-Mount_UNI-ROYAL-Uniroyal-Elec-0805W8F1202T5E_C17444.html" TargetMode="External"/><Relationship Id="rId26" Type="http://schemas.openxmlformats.org/officeDocument/2006/relationships/hyperlink" Target="https://datasheet.lcsc.com/lcsc/1808280518_Brightking-SMD0805B075TF_C269105.pdf" TargetMode="External"/><Relationship Id="rId25" Type="http://schemas.openxmlformats.org/officeDocument/2006/relationships/hyperlink" Target="https://www.lcsc.com/product-detail/Resettable-Fuses_Brightking-SMD0805B075TF_C269105.html" TargetMode="External"/><Relationship Id="rId28" Type="http://schemas.openxmlformats.org/officeDocument/2006/relationships/hyperlink" Target="https://datasheet.lcsc.com/lcsc/1810161745_Brightking-SMD0805B110TF_C269107.pdf" TargetMode="External"/><Relationship Id="rId27" Type="http://schemas.openxmlformats.org/officeDocument/2006/relationships/hyperlink" Target="https://www.lcsc.com/product-detail/Resettable-Fuses_Brightking-SMD0805B110TF_C269107.html" TargetMode="External"/><Relationship Id="rId5" Type="http://schemas.openxmlformats.org/officeDocument/2006/relationships/hyperlink" Target="https://www.lcsc.com/product-detail/Chip-span-style-background-color-ff0-Resistor-span-Surface-Mount_UNI-ROYAL-Uniroyal-Elec-0805W8F5101T5E_C27834.html" TargetMode="External"/><Relationship Id="rId6" Type="http://schemas.openxmlformats.org/officeDocument/2006/relationships/hyperlink" Target="https://datasheet.lcsc.com/lcsc/2206010030_UNI-ROYAL-Uniroyal-Elec-0805W8F5101T5E_C27834.pdf" TargetMode="External"/><Relationship Id="rId29" Type="http://schemas.openxmlformats.org/officeDocument/2006/relationships/hyperlink" Target="https://www.lcsc.com/product-detail/ESD-Protection-Devices_TECH-PUBLIC-USBLC6-2SC6_C2827654.html" TargetMode="External"/><Relationship Id="rId7" Type="http://schemas.openxmlformats.org/officeDocument/2006/relationships/hyperlink" Target="https://www.lcsc.com/product-detail/Chip-span-style-background-color-ff0-Resistor-span-Surface-Mount_UNI-ROYAL-Uniroyal-Elec-0805W8F1002T5E_C17414.html" TargetMode="External"/><Relationship Id="rId8" Type="http://schemas.openxmlformats.org/officeDocument/2006/relationships/hyperlink" Target="https://datasheet.lcsc.com/lcsc/2206010216_UNI-ROYAL-Uniroyal-Elec-0805W8F1002T5E_C17414.pdf" TargetMode="External"/><Relationship Id="rId31" Type="http://schemas.openxmlformats.org/officeDocument/2006/relationships/hyperlink" Target="https://www.lcsc.com/product-detail/USB-Connectors_Jing-Extension-of-the-Electronic-Co-912-221A1011D10100_C42459.html" TargetMode="External"/><Relationship Id="rId30" Type="http://schemas.openxmlformats.org/officeDocument/2006/relationships/hyperlink" Target="https://datasheet.lcsc.com/lcsc/2108132230_TECH-PUBLIC-USBLC6-2SC6_C2827654.pdf" TargetMode="External"/><Relationship Id="rId11" Type="http://schemas.openxmlformats.org/officeDocument/2006/relationships/hyperlink" Target="https://www.lcsc.com/product-detail/Chip-span-style-background-color-ff0-Resistor-span-Surface-Mount_UNI-ROYAL-Uniroyal-Elec-0805W8F5102T5E_C17737.html" TargetMode="External"/><Relationship Id="rId33" Type="http://schemas.openxmlformats.org/officeDocument/2006/relationships/hyperlink" Target="https://www.lcsc.com/product-detail/USB-Connectors_Korean-Hroparts-Elec-TYPE-C-31-M-12_C165948.html" TargetMode="External"/><Relationship Id="rId10" Type="http://schemas.openxmlformats.org/officeDocument/2006/relationships/hyperlink" Target="https://datasheet.lcsc.com/lcsc/2206010216_UNI-ROYAL-Uniroyal-Elec-0805W8F1202T5E_C17444.pdf" TargetMode="External"/><Relationship Id="rId32" Type="http://schemas.openxmlformats.org/officeDocument/2006/relationships/hyperlink" Target="https://datasheet.lcsc.com/lcsc/2102261734_Jing-Extension-of-the-Electronic-Co--912-221A1011D10100_C42459.pdf" TargetMode="External"/><Relationship Id="rId13" Type="http://schemas.openxmlformats.org/officeDocument/2006/relationships/hyperlink" Target="https://www.lcsc.com/product-detail/Chip-span-style-background-color-ff0-Resistor-span-Surface-Mount_UNI-ROYAL-Uniroyal-Elec-0805W8F1003T5E_C149504.html" TargetMode="External"/><Relationship Id="rId35" Type="http://schemas.openxmlformats.org/officeDocument/2006/relationships/hyperlink" Target="https://www.lcsc.com/product-detail/span-style-background-color-ff0-Ferrite-span-Beads_Sunlord-GZ2012D601TF_C1017.html" TargetMode="External"/><Relationship Id="rId12" Type="http://schemas.openxmlformats.org/officeDocument/2006/relationships/hyperlink" Target="https://datasheet.lcsc.com/lcsc/2206010200_UNI-ROYAL-Uniroyal-Elec-0805W8F5102T5E_C17737.pdf" TargetMode="External"/><Relationship Id="rId34" Type="http://schemas.openxmlformats.org/officeDocument/2006/relationships/hyperlink" Target="https://datasheet.lcsc.com/lcsc/2205251630_Korean-Hroparts-Elec-TYPE-C-31-M-12_C165948.pdf" TargetMode="External"/><Relationship Id="rId15" Type="http://schemas.openxmlformats.org/officeDocument/2006/relationships/hyperlink" Target="https://www.lcsc.com/product-detail/Chip-Resistor-Surface-Mount_UNI-ROYAL-Uniroyal-Elec-0805W8F1004T5E_C17514.html" TargetMode="External"/><Relationship Id="rId37" Type="http://schemas.openxmlformats.org/officeDocument/2006/relationships/hyperlink" Target="https://www.amazon.com/dp/B07VBRF7P2?ref=ppx_yo2ov_dt_b_product_details&amp;th=1" TargetMode="External"/><Relationship Id="rId14" Type="http://schemas.openxmlformats.org/officeDocument/2006/relationships/hyperlink" Target="https://datasheet.lcsc.com/lcsc/2205312316_UNI-ROYAL-Uniroyal-Elec-0805W8F1003T5E_C149504.pdf" TargetMode="External"/><Relationship Id="rId36" Type="http://schemas.openxmlformats.org/officeDocument/2006/relationships/hyperlink" Target="https://datasheet.lcsc.com/lcsc/2109181830_Sunlord-GZ2012D601TF_C1017.pdf" TargetMode="External"/><Relationship Id="rId17" Type="http://schemas.openxmlformats.org/officeDocument/2006/relationships/hyperlink" Target="https://www.lcsc.com/product-detail/Multilayer-Ceramic-Capacitors-MLCC-SMD-SMT_FH-Guangdong-Fenghua-Advanced-Tech-0805CG8R0C500NT_C1839.html" TargetMode="External"/><Relationship Id="rId39" Type="http://schemas.openxmlformats.org/officeDocument/2006/relationships/hyperlink" Target="https://www.amazon.com/gp/product/B08D93ZSM4/ref=ppx_yo_dt_b_asin_title_o00_s00?ie=UTF8&amp;th=1" TargetMode="External"/><Relationship Id="rId16" Type="http://schemas.openxmlformats.org/officeDocument/2006/relationships/hyperlink" Target="https://datasheet.lcsc.com/lcsc/2206010200_UNI-ROYAL-Uniroyal-Elec-0805W8F1004T5E_C17514.pdf" TargetMode="External"/><Relationship Id="rId38" Type="http://schemas.openxmlformats.org/officeDocument/2006/relationships/hyperlink" Target="https://www.amazon.com/gp/product/B073SVKFYJ/ref=ppx_od_dt_b_asin_title_s00?ie=UTF8&amp;th=1" TargetMode="External"/><Relationship Id="rId19" Type="http://schemas.openxmlformats.org/officeDocument/2006/relationships/hyperlink" Target="https://www.lcsc.com/product-detail/Multilayer-Ceramic-Capacitors-MLCC-SMD-SMT_TORCH-C0805B104K500NT_C476766.html" TargetMode="External"/><Relationship Id="rId18" Type="http://schemas.openxmlformats.org/officeDocument/2006/relationships/hyperlink" Target="https://datasheet.lcsc.com/lcsc/1811061741_FH--Guangdong-Fenghua-Advanced-Tech-0805CG8R0C500NT_C1839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25"/>
    <col customWidth="1" min="2" max="2" width="24.75"/>
    <col customWidth="1" min="3" max="3" width="17.25"/>
    <col customWidth="1" min="4" max="4" width="17.38"/>
    <col customWidth="1" min="6" max="6" width="16.5"/>
    <col customWidth="1" min="7" max="7" width="18.75"/>
    <col customWidth="1" min="8" max="8" width="19.63"/>
    <col customWidth="1" min="9" max="9" width="13.13"/>
    <col customWidth="1" min="10" max="10" width="13.88"/>
    <col customWidth="1" min="12" max="12" width="14.75"/>
    <col customWidth="1" min="14" max="14" width="10.38"/>
    <col customWidth="1" min="15" max="15" width="11.88"/>
    <col customWidth="1" min="17" max="17" width="32.25"/>
    <col customWidth="1" min="18" max="18" width="16.75"/>
  </cols>
  <sheetData>
    <row r="1">
      <c r="A1" s="1" t="s">
        <v>0</v>
      </c>
      <c r="C1" s="1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</row>
    <row r="3">
      <c r="A3" s="3" t="s">
        <v>22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27</v>
      </c>
      <c r="G3" s="3">
        <v>1.0</v>
      </c>
      <c r="H3" s="4">
        <f t="shared" ref="H3:H20" si="1">G3*25</f>
        <v>25</v>
      </c>
      <c r="I3" s="3">
        <v>1.0</v>
      </c>
      <c r="J3" s="3">
        <v>5.39</v>
      </c>
      <c r="K3" s="3">
        <v>27.0</v>
      </c>
      <c r="L3" s="4">
        <f t="shared" ref="L3:L33" si="2">I3*K3</f>
        <v>27</v>
      </c>
      <c r="M3" s="4">
        <f t="shared" ref="M3:M20" si="3">J3*K3</f>
        <v>145.53</v>
      </c>
      <c r="N3" s="5" t="s">
        <v>28</v>
      </c>
      <c r="O3" s="6" t="s">
        <v>29</v>
      </c>
      <c r="P3" s="5" t="s">
        <v>30</v>
      </c>
      <c r="Q3" s="3" t="s">
        <v>31</v>
      </c>
    </row>
    <row r="4">
      <c r="A4" s="3" t="s">
        <v>22</v>
      </c>
      <c r="B4" s="3" t="s">
        <v>32</v>
      </c>
      <c r="C4" s="3" t="s">
        <v>33</v>
      </c>
      <c r="D4" s="3" t="s">
        <v>34</v>
      </c>
      <c r="E4" s="3" t="s">
        <v>35</v>
      </c>
      <c r="F4" s="3" t="s">
        <v>36</v>
      </c>
      <c r="G4" s="3">
        <v>1.0</v>
      </c>
      <c r="H4" s="4">
        <f t="shared" si="1"/>
        <v>25</v>
      </c>
      <c r="I4" s="3">
        <v>5.0</v>
      </c>
      <c r="J4" s="3">
        <v>0.38</v>
      </c>
      <c r="K4" s="3">
        <v>6.0</v>
      </c>
      <c r="L4" s="4">
        <f t="shared" si="2"/>
        <v>30</v>
      </c>
      <c r="M4" s="4">
        <f t="shared" si="3"/>
        <v>2.28</v>
      </c>
      <c r="N4" s="5" t="s">
        <v>37</v>
      </c>
      <c r="O4" s="6" t="s">
        <v>38</v>
      </c>
      <c r="P4" s="5" t="s">
        <v>39</v>
      </c>
      <c r="Q4" s="3" t="s">
        <v>31</v>
      </c>
    </row>
    <row r="5">
      <c r="A5" s="3" t="s">
        <v>22</v>
      </c>
      <c r="B5" s="3" t="s">
        <v>40</v>
      </c>
      <c r="C5" s="3" t="s">
        <v>41</v>
      </c>
      <c r="D5" s="3" t="s">
        <v>42</v>
      </c>
      <c r="E5" s="3" t="s">
        <v>35</v>
      </c>
      <c r="F5" s="3" t="s">
        <v>43</v>
      </c>
      <c r="G5" s="3">
        <v>2.0</v>
      </c>
      <c r="H5" s="4">
        <f t="shared" si="1"/>
        <v>50</v>
      </c>
      <c r="I5" s="3">
        <v>100.0</v>
      </c>
      <c r="J5" s="3">
        <v>0.17</v>
      </c>
      <c r="K5" s="3">
        <v>1.0</v>
      </c>
      <c r="L5" s="4">
        <f t="shared" si="2"/>
        <v>100</v>
      </c>
      <c r="M5" s="4">
        <f t="shared" si="3"/>
        <v>0.17</v>
      </c>
      <c r="N5" s="7" t="s">
        <v>44</v>
      </c>
      <c r="O5" s="6" t="s">
        <v>45</v>
      </c>
      <c r="P5" s="7" t="s">
        <v>46</v>
      </c>
      <c r="Q5" s="3" t="s">
        <v>31</v>
      </c>
    </row>
    <row r="6">
      <c r="A6" s="3" t="s">
        <v>22</v>
      </c>
      <c r="B6" s="3" t="s">
        <v>47</v>
      </c>
      <c r="C6" s="3" t="s">
        <v>41</v>
      </c>
      <c r="D6" s="3" t="s">
        <v>48</v>
      </c>
      <c r="E6" s="3" t="s">
        <v>35</v>
      </c>
      <c r="F6" s="3" t="s">
        <v>49</v>
      </c>
      <c r="G6" s="3">
        <v>1.0</v>
      </c>
      <c r="H6" s="4">
        <f t="shared" si="1"/>
        <v>25</v>
      </c>
      <c r="I6" s="3">
        <v>100.0</v>
      </c>
      <c r="J6" s="3">
        <v>0.08</v>
      </c>
      <c r="K6" s="3">
        <v>1.0</v>
      </c>
      <c r="L6" s="4">
        <f t="shared" si="2"/>
        <v>100</v>
      </c>
      <c r="M6" s="4">
        <f t="shared" si="3"/>
        <v>0.08</v>
      </c>
      <c r="N6" s="7" t="s">
        <v>50</v>
      </c>
      <c r="O6" s="6" t="s">
        <v>45</v>
      </c>
      <c r="P6" s="7" t="s">
        <v>51</v>
      </c>
      <c r="Q6" s="3" t="s">
        <v>31</v>
      </c>
    </row>
    <row r="7">
      <c r="A7" s="3" t="s">
        <v>22</v>
      </c>
      <c r="B7" s="3" t="s">
        <v>52</v>
      </c>
      <c r="C7" s="3" t="s">
        <v>41</v>
      </c>
      <c r="D7" s="3" t="s">
        <v>53</v>
      </c>
      <c r="E7" s="3" t="s">
        <v>35</v>
      </c>
      <c r="F7" s="3" t="s">
        <v>54</v>
      </c>
      <c r="G7" s="3">
        <v>1.0</v>
      </c>
      <c r="H7" s="4">
        <f t="shared" si="1"/>
        <v>25</v>
      </c>
      <c r="I7" s="3">
        <v>100.0</v>
      </c>
      <c r="J7" s="3">
        <v>0.17</v>
      </c>
      <c r="K7" s="3">
        <v>1.0</v>
      </c>
      <c r="L7" s="4">
        <f t="shared" si="2"/>
        <v>100</v>
      </c>
      <c r="M7" s="4">
        <f t="shared" si="3"/>
        <v>0.17</v>
      </c>
      <c r="N7" s="7" t="s">
        <v>55</v>
      </c>
      <c r="O7" s="6" t="s">
        <v>45</v>
      </c>
      <c r="P7" s="7" t="s">
        <v>56</v>
      </c>
      <c r="Q7" s="3" t="s">
        <v>31</v>
      </c>
    </row>
    <row r="8">
      <c r="A8" s="3" t="s">
        <v>22</v>
      </c>
      <c r="B8" s="3" t="s">
        <v>57</v>
      </c>
      <c r="C8" s="3" t="s">
        <v>41</v>
      </c>
      <c r="D8" s="3" t="s">
        <v>58</v>
      </c>
      <c r="E8" s="3" t="s">
        <v>35</v>
      </c>
      <c r="F8" s="3" t="s">
        <v>59</v>
      </c>
      <c r="G8" s="3">
        <v>1.0</v>
      </c>
      <c r="H8" s="4">
        <f t="shared" si="1"/>
        <v>25</v>
      </c>
      <c r="I8" s="3">
        <v>100.0</v>
      </c>
      <c r="J8" s="3">
        <v>0.16</v>
      </c>
      <c r="K8" s="3">
        <v>1.0</v>
      </c>
      <c r="L8" s="4">
        <f t="shared" si="2"/>
        <v>100</v>
      </c>
      <c r="M8" s="4">
        <f t="shared" si="3"/>
        <v>0.16</v>
      </c>
      <c r="N8" s="7" t="s">
        <v>60</v>
      </c>
      <c r="O8" s="6" t="s">
        <v>45</v>
      </c>
      <c r="P8" s="7" t="s">
        <v>61</v>
      </c>
      <c r="Q8" s="3" t="s">
        <v>31</v>
      </c>
    </row>
    <row r="9">
      <c r="A9" s="3" t="s">
        <v>22</v>
      </c>
      <c r="B9" s="3" t="s">
        <v>62</v>
      </c>
      <c r="C9" s="3" t="s">
        <v>41</v>
      </c>
      <c r="D9" s="3" t="s">
        <v>63</v>
      </c>
      <c r="E9" s="3" t="s">
        <v>35</v>
      </c>
      <c r="F9" s="3" t="s">
        <v>64</v>
      </c>
      <c r="G9" s="3">
        <v>1.0</v>
      </c>
      <c r="H9" s="4">
        <f t="shared" si="1"/>
        <v>25</v>
      </c>
      <c r="I9" s="3">
        <v>100.0</v>
      </c>
      <c r="J9" s="3">
        <v>0.17</v>
      </c>
      <c r="K9" s="3">
        <v>1.0</v>
      </c>
      <c r="L9" s="4">
        <f t="shared" si="2"/>
        <v>100</v>
      </c>
      <c r="M9" s="4">
        <f t="shared" si="3"/>
        <v>0.17</v>
      </c>
      <c r="N9" s="7" t="s">
        <v>65</v>
      </c>
      <c r="O9" s="6" t="s">
        <v>45</v>
      </c>
      <c r="P9" s="7" t="s">
        <v>66</v>
      </c>
      <c r="Q9" s="3" t="s">
        <v>31</v>
      </c>
    </row>
    <row r="10">
      <c r="A10" s="3" t="s">
        <v>22</v>
      </c>
      <c r="B10" s="3" t="s">
        <v>67</v>
      </c>
      <c r="C10" s="3" t="s">
        <v>41</v>
      </c>
      <c r="D10" s="3" t="s">
        <v>68</v>
      </c>
      <c r="E10" s="3" t="s">
        <v>35</v>
      </c>
      <c r="F10" s="3" t="s">
        <v>69</v>
      </c>
      <c r="G10" s="3">
        <v>4.0</v>
      </c>
      <c r="H10" s="4">
        <f t="shared" si="1"/>
        <v>100</v>
      </c>
      <c r="I10" s="3">
        <v>100.0</v>
      </c>
      <c r="J10" s="3">
        <v>0.17</v>
      </c>
      <c r="K10" s="3">
        <v>2.0</v>
      </c>
      <c r="L10" s="4">
        <f t="shared" si="2"/>
        <v>200</v>
      </c>
      <c r="M10" s="4">
        <f t="shared" si="3"/>
        <v>0.34</v>
      </c>
      <c r="N10" s="5" t="s">
        <v>70</v>
      </c>
      <c r="O10" s="6" t="s">
        <v>45</v>
      </c>
      <c r="P10" s="7" t="s">
        <v>71</v>
      </c>
      <c r="Q10" s="3" t="s">
        <v>31</v>
      </c>
    </row>
    <row r="11">
      <c r="A11" s="3" t="s">
        <v>22</v>
      </c>
      <c r="B11" s="3" t="s">
        <v>72</v>
      </c>
      <c r="C11" s="3" t="s">
        <v>73</v>
      </c>
      <c r="D11" s="3" t="s">
        <v>74</v>
      </c>
      <c r="E11" s="3" t="s">
        <v>35</v>
      </c>
      <c r="F11" s="3" t="s">
        <v>75</v>
      </c>
      <c r="G11" s="3">
        <v>2.0</v>
      </c>
      <c r="H11" s="4">
        <f t="shared" si="1"/>
        <v>50</v>
      </c>
      <c r="I11" s="3">
        <v>100.0</v>
      </c>
      <c r="J11" s="3">
        <v>0.56</v>
      </c>
      <c r="K11" s="3">
        <v>1.0</v>
      </c>
      <c r="L11" s="4">
        <f t="shared" si="2"/>
        <v>100</v>
      </c>
      <c r="M11" s="4">
        <f t="shared" si="3"/>
        <v>0.56</v>
      </c>
      <c r="N11" s="5" t="s">
        <v>76</v>
      </c>
      <c r="O11" s="6" t="s">
        <v>45</v>
      </c>
      <c r="P11" s="7" t="s">
        <v>77</v>
      </c>
      <c r="Q11" s="3" t="s">
        <v>31</v>
      </c>
    </row>
    <row r="12">
      <c r="A12" s="3" t="s">
        <v>22</v>
      </c>
      <c r="B12" s="3" t="s">
        <v>78</v>
      </c>
      <c r="C12" s="3" t="s">
        <v>79</v>
      </c>
      <c r="D12" s="3" t="s">
        <v>80</v>
      </c>
      <c r="E12" s="3" t="s">
        <v>35</v>
      </c>
      <c r="F12" s="3" t="s">
        <v>81</v>
      </c>
      <c r="G12" s="3">
        <v>14.0</v>
      </c>
      <c r="H12" s="4">
        <f t="shared" si="1"/>
        <v>350</v>
      </c>
      <c r="I12" s="3">
        <v>100.0</v>
      </c>
      <c r="J12" s="3">
        <v>0.38</v>
      </c>
      <c r="K12" s="3">
        <v>4.0</v>
      </c>
      <c r="L12" s="4">
        <f t="shared" si="2"/>
        <v>400</v>
      </c>
      <c r="M12" s="4">
        <f t="shared" si="3"/>
        <v>1.52</v>
      </c>
      <c r="N12" s="7" t="s">
        <v>82</v>
      </c>
      <c r="O12" s="6" t="s">
        <v>45</v>
      </c>
      <c r="P12" s="5" t="s">
        <v>83</v>
      </c>
      <c r="Q12" s="3" t="s">
        <v>31</v>
      </c>
    </row>
    <row r="13">
      <c r="A13" s="3" t="s">
        <v>22</v>
      </c>
      <c r="B13" s="8" t="s">
        <v>84</v>
      </c>
      <c r="C13" s="3" t="s">
        <v>85</v>
      </c>
      <c r="D13" s="3" t="s">
        <v>86</v>
      </c>
      <c r="E13" s="3" t="s">
        <v>35</v>
      </c>
      <c r="F13" s="3" t="s">
        <v>87</v>
      </c>
      <c r="G13" s="3">
        <v>3.0</v>
      </c>
      <c r="H13" s="4">
        <f t="shared" si="1"/>
        <v>75</v>
      </c>
      <c r="I13" s="3">
        <v>50.0</v>
      </c>
      <c r="J13" s="3">
        <v>0.43</v>
      </c>
      <c r="K13" s="3">
        <v>2.0</v>
      </c>
      <c r="L13" s="4">
        <f t="shared" si="2"/>
        <v>100</v>
      </c>
      <c r="M13" s="4">
        <f t="shared" si="3"/>
        <v>0.86</v>
      </c>
      <c r="N13" s="5" t="s">
        <v>88</v>
      </c>
      <c r="O13" s="6" t="s">
        <v>45</v>
      </c>
      <c r="P13" s="7" t="s">
        <v>89</v>
      </c>
      <c r="Q13" s="3" t="s">
        <v>31</v>
      </c>
    </row>
    <row r="14">
      <c r="A14" s="3" t="s">
        <v>22</v>
      </c>
      <c r="B14" s="3" t="s">
        <v>90</v>
      </c>
      <c r="C14" s="3" t="s">
        <v>85</v>
      </c>
      <c r="D14" s="3" t="s">
        <v>91</v>
      </c>
      <c r="E14" s="3" t="s">
        <v>35</v>
      </c>
      <c r="F14" s="3" t="s">
        <v>92</v>
      </c>
      <c r="G14" s="3">
        <v>3.0</v>
      </c>
      <c r="H14" s="4">
        <f t="shared" si="1"/>
        <v>75</v>
      </c>
      <c r="I14" s="3">
        <v>50.0</v>
      </c>
      <c r="J14" s="3">
        <v>0.5</v>
      </c>
      <c r="K14" s="3">
        <v>2.0</v>
      </c>
      <c r="L14" s="4">
        <f t="shared" si="2"/>
        <v>100</v>
      </c>
      <c r="M14" s="4">
        <f t="shared" si="3"/>
        <v>1</v>
      </c>
      <c r="N14" s="5" t="s">
        <v>93</v>
      </c>
      <c r="O14" s="6" t="s">
        <v>45</v>
      </c>
      <c r="P14" s="5" t="s">
        <v>94</v>
      </c>
      <c r="Q14" s="3" t="s">
        <v>31</v>
      </c>
    </row>
    <row r="15">
      <c r="A15" s="3" t="s">
        <v>22</v>
      </c>
      <c r="B15" s="3" t="s">
        <v>95</v>
      </c>
      <c r="C15" s="3" t="s">
        <v>96</v>
      </c>
      <c r="D15" s="3" t="s">
        <v>97</v>
      </c>
      <c r="E15" s="3" t="s">
        <v>35</v>
      </c>
      <c r="F15" s="3" t="s">
        <v>98</v>
      </c>
      <c r="G15" s="3">
        <v>3.0</v>
      </c>
      <c r="H15" s="4">
        <f t="shared" si="1"/>
        <v>75</v>
      </c>
      <c r="I15" s="3">
        <v>20.0</v>
      </c>
      <c r="J15" s="3">
        <v>0.42</v>
      </c>
      <c r="K15" s="3">
        <v>5.0</v>
      </c>
      <c r="L15" s="4">
        <f t="shared" si="2"/>
        <v>100</v>
      </c>
      <c r="M15" s="4">
        <f t="shared" si="3"/>
        <v>2.1</v>
      </c>
      <c r="N15" s="5" t="s">
        <v>99</v>
      </c>
      <c r="O15" s="6" t="s">
        <v>45</v>
      </c>
      <c r="P15" s="7" t="s">
        <v>100</v>
      </c>
      <c r="Q15" s="3" t="s">
        <v>31</v>
      </c>
      <c r="R15" s="9"/>
    </row>
    <row r="16">
      <c r="A16" s="3" t="s">
        <v>22</v>
      </c>
      <c r="B16" s="3" t="s">
        <v>101</v>
      </c>
      <c r="C16" s="3" t="s">
        <v>96</v>
      </c>
      <c r="D16" s="3" t="s">
        <v>102</v>
      </c>
      <c r="E16" s="3" t="s">
        <v>35</v>
      </c>
      <c r="F16" s="3" t="s">
        <v>103</v>
      </c>
      <c r="G16" s="3">
        <v>1.0</v>
      </c>
      <c r="H16" s="4">
        <f t="shared" si="1"/>
        <v>25</v>
      </c>
      <c r="I16" s="3">
        <v>20.0</v>
      </c>
      <c r="J16" s="3">
        <v>0.58</v>
      </c>
      <c r="K16" s="3">
        <v>2.0</v>
      </c>
      <c r="L16" s="4">
        <f t="shared" si="2"/>
        <v>40</v>
      </c>
      <c r="M16" s="4">
        <f t="shared" si="3"/>
        <v>1.16</v>
      </c>
      <c r="N16" s="5" t="s">
        <v>104</v>
      </c>
      <c r="O16" s="6" t="s">
        <v>45</v>
      </c>
      <c r="P16" s="7" t="s">
        <v>105</v>
      </c>
      <c r="Q16" s="3" t="s">
        <v>31</v>
      </c>
      <c r="R16" s="9"/>
    </row>
    <row r="17">
      <c r="A17" s="3" t="s">
        <v>22</v>
      </c>
      <c r="B17" s="3" t="s">
        <v>106</v>
      </c>
      <c r="C17" s="3" t="s">
        <v>107</v>
      </c>
      <c r="D17" s="3" t="s">
        <v>108</v>
      </c>
      <c r="E17" s="3" t="s">
        <v>35</v>
      </c>
      <c r="F17" s="3" t="s">
        <v>109</v>
      </c>
      <c r="G17" s="3">
        <v>4.0</v>
      </c>
      <c r="H17" s="4">
        <f t="shared" si="1"/>
        <v>100</v>
      </c>
      <c r="I17" s="3">
        <v>10.0</v>
      </c>
      <c r="J17" s="3">
        <v>0.66</v>
      </c>
      <c r="K17" s="3">
        <v>12.0</v>
      </c>
      <c r="L17" s="4">
        <f t="shared" si="2"/>
        <v>120</v>
      </c>
      <c r="M17" s="4">
        <f t="shared" si="3"/>
        <v>7.92</v>
      </c>
      <c r="N17" s="5" t="s">
        <v>110</v>
      </c>
      <c r="O17" s="6" t="s">
        <v>111</v>
      </c>
      <c r="P17" s="7" t="s">
        <v>112</v>
      </c>
      <c r="Q17" s="3" t="s">
        <v>31</v>
      </c>
    </row>
    <row r="18">
      <c r="A18" s="3" t="s">
        <v>22</v>
      </c>
      <c r="B18" s="3" t="s">
        <v>113</v>
      </c>
      <c r="C18" s="3" t="s">
        <v>114</v>
      </c>
      <c r="D18" s="3" t="s">
        <v>115</v>
      </c>
      <c r="E18" s="3" t="s">
        <v>35</v>
      </c>
      <c r="F18" s="3" t="s">
        <v>116</v>
      </c>
      <c r="G18" s="3">
        <v>2.0</v>
      </c>
      <c r="H18" s="4">
        <f t="shared" si="1"/>
        <v>50</v>
      </c>
      <c r="I18" s="3">
        <v>10.0</v>
      </c>
      <c r="J18" s="3">
        <v>0.47</v>
      </c>
      <c r="K18" s="3">
        <v>6.0</v>
      </c>
      <c r="L18" s="4">
        <f t="shared" si="2"/>
        <v>60</v>
      </c>
      <c r="M18" s="4">
        <f t="shared" si="3"/>
        <v>2.82</v>
      </c>
      <c r="N18" s="5" t="s">
        <v>117</v>
      </c>
      <c r="O18" s="6" t="s">
        <v>118</v>
      </c>
      <c r="P18" s="5" t="s">
        <v>119</v>
      </c>
      <c r="Q18" s="3" t="s">
        <v>31</v>
      </c>
    </row>
    <row r="19">
      <c r="A19" s="3" t="s">
        <v>22</v>
      </c>
      <c r="B19" s="3" t="s">
        <v>120</v>
      </c>
      <c r="C19" s="3" t="s">
        <v>121</v>
      </c>
      <c r="D19" s="3" t="s">
        <v>122</v>
      </c>
      <c r="E19" s="3" t="s">
        <v>35</v>
      </c>
      <c r="F19" s="3" t="s">
        <v>123</v>
      </c>
      <c r="G19" s="3">
        <v>2.0</v>
      </c>
      <c r="H19" s="4">
        <f t="shared" si="1"/>
        <v>50</v>
      </c>
      <c r="I19" s="3">
        <v>5.0</v>
      </c>
      <c r="J19" s="3">
        <v>1.14</v>
      </c>
      <c r="K19" s="3">
        <v>11.0</v>
      </c>
      <c r="L19" s="4">
        <f t="shared" si="2"/>
        <v>55</v>
      </c>
      <c r="M19" s="4">
        <f t="shared" si="3"/>
        <v>12.54</v>
      </c>
      <c r="N19" s="5" t="s">
        <v>124</v>
      </c>
      <c r="O19" s="6" t="s">
        <v>118</v>
      </c>
      <c r="P19" s="5" t="s">
        <v>125</v>
      </c>
      <c r="Q19" s="3" t="s">
        <v>31</v>
      </c>
    </row>
    <row r="20">
      <c r="A20" s="3" t="s">
        <v>22</v>
      </c>
      <c r="B20" s="3" t="s">
        <v>126</v>
      </c>
      <c r="C20" s="3" t="s">
        <v>127</v>
      </c>
      <c r="D20" s="3" t="s">
        <v>128</v>
      </c>
      <c r="E20" s="3" t="s">
        <v>35</v>
      </c>
      <c r="F20" s="3" t="s">
        <v>129</v>
      </c>
      <c r="G20" s="3">
        <v>1.0</v>
      </c>
      <c r="H20" s="4">
        <f t="shared" si="1"/>
        <v>25</v>
      </c>
      <c r="I20" s="3">
        <v>50.0</v>
      </c>
      <c r="J20" s="3">
        <v>0.45</v>
      </c>
      <c r="K20" s="3">
        <v>1.0</v>
      </c>
      <c r="L20" s="4">
        <f t="shared" si="2"/>
        <v>50</v>
      </c>
      <c r="M20" s="4">
        <f t="shared" si="3"/>
        <v>0.45</v>
      </c>
      <c r="N20" s="5" t="s">
        <v>130</v>
      </c>
      <c r="O20" s="6" t="s">
        <v>45</v>
      </c>
      <c r="P20" s="5" t="s">
        <v>131</v>
      </c>
      <c r="Q20" s="3" t="s">
        <v>31</v>
      </c>
    </row>
    <row r="21">
      <c r="A21" s="3" t="s">
        <v>132</v>
      </c>
      <c r="B21" s="3" t="s">
        <v>133</v>
      </c>
      <c r="C21" s="3" t="s">
        <v>134</v>
      </c>
      <c r="D21" s="3" t="s">
        <v>31</v>
      </c>
      <c r="E21" s="3" t="s">
        <v>134</v>
      </c>
      <c r="F21" s="3" t="s">
        <v>31</v>
      </c>
      <c r="G21" s="3">
        <v>1.0</v>
      </c>
      <c r="H21" s="10">
        <v>25.0</v>
      </c>
      <c r="I21" s="3">
        <v>1.0</v>
      </c>
      <c r="J21" s="3">
        <v>56.54</v>
      </c>
      <c r="K21" s="3">
        <v>25.0</v>
      </c>
      <c r="L21" s="4">
        <f t="shared" si="2"/>
        <v>25</v>
      </c>
      <c r="M21" s="3">
        <v>56.54</v>
      </c>
      <c r="N21" s="3" t="s">
        <v>31</v>
      </c>
      <c r="O21" s="3" t="s">
        <v>31</v>
      </c>
      <c r="P21" s="3" t="s">
        <v>31</v>
      </c>
      <c r="Q21" s="3" t="s">
        <v>31</v>
      </c>
    </row>
    <row r="22">
      <c r="A22" s="3" t="s">
        <v>135</v>
      </c>
      <c r="B22" s="3" t="s">
        <v>136</v>
      </c>
      <c r="C22" s="3" t="s">
        <v>137</v>
      </c>
      <c r="D22" s="3" t="s">
        <v>31</v>
      </c>
      <c r="E22" s="3" t="s">
        <v>138</v>
      </c>
      <c r="F22" s="3" t="s">
        <v>139</v>
      </c>
      <c r="G22" s="3">
        <v>3.0</v>
      </c>
      <c r="H22" s="4">
        <f t="shared" ref="H22:H25" si="4">G22*25</f>
        <v>75</v>
      </c>
      <c r="I22" s="3">
        <v>100.0</v>
      </c>
      <c r="J22" s="3">
        <v>7.99</v>
      </c>
      <c r="K22" s="3">
        <v>1.0</v>
      </c>
      <c r="L22" s="4">
        <f t="shared" si="2"/>
        <v>100</v>
      </c>
      <c r="M22" s="4">
        <f t="shared" ref="M22:M31" si="5">J22*K22</f>
        <v>7.99</v>
      </c>
      <c r="N22" s="5" t="s">
        <v>140</v>
      </c>
      <c r="O22" s="3" t="s">
        <v>31</v>
      </c>
      <c r="Q22" s="3" t="s">
        <v>31</v>
      </c>
    </row>
    <row r="23">
      <c r="A23" s="3" t="s">
        <v>135</v>
      </c>
      <c r="B23" s="3" t="s">
        <v>141</v>
      </c>
      <c r="C23" s="3" t="s">
        <v>31</v>
      </c>
      <c r="D23" s="3" t="s">
        <v>31</v>
      </c>
      <c r="E23" s="3" t="s">
        <v>142</v>
      </c>
      <c r="F23" s="3" t="s">
        <v>31</v>
      </c>
      <c r="G23" s="3">
        <v>2.0</v>
      </c>
      <c r="H23" s="4">
        <f t="shared" si="4"/>
        <v>50</v>
      </c>
      <c r="I23" s="3">
        <v>100.0</v>
      </c>
      <c r="J23" s="3">
        <v>15.76</v>
      </c>
      <c r="K23" s="3">
        <v>1.0</v>
      </c>
      <c r="L23" s="4">
        <f t="shared" si="2"/>
        <v>100</v>
      </c>
      <c r="M23" s="4">
        <f t="shared" si="5"/>
        <v>15.76</v>
      </c>
      <c r="N23" s="3" t="s">
        <v>31</v>
      </c>
      <c r="O23" s="6" t="s">
        <v>31</v>
      </c>
      <c r="P23" s="3" t="s">
        <v>31</v>
      </c>
      <c r="Q23" s="3" t="s">
        <v>31</v>
      </c>
    </row>
    <row r="24">
      <c r="A24" s="3" t="s">
        <v>135</v>
      </c>
      <c r="B24" s="3" t="s">
        <v>143</v>
      </c>
      <c r="C24" s="3" t="s">
        <v>31</v>
      </c>
      <c r="D24" s="3" t="s">
        <v>31</v>
      </c>
      <c r="E24" s="3" t="s">
        <v>142</v>
      </c>
      <c r="F24" s="3" t="s">
        <v>31</v>
      </c>
      <c r="G24" s="3">
        <v>1.0</v>
      </c>
      <c r="H24" s="4">
        <f t="shared" si="4"/>
        <v>25</v>
      </c>
      <c r="I24" s="3">
        <v>100.0</v>
      </c>
      <c r="J24" s="3">
        <v>9.97</v>
      </c>
      <c r="K24" s="3">
        <v>1.0</v>
      </c>
      <c r="L24" s="4">
        <f t="shared" si="2"/>
        <v>100</v>
      </c>
      <c r="M24" s="4">
        <f t="shared" si="5"/>
        <v>9.97</v>
      </c>
      <c r="N24" s="3" t="s">
        <v>31</v>
      </c>
      <c r="O24" s="6" t="s">
        <v>31</v>
      </c>
      <c r="P24" s="3" t="s">
        <v>31</v>
      </c>
      <c r="Q24" s="3" t="s">
        <v>31</v>
      </c>
    </row>
    <row r="25">
      <c r="A25" s="3" t="s">
        <v>135</v>
      </c>
      <c r="B25" s="3" t="s">
        <v>144</v>
      </c>
      <c r="C25" s="3" t="s">
        <v>31</v>
      </c>
      <c r="D25" s="3" t="s">
        <v>31</v>
      </c>
      <c r="E25" s="3" t="s">
        <v>138</v>
      </c>
      <c r="F25" s="3" t="s">
        <v>145</v>
      </c>
      <c r="G25" s="3">
        <v>4.0</v>
      </c>
      <c r="H25" s="4">
        <f t="shared" si="4"/>
        <v>100</v>
      </c>
      <c r="I25" s="3">
        <v>200.0</v>
      </c>
      <c r="J25" s="3">
        <v>5.99</v>
      </c>
      <c r="K25" s="3">
        <v>1.0</v>
      </c>
      <c r="L25" s="4">
        <f t="shared" si="2"/>
        <v>200</v>
      </c>
      <c r="M25" s="4">
        <f t="shared" si="5"/>
        <v>5.99</v>
      </c>
      <c r="N25" s="7" t="s">
        <v>146</v>
      </c>
      <c r="O25" s="3" t="s">
        <v>31</v>
      </c>
      <c r="P25" s="3" t="s">
        <v>31</v>
      </c>
      <c r="Q25" s="3" t="s">
        <v>31</v>
      </c>
    </row>
    <row r="26">
      <c r="A26" s="3" t="s">
        <v>135</v>
      </c>
      <c r="B26" s="3" t="s">
        <v>147</v>
      </c>
      <c r="C26" s="3" t="s">
        <v>148</v>
      </c>
      <c r="D26" s="3" t="s">
        <v>31</v>
      </c>
      <c r="E26" s="3" t="s">
        <v>31</v>
      </c>
      <c r="F26" s="3" t="s">
        <v>31</v>
      </c>
      <c r="G26" s="3">
        <v>1.0</v>
      </c>
      <c r="H26" s="3">
        <v>25.0</v>
      </c>
      <c r="I26" s="3">
        <v>1.0</v>
      </c>
      <c r="J26" s="3">
        <v>0.4</v>
      </c>
      <c r="K26" s="3">
        <v>25.0</v>
      </c>
      <c r="L26" s="4">
        <f t="shared" si="2"/>
        <v>25</v>
      </c>
      <c r="M26" s="4">
        <f t="shared" si="5"/>
        <v>10</v>
      </c>
      <c r="N26" s="3" t="s">
        <v>31</v>
      </c>
      <c r="O26" s="3" t="s">
        <v>31</v>
      </c>
      <c r="P26" s="3" t="s">
        <v>31</v>
      </c>
      <c r="Q26" s="3" t="s">
        <v>31</v>
      </c>
    </row>
    <row r="27">
      <c r="A27" s="3" t="s">
        <v>135</v>
      </c>
      <c r="B27" s="3" t="s">
        <v>149</v>
      </c>
      <c r="C27" s="3" t="s">
        <v>148</v>
      </c>
      <c r="D27" s="3" t="s">
        <v>31</v>
      </c>
      <c r="E27" s="3" t="s">
        <v>31</v>
      </c>
      <c r="F27" s="3" t="s">
        <v>31</v>
      </c>
      <c r="G27" s="3">
        <v>1.0</v>
      </c>
      <c r="H27" s="3">
        <v>25.0</v>
      </c>
      <c r="I27" s="3">
        <v>1.0</v>
      </c>
      <c r="J27" s="3">
        <v>0.4</v>
      </c>
      <c r="K27" s="3">
        <v>25.0</v>
      </c>
      <c r="L27" s="4">
        <f t="shared" si="2"/>
        <v>25</v>
      </c>
      <c r="M27" s="4">
        <f t="shared" si="5"/>
        <v>10</v>
      </c>
      <c r="N27" s="3" t="s">
        <v>31</v>
      </c>
      <c r="O27" s="3" t="s">
        <v>31</v>
      </c>
      <c r="P27" s="3" t="s">
        <v>31</v>
      </c>
      <c r="Q27" s="3" t="s">
        <v>31</v>
      </c>
    </row>
    <row r="28">
      <c r="A28" s="3" t="s">
        <v>150</v>
      </c>
      <c r="B28" s="3" t="s">
        <v>151</v>
      </c>
      <c r="C28" s="3" t="s">
        <v>31</v>
      </c>
      <c r="D28" s="3" t="s">
        <v>31</v>
      </c>
      <c r="E28" s="3" t="s">
        <v>138</v>
      </c>
      <c r="F28" s="3" t="s">
        <v>152</v>
      </c>
      <c r="G28" s="3">
        <v>1.0</v>
      </c>
      <c r="H28" s="10">
        <v>1.0</v>
      </c>
      <c r="I28" s="3">
        <v>1.0</v>
      </c>
      <c r="J28" s="3">
        <v>19.95</v>
      </c>
      <c r="K28" s="3">
        <v>1.0</v>
      </c>
      <c r="L28" s="11">
        <f t="shared" si="2"/>
        <v>1</v>
      </c>
      <c r="M28" s="4">
        <f t="shared" si="5"/>
        <v>19.95</v>
      </c>
      <c r="N28" s="3" t="s">
        <v>31</v>
      </c>
      <c r="O28" s="6" t="s">
        <v>31</v>
      </c>
      <c r="P28" s="12" t="s">
        <v>31</v>
      </c>
      <c r="Q28" s="3" t="s">
        <v>31</v>
      </c>
    </row>
    <row r="29">
      <c r="A29" s="3" t="s">
        <v>150</v>
      </c>
      <c r="B29" s="3" t="s">
        <v>153</v>
      </c>
      <c r="C29" s="3" t="s">
        <v>31</v>
      </c>
      <c r="D29" s="3" t="s">
        <v>31</v>
      </c>
      <c r="E29" s="3" t="s">
        <v>138</v>
      </c>
      <c r="F29" s="3" t="s">
        <v>154</v>
      </c>
      <c r="G29" s="3">
        <v>2.0</v>
      </c>
      <c r="H29" s="10">
        <v>2.0</v>
      </c>
      <c r="I29" s="3">
        <v>1.0</v>
      </c>
      <c r="J29" s="3">
        <v>7.5</v>
      </c>
      <c r="K29" s="3">
        <v>2.0</v>
      </c>
      <c r="L29" s="11">
        <f t="shared" si="2"/>
        <v>2</v>
      </c>
      <c r="M29" s="4">
        <f t="shared" si="5"/>
        <v>15</v>
      </c>
      <c r="N29" s="7" t="s">
        <v>155</v>
      </c>
      <c r="O29" s="3" t="s">
        <v>31</v>
      </c>
      <c r="P29" s="3" t="s">
        <v>31</v>
      </c>
      <c r="Q29" s="3" t="s">
        <v>31</v>
      </c>
    </row>
    <row r="30">
      <c r="A30" s="3" t="s">
        <v>150</v>
      </c>
      <c r="B30" s="3" t="s">
        <v>156</v>
      </c>
      <c r="C30" s="3" t="s">
        <v>31</v>
      </c>
      <c r="D30" s="3" t="s">
        <v>31</v>
      </c>
      <c r="E30" s="3" t="s">
        <v>138</v>
      </c>
      <c r="F30" s="3" t="s">
        <v>157</v>
      </c>
      <c r="G30" s="3">
        <v>2.0</v>
      </c>
      <c r="H30" s="10">
        <v>2.0</v>
      </c>
      <c r="I30" s="3">
        <v>2.0</v>
      </c>
      <c r="J30" s="3">
        <v>10.99</v>
      </c>
      <c r="K30" s="3">
        <v>1.0</v>
      </c>
      <c r="L30" s="11">
        <f t="shared" si="2"/>
        <v>2</v>
      </c>
      <c r="M30" s="4">
        <f t="shared" si="5"/>
        <v>10.99</v>
      </c>
      <c r="N30" s="7" t="s">
        <v>158</v>
      </c>
      <c r="O30" s="6" t="s">
        <v>31</v>
      </c>
      <c r="P30" s="12" t="s">
        <v>31</v>
      </c>
      <c r="Q30" s="3" t="s">
        <v>31</v>
      </c>
    </row>
    <row r="31">
      <c r="A31" s="3" t="s">
        <v>150</v>
      </c>
      <c r="B31" s="3" t="s">
        <v>159</v>
      </c>
      <c r="C31" s="3" t="s">
        <v>31</v>
      </c>
      <c r="D31" s="3" t="s">
        <v>31</v>
      </c>
      <c r="E31" s="3" t="s">
        <v>138</v>
      </c>
      <c r="F31" s="3" t="s">
        <v>160</v>
      </c>
      <c r="G31" s="3">
        <v>1.0</v>
      </c>
      <c r="H31" s="3">
        <v>1.0</v>
      </c>
      <c r="I31" s="3">
        <v>1.0</v>
      </c>
      <c r="J31" s="3">
        <v>7.79</v>
      </c>
      <c r="K31" s="3">
        <v>1.0</v>
      </c>
      <c r="L31" s="11">
        <f t="shared" si="2"/>
        <v>1</v>
      </c>
      <c r="M31" s="4">
        <f t="shared" si="5"/>
        <v>7.79</v>
      </c>
      <c r="N31" s="5" t="s">
        <v>161</v>
      </c>
      <c r="O31" s="3" t="s">
        <v>31</v>
      </c>
      <c r="P31" s="3" t="s">
        <v>31</v>
      </c>
      <c r="Q31" s="3" t="s">
        <v>31</v>
      </c>
    </row>
    <row r="32">
      <c r="A32" s="3" t="s">
        <v>162</v>
      </c>
      <c r="B32" s="3" t="s">
        <v>163</v>
      </c>
      <c r="C32" s="3" t="s">
        <v>164</v>
      </c>
      <c r="D32" s="3" t="s">
        <v>31</v>
      </c>
      <c r="E32" s="3" t="s">
        <v>138</v>
      </c>
      <c r="F32" s="3" t="s">
        <v>165</v>
      </c>
      <c r="G32" s="3">
        <v>1.0</v>
      </c>
      <c r="H32" s="10">
        <v>1.0</v>
      </c>
      <c r="I32" s="3">
        <v>1.0</v>
      </c>
      <c r="J32" s="3">
        <v>15.99</v>
      </c>
      <c r="K32" s="3">
        <v>1.0</v>
      </c>
      <c r="L32" s="11">
        <f t="shared" si="2"/>
        <v>1</v>
      </c>
      <c r="M32" s="10" t="s">
        <v>31</v>
      </c>
      <c r="N32" s="7" t="s">
        <v>166</v>
      </c>
      <c r="O32" s="3" t="s">
        <v>31</v>
      </c>
      <c r="P32" s="3" t="s">
        <v>31</v>
      </c>
      <c r="Q32" s="3" t="s">
        <v>31</v>
      </c>
    </row>
    <row r="33">
      <c r="A33" s="8" t="s">
        <v>162</v>
      </c>
      <c r="B33" s="8" t="s">
        <v>167</v>
      </c>
      <c r="C33" s="3" t="s">
        <v>168</v>
      </c>
      <c r="D33" s="3" t="s">
        <v>31</v>
      </c>
      <c r="E33" s="3" t="s">
        <v>138</v>
      </c>
      <c r="F33" s="3" t="s">
        <v>169</v>
      </c>
      <c r="G33" s="3">
        <v>1.0</v>
      </c>
      <c r="H33" s="10">
        <v>1.0</v>
      </c>
      <c r="I33" s="3">
        <v>450.0</v>
      </c>
      <c r="J33" s="3">
        <v>3.41</v>
      </c>
      <c r="K33" s="3">
        <v>1.0</v>
      </c>
      <c r="L33" s="11">
        <f t="shared" si="2"/>
        <v>450</v>
      </c>
      <c r="M33" s="4">
        <f t="shared" ref="M33:M34" si="6">J33*K33</f>
        <v>3.41</v>
      </c>
      <c r="N33" s="5" t="s">
        <v>170</v>
      </c>
      <c r="O33" s="6" t="s">
        <v>31</v>
      </c>
      <c r="P33" s="3" t="s">
        <v>31</v>
      </c>
      <c r="Q33" s="3" t="s">
        <v>31</v>
      </c>
    </row>
    <row r="34">
      <c r="A34" s="3" t="s">
        <v>162</v>
      </c>
      <c r="B34" s="3" t="s">
        <v>171</v>
      </c>
      <c r="C34" s="3" t="s">
        <v>172</v>
      </c>
      <c r="D34" s="13" t="s">
        <v>173</v>
      </c>
      <c r="E34" s="3" t="s">
        <v>26</v>
      </c>
      <c r="F34" s="3" t="s">
        <v>174</v>
      </c>
      <c r="G34" s="3">
        <v>1.0</v>
      </c>
      <c r="H34" s="10">
        <v>1.0</v>
      </c>
      <c r="I34" s="3" t="s">
        <v>175</v>
      </c>
      <c r="J34" s="3">
        <v>13.95</v>
      </c>
      <c r="K34" s="3">
        <v>1.0</v>
      </c>
      <c r="L34" s="10">
        <v>1.0</v>
      </c>
      <c r="M34" s="4">
        <f t="shared" si="6"/>
        <v>13.95</v>
      </c>
      <c r="N34" s="7" t="s">
        <v>176</v>
      </c>
      <c r="O34" s="3" t="s">
        <v>31</v>
      </c>
      <c r="P34" s="5" t="s">
        <v>177</v>
      </c>
      <c r="Q34" s="3" t="s">
        <v>31</v>
      </c>
    </row>
    <row r="36">
      <c r="L36" s="14" t="s">
        <v>178</v>
      </c>
      <c r="M36" s="15">
        <f>SUM(M3:M34)</f>
        <v>367.17</v>
      </c>
      <c r="N36" s="16">
        <f>M36/25</f>
        <v>14.6868</v>
      </c>
    </row>
    <row r="37">
      <c r="M37" s="3">
        <v>115.0</v>
      </c>
      <c r="N37" s="17">
        <f>sum(M36:M37)/25</f>
        <v>19.2868</v>
      </c>
    </row>
    <row r="39">
      <c r="L39" s="2"/>
    </row>
    <row r="41">
      <c r="M41" s="12"/>
      <c r="N41" s="12"/>
    </row>
    <row r="42">
      <c r="M42" s="12"/>
      <c r="N42" s="12"/>
    </row>
    <row r="46">
      <c r="A46" s="2"/>
      <c r="M46" s="12"/>
    </row>
    <row r="47">
      <c r="H47" s="4"/>
      <c r="L47" s="4"/>
      <c r="M47" s="4"/>
      <c r="N47" s="12"/>
      <c r="O47" s="6"/>
    </row>
    <row r="48">
      <c r="H48" s="4"/>
      <c r="L48" s="4"/>
      <c r="M48" s="4"/>
      <c r="N48" s="12"/>
      <c r="O48" s="6"/>
    </row>
    <row r="49">
      <c r="L49" s="2"/>
    </row>
    <row r="54">
      <c r="L54" s="2"/>
    </row>
    <row r="55">
      <c r="M55" s="12"/>
      <c r="N55" s="12"/>
      <c r="O55" s="6"/>
      <c r="P55" s="12"/>
    </row>
    <row r="77">
      <c r="C77" s="18"/>
      <c r="M77" s="12"/>
      <c r="N77" s="12"/>
      <c r="O77" s="6"/>
    </row>
  </sheetData>
  <hyperlinks>
    <hyperlink r:id="rId1" ref="N3"/>
    <hyperlink r:id="rId2" ref="P3"/>
    <hyperlink r:id="rId3" ref="N4"/>
    <hyperlink r:id="rId4" ref="P4"/>
    <hyperlink r:id="rId5" ref="N5"/>
    <hyperlink r:id="rId6" ref="P5"/>
    <hyperlink r:id="rId7" ref="N6"/>
    <hyperlink r:id="rId8" ref="P6"/>
    <hyperlink r:id="rId9" ref="N7"/>
    <hyperlink r:id="rId10" ref="P7"/>
    <hyperlink r:id="rId11" ref="N8"/>
    <hyperlink r:id="rId12" ref="P8"/>
    <hyperlink r:id="rId13" ref="N9"/>
    <hyperlink r:id="rId14" ref="P9"/>
    <hyperlink r:id="rId15" ref="N10"/>
    <hyperlink r:id="rId16" ref="P10"/>
    <hyperlink r:id="rId17" ref="N11"/>
    <hyperlink r:id="rId18" ref="P11"/>
    <hyperlink r:id="rId19" ref="N12"/>
    <hyperlink r:id="rId20" ref="P12"/>
    <hyperlink r:id="rId21" ref="N13"/>
    <hyperlink r:id="rId22" ref="P13"/>
    <hyperlink r:id="rId23" ref="N14"/>
    <hyperlink r:id="rId24" ref="P14"/>
    <hyperlink r:id="rId25" ref="N15"/>
    <hyperlink r:id="rId26" ref="P15"/>
    <hyperlink r:id="rId27" ref="N16"/>
    <hyperlink r:id="rId28" ref="P16"/>
    <hyperlink r:id="rId29" ref="N17"/>
    <hyperlink r:id="rId30" ref="P17"/>
    <hyperlink r:id="rId31" ref="N18"/>
    <hyperlink r:id="rId32" ref="P18"/>
    <hyperlink r:id="rId33" ref="N19"/>
    <hyperlink r:id="rId34" ref="P19"/>
    <hyperlink r:id="rId35" ref="N20"/>
    <hyperlink r:id="rId36" ref="P20"/>
    <hyperlink r:id="rId37" ref="N22"/>
    <hyperlink r:id="rId38" ref="N25"/>
    <hyperlink r:id="rId39" ref="N29"/>
    <hyperlink r:id="rId40" ref="N30"/>
    <hyperlink r:id="rId41" ref="N31"/>
    <hyperlink r:id="rId42" ref="N32"/>
    <hyperlink r:id="rId43" ref="N33"/>
    <hyperlink r:id="rId44" ref="N34"/>
    <hyperlink r:id="rId45" ref="P34"/>
  </hyperlinks>
  <drawing r:id="rId4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0.75"/>
    <col customWidth="1" min="2" max="2" width="15.5"/>
    <col customWidth="1" min="3" max="3" width="15.0"/>
  </cols>
  <sheetData>
    <row r="1">
      <c r="A1" s="2" t="s">
        <v>179</v>
      </c>
      <c r="B1" s="2" t="s">
        <v>180</v>
      </c>
    </row>
    <row r="2">
      <c r="A2" s="19" t="s">
        <v>181</v>
      </c>
      <c r="B2" s="20" t="s">
        <v>182</v>
      </c>
      <c r="C2" s="19"/>
      <c r="D2" s="21"/>
      <c r="E2" s="21"/>
    </row>
    <row r="3">
      <c r="A3" s="19" t="s">
        <v>183</v>
      </c>
      <c r="B3" s="20" t="s">
        <v>184</v>
      </c>
      <c r="C3" s="22"/>
      <c r="D3" s="21"/>
      <c r="E3" s="21"/>
    </row>
    <row r="4">
      <c r="A4" s="19" t="s">
        <v>185</v>
      </c>
      <c r="B4" s="20" t="s">
        <v>186</v>
      </c>
      <c r="C4" s="22"/>
      <c r="D4" s="21"/>
      <c r="E4" s="21"/>
    </row>
    <row r="5">
      <c r="A5" s="19" t="s">
        <v>187</v>
      </c>
      <c r="B5" s="20" t="s">
        <v>188</v>
      </c>
      <c r="C5" s="22"/>
      <c r="D5" s="21"/>
      <c r="E5" s="21"/>
    </row>
    <row r="6">
      <c r="A6" s="21" t="s">
        <v>189</v>
      </c>
      <c r="B6" s="20" t="s">
        <v>190</v>
      </c>
      <c r="C6" s="22"/>
      <c r="D6" s="21"/>
      <c r="E6" s="21"/>
    </row>
    <row r="7">
      <c r="A7" s="21" t="s">
        <v>191</v>
      </c>
      <c r="B7" s="23" t="s">
        <v>192</v>
      </c>
      <c r="C7" s="24"/>
      <c r="D7" s="21"/>
      <c r="E7" s="21"/>
    </row>
    <row r="8">
      <c r="A8" s="21" t="s">
        <v>193</v>
      </c>
      <c r="B8" s="23" t="s">
        <v>194</v>
      </c>
      <c r="C8" s="24"/>
      <c r="D8" s="21"/>
    </row>
    <row r="9">
      <c r="A9" s="21" t="s">
        <v>195</v>
      </c>
      <c r="B9" s="20" t="s">
        <v>196</v>
      </c>
      <c r="C9" s="3" t="s">
        <v>42</v>
      </c>
      <c r="D9" s="21"/>
    </row>
    <row r="10">
      <c r="A10" s="21" t="s">
        <v>197</v>
      </c>
      <c r="B10" s="20" t="s">
        <v>198</v>
      </c>
      <c r="C10" s="3" t="s">
        <v>53</v>
      </c>
      <c r="D10" s="21"/>
    </row>
    <row r="11">
      <c r="A11" s="21" t="s">
        <v>199</v>
      </c>
      <c r="B11" s="20" t="s">
        <v>200</v>
      </c>
      <c r="C11" s="3" t="s">
        <v>68</v>
      </c>
      <c r="D11" s="21"/>
    </row>
    <row r="12">
      <c r="A12" s="21" t="s">
        <v>201</v>
      </c>
      <c r="B12" s="20" t="s">
        <v>202</v>
      </c>
      <c r="C12" s="3" t="s">
        <v>58</v>
      </c>
      <c r="D12" s="21"/>
    </row>
    <row r="13">
      <c r="A13" s="21" t="s">
        <v>203</v>
      </c>
      <c r="B13" s="20" t="s">
        <v>204</v>
      </c>
      <c r="C13" s="3" t="s">
        <v>63</v>
      </c>
      <c r="D13" s="21"/>
    </row>
    <row r="14">
      <c r="A14" s="21" t="s">
        <v>205</v>
      </c>
      <c r="B14" s="20" t="s">
        <v>206</v>
      </c>
      <c r="C14" s="3" t="s">
        <v>48</v>
      </c>
      <c r="D14" s="21"/>
      <c r="E14" s="21"/>
    </row>
    <row r="15">
      <c r="A15" s="21" t="s">
        <v>207</v>
      </c>
      <c r="B15" s="21" t="s">
        <v>108</v>
      </c>
      <c r="C15" s="24"/>
      <c r="D15" s="21"/>
      <c r="E15" s="21"/>
    </row>
    <row r="16">
      <c r="A16" s="21" t="s">
        <v>208</v>
      </c>
      <c r="B16" s="21" t="s">
        <v>25</v>
      </c>
      <c r="C16" s="24"/>
      <c r="D16" s="21"/>
      <c r="E16" s="21"/>
    </row>
    <row r="17">
      <c r="A17" s="21" t="s">
        <v>209</v>
      </c>
      <c r="B17" s="20" t="s">
        <v>210</v>
      </c>
      <c r="C17" s="24"/>
      <c r="D17" s="21"/>
      <c r="E17" s="25"/>
    </row>
    <row r="18">
      <c r="C18" s="24"/>
      <c r="E18" s="21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8.63"/>
    <col customWidth="1" min="3" max="3" width="15.25"/>
    <col customWidth="1" min="5" max="5" width="16.5"/>
    <col customWidth="1" min="6" max="7" width="15.38"/>
    <col customWidth="1" min="12" max="12" width="10.38"/>
    <col customWidth="1" min="13" max="13" width="23.63"/>
    <col customWidth="1" min="15" max="15" width="39.5"/>
  </cols>
  <sheetData>
    <row r="1">
      <c r="A1" s="2" t="s">
        <v>211</v>
      </c>
      <c r="B1" s="2" t="s">
        <v>212</v>
      </c>
      <c r="C1" s="2" t="s">
        <v>213</v>
      </c>
    </row>
    <row r="2">
      <c r="A2" s="26">
        <v>30.0</v>
      </c>
      <c r="B2" s="3" t="s">
        <v>34</v>
      </c>
      <c r="C2" s="3" t="s">
        <v>36</v>
      </c>
    </row>
    <row r="3">
      <c r="A3" s="15">
        <v>100.0</v>
      </c>
      <c r="B3" s="3" t="s">
        <v>42</v>
      </c>
      <c r="C3" s="3" t="s">
        <v>43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>
      <c r="A4" s="15">
        <v>100.0</v>
      </c>
      <c r="B4" s="3" t="s">
        <v>48</v>
      </c>
      <c r="C4" s="3" t="s">
        <v>49</v>
      </c>
      <c r="G4" s="4"/>
      <c r="K4" s="4"/>
      <c r="L4" s="12"/>
      <c r="M4" s="6"/>
      <c r="N4" s="12"/>
    </row>
    <row r="5">
      <c r="A5" s="15">
        <v>100.0</v>
      </c>
      <c r="B5" s="3" t="s">
        <v>53</v>
      </c>
      <c r="C5" s="3" t="s">
        <v>54</v>
      </c>
      <c r="G5" s="4"/>
      <c r="K5" s="4"/>
      <c r="L5" s="12"/>
      <c r="M5" s="6"/>
      <c r="N5" s="12"/>
    </row>
    <row r="6">
      <c r="A6" s="15">
        <v>100.0</v>
      </c>
      <c r="B6" s="3" t="s">
        <v>58</v>
      </c>
      <c r="C6" s="3" t="s">
        <v>59</v>
      </c>
      <c r="G6" s="4"/>
      <c r="K6" s="4"/>
      <c r="M6" s="6"/>
    </row>
    <row r="7">
      <c r="A7" s="15">
        <v>100.0</v>
      </c>
      <c r="B7" s="3" t="s">
        <v>63</v>
      </c>
      <c r="C7" s="3" t="s">
        <v>64</v>
      </c>
      <c r="G7" s="4"/>
      <c r="K7" s="4"/>
      <c r="M7" s="6"/>
    </row>
    <row r="8">
      <c r="A8" s="15">
        <v>200.0</v>
      </c>
      <c r="B8" s="3" t="s">
        <v>68</v>
      </c>
      <c r="C8" s="3" t="s">
        <v>69</v>
      </c>
      <c r="G8" s="4"/>
      <c r="K8" s="4"/>
      <c r="M8" s="6"/>
    </row>
    <row r="9">
      <c r="A9" s="15">
        <v>100.0</v>
      </c>
      <c r="B9" s="3" t="s">
        <v>74</v>
      </c>
      <c r="C9" s="3" t="s">
        <v>75</v>
      </c>
      <c r="G9" s="4"/>
      <c r="K9" s="4"/>
      <c r="M9" s="6"/>
    </row>
    <row r="10">
      <c r="A10" s="15">
        <v>400.0</v>
      </c>
      <c r="B10" s="3" t="s">
        <v>80</v>
      </c>
      <c r="C10" s="3" t="s">
        <v>81</v>
      </c>
      <c r="G10" s="4"/>
      <c r="K10" s="4"/>
      <c r="M10" s="6"/>
    </row>
    <row r="11">
      <c r="A11" s="15">
        <v>100.0</v>
      </c>
      <c r="B11" s="3" t="s">
        <v>86</v>
      </c>
      <c r="C11" s="3" t="s">
        <v>87</v>
      </c>
      <c r="G11" s="4"/>
      <c r="K11" s="4"/>
      <c r="L11" s="12"/>
      <c r="M11" s="6"/>
    </row>
    <row r="12">
      <c r="A12" s="15">
        <v>100.0</v>
      </c>
      <c r="B12" s="3" t="s">
        <v>91</v>
      </c>
      <c r="C12" s="3" t="s">
        <v>92</v>
      </c>
      <c r="G12" s="4"/>
      <c r="K12" s="4"/>
      <c r="L12" s="12"/>
      <c r="M12" s="6"/>
    </row>
    <row r="13">
      <c r="A13" s="15">
        <v>40.0</v>
      </c>
      <c r="B13" s="3" t="s">
        <v>214</v>
      </c>
      <c r="C13" s="3" t="s">
        <v>215</v>
      </c>
      <c r="G13" s="4"/>
      <c r="K13" s="4"/>
      <c r="M13" s="6"/>
      <c r="N13" s="12"/>
    </row>
    <row r="14">
      <c r="A14" s="15">
        <v>80.0</v>
      </c>
      <c r="B14" s="3" t="s">
        <v>216</v>
      </c>
      <c r="C14" s="3" t="s">
        <v>217</v>
      </c>
      <c r="G14" s="4"/>
      <c r="K14" s="4"/>
      <c r="L14" s="12"/>
      <c r="M14" s="6"/>
    </row>
    <row r="15">
      <c r="A15" s="15">
        <v>100.0</v>
      </c>
      <c r="B15" s="3" t="s">
        <v>108</v>
      </c>
      <c r="C15" s="3" t="s">
        <v>109</v>
      </c>
      <c r="G15" s="4"/>
      <c r="K15" s="4"/>
      <c r="L15" s="12"/>
      <c r="M15" s="6"/>
      <c r="N15" s="12"/>
    </row>
    <row r="16">
      <c r="A16" s="15">
        <v>60.0</v>
      </c>
      <c r="B16" s="3" t="s">
        <v>115</v>
      </c>
      <c r="C16" s="3" t="s">
        <v>116</v>
      </c>
      <c r="G16" s="4"/>
      <c r="K16" s="4"/>
      <c r="L16" s="12"/>
      <c r="M16" s="6"/>
    </row>
    <row r="17">
      <c r="A17" s="15">
        <v>55.0</v>
      </c>
      <c r="B17" s="3" t="s">
        <v>122</v>
      </c>
      <c r="C17" s="3" t="s">
        <v>123</v>
      </c>
      <c r="G17" s="4"/>
      <c r="K17" s="4"/>
      <c r="L17" s="12"/>
      <c r="M17" s="6"/>
    </row>
    <row r="18">
      <c r="A18" s="15">
        <v>50.0</v>
      </c>
      <c r="B18" s="3" t="s">
        <v>128</v>
      </c>
      <c r="C18" s="3" t="s">
        <v>129</v>
      </c>
      <c r="G18" s="4"/>
      <c r="K18" s="4"/>
      <c r="L18" s="12"/>
      <c r="M18" s="6"/>
    </row>
    <row r="19">
      <c r="G19" s="4"/>
      <c r="K19" s="4"/>
      <c r="L19" s="12"/>
      <c r="M19" s="6"/>
      <c r="N19" s="12"/>
    </row>
    <row r="20">
      <c r="G20" s="4"/>
      <c r="K20" s="4"/>
      <c r="L20" s="12"/>
      <c r="M20" s="6"/>
      <c r="N20" s="12"/>
    </row>
    <row r="21">
      <c r="G21" s="4"/>
      <c r="K21" s="4"/>
      <c r="L21" s="12"/>
      <c r="M21" s="6"/>
      <c r="N21" s="12"/>
    </row>
    <row r="22">
      <c r="G22" s="4"/>
    </row>
    <row r="23">
      <c r="A23" s="2"/>
      <c r="L23" s="16"/>
    </row>
    <row r="24">
      <c r="K24" s="27"/>
    </row>
    <row r="25">
      <c r="A25" s="2"/>
    </row>
    <row r="26">
      <c r="K26" s="12"/>
      <c r="L26" s="12"/>
      <c r="M26" s="6"/>
      <c r="N26" s="12"/>
    </row>
    <row r="27">
      <c r="K27" s="12"/>
      <c r="L27" s="12"/>
      <c r="M27" s="6"/>
    </row>
    <row r="28">
      <c r="K28" s="12"/>
      <c r="M28" s="6"/>
      <c r="N28" s="12"/>
    </row>
    <row r="29">
      <c r="K29" s="12"/>
      <c r="M29" s="6"/>
    </row>
    <row r="30">
      <c r="K30" s="12"/>
      <c r="L30" s="12"/>
      <c r="M30" s="6"/>
    </row>
    <row r="54">
      <c r="K54" s="12"/>
      <c r="L54" s="12"/>
      <c r="M54" s="6"/>
      <c r="N54" s="12"/>
    </row>
    <row r="76">
      <c r="B76" s="18"/>
      <c r="K76" s="12"/>
      <c r="L76" s="12"/>
      <c r="M76" s="6"/>
    </row>
  </sheetData>
  <drawing r:id="rId1"/>
</worksheet>
</file>