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Dokumente\GIT\Open-Shot-Clock\documentation\"/>
    </mc:Choice>
  </mc:AlternateContent>
  <bookViews>
    <workbookView xWindow="0" yWindow="0" windowWidth="20460" windowHeight="7320"/>
  </bookViews>
  <sheets>
    <sheet name="Stückliste_Mark3_10&quot;_optimiert" sheetId="1" r:id="rId1"/>
    <sheet name="3D_Druck" sheetId="2" r:id="rId2"/>
  </sheets>
  <definedNames>
    <definedName name="_xlnm._FilterDatabase" localSheetId="0" hidden="1">'Stückliste_Mark3_10"_optimiert'!$A$13:$K$13</definedName>
  </definedNames>
  <calcPr calcId="162913"/>
  <extLst>
    <ext uri="GoogleSheetsCustomDataVersion1">
      <go:sheetsCustomData xmlns:go="http://customooxmlschemas.google.com/" r:id="rId8" roundtripDataSignature="AMtx7mgc4ubQbYOu7rJPO8tOgIAh2ukGhQ=="/>
    </ext>
  </extLst>
</workbook>
</file>

<file path=xl/calcChain.xml><?xml version="1.0" encoding="utf-8"?>
<calcChain xmlns="http://schemas.openxmlformats.org/spreadsheetml/2006/main">
  <c r="L16" i="1" l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5" i="1"/>
  <c r="F146" i="1"/>
  <c r="G146" i="1" s="1"/>
  <c r="F125" i="1"/>
  <c r="G125" i="1" s="1"/>
  <c r="G19" i="1"/>
  <c r="F135" i="1"/>
  <c r="G135" i="1" s="1"/>
  <c r="D118" i="1"/>
  <c r="F94" i="1"/>
  <c r="G94" i="1" s="1"/>
  <c r="F89" i="1"/>
  <c r="G89" i="1" s="1"/>
  <c r="F86" i="1"/>
  <c r="G86" i="1" s="1"/>
  <c r="F30" i="1"/>
  <c r="G30" i="1" s="1"/>
  <c r="D32" i="2"/>
  <c r="D31" i="2"/>
  <c r="D30" i="2"/>
  <c r="D29" i="2"/>
  <c r="J22" i="2"/>
  <c r="I22" i="2"/>
  <c r="H22" i="2"/>
  <c r="D16" i="2"/>
  <c r="F170" i="1"/>
  <c r="G170" i="1" s="1"/>
  <c r="F185" i="1"/>
  <c r="G185" i="1" s="1"/>
  <c r="F184" i="1"/>
  <c r="G184" i="1" s="1"/>
  <c r="F182" i="1"/>
  <c r="G182" i="1" s="1"/>
  <c r="F181" i="1"/>
  <c r="G181" i="1" s="1"/>
  <c r="F180" i="1"/>
  <c r="G180" i="1" s="1"/>
  <c r="F179" i="1"/>
  <c r="G179" i="1" s="1"/>
  <c r="F168" i="1"/>
  <c r="G168" i="1" s="1"/>
  <c r="F169" i="1"/>
  <c r="G169" i="1" s="1"/>
  <c r="F173" i="1"/>
  <c r="G173" i="1" s="1"/>
  <c r="F172" i="1"/>
  <c r="G172" i="1" s="1"/>
  <c r="F171" i="1"/>
  <c r="G171" i="1" s="1"/>
  <c r="F160" i="1"/>
  <c r="G160" i="1" s="1"/>
  <c r="F150" i="1"/>
  <c r="G150" i="1" s="1"/>
  <c r="F149" i="1"/>
  <c r="G149" i="1" s="1"/>
  <c r="F147" i="1"/>
  <c r="G147" i="1" s="1"/>
  <c r="F145" i="1"/>
  <c r="G145" i="1" s="1"/>
  <c r="F144" i="1"/>
  <c r="G144" i="1" s="1"/>
  <c r="F134" i="1"/>
  <c r="G134" i="1" s="1"/>
  <c r="F133" i="1"/>
  <c r="G133" i="1" s="1"/>
  <c r="F132" i="1"/>
  <c r="G132" i="1" s="1"/>
  <c r="F131" i="1"/>
  <c r="G131" i="1" s="1"/>
  <c r="F130" i="1"/>
  <c r="G130" i="1" s="1"/>
  <c r="F129" i="1"/>
  <c r="G129" i="1" s="1"/>
  <c r="F128" i="1"/>
  <c r="G128" i="1" s="1"/>
  <c r="F127" i="1"/>
  <c r="G127" i="1" s="1"/>
  <c r="F126" i="1"/>
  <c r="G126" i="1" s="1"/>
  <c r="F123" i="1"/>
  <c r="G123" i="1" s="1"/>
  <c r="F122" i="1"/>
  <c r="G122" i="1" s="1"/>
  <c r="F121" i="1"/>
  <c r="G121" i="1" s="1"/>
  <c r="F120" i="1"/>
  <c r="G120" i="1" s="1"/>
  <c r="F119" i="1"/>
  <c r="G119" i="1" s="1"/>
  <c r="F114" i="1"/>
  <c r="G114" i="1" s="1"/>
  <c r="F113" i="1"/>
  <c r="G113" i="1" s="1"/>
  <c r="F112" i="1"/>
  <c r="G112" i="1" s="1"/>
  <c r="F103" i="1"/>
  <c r="G103" i="1" s="1"/>
  <c r="F102" i="1"/>
  <c r="G102" i="1" s="1"/>
  <c r="F101" i="1"/>
  <c r="G101" i="1" s="1"/>
  <c r="F100" i="1"/>
  <c r="G100" i="1" s="1"/>
  <c r="F99" i="1"/>
  <c r="G99" i="1" s="1"/>
  <c r="F98" i="1"/>
  <c r="G98" i="1" s="1"/>
  <c r="F97" i="1"/>
  <c r="G97" i="1" s="1"/>
  <c r="F96" i="1"/>
  <c r="G96" i="1" s="1"/>
  <c r="F93" i="1"/>
  <c r="G93" i="1" s="1"/>
  <c r="F91" i="1"/>
  <c r="G91" i="1" s="1"/>
  <c r="F90" i="1"/>
  <c r="G90" i="1" s="1"/>
  <c r="F87" i="1"/>
  <c r="G87" i="1" s="1"/>
  <c r="F84" i="1"/>
  <c r="G84" i="1" s="1"/>
  <c r="F83" i="1"/>
  <c r="G83" i="1" s="1"/>
  <c r="F82" i="1"/>
  <c r="G82" i="1" s="1"/>
  <c r="F81" i="1"/>
  <c r="G81" i="1" s="1"/>
  <c r="F79" i="1"/>
  <c r="G79" i="1" s="1"/>
  <c r="F78" i="1"/>
  <c r="G78" i="1" s="1"/>
  <c r="F77" i="1"/>
  <c r="G77" i="1" s="1"/>
  <c r="F76" i="1"/>
  <c r="G76" i="1" s="1"/>
  <c r="F75" i="1"/>
  <c r="G75" i="1" s="1"/>
  <c r="F66" i="1"/>
  <c r="G66" i="1" s="1"/>
  <c r="F64" i="1"/>
  <c r="G64" i="1" s="1"/>
  <c r="F63" i="1"/>
  <c r="G63" i="1" s="1"/>
  <c r="F62" i="1"/>
  <c r="G62" i="1" s="1"/>
  <c r="F61" i="1"/>
  <c r="G61" i="1" s="1"/>
  <c r="F54" i="1"/>
  <c r="G54" i="1" s="1"/>
  <c r="F44" i="1"/>
  <c r="G44" i="1" s="1"/>
  <c r="F42" i="1"/>
  <c r="G42" i="1" s="1"/>
  <c r="F41" i="1"/>
  <c r="G41" i="1" s="1"/>
  <c r="F40" i="1"/>
  <c r="G40" i="1" s="1"/>
  <c r="F39" i="1"/>
  <c r="G39" i="1" s="1"/>
  <c r="F37" i="1"/>
  <c r="G37" i="1" s="1"/>
  <c r="F36" i="1"/>
  <c r="G36" i="1" s="1"/>
  <c r="F35" i="1"/>
  <c r="G35" i="1" s="1"/>
  <c r="I34" i="1"/>
  <c r="F34" i="1"/>
  <c r="G34" i="1" s="1"/>
  <c r="I33" i="1"/>
  <c r="F33" i="1"/>
  <c r="G33" i="1" s="1"/>
  <c r="F32" i="1"/>
  <c r="G32" i="1" s="1"/>
  <c r="F28" i="1"/>
  <c r="G28" i="1" s="1"/>
  <c r="F25" i="1"/>
  <c r="G25" i="1" s="1"/>
  <c r="F24" i="1"/>
  <c r="G24" i="1" s="1"/>
  <c r="F23" i="1"/>
  <c r="G23" i="1" s="1"/>
  <c r="F22" i="1"/>
  <c r="G22" i="1" s="1"/>
  <c r="F20" i="1"/>
  <c r="G20" i="1" s="1"/>
  <c r="F18" i="1"/>
  <c r="G18" i="1" s="1"/>
  <c r="M11" i="1"/>
  <c r="K11" i="1"/>
  <c r="G175" i="1" l="1"/>
  <c r="G189" i="1"/>
  <c r="G190" i="1" s="1"/>
  <c r="D124" i="1"/>
  <c r="G164" i="1"/>
  <c r="G138" i="1"/>
  <c r="G139" i="1" s="1"/>
  <c r="G70" i="1"/>
  <c r="G71" i="1" s="1"/>
  <c r="G194" i="1" l="1"/>
  <c r="L11" i="1" s="1"/>
</calcChain>
</file>

<file path=xl/comments1.xml><?xml version="1.0" encoding="utf-8"?>
<comments xmlns="http://schemas.openxmlformats.org/spreadsheetml/2006/main">
  <authors>
    <author/>
  </authors>
  <commentList>
    <comment ref="A11" authorId="0" shapeId="0">
      <text>
        <r>
          <rPr>
            <sz val="10"/>
            <color rgb="FF000000"/>
            <rFont val="Arial"/>
            <scheme val="minor"/>
          </rPr>
          <t>======
ID#AAAAuZ42Jk0
    (2023-03-31 18:41:26)
@h.ohrdes@dlaxv.de 
Ich habe die Liste mal separiert, um Verwechslung zu vermeiden.
Habe auch eine Eigene Kategorie "Akkus"
_Hendrik Ohrdes zugewiesen_
	-Daniel Busse</t>
        </r>
      </text>
    </comment>
    <comment ref="E79" authorId="0" shapeId="0">
      <text>
        <r>
          <rPr>
            <sz val="10"/>
            <color rgb="FF000000"/>
            <rFont val="Arial"/>
            <scheme val="minor"/>
          </rPr>
          <t>======
ID#AAAAupsqoMU
Daniel Busse    (2023-04-04 15:43:03)
eigentlich nur 8 Stk. notwendig, 2 Spare Parts aber sinnvoll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igto5rvDJAKPbuYSp00qvBGe4k+w=="/>
    </ext>
  </extLst>
</comments>
</file>

<file path=xl/sharedStrings.xml><?xml version="1.0" encoding="utf-8"?>
<sst xmlns="http://schemas.openxmlformats.org/spreadsheetml/2006/main" count="518" uniqueCount="394">
  <si>
    <t>MPX</t>
  </si>
  <si>
    <t>Kosten /qm</t>
  </si>
  <si>
    <t>21mm</t>
  </si>
  <si>
    <t>18mm</t>
  </si>
  <si>
    <t>15mm</t>
  </si>
  <si>
    <t>12mm</t>
  </si>
  <si>
    <t>9mm</t>
  </si>
  <si>
    <t>10" LED Module (Akku extern) Alu-Profile</t>
  </si>
  <si>
    <t>€</t>
  </si>
  <si>
    <t>Mark 3</t>
  </si>
  <si>
    <t>h</t>
  </si>
  <si>
    <t>Nr.</t>
  </si>
  <si>
    <t>Name</t>
  </si>
  <si>
    <t>€/Stk.</t>
  </si>
  <si>
    <t>Anzahl</t>
  </si>
  <si>
    <t>€ gesamt</t>
  </si>
  <si>
    <t>Shop</t>
  </si>
  <si>
    <t>Link</t>
  </si>
  <si>
    <t>[mm]</t>
  </si>
  <si>
    <t>1</t>
  </si>
  <si>
    <t>Gehäuse</t>
  </si>
  <si>
    <t>(L)</t>
  </si>
  <si>
    <t>(B)</t>
  </si>
  <si>
    <t>1.1</t>
  </si>
  <si>
    <t>Alu-Profile</t>
  </si>
  <si>
    <t>1.1.1</t>
  </si>
  <si>
    <t>Oben/Unten Alu-Profile</t>
  </si>
  <si>
    <t>Dold</t>
  </si>
  <si>
    <t>DOLD Mechatronik | Aluminiumprofil 16x120E I-Typ Nut 8 (dold-mechatronik.de)</t>
  </si>
  <si>
    <t>1.1.2</t>
  </si>
  <si>
    <t>Seiten Alu-Profile</t>
  </si>
  <si>
    <t>1.1.3</t>
  </si>
  <si>
    <t>Scheiben-Dichtungen (min. 7 m)</t>
  </si>
  <si>
    <t>https://www.dold-mechatronik.de/Scheibendichtung-I-Typ-Nut-8-fuer-Scheibenstaerke-4-6mm-Laenge-1m</t>
  </si>
  <si>
    <t>1.1.4</t>
  </si>
  <si>
    <t>Befestigungsmaterial Dold</t>
  </si>
  <si>
    <t>1.1.4.1</t>
  </si>
  <si>
    <t>Schraube - M5x20 Zylinderkopfschraube Edelstahl x100</t>
  </si>
  <si>
    <t>DIN 912 Zylinderschraube mit Innensechskant, Edelstahl A2, 0,18 € (dold-mechatronik.de)</t>
  </si>
  <si>
    <t>1.1.4.2</t>
  </si>
  <si>
    <t>Schraube - M3x20 Senkkopfschraube</t>
  </si>
  <si>
    <t>DIN 7991 Senkschraube mit Innensechskant, A2, M3X20, 0,19 € (dold-mechatronik.de)</t>
  </si>
  <si>
    <t>1.1.4.3</t>
  </si>
  <si>
    <t>Mutter - M3 Mutter (Selbstsichernd)</t>
  </si>
  <si>
    <t>Mutter selbstsichernd DIN985-A2 Größe wählbar, 0,17 € (dold-mechatronik.de)</t>
  </si>
  <si>
    <t>1.1.5</t>
  </si>
  <si>
    <t>Dold Versand</t>
  </si>
  <si>
    <t>1.2</t>
  </si>
  <si>
    <t>Plattenmaterial</t>
  </si>
  <si>
    <t>Optionen Base Plate</t>
  </si>
  <si>
    <t>1.2.1.1</t>
  </si>
  <si>
    <t>Baumarkt</t>
  </si>
  <si>
    <t>MDF-Platte nach Maß (Schwarz, Max. Zuschnittsmaß: 2.800 x 2.100 mm, Stärke: 19 mm) | BAUHAUS</t>
  </si>
  <si>
    <t>oder</t>
  </si>
  <si>
    <t>1.2.1.2</t>
  </si>
  <si>
    <t>1.2.2</t>
  </si>
  <si>
    <t>Rückwand hart PVC dunkel grau 4 mm</t>
  </si>
  <si>
    <t>Kunststoffplattenonline</t>
  </si>
  <si>
    <t>Hart PVC Platten Dunkelgrau 4 mm - Zuschnitt nach Maß (kunststoffplattenonline.de)</t>
  </si>
  <si>
    <t>1.2.3</t>
  </si>
  <si>
    <t>Polycarbonat Platte klar 4 mm</t>
  </si>
  <si>
    <t>Polycarbonat Platten transparent (klar) 4 mm (kunststoffplattenonline.de)</t>
  </si>
  <si>
    <t>1.2.4</t>
  </si>
  <si>
    <t>Versand Platten</t>
  </si>
  <si>
    <t>1.3</t>
  </si>
  <si>
    <t>Riemengriff</t>
  </si>
  <si>
    <t>Thomann</t>
  </si>
  <si>
    <t>⁣Adam Hall 3427 Strap Handle Black – Musikhaus Thomann</t>
  </si>
  <si>
    <t>1.4</t>
  </si>
  <si>
    <t>Gurt Ösen</t>
  </si>
  <si>
    <t>⁣Adam Hall Hardware 2882 Mounting Ring – Musikhaus Thomann</t>
  </si>
  <si>
    <t>1.5</t>
  </si>
  <si>
    <t>Schrauben (Holz)</t>
  </si>
  <si>
    <t>1.5.1</t>
  </si>
  <si>
    <t>Schraube - SPANPL.FLAKO A2 5 x 40 10Stk (Griff)</t>
  </si>
  <si>
    <t>1.5.2</t>
  </si>
  <si>
    <t>Schraube - SPANPL.PANH.BLAU 4,0 x 40 10Stk (Ösen)</t>
  </si>
  <si>
    <t>1.5.3</t>
  </si>
  <si>
    <t>Schraube - INOX SPANPL A2 4,0 x 50 5Stk (Flange)</t>
  </si>
  <si>
    <t>1.5.4</t>
  </si>
  <si>
    <t>1.6</t>
  </si>
  <si>
    <t>Filament extrudr® BDP ø1.75mm (0.8kg) Greentec PRO CARBON</t>
  </si>
  <si>
    <t>Amazon</t>
  </si>
  <si>
    <t>extrudr® BDP ø1.75mm (0.8kg) Greentec PRO CARBON - erdölfreies BIO-Filament! mit Carbon-Verstärkung! Mechanisch &amp; Thermisch hoch belastbar! Made in Austria - europäische Qualität zum fairen Preis! : Amazon.de: Gewerbe, Industrie &amp; Wissenschaft</t>
  </si>
  <si>
    <t>1.6.1</t>
  </si>
  <si>
    <t>3D Druck Ecken</t>
  </si>
  <si>
    <t>3D-Druck</t>
  </si>
  <si>
    <t>1.6.2</t>
  </si>
  <si>
    <t>3D Druck Stativ Aufnahme</t>
  </si>
  <si>
    <t>1.6.3</t>
  </si>
  <si>
    <t>3D Druck Typen-Plakette</t>
  </si>
  <si>
    <t>1.6.4</t>
  </si>
  <si>
    <t>3D Druck Buchsen-Plakette</t>
  </si>
  <si>
    <t>1.6.5</t>
  </si>
  <si>
    <t>3D Druck Lüftungsgitter (optional)</t>
  </si>
  <si>
    <t>1.6.6</t>
  </si>
  <si>
    <t>3D Druck Platinen Stand-Ups</t>
  </si>
  <si>
    <t>1.6.7</t>
  </si>
  <si>
    <t>3D Druck Antennenhalter</t>
  </si>
  <si>
    <t>1.6.8</t>
  </si>
  <si>
    <t>3D Druck Traversen-Manschetten-Clip (Horn-Cuff-Clip)</t>
  </si>
  <si>
    <t>Optionen Dichtungen</t>
  </si>
  <si>
    <t>1.7</t>
  </si>
  <si>
    <t>Filament Flex 45 Sample 50g</t>
  </si>
  <si>
    <t>TND3D</t>
  </si>
  <si>
    <t>https://die-3d-druckerei.de/produkt/flex-45-sample-50g</t>
  </si>
  <si>
    <t>1.7.1</t>
  </si>
  <si>
    <t>3D Druck Dichtungen Ecken</t>
  </si>
  <si>
    <t>1.7.2</t>
  </si>
  <si>
    <t>3D Druck Dichtungen Scheiben für Ecken (optional)</t>
  </si>
  <si>
    <t>1.7.3</t>
  </si>
  <si>
    <t>3D Druck Dichtungen Ösen-Platte</t>
  </si>
  <si>
    <t>1.7.4</t>
  </si>
  <si>
    <t>3D Druck Dichtungen Ösen-Schrauben</t>
  </si>
  <si>
    <t>1.8</t>
  </si>
  <si>
    <t>0,5 mm EPDM-Matte mit Plotter geschnitten</t>
  </si>
  <si>
    <t>1.8.1</t>
  </si>
  <si>
    <t>Dichtungen Ecken</t>
  </si>
  <si>
    <t>1.8.2</t>
  </si>
  <si>
    <t>Dichtungen Scheiben für Ecken (optional)</t>
  </si>
  <si>
    <t>1.8.3</t>
  </si>
  <si>
    <t>Dichtungen Ösen-Platte</t>
  </si>
  <si>
    <t>1.8.4</t>
  </si>
  <si>
    <t>Dichtungen Ösen-Schrauben (Scheiben)</t>
  </si>
  <si>
    <t>1.9</t>
  </si>
  <si>
    <t>Sikaflex-291i Haftstarker Dichtstoff 70ml Schwarz</t>
  </si>
  <si>
    <t>Sikaflex-291I Haftstarker Marine-Dichtstoff 70ml Schwarz : Amazon.de: Auto &amp; Motorrad</t>
  </si>
  <si>
    <t>Gesamt Gehäuse / Set</t>
  </si>
  <si>
    <t>Gesamt Gehäuse / Display</t>
  </si>
  <si>
    <t>2</t>
  </si>
  <si>
    <t>Elektronik</t>
  </si>
  <si>
    <t>2.1</t>
  </si>
  <si>
    <t>esp32 lora</t>
  </si>
  <si>
    <t>Aliexpress</t>
  </si>
  <si>
    <t>https://s.click.aliexpress.com/e/_A1a1bz</t>
  </si>
  <si>
    <t xml:space="preserve"> --&gt; alternativ (schneller/teurer)</t>
  </si>
  <si>
    <t>DollaTek 433MHz - 470MHz Lora SX1278 Entwicklungsboard 0.96 OLED-Display ESP32 WiFi Kit 32 Bluetooth-Kartenentwicklung IOT-Modul für Arduino: Amazon.de: Elektronik &amp; Foto</t>
  </si>
  <si>
    <t>2.2</t>
  </si>
  <si>
    <t>PCA9685 (unbestückt)</t>
  </si>
  <si>
    <t>https://s.click.aliexpress.com/e/_AM8t7v</t>
  </si>
  <si>
    <t>DollaTek 16-Kanal 12-Bit-PWM-Servomotortreiber I2C Modul Board PCA9685 Für Arduino/Roboter/Raspberry Pi: Amazon.de: Elektronik &amp; Foto</t>
  </si>
  <si>
    <t>2.3</t>
  </si>
  <si>
    <t>Mosfet Treiber 4er (YYNMOS-4, grün)</t>
  </si>
  <si>
    <t>2.4</t>
  </si>
  <si>
    <t>Kabel</t>
  </si>
  <si>
    <t>2.4.1</t>
  </si>
  <si>
    <t>Kabel DC + Horn</t>
  </si>
  <si>
    <t>5m KFZ Verlängerungskabel 12V, Verlängerung, 15A Sicherung, Vollgummileitung mit Stecker und Buchse, Klettband, für Zigarettenanzünder-Buchse: Amazon.de: Auto &amp; Motorrad</t>
  </si>
  <si>
    <t>2.4.2</t>
  </si>
  <si>
    <t>Stecker DC</t>
  </si>
  <si>
    <t>https://www.thomann.de/de/varytec_real_pf.htm?partner_id=81150</t>
  </si>
  <si>
    <t>2.4.3</t>
  </si>
  <si>
    <t>Stecker Horn</t>
  </si>
  <si>
    <t>https://www.thomann.de/de/varytec_real_pm.htm?partner_id=81150</t>
  </si>
  <si>
    <t>Flachsteckklemmen 12 Stk.</t>
  </si>
  <si>
    <t>Aderendhülsen 1,5 qmm</t>
  </si>
  <si>
    <t>2.5</t>
  </si>
  <si>
    <t>Horn/Hupe/Buzzer</t>
  </si>
  <si>
    <t>HELLA 3AL 922 000-951 Horn - S90 - 12V - 113dB(A) - Frequenzbereich: 350Hz - Tiefton - Gehäusefarbe: rot/schwarz - Flachsteckanschluss : Amazon.de: Auto &amp; Motorrad</t>
  </si>
  <si>
    <t>2.6</t>
  </si>
  <si>
    <t>https://s.click.aliexpress.com/e/_AUnjyR</t>
  </si>
  <si>
    <t>2.7</t>
  </si>
  <si>
    <t>Ein/Aus Schalter</t>
  </si>
  <si>
    <t>2.7.1</t>
  </si>
  <si>
    <t>Taster 16mm (2er Paket)</t>
  </si>
  <si>
    <t>Gebildet 2 Stücke 16mm Edelstahl Latching Drucktastenschalter 12V-24V 5A Power Symbol LED 1NO1NC SPDT ON Off Wasserdichter Kippschalter mit Steckdose Stecker (Weiß LED) : Amazon.de: Baumarkt</t>
  </si>
  <si>
    <t>2.8</t>
  </si>
  <si>
    <t>Step-down LM2596S (3er Packet, einer Ersatz)</t>
  </si>
  <si>
    <t>AZDelivery 3 x LM2596S DC-DC Netzteil Adapter Step down Modul kompatibel mit Arduino inklusive eBook!: Computer &amp; Zubehör (amazon.de)</t>
  </si>
  <si>
    <t>2.9</t>
  </si>
  <si>
    <t>Kabeldurchführung DC (Buchse)</t>
  </si>
  <si>
    <t>https://www.thomann.de/de/varytec_real_cm.htm?partner_id=81150</t>
  </si>
  <si>
    <t>2.10</t>
  </si>
  <si>
    <t>Kabeldurchführung Horn (Buchse)</t>
  </si>
  <si>
    <t>https://www.thomann.de/de/varytec_real_cf.htm?partner_id=81150</t>
  </si>
  <si>
    <t>2.11.1</t>
  </si>
  <si>
    <t>Abdeckung/Dichtung Buchsen Power In</t>
  </si>
  <si>
    <t>⁣Neutrik SCnac-MPX True1 5pc – Musikhaus Thomann</t>
  </si>
  <si>
    <t>2.11.2</t>
  </si>
  <si>
    <t>Abdeckung/Dichtung Buchsen Horn</t>
  </si>
  <si>
    <t>Neutrik SCnac-FPX True1 – Musikhaus Thomann</t>
  </si>
  <si>
    <t>2.12</t>
  </si>
  <si>
    <t>JST connector 2Pin (Buchse XH2.54, min 32x)</t>
  </si>
  <si>
    <t>2.13</t>
  </si>
  <si>
    <t>2.14</t>
  </si>
  <si>
    <t>Bauteile Platine passiv (Buchsen, Klemmen usw.)</t>
  </si>
  <si>
    <t>40er Stiftleiste männlich (1x)</t>
  </si>
  <si>
    <t>40er Stiftleiste weiblich (8x)</t>
  </si>
  <si>
    <t>Schalter/Jumper (2x)</t>
  </si>
  <si>
    <t>2.15</t>
  </si>
  <si>
    <t>2.16</t>
  </si>
  <si>
    <t>Schraube - Senkkopf 2,0 x 10 4Stk</t>
  </si>
  <si>
    <t>2.20</t>
  </si>
  <si>
    <t>Optionen</t>
  </si>
  <si>
    <t>2.20.1</t>
  </si>
  <si>
    <t>(€ gesamt)</t>
  </si>
  <si>
    <t>2.20.1.1</t>
  </si>
  <si>
    <t>Lüfter 60mm 2Stk.</t>
  </si>
  <si>
    <t>Security-01 6015 Lüfter mit Kugellager, bürstenlos, 60 mm x 60 mm x 15 mm, 12 V Gleichstrom, 2-polig: Amazon.de: Computer &amp; Zubehör</t>
  </si>
  <si>
    <t>2.20.1.2</t>
  </si>
  <si>
    <t>Tempsensor LM75A (2stk.)</t>
  </si>
  <si>
    <t>Hailege 2pcs LM75 LM75A Temperature Sensor High Speed I2C Interface High Precision Development Board : Amazon.de: Gewerbe, Industrie &amp; Wissenschaft</t>
  </si>
  <si>
    <t>2.20.1.3</t>
  </si>
  <si>
    <t>Schraube - M4x30 Senkkopfschraube</t>
  </si>
  <si>
    <t>DIN 7991 Senkschraube mit Innensechskant, Edelstahl A2, 0,14 € (dold-mechatronik.de)</t>
  </si>
  <si>
    <t>2.20.1.4</t>
  </si>
  <si>
    <t>Scheibe - M4 Unterlegscheibe</t>
  </si>
  <si>
    <t>Scheibe DIN125A-43 X M4-A2, 0,14 € (dold-mechatronik.de)</t>
  </si>
  <si>
    <t>2.20.1.5</t>
  </si>
  <si>
    <t>Mutter- M4 Mutter (Selbstsicherend)</t>
  </si>
  <si>
    <t>2.20.2</t>
  </si>
  <si>
    <t>Kabel-Verbindung</t>
  </si>
  <si>
    <t>2.20.2.1</t>
  </si>
  <si>
    <t xml:space="preserve"> --&gt; alternativ (schneller/teurer/zu viele)</t>
  </si>
  <si>
    <t>JZK 5 Stück TTL-auf-RS485-Modul, 485 auf seriellen Anschluss, UART-Niveau-Konvertierung, automatische Durchflusskontrolle, TTL-Drehung RS485, 3,3 V, 5 V: Amazon.de: Elektronik &amp; Foto</t>
  </si>
  <si>
    <t>2.20.2.2</t>
  </si>
  <si>
    <t>Ethernet patch kabel 0,5m</t>
  </si>
  <si>
    <t>deleyCON 0,5m CAT.6 Ethernet Gigabit Lan Netzwerkkabel RJ45 CAT6 Kabel Patchkabel Kompatibel zu CAT.5 CAT.5e CAT.6a Cat.7 - Schwarz : Amazon.de: Computer &amp; Zubehör</t>
  </si>
  <si>
    <t>2.20.2.3</t>
  </si>
  <si>
    <t>deleyCON 2m CAT.6 Ethernet Gigabit Lan Netzwerkkabel RJ45 CAT6 Kabel Patchkabel Kompatibel zu CAT.5 CAT.5e CAT.6a Cat.7 - Schwarz : Amazon.de: Computer &amp; Zubehör</t>
  </si>
  <si>
    <t>2.20.2.4</t>
  </si>
  <si>
    <t>Ethernet Kabel 60m</t>
  </si>
  <si>
    <t>Goobay 94396 CAT6 Kabel für Außenbereich Netzwerkkabel UV- und Wassergeschützt schwarz/blau, 60 Meter: Amazon.de: Computer &amp; Zubehör</t>
  </si>
  <si>
    <t>2.20.2.5</t>
  </si>
  <si>
    <t>Seetronic SE8MC-05-NEW RJ45 – Musikhaus Thomann</t>
  </si>
  <si>
    <t>2.20.2.6</t>
  </si>
  <si>
    <t>Seetronic SE8FD05-02 RJ45 IP65 – Musikhaus Thomann</t>
  </si>
  <si>
    <t>2.20.2.7</t>
  </si>
  <si>
    <t>Platine Verteilung</t>
  </si>
  <si>
    <t>2.20.2.8</t>
  </si>
  <si>
    <t>Ethernetbuchsen Platine</t>
  </si>
  <si>
    <t>2.20.2.9</t>
  </si>
  <si>
    <t>Gehäuse Verteilung (3D Druck)</t>
  </si>
  <si>
    <t>2.20.2.10</t>
  </si>
  <si>
    <t>Gesamt Elektronik / Set</t>
  </si>
  <si>
    <t>Gesamt Elektronik / Display</t>
  </si>
  <si>
    <t>3</t>
  </si>
  <si>
    <t>Steuerung</t>
  </si>
  <si>
    <t>3.1</t>
  </si>
  <si>
    <t>3D-Druck Gehäuse (Oben und Unten)</t>
  </si>
  <si>
    <t>3.2</t>
  </si>
  <si>
    <t>Ladegerät 5v min 1A und Micro-USB Kabel</t>
  </si>
  <si>
    <t>Dericam 5V 1A Micro USB Wandladegerät, Android Ladekabel, 5 Volt 1000mA AC, DC Netzteil für die Überwachungskamera von Android Smartphones,Tablets und Heimkameras, 1,5m Netzkabel, EU Stecker: Amazon.de: Elektronik &amp; Foto</t>
  </si>
  <si>
    <t>3.4</t>
  </si>
  <si>
    <t>esp32 lora (bei Elektronik mit dabei)</t>
  </si>
  <si>
    <t>3.5</t>
  </si>
  <si>
    <t>3.6</t>
  </si>
  <si>
    <t>3.6.1</t>
  </si>
  <si>
    <t>Ethernet Buchse</t>
  </si>
  <si>
    <t>3.6.2</t>
  </si>
  <si>
    <t>TP4056 Lipo Lademodul</t>
  </si>
  <si>
    <t>3.6.3</t>
  </si>
  <si>
    <t>Button 6x</t>
  </si>
  <si>
    <t>3.6.4</t>
  </si>
  <si>
    <t>Steiftleiste männlich 4x4er von Elektronik</t>
  </si>
  <si>
    <t>3.6.5</t>
  </si>
  <si>
    <t>Stiftleiste weiblich 4x4er (speziell?, sonst bei Elektronik +1)</t>
  </si>
  <si>
    <t>3.6.6</t>
  </si>
  <si>
    <t>3.6.7</t>
  </si>
  <si>
    <t>1.25 Batterie Buchse</t>
  </si>
  <si>
    <t>3.7</t>
  </si>
  <si>
    <t>Schraube - Senkkopf 2,0 x 10 8Stk</t>
  </si>
  <si>
    <t>Schraube - Senkkopf 2,0 x 4,5 4Stk</t>
  </si>
  <si>
    <t>Gesamt Steuerung / Set</t>
  </si>
  <si>
    <t>4</t>
  </si>
  <si>
    <t>RoyPow Akku 86.58Wh</t>
  </si>
  <si>
    <t>RoyPow Tragbares Ladegerät 30W PD USB-C Power Bank mit 12V Zigarettenanzünder Steckdose, externem Akku für Laptop MacBook Air iPad iPhone Autokamera oder Camping Reisen: Amazon.de: Elektronik &amp; Foto</t>
  </si>
  <si>
    <t>4.2</t>
  </si>
  <si>
    <t>Rebelcell 48k 153Wh (/Fox Halo Power Pack 48k)</t>
  </si>
  <si>
    <t>Rebelcell Power Rebel 48K | Wetterfeste Outdoor Powerbank &amp;#9830; (echolotprofis.de)</t>
  </si>
  <si>
    <t>4.3</t>
  </si>
  <si>
    <t>Fox Halo Power Pack 96k 307Wh</t>
  </si>
  <si>
    <t>Fox Halo Power 96K, Fishingtackle24 - Angelbedarf Angelruten Angelbekleidung Angelzubehör Kunstköder Angeltaschen Angelzelt Angelschnur</t>
  </si>
  <si>
    <t>4.5</t>
  </si>
  <si>
    <t>TotalCool MSC 38k 144Wh</t>
  </si>
  <si>
    <t>campingandmore24</t>
  </si>
  <si>
    <t>Camping und Freizeitzubehör (campingandmore24.de)</t>
  </si>
  <si>
    <t>Gesamt Akku / Set</t>
  </si>
  <si>
    <t>5</t>
  </si>
  <si>
    <t>Zubehör</t>
  </si>
  <si>
    <t>5.1</t>
  </si>
  <si>
    <t>Stativ-2er-Set + Tasche</t>
  </si>
  <si>
    <t>Millenium BS-2211B MKII Profi Boxenständer Set – Musikhaus Thomann</t>
  </si>
  <si>
    <t>5.2</t>
  </si>
  <si>
    <t>Feuer-/Wasserfeste Akku (Trage-)Tasche</t>
  </si>
  <si>
    <t>Aitere Feuerfeste Dokumententasche 39 x 13 x 31cm Feuersichere wasserdichte Tasche Hülle Beutel Behälter für A4 Dokumente Passport Bankdatei Geld Wertsachen : Amazon.de: Baumarkt</t>
  </si>
  <si>
    <t>5.3</t>
  </si>
  <si>
    <t>(Gummi)-Bänder mit Haken (Aufhängen zB an Ballfangnetzen, Basketballkörben, Banden-Scheiben usw.)</t>
  </si>
  <si>
    <t>5.4</t>
  </si>
  <si>
    <t>Kabel Binder Klett</t>
  </si>
  <si>
    <t>https://www.thomann.de/de/thomann_v1012_10er_pack_kabelbinder.htm?partner_id=81150</t>
  </si>
  <si>
    <t>5.5</t>
  </si>
  <si>
    <t>Befestigung Horn</t>
  </si>
  <si>
    <t>5.5.1</t>
  </si>
  <si>
    <t>Rohrschelle/Traversenhalterung</t>
  </si>
  <si>
    <t>Duratruss Jr Eye Clamp 75kg black – Musikhaus Thomann</t>
  </si>
  <si>
    <t>5.5.2</t>
  </si>
  <si>
    <t>Mutter - M8 Mutter Selbsicherend</t>
  </si>
  <si>
    <t>Nut DIN 985-A2 size selectable, 0,29 € (dold-mechatronik.de)</t>
  </si>
  <si>
    <t>5.5.3</t>
  </si>
  <si>
    <t>Traversen-Schelle-Clip</t>
  </si>
  <si>
    <t>Netzteil (optional, nur Indoor)</t>
  </si>
  <si>
    <t>Digit.Tail Netzgleichrichter Netzadapter Spannungswandler Konverter 220V/230V/240V auf 12V/10A (120W) KFZ Zigarettenanzünder Wechselrichter AC/DC Adapter für PKW Kühlbox Navi : Amazon.de: Auto &amp; Motorrad</t>
  </si>
  <si>
    <t>Gesamt Zubehör / Set</t>
  </si>
  <si>
    <t>Gesamt Zubehör / Display</t>
  </si>
  <si>
    <t>Gesamt / Set</t>
  </si>
  <si>
    <t>Carbon Pro</t>
  </si>
  <si>
    <t>No.</t>
  </si>
  <si>
    <t>Part</t>
  </si>
  <si>
    <t>Amount</t>
  </si>
  <si>
    <t>Gewicht [g]</t>
  </si>
  <si>
    <t>Zeit [min]</t>
  </si>
  <si>
    <t>Gewicht gesamt[g]</t>
  </si>
  <si>
    <t>Zeit gesamt [min]</t>
  </si>
  <si>
    <t>Type_Plate_1</t>
  </si>
  <si>
    <t>Type_Plate_2</t>
  </si>
  <si>
    <t>Socket_Plate</t>
  </si>
  <si>
    <t>Ventialtion_Grid (optional)</t>
  </si>
  <si>
    <t>Lower_Corner_Joint</t>
  </si>
  <si>
    <t>Upper_Corner_Joint</t>
  </si>
  <si>
    <t>Tripod_Flange</t>
  </si>
  <si>
    <t>Tripod_Flange_Insert</t>
  </si>
  <si>
    <t>Antenna_Bracket</t>
  </si>
  <si>
    <t>PCB_Stand_Offs</t>
  </si>
  <si>
    <t>Upper_Controller_Shell</t>
  </si>
  <si>
    <t>Lower_Controller_Shell</t>
  </si>
  <si>
    <t>Upper_Junction_Case</t>
  </si>
  <si>
    <t>Lower_Junction_Case</t>
  </si>
  <si>
    <t>Gesamt</t>
  </si>
  <si>
    <t>Filament Flex (i.e. Flex 45 Sample 50g)</t>
  </si>
  <si>
    <t>Sealing_Corner_Joint</t>
  </si>
  <si>
    <t>Round_Sealing_Corner_Joint (optional)</t>
  </si>
  <si>
    <t>Sealing_Hinge</t>
  </si>
  <si>
    <t>Round_Sealing_Hinge</t>
  </si>
  <si>
    <t>Fixpoint 17002 Flachsteckhülse, Steckmaß 6.4 mm x 0.8 mm, 10 A, Rot (100-er pack) : Amazon.de: Gewerbe, Industrie &amp; Wissenschaft</t>
  </si>
  <si>
    <t>Ethernet patch kabel 2m</t>
  </si>
  <si>
    <t>Grundplatte LEDs (MDF) 8 mm (nicht getestet)</t>
  </si>
  <si>
    <t>Grundplatte LEDs (MDF, schwarz) 19 mm (unbearbeitet)</t>
  </si>
  <si>
    <t>Grundplatte LEDs (MDF, schwarz) 19 mm (bearbeitet)</t>
  </si>
  <si>
    <t>1.2.1.3.1</t>
  </si>
  <si>
    <t>Schraube - Senkkopf 3,0 x 20 2Stk (Flange-zentral)</t>
  </si>
  <si>
    <t>info@devdrik.de</t>
  </si>
  <si>
    <t>Hendrik Angebot anfragen</t>
  </si>
  <si>
    <t>Akku Lipo (optional, nicht empohlen)</t>
  </si>
  <si>
    <t>https://s.click.aliexpress.com/e/_DFZa5DR</t>
  </si>
  <si>
    <t>2.4.4.1</t>
  </si>
  <si>
    <t>2.4.4.2</t>
  </si>
  <si>
    <t>Flachsteckklemmen 100Stk. Packung</t>
  </si>
  <si>
    <t>2.4.5.1</t>
  </si>
  <si>
    <t>2.4.5.2</t>
  </si>
  <si>
    <t>Aderendhülse 0,5 qmm</t>
  </si>
  <si>
    <t>selber suchen</t>
  </si>
  <si>
    <t>2.7.2.1</t>
  </si>
  <si>
    <t>2.7.2.2</t>
  </si>
  <si>
    <t>LED Module (weiß oder rot - 4x7 Segmente Set -Preis abgeschätzt)</t>
  </si>
  <si>
    <t>2.13.1</t>
  </si>
  <si>
    <t>2.13.2</t>
  </si>
  <si>
    <t>2.13.3</t>
  </si>
  <si>
    <t>2.13.4</t>
  </si>
  <si>
    <t>2.13.5</t>
  </si>
  <si>
    <t>2.13.6</t>
  </si>
  <si>
    <t>2.13.7</t>
  </si>
  <si>
    <t>Platinen Display</t>
  </si>
  <si>
    <t>Diode 1N4004 (4x)</t>
  </si>
  <si>
    <t>Schraubklemme 5.08 2Pin (6x)</t>
  </si>
  <si>
    <t>Elko 100 oder 200 uF (2x) (optional)</t>
  </si>
  <si>
    <t>Schraube - SPANPL.PANH.BLAU 3,0 x 25 66Stk. (LEDs)</t>
  </si>
  <si>
    <t>Schraube - SPANPL.PANH.BLAU 3,0 x 13 12Stk. (Platine - 3,0 x 25 wäre auch möglich)</t>
  </si>
  <si>
    <t>Aktive Lüftung (nicht in Software/nicht getestet)</t>
  </si>
  <si>
    <t>Schraube - 4x 2x10 Schrauben für Gehäuse</t>
  </si>
  <si>
    <t>Seetronic SE8MC-05-NEW RJ45 (siehe Wiki für Alternativen)</t>
  </si>
  <si>
    <t>Seetronic SE8FD05-02 RJ45 IP65 (siehe Wiki für Alternativen)</t>
  </si>
  <si>
    <t>Auswahl</t>
  </si>
  <si>
    <t>€gesamt Auswahl</t>
  </si>
  <si>
    <t>Aderendhülsen 1,5 qmm (6Stk.)</t>
  </si>
  <si>
    <t>Aderendhülse 0,5 qmm (10Stk.)</t>
  </si>
  <si>
    <t>RS-485 Modul</t>
  </si>
  <si>
    <t>https://s.click.aliexpress.com/e/_DFlEJFL</t>
  </si>
  <si>
    <t>3.3.1</t>
  </si>
  <si>
    <t>3.3.2</t>
  </si>
  <si>
    <t>Power Bank</t>
  </si>
  <si>
    <t>https://amzn.to/3KFdgb3</t>
  </si>
  <si>
    <t>3.6.8</t>
  </si>
  <si>
    <t>Bauteile (Button, Schalter usw.)</t>
  </si>
  <si>
    <t>Platinen (blau/rot)</t>
  </si>
  <si>
    <t>Linearregler AP2112K-3.3</t>
  </si>
  <si>
    <t>Versorgung (Optionen)</t>
  </si>
  <si>
    <t>4.1</t>
  </si>
  <si>
    <t>Ladegerät (PD) für RoyPow Akku</t>
  </si>
  <si>
    <t>4.4.1</t>
  </si>
  <si>
    <t>4.4.2</t>
  </si>
  <si>
    <t>Echolotprofis</t>
  </si>
  <si>
    <t>Fischingtackle24</t>
  </si>
  <si>
    <t>Horn_Cuff_Clip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</si>
</sst>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7" x14ac:knownFonts="1">
    <font>
      <sz val="10"/>
      <color rgb="FF000000"/>
      <name val="Arial"/>
      <scheme val="minor"/>
    </font>
    <font>
      <sz val="10"/>
      <color theme="1"/>
      <name val="Arial"/>
    </font>
    <font>
      <b/>
      <sz val="10"/>
      <color theme="1"/>
      <name val="Arial"/>
    </font>
    <font>
      <b/>
      <sz val="14"/>
      <color theme="1"/>
      <name val="Arial"/>
    </font>
    <font>
      <sz val="10"/>
      <color rgb="FF000000"/>
      <name val="Arial"/>
    </font>
    <font>
      <sz val="10"/>
      <color theme="1"/>
      <name val="Arial"/>
      <scheme val="minor"/>
    </font>
    <font>
      <u/>
      <sz val="10"/>
      <color theme="10"/>
      <name val="Arial"/>
      <scheme val="minor"/>
    </font>
    <font>
      <sz val="10"/>
      <color theme="1"/>
      <name val="Arial"/>
      <family val="2"/>
    </font>
    <font>
      <sz val="10"/>
      <color rgb="FF000000"/>
      <name val="Arial"/>
      <family val="2"/>
      <scheme val="minor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color theme="1"/>
      <name val="Arial"/>
      <family val="2"/>
      <scheme val="minor"/>
    </font>
    <font>
      <u/>
      <sz val="10"/>
      <color theme="10"/>
      <name val="Arial"/>
      <family val="2"/>
      <scheme val="minor"/>
    </font>
    <font>
      <u/>
      <sz val="10"/>
      <color rgb="FF1155CC"/>
      <name val="Arial"/>
      <family val="2"/>
      <scheme val="minor"/>
    </font>
    <font>
      <u/>
      <sz val="10"/>
      <color rgb="FF0000FF"/>
      <name val="Arial"/>
      <family val="2"/>
      <scheme val="minor"/>
    </font>
    <font>
      <u/>
      <sz val="10"/>
      <color rgb="FF0563C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84">
    <xf numFmtId="0" fontId="0" fillId="0" borderId="0" xfId="0" applyFont="1" applyAlignment="1"/>
    <xf numFmtId="49" fontId="1" fillId="0" borderId="0" xfId="0" applyNumberFormat="1" applyFont="1"/>
    <xf numFmtId="0" fontId="1" fillId="0" borderId="0" xfId="0" applyFont="1"/>
    <xf numFmtId="0" fontId="2" fillId="0" borderId="1" xfId="0" applyFont="1" applyBorder="1"/>
    <xf numFmtId="0" fontId="1" fillId="0" borderId="2" xfId="0" applyFont="1" applyBorder="1"/>
    <xf numFmtId="1" fontId="1" fillId="0" borderId="0" xfId="0" applyNumberFormat="1" applyFont="1"/>
    <xf numFmtId="49" fontId="3" fillId="0" borderId="0" xfId="0" applyNumberFormat="1" applyFont="1"/>
    <xf numFmtId="0" fontId="3" fillId="0" borderId="0" xfId="0" applyFont="1"/>
    <xf numFmtId="164" fontId="2" fillId="0" borderId="0" xfId="0" applyNumberFormat="1" applyFont="1"/>
    <xf numFmtId="0" fontId="2" fillId="0" borderId="0" xfId="0" applyFont="1"/>
    <xf numFmtId="0" fontId="1" fillId="0" borderId="3" xfId="0" applyFont="1" applyBorder="1"/>
    <xf numFmtId="1" fontId="3" fillId="0" borderId="0" xfId="0" applyNumberFormat="1" applyFont="1"/>
    <xf numFmtId="2" fontId="1" fillId="0" borderId="0" xfId="0" applyNumberFormat="1" applyFont="1"/>
    <xf numFmtId="49" fontId="2" fillId="0" borderId="0" xfId="0" applyNumberFormat="1" applyFont="1"/>
    <xf numFmtId="49" fontId="1" fillId="0" borderId="0" xfId="0" applyNumberFormat="1" applyFont="1" applyAlignment="1"/>
    <xf numFmtId="0" fontId="1" fillId="0" borderId="0" xfId="0" applyFont="1" applyAlignment="1"/>
    <xf numFmtId="49" fontId="2" fillId="0" borderId="0" xfId="0" applyNumberFormat="1" applyFont="1" applyAlignment="1"/>
    <xf numFmtId="0" fontId="5" fillId="0" borderId="0" xfId="0" applyFont="1" applyAlignment="1"/>
    <xf numFmtId="0" fontId="1" fillId="0" borderId="3" xfId="0" applyFont="1" applyBorder="1" applyAlignment="1"/>
    <xf numFmtId="2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/>
    <xf numFmtId="49" fontId="1" fillId="0" borderId="0" xfId="0" applyNumberFormat="1" applyFont="1" applyAlignment="1"/>
    <xf numFmtId="0" fontId="3" fillId="0" borderId="4" xfId="0" applyFont="1" applyBorder="1"/>
    <xf numFmtId="1" fontId="3" fillId="0" borderId="4" xfId="0" applyNumberFormat="1" applyFont="1" applyBorder="1"/>
    <xf numFmtId="0" fontId="1" fillId="0" borderId="4" xfId="0" applyFont="1" applyBorder="1"/>
    <xf numFmtId="0" fontId="1" fillId="0" borderId="5" xfId="0" applyFont="1" applyBorder="1"/>
    <xf numFmtId="164" fontId="1" fillId="0" borderId="0" xfId="0" applyNumberFormat="1" applyFont="1"/>
    <xf numFmtId="49" fontId="7" fillId="0" borderId="0" xfId="0" applyNumberFormat="1" applyFont="1"/>
    <xf numFmtId="0" fontId="7" fillId="0" borderId="0" xfId="0" applyFont="1"/>
    <xf numFmtId="0" fontId="8" fillId="0" borderId="0" xfId="0" applyFont="1" applyAlignment="1"/>
    <xf numFmtId="0" fontId="7" fillId="0" borderId="0" xfId="0" applyFont="1" applyAlignment="1"/>
    <xf numFmtId="49" fontId="9" fillId="0" borderId="0" xfId="0" applyNumberFormat="1" applyFont="1"/>
    <xf numFmtId="0" fontId="1" fillId="0" borderId="0" xfId="0" applyFont="1" applyBorder="1" applyAlignment="1"/>
    <xf numFmtId="2" fontId="7" fillId="0" borderId="0" xfId="0" applyNumberFormat="1" applyFont="1"/>
    <xf numFmtId="0" fontId="0" fillId="0" borderId="6" xfId="0" applyFont="1" applyBorder="1" applyAlignment="1"/>
    <xf numFmtId="0" fontId="2" fillId="0" borderId="0" xfId="0" applyFont="1" applyBorder="1"/>
    <xf numFmtId="0" fontId="1" fillId="0" borderId="0" xfId="0" applyFont="1" applyBorder="1"/>
    <xf numFmtId="0" fontId="4" fillId="0" borderId="0" xfId="0" applyFont="1" applyBorder="1"/>
    <xf numFmtId="2" fontId="1" fillId="0" borderId="0" xfId="0" applyNumberFormat="1" applyFont="1" applyBorder="1"/>
    <xf numFmtId="2" fontId="1" fillId="0" borderId="0" xfId="0" applyNumberFormat="1" applyFont="1" applyBorder="1" applyAlignment="1"/>
    <xf numFmtId="0" fontId="0" fillId="0" borderId="7" xfId="0" applyFont="1" applyBorder="1" applyAlignment="1"/>
    <xf numFmtId="0" fontId="3" fillId="0" borderId="8" xfId="0" applyFont="1" applyBorder="1"/>
    <xf numFmtId="0" fontId="1" fillId="0" borderId="8" xfId="0" applyFont="1" applyBorder="1"/>
    <xf numFmtId="0" fontId="7" fillId="0" borderId="8" xfId="0" applyFont="1" applyBorder="1"/>
    <xf numFmtId="0" fontId="0" fillId="0" borderId="8" xfId="0" applyFont="1" applyBorder="1" applyAlignment="1"/>
    <xf numFmtId="0" fontId="2" fillId="0" borderId="8" xfId="0" applyFont="1" applyBorder="1"/>
    <xf numFmtId="0" fontId="2" fillId="0" borderId="8" xfId="0" applyFont="1" applyBorder="1" applyAlignment="1"/>
    <xf numFmtId="0" fontId="1" fillId="0" borderId="8" xfId="0" applyFont="1" applyBorder="1" applyAlignment="1"/>
    <xf numFmtId="0" fontId="4" fillId="2" borderId="8" xfId="0" applyFont="1" applyFill="1" applyBorder="1"/>
    <xf numFmtId="0" fontId="4" fillId="2" borderId="8" xfId="0" applyFont="1" applyFill="1" applyBorder="1" applyAlignment="1">
      <alignment horizontal="left"/>
    </xf>
    <xf numFmtId="0" fontId="1" fillId="0" borderId="8" xfId="0" applyFont="1" applyFill="1" applyBorder="1" applyAlignment="1"/>
    <xf numFmtId="0" fontId="7" fillId="0" borderId="8" xfId="0" applyFont="1" applyFill="1" applyBorder="1" applyAlignment="1"/>
    <xf numFmtId="0" fontId="1" fillId="0" borderId="8" xfId="0" applyFont="1" applyFill="1" applyBorder="1"/>
    <xf numFmtId="0" fontId="7" fillId="0" borderId="8" xfId="0" applyFont="1" applyFill="1" applyBorder="1"/>
    <xf numFmtId="0" fontId="4" fillId="0" borderId="8" xfId="0" applyFont="1" applyFill="1" applyBorder="1"/>
    <xf numFmtId="0" fontId="9" fillId="0" borderId="8" xfId="0" applyFont="1" applyBorder="1"/>
    <xf numFmtId="0" fontId="7" fillId="0" borderId="8" xfId="0" applyFont="1" applyBorder="1" applyAlignment="1"/>
    <xf numFmtId="0" fontId="3" fillId="0" borderId="9" xfId="0" applyFont="1" applyBorder="1"/>
    <xf numFmtId="0" fontId="12" fillId="0" borderId="0" xfId="0" applyFont="1"/>
    <xf numFmtId="0" fontId="13" fillId="0" borderId="0" xfId="1" applyFont="1"/>
    <xf numFmtId="0" fontId="13" fillId="0" borderId="0" xfId="1" applyFont="1" applyAlignment="1"/>
    <xf numFmtId="0" fontId="14" fillId="0" borderId="0" xfId="0" applyFont="1"/>
    <xf numFmtId="0" fontId="15" fillId="0" borderId="0" xfId="0" applyFont="1"/>
    <xf numFmtId="0" fontId="15" fillId="0" borderId="0" xfId="0" applyFont="1" applyAlignment="1"/>
    <xf numFmtId="0" fontId="16" fillId="0" borderId="0" xfId="0" applyFont="1"/>
    <xf numFmtId="0" fontId="14" fillId="0" borderId="0" xfId="0" applyFont="1" applyAlignment="1"/>
    <xf numFmtId="0" fontId="3" fillId="0" borderId="6" xfId="0" applyFont="1" applyBorder="1"/>
    <xf numFmtId="0" fontId="1" fillId="0" borderId="6" xfId="0" applyFont="1" applyBorder="1"/>
    <xf numFmtId="0" fontId="2" fillId="0" borderId="6" xfId="0" applyFont="1" applyBorder="1"/>
    <xf numFmtId="0" fontId="2" fillId="0" borderId="6" xfId="0" applyFont="1" applyBorder="1" applyAlignment="1"/>
    <xf numFmtId="0" fontId="1" fillId="0" borderId="6" xfId="0" applyFont="1" applyBorder="1" applyAlignment="1"/>
    <xf numFmtId="0" fontId="4" fillId="2" borderId="6" xfId="0" applyFont="1" applyFill="1" applyBorder="1"/>
    <xf numFmtId="0" fontId="4" fillId="2" borderId="6" xfId="0" applyFont="1" applyFill="1" applyBorder="1" applyAlignment="1">
      <alignment horizontal="left"/>
    </xf>
    <xf numFmtId="0" fontId="1" fillId="0" borderId="6" xfId="0" applyFont="1" applyFill="1" applyBorder="1" applyAlignment="1"/>
    <xf numFmtId="0" fontId="7" fillId="0" borderId="6" xfId="0" applyFont="1" applyFill="1" applyBorder="1" applyAlignment="1"/>
    <xf numFmtId="0" fontId="1" fillId="0" borderId="6" xfId="0" applyFont="1" applyFill="1" applyBorder="1"/>
    <xf numFmtId="0" fontId="7" fillId="0" borderId="6" xfId="0" applyFont="1" applyFill="1" applyBorder="1"/>
    <xf numFmtId="0" fontId="7" fillId="0" borderId="6" xfId="0" applyFont="1" applyBorder="1"/>
    <xf numFmtId="0" fontId="4" fillId="0" borderId="6" xfId="0" applyFont="1" applyFill="1" applyBorder="1"/>
    <xf numFmtId="0" fontId="9" fillId="0" borderId="6" xfId="0" applyFont="1" applyBorder="1"/>
    <xf numFmtId="0" fontId="10" fillId="0" borderId="6" xfId="0" applyFont="1" applyFill="1" applyBorder="1" applyAlignment="1">
      <alignment horizontal="left"/>
    </xf>
    <xf numFmtId="0" fontId="11" fillId="0" borderId="6" xfId="0" applyFont="1" applyFill="1" applyBorder="1" applyAlignment="1">
      <alignment horizontal="left"/>
    </xf>
    <xf numFmtId="0" fontId="4" fillId="0" borderId="6" xfId="0" applyFont="1" applyBorder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thomann.de/de/varytec_real_cm.htm?partner_id=81150" TargetMode="External"/><Relationship Id="rId21" Type="http://schemas.openxmlformats.org/officeDocument/2006/relationships/hyperlink" Target="https://www.thomann.de/de/varytec_real_pm.htm?partner_id=81150" TargetMode="External"/><Relationship Id="rId42" Type="http://schemas.openxmlformats.org/officeDocument/2006/relationships/hyperlink" Target="https://www.amazon.de/RoyPow-Tragbares-Ladeger%C3%A4t-Zigarettenanz%C3%BCnder-Autokamera/dp/B08JV6HTLK/ref=sr_1_2_sspa?__mk_de_DE=%C3%85M%C3%85%C5%BD%C3%95%C3%91&amp;crid=U3ISD1MD2R4H&amp;keywords=roypow&amp;qid=1643039488&amp;sprefix=roypow%2Caps%2C123&amp;sr=8-2-spons&amp;psc=1&amp;spLa=ZW5jcnlwdGVkUXVhbGlmaWVyPUExMU8zSVQwN1k2RTBKJmVuY3J5cHRlZElkPUEwMzE1MjI2MVZSQUY3TElPVjZOUCZlbmNyeXB0ZWRBZElkPUExMDAzNTM5TkdGVzY4RlpKWkxBJndpZGdldE5hbWU9c3BfYXRmJmFjdGlvbj1jbGlja1JlZGlyZWN0JmRvTm90TG9nQ2xpY2s9dHJ1ZQ==" TargetMode="External"/><Relationship Id="rId47" Type="http://schemas.openxmlformats.org/officeDocument/2006/relationships/hyperlink" Target="https://www.amazon.de/gp/product/B07Q3Q3SK7/ref=ppx_yo_dt_b_asin_title_o00_s00?ie=UTF8&amp;psc=1" TargetMode="External"/><Relationship Id="rId63" Type="http://schemas.openxmlformats.org/officeDocument/2006/relationships/hyperlink" Target="mailto:info@devdrik.de" TargetMode="External"/><Relationship Id="rId68" Type="http://schemas.openxmlformats.org/officeDocument/2006/relationships/hyperlink" Target="mailto:info@devdrik.de" TargetMode="External"/><Relationship Id="rId7" Type="http://schemas.openxmlformats.org/officeDocument/2006/relationships/hyperlink" Target="https://www.bauhaus.info/zuschnittplatten/mdf-platte-nach-mass/p/14450962" TargetMode="External"/><Relationship Id="rId71" Type="http://schemas.openxmlformats.org/officeDocument/2006/relationships/vmlDrawing" Target="../drawings/vmlDrawing1.vml"/><Relationship Id="rId2" Type="http://schemas.openxmlformats.org/officeDocument/2006/relationships/hyperlink" Target="https://www.dold-mechatronik.de/Aluminiumprofil-16x120E-I-Typ-Nut-8" TargetMode="External"/><Relationship Id="rId16" Type="http://schemas.openxmlformats.org/officeDocument/2006/relationships/hyperlink" Target="https://www.amazon.de/gp/product/B07QXR7SJ5/ref=ppx_yo_dt_b_search_asin_title?ie=UTF8&amp;psc=1" TargetMode="External"/><Relationship Id="rId29" Type="http://schemas.openxmlformats.org/officeDocument/2006/relationships/hyperlink" Target="https://www.thomann.de/de/neutrik_scnac_fpx_true1.htm?partner_id=81150" TargetMode="External"/><Relationship Id="rId11" Type="http://schemas.openxmlformats.org/officeDocument/2006/relationships/hyperlink" Target="https://www.thomann.de/de/adam_hall_hardware_2882_mounting_ring.htm?partner_id=81150" TargetMode="External"/><Relationship Id="rId24" Type="http://schemas.openxmlformats.org/officeDocument/2006/relationships/hyperlink" Target="https://www.amazon.de/dp/B07QM53HK6/ref=emc_b_5_t?th=1" TargetMode="External"/><Relationship Id="rId32" Type="http://schemas.openxmlformats.org/officeDocument/2006/relationships/hyperlink" Target="https://www.dold-mechatronik.de/DIN-7991-Senkschraube-mit-Innensechskant-A2-M4X30" TargetMode="External"/><Relationship Id="rId37" Type="http://schemas.openxmlformats.org/officeDocument/2006/relationships/hyperlink" Target="https://www.amazon.de/dp/B01LLOGUNY/ref=twister_B07BXRPSTJ?_encoding=UTF8&amp;psc=1" TargetMode="External"/><Relationship Id="rId40" Type="http://schemas.openxmlformats.org/officeDocument/2006/relationships/hyperlink" Target="https://www.thomann.de/de/seetronic_se8fd05_02_rj45_ip65.htm" TargetMode="External"/><Relationship Id="rId45" Type="http://schemas.openxmlformats.org/officeDocument/2006/relationships/hyperlink" Target="https://www.campingandmore24.de/fahrzeugausstattung/technik/klima-_-belueftung/totalcool-lithium-batterie-16ah-12_24v-oder-230v-mit-adapter142420.html" TargetMode="External"/><Relationship Id="rId53" Type="http://schemas.openxmlformats.org/officeDocument/2006/relationships/hyperlink" Target="mailto:info@devdrik.de" TargetMode="External"/><Relationship Id="rId58" Type="http://schemas.openxmlformats.org/officeDocument/2006/relationships/hyperlink" Target="mailto:info@devdrik.de" TargetMode="External"/><Relationship Id="rId66" Type="http://schemas.openxmlformats.org/officeDocument/2006/relationships/hyperlink" Target="https://s.click.aliexpress.com/e/_DFlEJFL" TargetMode="External"/><Relationship Id="rId5" Type="http://schemas.openxmlformats.org/officeDocument/2006/relationships/hyperlink" Target="https://www.dold-mechatronik.de/DIN-7991-Senkschraube-mit-Innensechskant-A2-M3X20" TargetMode="External"/><Relationship Id="rId61" Type="http://schemas.openxmlformats.org/officeDocument/2006/relationships/hyperlink" Target="mailto:info@devdrik.de" TargetMode="External"/><Relationship Id="rId19" Type="http://schemas.openxmlformats.org/officeDocument/2006/relationships/hyperlink" Target="https://www.amazon.de/gp/product/B08121ZPV5/ref=ppx_yo_dt_b_search_asin_title?ie=UTF8&amp;th=1" TargetMode="External"/><Relationship Id="rId14" Type="http://schemas.openxmlformats.org/officeDocument/2006/relationships/hyperlink" Target="https://www.amazon.de/SIKA-FRANCE-S-A-S-487383-Mehrzweck-Fugenmasse/dp/B016KCJRT6/ref=psdc_79899031_t1_B07FCL5WC5?th=1" TargetMode="External"/><Relationship Id="rId22" Type="http://schemas.openxmlformats.org/officeDocument/2006/relationships/hyperlink" Target="https://www.amazon.de/gp/product/B00H8QOLNG/ref=ppx_yo_dt_b_search_asin_title?ie=UTF8&amp;psc=1" TargetMode="External"/><Relationship Id="rId27" Type="http://schemas.openxmlformats.org/officeDocument/2006/relationships/hyperlink" Target="https://www.thomann.de/de/varytec_real_cf.htm?partner_id=81150" TargetMode="External"/><Relationship Id="rId30" Type="http://schemas.openxmlformats.org/officeDocument/2006/relationships/hyperlink" Target="https://www.amazon.de/dp/B072MH2ZG9/?coliid=I36MAE7IX462B9&amp;colid=1NMY0ASBL6F0I&amp;psc=1&amp;ref_=lv_ov_lig_dp_it" TargetMode="External"/><Relationship Id="rId35" Type="http://schemas.openxmlformats.org/officeDocument/2006/relationships/hyperlink" Target="https://www.amazon.de/JZK-TTL-auf-RS485-Modul-UART-Niveau-Konvertierung-Durchflusskontrolle-RS485/dp/B09VGJCJKQ/?_encoding=UTF8&amp;pd_rd_w=hBJdQ&amp;content-id=amzn1.sym.41b7e53c-0745-4c02-89a0-d1731ab85153&amp;pf_rd_p=41b7e53c-0745-4c02-89a0-d1731ab85153&amp;pf_rd_r=TBPWSVGZ982AG5ZTH6EC&amp;pd_rd_wg=CbvuK&amp;pd_rd_r=f6cdf7f4-76ec-411c-b858-5a2764d42ac4&amp;ref_=pd_gw_ci_mcx_mr_hp_atf_m" TargetMode="External"/><Relationship Id="rId43" Type="http://schemas.openxmlformats.org/officeDocument/2006/relationships/hyperlink" Target="https://www.echolotprofis.de/rebelcell-power-rebel-48k-powerbank/" TargetMode="External"/><Relationship Id="rId48" Type="http://schemas.openxmlformats.org/officeDocument/2006/relationships/hyperlink" Target="https://www.thomann.de/de/thomann_v1012_10er_pack_kabelbinder.htm?partner_id=81150" TargetMode="External"/><Relationship Id="rId56" Type="http://schemas.openxmlformats.org/officeDocument/2006/relationships/hyperlink" Target="mailto:info@devdrik.de" TargetMode="External"/><Relationship Id="rId64" Type="http://schemas.openxmlformats.org/officeDocument/2006/relationships/hyperlink" Target="mailto:info@devdrik.de" TargetMode="External"/><Relationship Id="rId69" Type="http://schemas.openxmlformats.org/officeDocument/2006/relationships/hyperlink" Target="mailto:info@devdrik.de" TargetMode="External"/><Relationship Id="rId8" Type="http://schemas.openxmlformats.org/officeDocument/2006/relationships/hyperlink" Target="https://kunststoffplattenonline.de/product/hart-pvc-platten-dunkelgrau-4-mm/" TargetMode="External"/><Relationship Id="rId51" Type="http://schemas.openxmlformats.org/officeDocument/2006/relationships/hyperlink" Target="https://www.amazon.de/dp/B07GMMTPJ6/?coliid=I25LYBUL8YZSND&amp;colid=1NMY0ASBL6F0I&amp;psc=1&amp;ref_=lv_ov_lig_dp_it" TargetMode="External"/><Relationship Id="rId72" Type="http://schemas.openxmlformats.org/officeDocument/2006/relationships/comments" Target="../comments1.xml"/><Relationship Id="rId3" Type="http://schemas.openxmlformats.org/officeDocument/2006/relationships/hyperlink" Target="https://www.dold-mechatronik.de/Scheibendichtung-I-Typ-Nut-8-fuer-Scheibenstaerke-4-6mm-Laenge-1m" TargetMode="External"/><Relationship Id="rId12" Type="http://schemas.openxmlformats.org/officeDocument/2006/relationships/hyperlink" Target="https://www.amazon.de/gp/product/B07R6TDJ1L/ref=ppx_yo_dt_b_asin_title_o02_s00?ie=UTF8&amp;psc=1" TargetMode="External"/><Relationship Id="rId17" Type="http://schemas.openxmlformats.org/officeDocument/2006/relationships/hyperlink" Target="https://s.click.aliexpress.com/e/_AM8t7v" TargetMode="External"/><Relationship Id="rId25" Type="http://schemas.openxmlformats.org/officeDocument/2006/relationships/hyperlink" Target="https://www.amazon.de/dp/B07YWLCTLK/ref=twister_B07ZQFCFXW?_encoding=UTF8&amp;psc=1" TargetMode="External"/><Relationship Id="rId33" Type="http://schemas.openxmlformats.org/officeDocument/2006/relationships/hyperlink" Target="https://www.dold-mechatronik.de/Scheibe-DIN125A-43-X-M4-A2" TargetMode="External"/><Relationship Id="rId38" Type="http://schemas.openxmlformats.org/officeDocument/2006/relationships/hyperlink" Target="https://www.amazon.de/Goobay-94396-Au%C3%9Fenbereich-Netzwerkkabel-Wassergesch%C3%BCtzt/dp/B00KP3KFXO/ref=sr_1_3?__mk_de_DE=%C3%85M%C3%85%C5%BD%C3%95%C3%91&amp;crid=2AVV2CKUYH0OF&amp;keywords=60m+lan+kabel&amp;qid=1656160344&amp;s=ce-de&amp;sprefix=60m+lan+ka%2Celectronics%2C553&amp;sr=1-3" TargetMode="External"/><Relationship Id="rId46" Type="http://schemas.openxmlformats.org/officeDocument/2006/relationships/hyperlink" Target="https://www.thomann.de/de/millenium_bs2211b_mkii_set.htm?partner_id=81150" TargetMode="External"/><Relationship Id="rId59" Type="http://schemas.openxmlformats.org/officeDocument/2006/relationships/hyperlink" Target="mailto:info@devdrik.de" TargetMode="External"/><Relationship Id="rId67" Type="http://schemas.openxmlformats.org/officeDocument/2006/relationships/hyperlink" Target="https://amzn.to/3KFdgb3" TargetMode="External"/><Relationship Id="rId20" Type="http://schemas.openxmlformats.org/officeDocument/2006/relationships/hyperlink" Target="https://www.thomann.de/de/varytec_real_pf.htm?partner_id=81150" TargetMode="External"/><Relationship Id="rId41" Type="http://schemas.openxmlformats.org/officeDocument/2006/relationships/hyperlink" Target="https://www.amazon.de/dp/B07ZNS3WK1/ref=sspa_dk_detail_5?psc=1&amp;pf_rd_p=4f2ceb27-95e9-46ab-8808-db390b56ec01&amp;pd_rd_wg=A5OFn&amp;pf_rd_r=18PJ18NXQDJHN1YG13NS&amp;pd_rd_w=qBobQ&amp;pd_rd_r=acadd58a-e3a5-4c10-ac28-83b4a0e85fef&amp;s=ce-de&amp;spLa=ZW5jcnlwdGVkUXVhbGlmaWVyPUFPUjZIMVRRRk84MFYmZW5jcnlwdGVkSWQ9QTEwMzQ0ODgxS1FZSkRLQ1RQSktJJmVuY3J5cHRlZEFkSWQ9QTAzMzIxMTkxMEtNSDc3OE1BOUxNJndpZGdldE5hbWU9c3BfZGV0YWlsJmFjdGlvbj1jbGlja1JlZGlyZWN0JmRvTm90TG9nQ2xpY2s9dHJ1ZQ==" TargetMode="External"/><Relationship Id="rId54" Type="http://schemas.openxmlformats.org/officeDocument/2006/relationships/hyperlink" Target="mailto:info@devdrik.de" TargetMode="External"/><Relationship Id="rId62" Type="http://schemas.openxmlformats.org/officeDocument/2006/relationships/hyperlink" Target="mailto:info@devdrik.de" TargetMode="External"/><Relationship Id="rId70" Type="http://schemas.openxmlformats.org/officeDocument/2006/relationships/printerSettings" Target="../printerSettings/printerSettings1.bin"/><Relationship Id="rId1" Type="http://schemas.openxmlformats.org/officeDocument/2006/relationships/hyperlink" Target="https://www.dold-mechatronik.de/Aluminiumprofil-16x120E-I-Typ-Nut-8" TargetMode="External"/><Relationship Id="rId6" Type="http://schemas.openxmlformats.org/officeDocument/2006/relationships/hyperlink" Target="https://www.dold-mechatronik.de/Mutter-DIN-985-M3-A2" TargetMode="External"/><Relationship Id="rId15" Type="http://schemas.openxmlformats.org/officeDocument/2006/relationships/hyperlink" Target="https://s.click.aliexpress.com/e/_A1a1bz" TargetMode="External"/><Relationship Id="rId23" Type="http://schemas.openxmlformats.org/officeDocument/2006/relationships/hyperlink" Target="https://s.click.aliexpress.com/e/_AUnjyR" TargetMode="External"/><Relationship Id="rId28" Type="http://schemas.openxmlformats.org/officeDocument/2006/relationships/hyperlink" Target="https://www.thomann.de/de/neutrik_scnac_mpx_true1_5pc.htm?partner_id=81150" TargetMode="External"/><Relationship Id="rId36" Type="http://schemas.openxmlformats.org/officeDocument/2006/relationships/hyperlink" Target="https://www.amazon.de/deleyCON-Ethernet-Netzwerkkabel-Patchkabel-Kompatibel-Schwarz/dp/B01LLOGOYO/ref=sr_1_4?__mk_de_DE=%C3%85M%C3%85%C5%BD%C3%95%C3%91&amp;crid=29KUPVAI1M28D&amp;keywords=ethernet+kabel+cat5+0%2C5&amp;qid=1676572282&amp;sprefix=ethernet+kabel+cat5+0+5%2Caps%2C92&amp;sr=8-4" TargetMode="External"/><Relationship Id="rId49" Type="http://schemas.openxmlformats.org/officeDocument/2006/relationships/hyperlink" Target="https://www.thomann.de/de/duratruss_jr_eye_clamp_75kg_black.htm" TargetMode="External"/><Relationship Id="rId57" Type="http://schemas.openxmlformats.org/officeDocument/2006/relationships/hyperlink" Target="https://s.click.aliexpress.com/e/_DFZa5DR" TargetMode="External"/><Relationship Id="rId10" Type="http://schemas.openxmlformats.org/officeDocument/2006/relationships/hyperlink" Target="https://www.thomann.de/de/adam_hall_3427_strap_handle_black.htm?partner_id=81150" TargetMode="External"/><Relationship Id="rId31" Type="http://schemas.openxmlformats.org/officeDocument/2006/relationships/hyperlink" Target="https://www.amazon.de/gp/product/B07YTYHVLT/ref=ppx_yo_dt_b_asin_title_o04_s00?ie=UTF8&amp;psc=1" TargetMode="External"/><Relationship Id="rId44" Type="http://schemas.openxmlformats.org/officeDocument/2006/relationships/hyperlink" Target="https://www.fishingtackle24.de/outdoor/angelzelt-schirm-co/zelt-zubehoer/fox-halo-power-96k.html" TargetMode="External"/><Relationship Id="rId52" Type="http://schemas.openxmlformats.org/officeDocument/2006/relationships/hyperlink" Target="mailto:info@devdrik.de" TargetMode="External"/><Relationship Id="rId60" Type="http://schemas.openxmlformats.org/officeDocument/2006/relationships/hyperlink" Target="https://www.amazon.de/gp/product/B000L0ZCUC/ref=ppx_yo_dt_b_asin_title_o04_s00?ie=UTF8&amp;psc=1" TargetMode="External"/><Relationship Id="rId65" Type="http://schemas.openxmlformats.org/officeDocument/2006/relationships/hyperlink" Target="mailto:info@devdrik.de" TargetMode="External"/><Relationship Id="rId4" Type="http://schemas.openxmlformats.org/officeDocument/2006/relationships/hyperlink" Target="https://www.dold-mechatronik.de/DIN-912-Zylinderschraube-mit-Innensechskant-Edelstahl-A2-M5X20-VO" TargetMode="External"/><Relationship Id="rId9" Type="http://schemas.openxmlformats.org/officeDocument/2006/relationships/hyperlink" Target="https://kunststoffplattenonline.de/product/polycarbonat-platten-transparent-klar-4-mm/" TargetMode="External"/><Relationship Id="rId13" Type="http://schemas.openxmlformats.org/officeDocument/2006/relationships/hyperlink" Target="https://die-3d-druckerei.de/produkt/flex-45-sample-50g" TargetMode="External"/><Relationship Id="rId18" Type="http://schemas.openxmlformats.org/officeDocument/2006/relationships/hyperlink" Target="https://www.amazon.de/DollaTek-16-Kanal-12-Bit-PWM-Servomotortreiber-PCA9685-Raspberry/dp/B07DK6YD6Y/ref=sr_1_11?__mk_de_DE=%C3%85M%C3%85%C5%BD%C3%95%C3%91&amp;crid=265K11LCQXY8T&amp;keywords=pca9685&amp;qid=1653585774&amp;sprefix=pca9685%2Caps%2C138&amp;sr=8-11" TargetMode="External"/><Relationship Id="rId39" Type="http://schemas.openxmlformats.org/officeDocument/2006/relationships/hyperlink" Target="https://www.thomann.de/de/seetronic_se8mc_05_new_rj45.htm" TargetMode="External"/><Relationship Id="rId34" Type="http://schemas.openxmlformats.org/officeDocument/2006/relationships/hyperlink" Target="https://www.dold-mechatronik.de/Mutter-DIN-985-M4-A2" TargetMode="External"/><Relationship Id="rId50" Type="http://schemas.openxmlformats.org/officeDocument/2006/relationships/hyperlink" Target="https://www.dold-mechatronik.de/Nut-DIN-985-M8-A2" TargetMode="External"/><Relationship Id="rId55" Type="http://schemas.openxmlformats.org/officeDocument/2006/relationships/hyperlink" Target="mailto:info@devdrik.d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AA1018"/>
  <sheetViews>
    <sheetView tabSelected="1" zoomScale="80" zoomScaleNormal="80" workbookViewId="0">
      <pane xSplit="2" ySplit="14" topLeftCell="C105" activePane="bottomRight" state="frozen"/>
      <selection pane="topRight" activeCell="C1" sqref="C1"/>
      <selection pane="bottomLeft" activeCell="A15" sqref="A15"/>
      <selection pane="bottomRight" activeCell="Q23" sqref="Q23"/>
    </sheetView>
  </sheetViews>
  <sheetFormatPr baseColWidth="10" defaultColWidth="12.5703125" defaultRowHeight="15" customHeight="1" x14ac:dyDescent="0.2"/>
  <cols>
    <col min="1" max="1" width="12.5703125" customWidth="1"/>
    <col min="2" max="2" width="62.7109375" customWidth="1"/>
    <col min="3" max="3" width="4" customWidth="1"/>
    <col min="4" max="8" width="7" customWidth="1"/>
    <col min="9" max="9" width="6.7109375" customWidth="1"/>
    <col min="10" max="10" width="17.28515625" customWidth="1"/>
    <col min="11" max="11" width="27.140625" customWidth="1"/>
    <col min="12" max="12" width="7.5703125" customWidth="1"/>
    <col min="13" max="27" width="6.7109375" customWidth="1"/>
  </cols>
  <sheetData>
    <row r="1" spans="1:27" ht="15.75" hidden="1" customHeight="1" x14ac:dyDescent="0.2">
      <c r="A1" s="1"/>
    </row>
    <row r="2" spans="1:27" ht="15.75" hidden="1" customHeight="1" x14ac:dyDescent="0.2">
      <c r="A2" s="1"/>
    </row>
    <row r="3" spans="1:27" ht="15.75" hidden="1" customHeight="1" x14ac:dyDescent="0.2">
      <c r="D3" s="1" t="s">
        <v>0</v>
      </c>
      <c r="E3" s="2" t="s">
        <v>1</v>
      </c>
    </row>
    <row r="4" spans="1:27" ht="15.75" hidden="1" customHeight="1" x14ac:dyDescent="0.2">
      <c r="A4" s="1"/>
      <c r="D4" s="2" t="s">
        <v>2</v>
      </c>
      <c r="E4" s="2">
        <v>94.95</v>
      </c>
    </row>
    <row r="5" spans="1:27" ht="15.75" hidden="1" customHeight="1" x14ac:dyDescent="0.2">
      <c r="D5" s="1" t="s">
        <v>3</v>
      </c>
      <c r="E5" s="2">
        <v>79.95</v>
      </c>
    </row>
    <row r="6" spans="1:27" ht="15.75" hidden="1" customHeight="1" x14ac:dyDescent="0.2">
      <c r="D6" s="1" t="s">
        <v>4</v>
      </c>
      <c r="E6" s="2">
        <v>64.95</v>
      </c>
    </row>
    <row r="7" spans="1:27" ht="15.75" hidden="1" customHeight="1" x14ac:dyDescent="0.2">
      <c r="D7" s="1" t="s">
        <v>5</v>
      </c>
      <c r="E7" s="2">
        <v>59.95</v>
      </c>
    </row>
    <row r="8" spans="1:27" ht="15.75" hidden="1" customHeight="1" x14ac:dyDescent="0.2">
      <c r="D8" s="1" t="s">
        <v>6</v>
      </c>
      <c r="E8" s="2">
        <v>43.95</v>
      </c>
    </row>
    <row r="9" spans="1:27" ht="15.75" hidden="1" customHeight="1" x14ac:dyDescent="0.2"/>
    <row r="10" spans="1:27" ht="15.75" customHeight="1" x14ac:dyDescent="0.2">
      <c r="A10" s="1"/>
      <c r="B10" s="35"/>
      <c r="C10" s="41"/>
      <c r="D10" s="3" t="s">
        <v>7</v>
      </c>
      <c r="E10" s="3"/>
      <c r="F10" s="3"/>
      <c r="G10" s="3"/>
      <c r="H10" s="3"/>
      <c r="I10" s="4"/>
      <c r="K10" s="2"/>
      <c r="L10" s="5"/>
      <c r="M10" s="2"/>
    </row>
    <row r="11" spans="1:27" ht="15.75" customHeight="1" x14ac:dyDescent="0.25">
      <c r="A11" s="6" t="s">
        <v>9</v>
      </c>
      <c r="B11" s="67"/>
      <c r="C11" s="42"/>
      <c r="D11" s="36"/>
      <c r="E11" s="8"/>
      <c r="F11" s="9"/>
      <c r="G11" s="9"/>
      <c r="H11" s="9"/>
      <c r="I11" s="10"/>
      <c r="J11" s="2"/>
      <c r="K11" s="7" t="str">
        <f>B194</f>
        <v>Gesamt / Set</v>
      </c>
      <c r="L11" s="11">
        <f>G194</f>
        <v>1117.04</v>
      </c>
      <c r="M11" s="2" t="str">
        <f t="shared" ref="M11" si="0">H194</f>
        <v>€</v>
      </c>
    </row>
    <row r="12" spans="1:27" ht="15.75" customHeight="1" x14ac:dyDescent="0.2">
      <c r="A12" s="1"/>
      <c r="B12" s="68"/>
      <c r="C12" s="43"/>
      <c r="D12" s="37"/>
      <c r="E12" s="2"/>
      <c r="F12" s="12"/>
      <c r="G12" s="12"/>
      <c r="H12" s="2"/>
      <c r="I12" s="10"/>
    </row>
    <row r="13" spans="1:27" ht="15.75" customHeight="1" x14ac:dyDescent="0.2">
      <c r="A13" s="1" t="s">
        <v>11</v>
      </c>
      <c r="B13" s="68" t="s">
        <v>12</v>
      </c>
      <c r="C13" s="44" t="s">
        <v>372</v>
      </c>
      <c r="D13" s="37" t="s">
        <v>13</v>
      </c>
      <c r="E13" s="2" t="s">
        <v>14</v>
      </c>
      <c r="F13" s="12" t="s">
        <v>15</v>
      </c>
      <c r="G13" s="34" t="s">
        <v>373</v>
      </c>
      <c r="I13" s="10"/>
      <c r="J13" s="2" t="s">
        <v>16</v>
      </c>
      <c r="K13" s="2" t="s">
        <v>17</v>
      </c>
    </row>
    <row r="14" spans="1:27" ht="15.75" customHeight="1" x14ac:dyDescent="0.2">
      <c r="A14" s="1"/>
      <c r="B14" s="35"/>
      <c r="C14" s="45"/>
      <c r="D14" s="37"/>
      <c r="F14" s="12"/>
      <c r="G14" s="12"/>
      <c r="H14" s="2" t="s">
        <v>18</v>
      </c>
      <c r="I14" s="2" t="s">
        <v>18</v>
      </c>
    </row>
    <row r="15" spans="1:27" ht="15.75" customHeight="1" x14ac:dyDescent="0.2">
      <c r="A15" s="1" t="s">
        <v>19</v>
      </c>
      <c r="B15" s="69" t="s">
        <v>20</v>
      </c>
      <c r="C15" s="46"/>
      <c r="D15" s="37"/>
      <c r="F15" s="12"/>
      <c r="G15" s="12"/>
      <c r="H15" s="2" t="s">
        <v>21</v>
      </c>
      <c r="I15" s="10" t="s">
        <v>22</v>
      </c>
      <c r="J15" s="2"/>
      <c r="K15" s="59"/>
      <c r="L15" s="2" t="str">
        <f>""</f>
        <v/>
      </c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1:27" ht="15.75" customHeight="1" x14ac:dyDescent="0.2">
      <c r="A16" s="1"/>
      <c r="B16" s="35"/>
      <c r="C16" s="45"/>
      <c r="D16" s="38"/>
      <c r="F16" s="12"/>
      <c r="G16" s="12"/>
      <c r="I16" s="10"/>
      <c r="J16" s="2"/>
      <c r="K16" s="59"/>
      <c r="L16" s="2" t="str">
        <f>""</f>
        <v/>
      </c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1:27" ht="15.75" customHeight="1" x14ac:dyDescent="0.2">
      <c r="A17" s="13" t="s">
        <v>23</v>
      </c>
      <c r="B17" s="69" t="s">
        <v>24</v>
      </c>
      <c r="C17" s="46"/>
      <c r="D17" s="39"/>
      <c r="E17" s="2"/>
      <c r="F17" s="12"/>
      <c r="G17" s="12"/>
      <c r="H17" s="2"/>
      <c r="I17" s="10"/>
      <c r="J17" s="2"/>
      <c r="K17" s="59"/>
      <c r="L17" s="2" t="str">
        <f>""</f>
        <v/>
      </c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1:27" ht="15.75" customHeight="1" x14ac:dyDescent="0.2">
      <c r="A18" s="1" t="s">
        <v>25</v>
      </c>
      <c r="B18" s="68" t="s">
        <v>26</v>
      </c>
      <c r="C18" s="44">
        <v>1</v>
      </c>
      <c r="D18" s="39">
        <v>9.56</v>
      </c>
      <c r="E18" s="2">
        <v>4</v>
      </c>
      <c r="F18" s="12">
        <f>D18*E18</f>
        <v>38.24</v>
      </c>
      <c r="G18" s="12">
        <f>C18*F18</f>
        <v>38.24</v>
      </c>
      <c r="H18" s="2">
        <v>386</v>
      </c>
      <c r="I18" s="10"/>
      <c r="J18" s="2" t="s">
        <v>27</v>
      </c>
      <c r="K18" s="62" t="s">
        <v>28</v>
      </c>
      <c r="L18" s="2" t="str">
        <f>""</f>
        <v/>
      </c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1:27" ht="15.75" customHeight="1" x14ac:dyDescent="0.2">
      <c r="A19" s="1" t="s">
        <v>29</v>
      </c>
      <c r="B19" s="68" t="s">
        <v>30</v>
      </c>
      <c r="C19" s="43">
        <v>1</v>
      </c>
      <c r="D19" s="39">
        <v>6.68</v>
      </c>
      <c r="E19" s="2">
        <v>4</v>
      </c>
      <c r="F19" s="12">
        <v>26.73</v>
      </c>
      <c r="G19" s="12">
        <f t="shared" ref="G19:G83" si="1">C19*F19</f>
        <v>26.73</v>
      </c>
      <c r="H19" s="2">
        <v>266</v>
      </c>
      <c r="I19" s="10"/>
      <c r="J19" s="2" t="s">
        <v>27</v>
      </c>
      <c r="K19" s="63" t="s">
        <v>28</v>
      </c>
      <c r="L19" s="2" t="str">
        <f>""</f>
        <v/>
      </c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 ht="15.75" customHeight="1" x14ac:dyDescent="0.2">
      <c r="A20" s="1" t="s">
        <v>31</v>
      </c>
      <c r="B20" s="68" t="s">
        <v>32</v>
      </c>
      <c r="C20" s="43">
        <v>1</v>
      </c>
      <c r="D20" s="37">
        <v>2.5</v>
      </c>
      <c r="E20" s="2">
        <v>7</v>
      </c>
      <c r="F20" s="12">
        <f>D20*E20</f>
        <v>17.5</v>
      </c>
      <c r="G20" s="12">
        <f t="shared" si="1"/>
        <v>17.5</v>
      </c>
      <c r="I20" s="10"/>
      <c r="J20" s="2" t="s">
        <v>27</v>
      </c>
      <c r="K20" s="63" t="s">
        <v>33</v>
      </c>
      <c r="L20" s="2" t="str">
        <f>""</f>
        <v/>
      </c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27" ht="15.75" customHeight="1" x14ac:dyDescent="0.2">
      <c r="A21" s="13" t="s">
        <v>34</v>
      </c>
      <c r="B21" s="69" t="s">
        <v>35</v>
      </c>
      <c r="C21" s="46"/>
      <c r="D21" s="39"/>
      <c r="E21" s="2"/>
      <c r="F21" s="12"/>
      <c r="G21" s="12"/>
      <c r="H21" s="2"/>
      <c r="I21" s="10"/>
      <c r="J21" s="2"/>
      <c r="K21" s="59"/>
      <c r="L21" s="2" t="str">
        <f>""</f>
        <v/>
      </c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 ht="15.75" customHeight="1" x14ac:dyDescent="0.2">
      <c r="A22" s="2" t="s">
        <v>36</v>
      </c>
      <c r="B22" s="68" t="s">
        <v>37</v>
      </c>
      <c r="C22" s="43">
        <v>1</v>
      </c>
      <c r="D22" s="39">
        <v>0.09</v>
      </c>
      <c r="E22" s="2">
        <v>100</v>
      </c>
      <c r="F22" s="12">
        <f t="shared" ref="F22:F25" si="2">D22*E22</f>
        <v>9</v>
      </c>
      <c r="G22" s="12">
        <f t="shared" si="1"/>
        <v>9</v>
      </c>
      <c r="H22" s="2"/>
      <c r="I22" s="10"/>
      <c r="J22" s="2" t="s">
        <v>27</v>
      </c>
      <c r="K22" s="63" t="s">
        <v>38</v>
      </c>
      <c r="L22" s="2" t="str">
        <f>""</f>
        <v/>
      </c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 ht="15.75" customHeight="1" x14ac:dyDescent="0.2">
      <c r="A23" s="2" t="s">
        <v>39</v>
      </c>
      <c r="B23" s="68" t="s">
        <v>40</v>
      </c>
      <c r="C23" s="43">
        <v>1</v>
      </c>
      <c r="D23" s="39">
        <v>0.19</v>
      </c>
      <c r="E23" s="2">
        <v>8</v>
      </c>
      <c r="F23" s="12">
        <f t="shared" si="2"/>
        <v>1.52</v>
      </c>
      <c r="G23" s="12">
        <f t="shared" si="1"/>
        <v>1.52</v>
      </c>
      <c r="H23" s="2"/>
      <c r="I23" s="10"/>
      <c r="J23" s="2" t="s">
        <v>27</v>
      </c>
      <c r="K23" s="63" t="s">
        <v>41</v>
      </c>
      <c r="L23" s="2" t="str">
        <f>""</f>
        <v/>
      </c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27" ht="15.75" customHeight="1" x14ac:dyDescent="0.2">
      <c r="A24" s="2" t="s">
        <v>42</v>
      </c>
      <c r="B24" s="68" t="s">
        <v>43</v>
      </c>
      <c r="C24" s="43">
        <v>1</v>
      </c>
      <c r="D24" s="39">
        <v>0.17</v>
      </c>
      <c r="E24" s="2">
        <v>8</v>
      </c>
      <c r="F24" s="12">
        <f t="shared" si="2"/>
        <v>1.36</v>
      </c>
      <c r="G24" s="12">
        <f t="shared" si="1"/>
        <v>1.36</v>
      </c>
      <c r="H24" s="2"/>
      <c r="I24" s="10"/>
      <c r="J24" s="2" t="s">
        <v>27</v>
      </c>
      <c r="K24" s="63" t="s">
        <v>44</v>
      </c>
      <c r="L24" s="2" t="str">
        <f>""</f>
        <v/>
      </c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1:27" ht="15.75" customHeight="1" x14ac:dyDescent="0.2">
      <c r="A25" s="1" t="s">
        <v>45</v>
      </c>
      <c r="B25" s="68" t="s">
        <v>46</v>
      </c>
      <c r="C25" s="43">
        <v>1</v>
      </c>
      <c r="D25" s="39">
        <v>6.9</v>
      </c>
      <c r="E25" s="2">
        <v>1</v>
      </c>
      <c r="F25" s="12">
        <f t="shared" si="2"/>
        <v>6.9</v>
      </c>
      <c r="G25" s="12">
        <f t="shared" si="1"/>
        <v>6.9</v>
      </c>
      <c r="H25" s="2"/>
      <c r="I25" s="10"/>
      <c r="J25" s="2" t="s">
        <v>27</v>
      </c>
      <c r="K25" s="59"/>
      <c r="L25" s="2" t="str">
        <f>""</f>
        <v/>
      </c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7" ht="15.75" customHeight="1" x14ac:dyDescent="0.2">
      <c r="A26" s="13" t="s">
        <v>47</v>
      </c>
      <c r="B26" s="69" t="s">
        <v>48</v>
      </c>
      <c r="C26" s="46"/>
      <c r="D26" s="39"/>
      <c r="E26" s="2"/>
      <c r="F26" s="12"/>
      <c r="G26" s="12"/>
      <c r="H26" s="2"/>
      <c r="I26" s="10"/>
      <c r="J26" s="2"/>
      <c r="K26" s="59"/>
      <c r="L26" s="2" t="str">
        <f>""</f>
        <v/>
      </c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 ht="15.75" customHeight="1" x14ac:dyDescent="0.2">
      <c r="A27" s="1"/>
      <c r="B27" s="70" t="s">
        <v>49</v>
      </c>
      <c r="C27" s="47"/>
      <c r="D27" s="39"/>
      <c r="E27" s="2"/>
      <c r="F27" s="12"/>
      <c r="G27" s="12"/>
      <c r="H27" s="2"/>
      <c r="I27" s="10"/>
      <c r="J27" s="2"/>
      <c r="K27" s="59"/>
      <c r="L27" s="2" t="str">
        <f>""</f>
        <v/>
      </c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27" ht="15.75" customHeight="1" x14ac:dyDescent="0.2">
      <c r="A28" s="14" t="s">
        <v>50</v>
      </c>
      <c r="B28" s="68" t="s">
        <v>337</v>
      </c>
      <c r="C28" s="43">
        <v>1</v>
      </c>
      <c r="D28" s="39">
        <v>7</v>
      </c>
      <c r="E28" s="2">
        <v>2</v>
      </c>
      <c r="F28" s="12">
        <f>D28*E28</f>
        <v>14</v>
      </c>
      <c r="G28" s="12">
        <f t="shared" si="1"/>
        <v>14</v>
      </c>
      <c r="H28" s="2">
        <v>422</v>
      </c>
      <c r="I28" s="10">
        <v>302</v>
      </c>
      <c r="J28" s="2" t="s">
        <v>51</v>
      </c>
      <c r="K28" s="63" t="s">
        <v>52</v>
      </c>
      <c r="L28" s="2" t="str">
        <f>""</f>
        <v/>
      </c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27" ht="15.75" customHeight="1" x14ac:dyDescent="0.2">
      <c r="A29" s="14"/>
      <c r="B29" s="71" t="s">
        <v>53</v>
      </c>
      <c r="C29" s="48"/>
      <c r="D29" s="39"/>
      <c r="E29" s="2"/>
      <c r="F29" s="12"/>
      <c r="G29" s="12"/>
      <c r="H29" s="2"/>
      <c r="I29" s="10"/>
      <c r="J29" s="2"/>
      <c r="K29" s="59"/>
      <c r="L29" s="2" t="str">
        <f>""</f>
        <v/>
      </c>
    </row>
    <row r="30" spans="1:27" ht="15.75" customHeight="1" x14ac:dyDescent="0.2">
      <c r="A30" s="22" t="s">
        <v>54</v>
      </c>
      <c r="B30" s="68" t="s">
        <v>338</v>
      </c>
      <c r="C30" s="43">
        <v>0</v>
      </c>
      <c r="D30" s="39"/>
      <c r="E30" s="2">
        <v>2</v>
      </c>
      <c r="F30" s="12">
        <f>D30*E30</f>
        <v>0</v>
      </c>
      <c r="G30" s="12">
        <f t="shared" si="1"/>
        <v>0</v>
      </c>
      <c r="H30" s="2"/>
      <c r="I30" s="10"/>
      <c r="J30" s="2" t="s">
        <v>342</v>
      </c>
      <c r="K30" s="60" t="s">
        <v>341</v>
      </c>
      <c r="L30" s="2" t="str">
        <f>""</f>
        <v/>
      </c>
    </row>
    <row r="31" spans="1:27" ht="15.75" customHeight="1" x14ac:dyDescent="0.2">
      <c r="A31" s="22"/>
      <c r="B31" s="71" t="s">
        <v>53</v>
      </c>
      <c r="C31" s="48"/>
      <c r="D31" s="39"/>
      <c r="E31" s="2"/>
      <c r="F31" s="12"/>
      <c r="G31" s="12"/>
      <c r="H31" s="2"/>
      <c r="I31" s="10"/>
      <c r="J31" s="2"/>
      <c r="K31" s="59"/>
      <c r="L31" s="2" t="str">
        <f>""</f>
        <v/>
      </c>
    </row>
    <row r="32" spans="1:27" ht="15.75" customHeight="1" x14ac:dyDescent="0.2">
      <c r="A32" s="14" t="s">
        <v>339</v>
      </c>
      <c r="B32" s="71" t="s">
        <v>336</v>
      </c>
      <c r="C32" s="48">
        <v>0</v>
      </c>
      <c r="D32" s="40"/>
      <c r="E32" s="15">
        <v>2</v>
      </c>
      <c r="F32" s="12">
        <f t="shared" ref="F32:F42" si="3">D32*E32</f>
        <v>0</v>
      </c>
      <c r="G32" s="12">
        <f t="shared" si="1"/>
        <v>0</v>
      </c>
      <c r="H32" s="2"/>
      <c r="I32" s="10"/>
      <c r="J32" s="15"/>
      <c r="K32" s="64"/>
      <c r="L32" s="2" t="str">
        <f>""</f>
        <v/>
      </c>
    </row>
    <row r="33" spans="1:12" ht="15.75" customHeight="1" x14ac:dyDescent="0.2">
      <c r="A33" s="1" t="s">
        <v>55</v>
      </c>
      <c r="B33" s="68" t="s">
        <v>56</v>
      </c>
      <c r="C33" s="43">
        <v>1</v>
      </c>
      <c r="D33" s="39">
        <v>7.56</v>
      </c>
      <c r="E33" s="2">
        <v>2</v>
      </c>
      <c r="F33" s="12">
        <f t="shared" si="3"/>
        <v>15.12</v>
      </c>
      <c r="G33" s="12">
        <f t="shared" si="1"/>
        <v>15.12</v>
      </c>
      <c r="H33" s="2">
        <v>422</v>
      </c>
      <c r="I33" s="10">
        <f t="shared" ref="I33:I34" si="4">302+1</f>
        <v>303</v>
      </c>
      <c r="J33" s="2" t="s">
        <v>57</v>
      </c>
      <c r="K33" s="63" t="s">
        <v>58</v>
      </c>
      <c r="L33" s="2" t="str">
        <f>""</f>
        <v/>
      </c>
    </row>
    <row r="34" spans="1:12" ht="15.75" customHeight="1" x14ac:dyDescent="0.2">
      <c r="A34" s="1" t="s">
        <v>59</v>
      </c>
      <c r="B34" s="68" t="s">
        <v>60</v>
      </c>
      <c r="C34" s="43">
        <v>1</v>
      </c>
      <c r="D34" s="37">
        <v>8.25</v>
      </c>
      <c r="E34" s="2">
        <v>2</v>
      </c>
      <c r="F34" s="12">
        <f t="shared" si="3"/>
        <v>16.5</v>
      </c>
      <c r="G34" s="12">
        <f t="shared" si="1"/>
        <v>16.5</v>
      </c>
      <c r="H34" s="2">
        <v>422</v>
      </c>
      <c r="I34" s="10">
        <f t="shared" si="4"/>
        <v>303</v>
      </c>
      <c r="J34" s="2" t="s">
        <v>57</v>
      </c>
      <c r="K34" s="63" t="s">
        <v>61</v>
      </c>
      <c r="L34" s="2" t="str">
        <f>""</f>
        <v/>
      </c>
    </row>
    <row r="35" spans="1:12" ht="15.75" customHeight="1" x14ac:dyDescent="0.2">
      <c r="A35" s="1" t="s">
        <v>62</v>
      </c>
      <c r="B35" s="68" t="s">
        <v>63</v>
      </c>
      <c r="C35" s="43">
        <v>1</v>
      </c>
      <c r="D35" s="37">
        <v>8.27</v>
      </c>
      <c r="E35" s="2">
        <v>1</v>
      </c>
      <c r="F35" s="12">
        <f t="shared" si="3"/>
        <v>8.27</v>
      </c>
      <c r="G35" s="12">
        <f t="shared" si="1"/>
        <v>8.27</v>
      </c>
      <c r="I35" s="10"/>
      <c r="J35" s="2" t="s">
        <v>57</v>
      </c>
      <c r="K35" s="30"/>
      <c r="L35" s="2" t="str">
        <f>""</f>
        <v/>
      </c>
    </row>
    <row r="36" spans="1:12" ht="15.75" customHeight="1" x14ac:dyDescent="0.2">
      <c r="A36" s="1" t="s">
        <v>64</v>
      </c>
      <c r="B36" s="68" t="s">
        <v>65</v>
      </c>
      <c r="C36" s="43">
        <v>1</v>
      </c>
      <c r="D36" s="37">
        <v>1.9</v>
      </c>
      <c r="E36" s="2">
        <v>2</v>
      </c>
      <c r="F36" s="12">
        <f t="shared" si="3"/>
        <v>3.8</v>
      </c>
      <c r="G36" s="12">
        <f t="shared" si="1"/>
        <v>3.8</v>
      </c>
      <c r="I36" s="10"/>
      <c r="J36" s="2" t="s">
        <v>66</v>
      </c>
      <c r="K36" s="62" t="s">
        <v>67</v>
      </c>
      <c r="L36" s="2" t="str">
        <f>""</f>
        <v/>
      </c>
    </row>
    <row r="37" spans="1:12" ht="15.75" customHeight="1" x14ac:dyDescent="0.2">
      <c r="A37" s="1" t="s">
        <v>68</v>
      </c>
      <c r="B37" s="68" t="s">
        <v>69</v>
      </c>
      <c r="C37" s="43">
        <v>1</v>
      </c>
      <c r="D37" s="37">
        <v>1.4</v>
      </c>
      <c r="E37" s="2">
        <v>4</v>
      </c>
      <c r="F37" s="12">
        <f t="shared" si="3"/>
        <v>5.6</v>
      </c>
      <c r="G37" s="12">
        <f t="shared" si="1"/>
        <v>5.6</v>
      </c>
      <c r="I37" s="10"/>
      <c r="J37" s="2" t="s">
        <v>66</v>
      </c>
      <c r="K37" s="62" t="s">
        <v>70</v>
      </c>
      <c r="L37" s="2" t="str">
        <f>""</f>
        <v/>
      </c>
    </row>
    <row r="38" spans="1:12" ht="15.75" customHeight="1" x14ac:dyDescent="0.2">
      <c r="A38" s="13" t="s">
        <v>71</v>
      </c>
      <c r="B38" s="69" t="s">
        <v>72</v>
      </c>
      <c r="C38" s="46"/>
      <c r="D38" s="37"/>
      <c r="E38" s="2"/>
      <c r="F38" s="12"/>
      <c r="G38" s="12"/>
      <c r="I38" s="10"/>
      <c r="J38" s="2" t="s">
        <v>51</v>
      </c>
      <c r="K38" s="30"/>
      <c r="L38" s="2" t="str">
        <f>""</f>
        <v/>
      </c>
    </row>
    <row r="39" spans="1:12" ht="15.75" customHeight="1" x14ac:dyDescent="0.2">
      <c r="A39" s="1" t="s">
        <v>73</v>
      </c>
      <c r="B39" s="68" t="s">
        <v>74</v>
      </c>
      <c r="C39" s="43">
        <v>1</v>
      </c>
      <c r="D39" s="37">
        <v>1.1499999999999999</v>
      </c>
      <c r="E39" s="2">
        <v>1</v>
      </c>
      <c r="F39" s="12">
        <f t="shared" si="3"/>
        <v>1.1499999999999999</v>
      </c>
      <c r="G39" s="12">
        <f t="shared" si="1"/>
        <v>1.1499999999999999</v>
      </c>
      <c r="I39" s="10"/>
      <c r="J39" s="2" t="s">
        <v>51</v>
      </c>
      <c r="K39" s="30"/>
      <c r="L39" s="2" t="str">
        <f>""</f>
        <v/>
      </c>
    </row>
    <row r="40" spans="1:12" ht="15.75" customHeight="1" x14ac:dyDescent="0.2">
      <c r="A40" s="1" t="s">
        <v>75</v>
      </c>
      <c r="B40" s="68" t="s">
        <v>76</v>
      </c>
      <c r="C40" s="43">
        <v>1</v>
      </c>
      <c r="D40" s="37">
        <v>0.4</v>
      </c>
      <c r="E40" s="2">
        <v>1</v>
      </c>
      <c r="F40" s="12">
        <f t="shared" si="3"/>
        <v>0.4</v>
      </c>
      <c r="G40" s="12">
        <f t="shared" si="1"/>
        <v>0.4</v>
      </c>
      <c r="I40" s="10"/>
      <c r="J40" s="2" t="s">
        <v>51</v>
      </c>
      <c r="K40" s="30"/>
      <c r="L40" s="2" t="str">
        <f>""</f>
        <v/>
      </c>
    </row>
    <row r="41" spans="1:12" ht="15.75" customHeight="1" x14ac:dyDescent="0.2">
      <c r="A41" s="1" t="s">
        <v>77</v>
      </c>
      <c r="B41" s="68" t="s">
        <v>78</v>
      </c>
      <c r="C41" s="43">
        <v>1</v>
      </c>
      <c r="D41" s="37">
        <v>0.81</v>
      </c>
      <c r="E41" s="2">
        <v>1</v>
      </c>
      <c r="F41" s="12">
        <f t="shared" si="3"/>
        <v>0.81</v>
      </c>
      <c r="G41" s="12">
        <f t="shared" si="1"/>
        <v>0.81</v>
      </c>
      <c r="I41" s="10"/>
      <c r="J41" s="2" t="s">
        <v>51</v>
      </c>
      <c r="K41" s="30"/>
      <c r="L41" s="2" t="str">
        <f>""</f>
        <v/>
      </c>
    </row>
    <row r="42" spans="1:12" ht="15.75" customHeight="1" x14ac:dyDescent="0.2">
      <c r="A42" s="1" t="s">
        <v>79</v>
      </c>
      <c r="B42" s="72" t="s">
        <v>340</v>
      </c>
      <c r="C42" s="49">
        <v>1</v>
      </c>
      <c r="D42" s="37">
        <v>0.2</v>
      </c>
      <c r="E42" s="2">
        <v>1</v>
      </c>
      <c r="F42" s="12">
        <f t="shared" si="3"/>
        <v>0.2</v>
      </c>
      <c r="G42" s="12">
        <f t="shared" si="1"/>
        <v>0.2</v>
      </c>
      <c r="I42" s="10"/>
      <c r="J42" s="2" t="s">
        <v>51</v>
      </c>
      <c r="K42" s="59"/>
      <c r="L42" s="2" t="str">
        <f>""</f>
        <v/>
      </c>
    </row>
    <row r="43" spans="1:12" ht="15.75" customHeight="1" x14ac:dyDescent="0.2">
      <c r="A43" s="13"/>
      <c r="B43" s="72"/>
      <c r="C43" s="49"/>
      <c r="D43" s="37"/>
      <c r="E43" s="2"/>
      <c r="F43" s="12"/>
      <c r="G43" s="12"/>
      <c r="I43" s="10"/>
      <c r="J43" s="2"/>
      <c r="K43" s="59"/>
      <c r="L43" s="2" t="str">
        <f>""</f>
        <v/>
      </c>
    </row>
    <row r="44" spans="1:12" ht="15.75" customHeight="1" x14ac:dyDescent="0.2">
      <c r="A44" s="13" t="s">
        <v>80</v>
      </c>
      <c r="B44" s="69" t="s">
        <v>81</v>
      </c>
      <c r="C44" s="46">
        <v>1</v>
      </c>
      <c r="D44" s="37">
        <v>51.99</v>
      </c>
      <c r="E44" s="2">
        <v>2</v>
      </c>
      <c r="F44" s="12">
        <f>D44*E44</f>
        <v>103.98</v>
      </c>
      <c r="G44" s="12">
        <f t="shared" si="1"/>
        <v>103.98</v>
      </c>
      <c r="I44" s="10"/>
      <c r="J44" s="2" t="s">
        <v>82</v>
      </c>
      <c r="K44" s="63" t="s">
        <v>83</v>
      </c>
      <c r="L44" s="2" t="str">
        <f>""</f>
        <v/>
      </c>
    </row>
    <row r="45" spans="1:12" ht="15.75" customHeight="1" x14ac:dyDescent="0.2">
      <c r="A45" s="1" t="s">
        <v>84</v>
      </c>
      <c r="B45" s="68" t="s">
        <v>85</v>
      </c>
      <c r="C45" s="43"/>
      <c r="D45" s="37"/>
      <c r="E45" s="2">
        <v>8</v>
      </c>
      <c r="F45" s="12"/>
      <c r="G45" s="12"/>
      <c r="I45" s="10"/>
      <c r="J45" s="2" t="s">
        <v>86</v>
      </c>
      <c r="K45" s="30"/>
      <c r="L45" s="2" t="str">
        <f>""</f>
        <v/>
      </c>
    </row>
    <row r="46" spans="1:12" ht="15.75" customHeight="1" x14ac:dyDescent="0.2">
      <c r="A46" s="1" t="s">
        <v>87</v>
      </c>
      <c r="B46" s="68" t="s">
        <v>88</v>
      </c>
      <c r="C46" s="43"/>
      <c r="D46" s="37"/>
      <c r="E46" s="2">
        <v>2</v>
      </c>
      <c r="F46" s="12"/>
      <c r="G46" s="12"/>
      <c r="I46" s="10"/>
      <c r="J46" s="2" t="s">
        <v>86</v>
      </c>
      <c r="K46" s="30"/>
      <c r="L46" s="2" t="str">
        <f>""</f>
        <v/>
      </c>
    </row>
    <row r="47" spans="1:12" ht="15.75" customHeight="1" x14ac:dyDescent="0.2">
      <c r="A47" s="1" t="s">
        <v>89</v>
      </c>
      <c r="B47" s="68" t="s">
        <v>90</v>
      </c>
      <c r="C47" s="43"/>
      <c r="D47" s="37"/>
      <c r="E47" s="2">
        <v>2</v>
      </c>
      <c r="F47" s="12"/>
      <c r="G47" s="12"/>
      <c r="I47" s="10"/>
      <c r="J47" s="2" t="s">
        <v>86</v>
      </c>
      <c r="K47" s="30"/>
      <c r="L47" s="2" t="str">
        <f>""</f>
        <v/>
      </c>
    </row>
    <row r="48" spans="1:12" ht="15.75" customHeight="1" x14ac:dyDescent="0.2">
      <c r="A48" s="1" t="s">
        <v>91</v>
      </c>
      <c r="B48" s="73" t="s">
        <v>92</v>
      </c>
      <c r="C48" s="50"/>
      <c r="D48" s="37"/>
      <c r="E48" s="2">
        <v>2</v>
      </c>
      <c r="F48" s="12"/>
      <c r="G48" s="12"/>
      <c r="I48" s="10"/>
      <c r="J48" s="2" t="s">
        <v>86</v>
      </c>
      <c r="K48" s="30"/>
      <c r="L48" s="2" t="str">
        <f>""</f>
        <v/>
      </c>
    </row>
    <row r="49" spans="1:12" ht="15.75" customHeight="1" x14ac:dyDescent="0.2">
      <c r="A49" s="1" t="s">
        <v>93</v>
      </c>
      <c r="B49" s="68" t="s">
        <v>94</v>
      </c>
      <c r="C49" s="43"/>
      <c r="D49" s="37"/>
      <c r="E49" s="2">
        <v>4</v>
      </c>
      <c r="F49" s="12"/>
      <c r="G49" s="12"/>
      <c r="I49" s="10"/>
      <c r="J49" s="2" t="s">
        <v>86</v>
      </c>
      <c r="K49" s="30"/>
      <c r="L49" s="2" t="str">
        <f>""</f>
        <v/>
      </c>
    </row>
    <row r="50" spans="1:12" ht="15.75" customHeight="1" x14ac:dyDescent="0.2">
      <c r="A50" s="1" t="s">
        <v>95</v>
      </c>
      <c r="B50" s="68" t="s">
        <v>96</v>
      </c>
      <c r="C50" s="43"/>
      <c r="D50" s="37"/>
      <c r="E50" s="2">
        <v>12</v>
      </c>
      <c r="F50" s="12"/>
      <c r="G50" s="12"/>
      <c r="I50" s="10"/>
      <c r="J50" s="2" t="s">
        <v>86</v>
      </c>
      <c r="K50" s="59"/>
      <c r="L50" s="2" t="str">
        <f>""</f>
        <v/>
      </c>
    </row>
    <row r="51" spans="1:12" ht="15.75" customHeight="1" x14ac:dyDescent="0.2">
      <c r="A51" s="1" t="s">
        <v>97</v>
      </c>
      <c r="B51" s="68" t="s">
        <v>98</v>
      </c>
      <c r="C51" s="43"/>
      <c r="D51" s="37"/>
      <c r="E51" s="2">
        <v>2</v>
      </c>
      <c r="F51" s="12"/>
      <c r="G51" s="12"/>
      <c r="I51" s="10"/>
      <c r="J51" s="2" t="s">
        <v>86</v>
      </c>
      <c r="K51" s="59"/>
      <c r="L51" s="2" t="str">
        <f>""</f>
        <v/>
      </c>
    </row>
    <row r="52" spans="1:12" ht="15.75" customHeight="1" x14ac:dyDescent="0.2">
      <c r="A52" s="14" t="s">
        <v>99</v>
      </c>
      <c r="B52" s="71" t="s">
        <v>100</v>
      </c>
      <c r="C52" s="48"/>
      <c r="D52" s="37"/>
      <c r="E52" s="15">
        <v>2</v>
      </c>
      <c r="F52" s="12"/>
      <c r="G52" s="12"/>
      <c r="I52" s="10"/>
      <c r="J52" s="2" t="s">
        <v>86</v>
      </c>
      <c r="K52" s="59"/>
      <c r="L52" s="2" t="str">
        <f>""</f>
        <v/>
      </c>
    </row>
    <row r="53" spans="1:12" ht="15.75" customHeight="1" x14ac:dyDescent="0.2">
      <c r="A53" s="13"/>
      <c r="B53" s="70" t="s">
        <v>101</v>
      </c>
      <c r="C53" s="47"/>
      <c r="D53" s="37"/>
      <c r="E53" s="2"/>
      <c r="F53" s="12"/>
      <c r="G53" s="12"/>
      <c r="I53" s="10"/>
      <c r="J53" s="2"/>
      <c r="K53" s="59"/>
      <c r="L53" s="2" t="str">
        <f>""</f>
        <v/>
      </c>
    </row>
    <row r="54" spans="1:12" ht="15.75" customHeight="1" x14ac:dyDescent="0.2">
      <c r="A54" s="13" t="s">
        <v>102</v>
      </c>
      <c r="B54" s="69" t="s">
        <v>103</v>
      </c>
      <c r="C54" s="46">
        <v>1</v>
      </c>
      <c r="D54" s="37">
        <v>7.89</v>
      </c>
      <c r="E54" s="15">
        <v>0</v>
      </c>
      <c r="F54" s="12">
        <f>D54*E54</f>
        <v>0</v>
      </c>
      <c r="G54" s="12">
        <f t="shared" si="1"/>
        <v>0</v>
      </c>
      <c r="I54" s="10"/>
      <c r="J54" s="2" t="s">
        <v>104</v>
      </c>
      <c r="K54" s="63" t="s">
        <v>105</v>
      </c>
      <c r="L54" s="2" t="str">
        <f>""</f>
        <v/>
      </c>
    </row>
    <row r="55" spans="1:12" ht="15.75" customHeight="1" x14ac:dyDescent="0.2">
      <c r="A55" s="1" t="s">
        <v>106</v>
      </c>
      <c r="B55" s="68" t="s">
        <v>107</v>
      </c>
      <c r="C55" s="43"/>
      <c r="D55" s="37"/>
      <c r="E55" s="2"/>
      <c r="F55" s="12"/>
      <c r="G55" s="12"/>
      <c r="I55" s="10"/>
      <c r="J55" s="2" t="s">
        <v>86</v>
      </c>
      <c r="K55" s="30"/>
      <c r="L55" s="2" t="str">
        <f>""</f>
        <v/>
      </c>
    </row>
    <row r="56" spans="1:12" ht="15.75" customHeight="1" x14ac:dyDescent="0.2">
      <c r="A56" s="1" t="s">
        <v>108</v>
      </c>
      <c r="B56" s="68" t="s">
        <v>109</v>
      </c>
      <c r="C56" s="43"/>
      <c r="D56" s="37"/>
      <c r="E56" s="2"/>
      <c r="F56" s="12"/>
      <c r="G56" s="12"/>
      <c r="I56" s="10"/>
      <c r="J56" s="2" t="s">
        <v>86</v>
      </c>
      <c r="K56" s="30"/>
      <c r="L56" s="2" t="str">
        <f>""</f>
        <v/>
      </c>
    </row>
    <row r="57" spans="1:12" ht="15.75" customHeight="1" x14ac:dyDescent="0.2">
      <c r="A57" s="1" t="s">
        <v>110</v>
      </c>
      <c r="B57" s="68" t="s">
        <v>111</v>
      </c>
      <c r="C57" s="43"/>
      <c r="D57" s="37"/>
      <c r="E57" s="2"/>
      <c r="F57" s="12"/>
      <c r="G57" s="12"/>
      <c r="I57" s="10"/>
      <c r="J57" s="2" t="s">
        <v>86</v>
      </c>
      <c r="K57" s="30"/>
      <c r="L57" s="2" t="str">
        <f>""</f>
        <v/>
      </c>
    </row>
    <row r="58" spans="1:12" ht="15.75" customHeight="1" x14ac:dyDescent="0.2">
      <c r="A58" s="1" t="s">
        <v>112</v>
      </c>
      <c r="B58" s="71" t="s">
        <v>113</v>
      </c>
      <c r="C58" s="48"/>
      <c r="D58" s="37"/>
      <c r="E58" s="2"/>
      <c r="F58" s="12"/>
      <c r="G58" s="12"/>
      <c r="I58" s="10"/>
      <c r="J58" s="2" t="s">
        <v>86</v>
      </c>
      <c r="K58" s="59"/>
      <c r="L58" s="2" t="str">
        <f>""</f>
        <v/>
      </c>
    </row>
    <row r="59" spans="1:12" ht="15.75" customHeight="1" x14ac:dyDescent="0.2">
      <c r="A59" s="14"/>
      <c r="B59" s="71" t="s">
        <v>53</v>
      </c>
      <c r="C59" s="48"/>
      <c r="D59" s="37"/>
      <c r="E59" s="2"/>
      <c r="F59" s="12"/>
      <c r="G59" s="12"/>
      <c r="I59" s="10"/>
      <c r="J59" s="2"/>
      <c r="K59" s="59"/>
      <c r="L59" s="2" t="str">
        <f>""</f>
        <v/>
      </c>
    </row>
    <row r="60" spans="1:12" ht="15.75" customHeight="1" x14ac:dyDescent="0.2">
      <c r="A60" s="16" t="s">
        <v>114</v>
      </c>
      <c r="B60" s="70" t="s">
        <v>115</v>
      </c>
      <c r="C60" s="47"/>
      <c r="D60" s="37"/>
      <c r="E60" s="2"/>
      <c r="F60" s="12"/>
      <c r="G60" s="12"/>
      <c r="I60" s="10"/>
      <c r="J60" s="15"/>
      <c r="K60" s="59"/>
      <c r="L60" s="2" t="str">
        <f>""</f>
        <v/>
      </c>
    </row>
    <row r="61" spans="1:12" ht="15.75" customHeight="1" x14ac:dyDescent="0.2">
      <c r="A61" s="14" t="s">
        <v>116</v>
      </c>
      <c r="B61" s="71" t="s">
        <v>117</v>
      </c>
      <c r="C61" s="48">
        <v>0</v>
      </c>
      <c r="D61" s="33">
        <v>0.3</v>
      </c>
      <c r="E61" s="15">
        <v>20</v>
      </c>
      <c r="F61" s="12">
        <f t="shared" ref="F61:F66" si="5">D61*E61</f>
        <v>6</v>
      </c>
      <c r="G61" s="12">
        <f t="shared" si="1"/>
        <v>0</v>
      </c>
      <c r="I61" s="10"/>
      <c r="J61" s="2" t="s">
        <v>342</v>
      </c>
      <c r="K61" s="60" t="s">
        <v>341</v>
      </c>
      <c r="L61" s="2" t="str">
        <f>""</f>
        <v/>
      </c>
    </row>
    <row r="62" spans="1:12" ht="15.75" customHeight="1" x14ac:dyDescent="0.2">
      <c r="A62" s="14" t="s">
        <v>118</v>
      </c>
      <c r="B62" s="71" t="s">
        <v>119</v>
      </c>
      <c r="C62" s="48">
        <v>0</v>
      </c>
      <c r="D62" s="33">
        <v>0.1</v>
      </c>
      <c r="E62" s="15">
        <v>40</v>
      </c>
      <c r="F62" s="12">
        <f t="shared" si="5"/>
        <v>4</v>
      </c>
      <c r="G62" s="12">
        <f t="shared" si="1"/>
        <v>0</v>
      </c>
      <c r="I62" s="10"/>
      <c r="J62" s="2" t="s">
        <v>342</v>
      </c>
      <c r="K62" s="60" t="s">
        <v>341</v>
      </c>
      <c r="L62" s="2" t="str">
        <f>""</f>
        <v/>
      </c>
    </row>
    <row r="63" spans="1:12" ht="15.75" customHeight="1" x14ac:dyDescent="0.2">
      <c r="A63" s="14" t="s">
        <v>120</v>
      </c>
      <c r="B63" s="71" t="s">
        <v>121</v>
      </c>
      <c r="C63" s="48">
        <v>0</v>
      </c>
      <c r="D63" s="33">
        <v>0.3</v>
      </c>
      <c r="E63" s="15">
        <v>4</v>
      </c>
      <c r="F63" s="12">
        <f t="shared" si="5"/>
        <v>1.2</v>
      </c>
      <c r="G63" s="12">
        <f t="shared" si="1"/>
        <v>0</v>
      </c>
      <c r="I63" s="10"/>
      <c r="J63" s="2" t="s">
        <v>342</v>
      </c>
      <c r="K63" s="60" t="s">
        <v>341</v>
      </c>
      <c r="L63" s="2" t="str">
        <f>""</f>
        <v/>
      </c>
    </row>
    <row r="64" spans="1:12" ht="15.75" customHeight="1" x14ac:dyDescent="0.2">
      <c r="A64" s="14" t="s">
        <v>122</v>
      </c>
      <c r="B64" s="71" t="s">
        <v>123</v>
      </c>
      <c r="C64" s="48">
        <v>0</v>
      </c>
      <c r="D64" s="33">
        <v>0.1</v>
      </c>
      <c r="E64" s="15">
        <v>6</v>
      </c>
      <c r="F64" s="12">
        <f t="shared" si="5"/>
        <v>0.60000000000000009</v>
      </c>
      <c r="G64" s="12">
        <f t="shared" si="1"/>
        <v>0</v>
      </c>
      <c r="I64" s="10"/>
      <c r="J64" s="2" t="s">
        <v>342</v>
      </c>
      <c r="K64" s="60" t="s">
        <v>341</v>
      </c>
      <c r="L64" s="2" t="str">
        <f>""</f>
        <v/>
      </c>
    </row>
    <row r="65" spans="1:12" ht="15.75" customHeight="1" x14ac:dyDescent="0.2">
      <c r="A65" s="22"/>
      <c r="B65" s="71"/>
      <c r="C65" s="48"/>
      <c r="D65" s="33"/>
      <c r="E65" s="21"/>
      <c r="F65" s="12"/>
      <c r="G65" s="12"/>
      <c r="I65" s="10"/>
      <c r="J65" s="2"/>
      <c r="K65" s="60"/>
      <c r="L65" s="2" t="str">
        <f>""</f>
        <v/>
      </c>
    </row>
    <row r="66" spans="1:12" ht="15.75" customHeight="1" x14ac:dyDescent="0.2">
      <c r="A66" s="14" t="s">
        <v>124</v>
      </c>
      <c r="B66" s="68" t="s">
        <v>125</v>
      </c>
      <c r="C66" s="43">
        <v>1</v>
      </c>
      <c r="D66" s="37">
        <v>8.9499999999999993</v>
      </c>
      <c r="E66" s="2">
        <v>1</v>
      </c>
      <c r="F66" s="12">
        <f t="shared" si="5"/>
        <v>8.9499999999999993</v>
      </c>
      <c r="G66" s="12">
        <f t="shared" si="1"/>
        <v>8.9499999999999993</v>
      </c>
      <c r="I66" s="10"/>
      <c r="J66" s="2" t="s">
        <v>82</v>
      </c>
      <c r="K66" s="63" t="s">
        <v>126</v>
      </c>
      <c r="L66" s="2" t="str">
        <f>""</f>
        <v/>
      </c>
    </row>
    <row r="67" spans="1:12" ht="15.75" customHeight="1" x14ac:dyDescent="0.2">
      <c r="B67" s="35"/>
      <c r="C67" s="45"/>
      <c r="D67" s="37"/>
      <c r="E67" s="2"/>
      <c r="F67" s="12"/>
      <c r="G67" s="12"/>
      <c r="I67" s="10"/>
      <c r="K67" s="30"/>
      <c r="L67" s="2" t="str">
        <f>""</f>
        <v/>
      </c>
    </row>
    <row r="68" spans="1:12" ht="15.75" customHeight="1" x14ac:dyDescent="0.2">
      <c r="A68" s="1"/>
      <c r="B68" s="68"/>
      <c r="C68" s="43"/>
      <c r="D68" s="37"/>
      <c r="E68" s="2"/>
      <c r="F68" s="12"/>
      <c r="G68" s="12"/>
      <c r="I68" s="10"/>
      <c r="K68" s="30"/>
      <c r="L68" s="2" t="str">
        <f>""</f>
        <v/>
      </c>
    </row>
    <row r="69" spans="1:12" ht="15.75" customHeight="1" x14ac:dyDescent="0.2">
      <c r="A69" s="1"/>
      <c r="B69" s="35"/>
      <c r="C69" s="45"/>
      <c r="D69" s="37"/>
      <c r="F69" s="12"/>
      <c r="G69" s="12"/>
      <c r="I69" s="10"/>
      <c r="K69" s="30"/>
      <c r="L69" s="2" t="str">
        <f>""</f>
        <v/>
      </c>
    </row>
    <row r="70" spans="1:12" ht="15.75" customHeight="1" x14ac:dyDescent="0.2">
      <c r="A70" s="1"/>
      <c r="B70" s="68" t="s">
        <v>127</v>
      </c>
      <c r="C70" s="43"/>
      <c r="D70" s="37"/>
      <c r="F70" s="12"/>
      <c r="G70" s="12">
        <f>SUM(G16:G69)</f>
        <v>280.03000000000003</v>
      </c>
      <c r="H70" s="2" t="s">
        <v>8</v>
      </c>
      <c r="I70" s="10"/>
      <c r="K70" s="30"/>
      <c r="L70" s="2" t="str">
        <f>""</f>
        <v/>
      </c>
    </row>
    <row r="71" spans="1:12" ht="15.75" customHeight="1" x14ac:dyDescent="0.2">
      <c r="A71" s="1"/>
      <c r="B71" s="68" t="s">
        <v>128</v>
      </c>
      <c r="C71" s="43"/>
      <c r="D71" s="37"/>
      <c r="F71" s="12"/>
      <c r="G71" s="12">
        <f>G70/2</f>
        <v>140.01500000000001</v>
      </c>
      <c r="H71" s="2" t="s">
        <v>8</v>
      </c>
      <c r="I71" s="10"/>
      <c r="K71" s="30"/>
      <c r="L71" s="2" t="str">
        <f>""</f>
        <v/>
      </c>
    </row>
    <row r="72" spans="1:12" ht="15.75" customHeight="1" x14ac:dyDescent="0.2">
      <c r="A72" s="1"/>
      <c r="B72" s="35"/>
      <c r="C72" s="45"/>
      <c r="D72" s="37"/>
      <c r="F72" s="12"/>
      <c r="G72" s="12"/>
      <c r="I72" s="10"/>
      <c r="K72" s="30"/>
      <c r="L72" s="2" t="str">
        <f>""</f>
        <v/>
      </c>
    </row>
    <row r="73" spans="1:12" ht="15.75" customHeight="1" x14ac:dyDescent="0.2">
      <c r="A73" s="1"/>
      <c r="B73" s="35"/>
      <c r="C73" s="45"/>
      <c r="D73" s="37"/>
      <c r="F73" s="12"/>
      <c r="G73" s="12"/>
      <c r="I73" s="10"/>
      <c r="K73" s="30"/>
      <c r="L73" s="2" t="str">
        <f>""</f>
        <v/>
      </c>
    </row>
    <row r="74" spans="1:12" ht="15.75" customHeight="1" x14ac:dyDescent="0.2">
      <c r="A74" s="1" t="s">
        <v>129</v>
      </c>
      <c r="B74" s="69" t="s">
        <v>130</v>
      </c>
      <c r="C74" s="46"/>
      <c r="D74" s="37"/>
      <c r="F74" s="12"/>
      <c r="G74" s="12"/>
      <c r="I74" s="10"/>
      <c r="K74" s="30"/>
      <c r="L74" s="2" t="str">
        <f>""</f>
        <v/>
      </c>
    </row>
    <row r="75" spans="1:12" ht="15.75" customHeight="1" x14ac:dyDescent="0.2">
      <c r="A75" s="1" t="s">
        <v>131</v>
      </c>
      <c r="B75" s="68" t="s">
        <v>132</v>
      </c>
      <c r="C75" s="43">
        <v>1</v>
      </c>
      <c r="D75" s="37">
        <v>23.99</v>
      </c>
      <c r="E75" s="2">
        <v>3</v>
      </c>
      <c r="F75" s="12">
        <f t="shared" ref="F75:F79" si="6">D75*E75</f>
        <v>71.97</v>
      </c>
      <c r="G75" s="12">
        <f t="shared" si="1"/>
        <v>71.97</v>
      </c>
      <c r="I75" s="10"/>
      <c r="J75" s="2" t="s">
        <v>133</v>
      </c>
      <c r="K75" s="63" t="s">
        <v>134</v>
      </c>
      <c r="L75" s="2" t="str">
        <f>""</f>
        <v/>
      </c>
    </row>
    <row r="76" spans="1:12" ht="15.75" customHeight="1" x14ac:dyDescent="0.2">
      <c r="A76" s="1"/>
      <c r="B76" s="68" t="s">
        <v>135</v>
      </c>
      <c r="C76" s="43">
        <v>0</v>
      </c>
      <c r="D76" s="37">
        <v>28.99</v>
      </c>
      <c r="E76" s="2"/>
      <c r="F76" s="12">
        <f t="shared" si="6"/>
        <v>0</v>
      </c>
      <c r="G76" s="12">
        <f t="shared" si="1"/>
        <v>0</v>
      </c>
      <c r="I76" s="10"/>
      <c r="J76" s="2" t="s">
        <v>82</v>
      </c>
      <c r="K76" s="63" t="s">
        <v>136</v>
      </c>
      <c r="L76" s="2" t="str">
        <f>""</f>
        <v/>
      </c>
    </row>
    <row r="77" spans="1:12" ht="15.75" customHeight="1" x14ac:dyDescent="0.2">
      <c r="A77" s="1" t="s">
        <v>137</v>
      </c>
      <c r="B77" s="68" t="s">
        <v>138</v>
      </c>
      <c r="C77" s="43">
        <v>1</v>
      </c>
      <c r="D77" s="37">
        <v>6</v>
      </c>
      <c r="E77" s="2">
        <v>2</v>
      </c>
      <c r="F77" s="12">
        <f t="shared" si="6"/>
        <v>12</v>
      </c>
      <c r="G77" s="12">
        <f t="shared" si="1"/>
        <v>12</v>
      </c>
      <c r="I77" s="10"/>
      <c r="J77" s="2" t="s">
        <v>133</v>
      </c>
      <c r="K77" s="62" t="s">
        <v>139</v>
      </c>
      <c r="L77" s="2" t="str">
        <f>""</f>
        <v/>
      </c>
    </row>
    <row r="78" spans="1:12" ht="15.75" customHeight="1" x14ac:dyDescent="0.2">
      <c r="A78" s="1"/>
      <c r="B78" s="68" t="s">
        <v>135</v>
      </c>
      <c r="C78" s="43">
        <v>0</v>
      </c>
      <c r="D78" s="37">
        <v>8.99</v>
      </c>
      <c r="E78" s="2"/>
      <c r="F78" s="12">
        <f t="shared" si="6"/>
        <v>0</v>
      </c>
      <c r="G78" s="12">
        <f t="shared" si="1"/>
        <v>0</v>
      </c>
      <c r="I78" s="10"/>
      <c r="J78" s="2" t="s">
        <v>82</v>
      </c>
      <c r="K78" s="63" t="s">
        <v>140</v>
      </c>
      <c r="L78" s="2" t="str">
        <f>""</f>
        <v/>
      </c>
    </row>
    <row r="79" spans="1:12" ht="15.75" customHeight="1" x14ac:dyDescent="0.2">
      <c r="A79" s="1" t="s">
        <v>141</v>
      </c>
      <c r="B79" s="68" t="s">
        <v>142</v>
      </c>
      <c r="C79" s="43">
        <v>1</v>
      </c>
      <c r="D79" s="37">
        <v>3</v>
      </c>
      <c r="E79" s="2">
        <v>10</v>
      </c>
      <c r="F79" s="12">
        <f t="shared" si="6"/>
        <v>30</v>
      </c>
      <c r="G79" s="12">
        <f t="shared" si="1"/>
        <v>30</v>
      </c>
      <c r="I79" s="10"/>
      <c r="J79" s="2" t="s">
        <v>133</v>
      </c>
      <c r="K79" s="61" t="s">
        <v>344</v>
      </c>
      <c r="L79" s="2" t="str">
        <f>""</f>
        <v/>
      </c>
    </row>
    <row r="80" spans="1:12" ht="15.75" customHeight="1" x14ac:dyDescent="0.2">
      <c r="A80" s="13" t="s">
        <v>143</v>
      </c>
      <c r="B80" s="69" t="s">
        <v>144</v>
      </c>
      <c r="C80" s="46"/>
      <c r="D80" s="37"/>
      <c r="E80" s="2"/>
      <c r="F80" s="12"/>
      <c r="G80" s="12"/>
      <c r="I80" s="10"/>
      <c r="J80" s="2"/>
      <c r="K80" s="65"/>
      <c r="L80" s="2" t="str">
        <f>""</f>
        <v/>
      </c>
    </row>
    <row r="81" spans="1:12" ht="15.75" customHeight="1" x14ac:dyDescent="0.2">
      <c r="A81" s="1" t="s">
        <v>145</v>
      </c>
      <c r="B81" s="68" t="s">
        <v>146</v>
      </c>
      <c r="C81" s="43">
        <v>1</v>
      </c>
      <c r="D81" s="37">
        <v>20</v>
      </c>
      <c r="E81" s="2">
        <v>2</v>
      </c>
      <c r="F81" s="12">
        <f t="shared" ref="F81:F91" si="7">D81*E81</f>
        <v>40</v>
      </c>
      <c r="G81" s="12">
        <f t="shared" si="1"/>
        <v>40</v>
      </c>
      <c r="I81" s="10"/>
      <c r="J81" s="2" t="s">
        <v>82</v>
      </c>
      <c r="K81" s="65" t="s">
        <v>147</v>
      </c>
      <c r="L81" s="2" t="str">
        <f>""</f>
        <v/>
      </c>
    </row>
    <row r="82" spans="1:12" ht="15.75" customHeight="1" x14ac:dyDescent="0.2">
      <c r="A82" s="1" t="s">
        <v>148</v>
      </c>
      <c r="B82" s="68" t="s">
        <v>149</v>
      </c>
      <c r="C82" s="43">
        <v>1</v>
      </c>
      <c r="D82" s="37">
        <v>4.7</v>
      </c>
      <c r="E82" s="2">
        <v>2</v>
      </c>
      <c r="F82" s="12">
        <f t="shared" si="7"/>
        <v>9.4</v>
      </c>
      <c r="G82" s="12">
        <f t="shared" si="1"/>
        <v>9.4</v>
      </c>
      <c r="I82" s="10"/>
      <c r="J82" s="2" t="s">
        <v>66</v>
      </c>
      <c r="K82" s="62" t="s">
        <v>150</v>
      </c>
      <c r="L82" s="2" t="str">
        <f>""</f>
        <v/>
      </c>
    </row>
    <row r="83" spans="1:12" ht="15.75" customHeight="1" x14ac:dyDescent="0.2">
      <c r="A83" s="1" t="s">
        <v>151</v>
      </c>
      <c r="B83" s="68" t="s">
        <v>152</v>
      </c>
      <c r="C83" s="43">
        <v>1</v>
      </c>
      <c r="D83" s="37">
        <v>4.7</v>
      </c>
      <c r="E83" s="2">
        <v>2</v>
      </c>
      <c r="F83" s="12">
        <f t="shared" si="7"/>
        <v>9.4</v>
      </c>
      <c r="G83" s="12">
        <f t="shared" si="1"/>
        <v>9.4</v>
      </c>
      <c r="I83" s="10"/>
      <c r="J83" s="2" t="s">
        <v>66</v>
      </c>
      <c r="K83" s="62" t="s">
        <v>153</v>
      </c>
      <c r="L83" s="2" t="str">
        <f>""</f>
        <v/>
      </c>
    </row>
    <row r="84" spans="1:12" ht="15.75" customHeight="1" x14ac:dyDescent="0.2">
      <c r="A84" s="28" t="s">
        <v>345</v>
      </c>
      <c r="B84" s="74" t="s">
        <v>154</v>
      </c>
      <c r="C84" s="51">
        <v>0</v>
      </c>
      <c r="D84" s="40"/>
      <c r="E84" s="15">
        <v>12</v>
      </c>
      <c r="F84" s="12">
        <f t="shared" si="7"/>
        <v>0</v>
      </c>
      <c r="G84" s="12">
        <f t="shared" ref="G84:G135" si="8">C84*F84</f>
        <v>0</v>
      </c>
      <c r="I84" s="10"/>
      <c r="J84" s="2" t="s">
        <v>342</v>
      </c>
      <c r="K84" s="60" t="s">
        <v>341</v>
      </c>
      <c r="L84" s="2" t="str">
        <f>""</f>
        <v/>
      </c>
    </row>
    <row r="85" spans="1:12" ht="15.75" customHeight="1" x14ac:dyDescent="0.2">
      <c r="A85" s="1"/>
      <c r="B85" s="75" t="s">
        <v>53</v>
      </c>
      <c r="C85" s="52"/>
      <c r="D85" s="40"/>
      <c r="E85" s="21"/>
      <c r="F85" s="12"/>
      <c r="G85" s="12"/>
      <c r="I85" s="10"/>
      <c r="J85" s="2"/>
      <c r="K85" s="60"/>
      <c r="L85" s="2" t="str">
        <f>""</f>
        <v/>
      </c>
    </row>
    <row r="86" spans="1:12" ht="15.75" customHeight="1" x14ac:dyDescent="0.2">
      <c r="A86" s="28" t="s">
        <v>346</v>
      </c>
      <c r="B86" s="75" t="s">
        <v>347</v>
      </c>
      <c r="C86" s="52">
        <v>1</v>
      </c>
      <c r="D86" s="40">
        <v>7.1</v>
      </c>
      <c r="E86" s="21">
        <v>1</v>
      </c>
      <c r="F86" s="12">
        <f t="shared" si="7"/>
        <v>7.1</v>
      </c>
      <c r="G86" s="12">
        <f t="shared" si="8"/>
        <v>7.1</v>
      </c>
      <c r="I86" s="10"/>
      <c r="J86" s="29" t="s">
        <v>82</v>
      </c>
      <c r="K86" s="61" t="s">
        <v>334</v>
      </c>
      <c r="L86" s="2" t="str">
        <f>""</f>
        <v/>
      </c>
    </row>
    <row r="87" spans="1:12" ht="15.75" customHeight="1" x14ac:dyDescent="0.2">
      <c r="A87" s="28" t="s">
        <v>348</v>
      </c>
      <c r="B87" s="76" t="s">
        <v>155</v>
      </c>
      <c r="C87" s="53">
        <v>0</v>
      </c>
      <c r="D87" s="33"/>
      <c r="E87" s="15">
        <v>6</v>
      </c>
      <c r="F87" s="12">
        <f t="shared" si="7"/>
        <v>0</v>
      </c>
      <c r="G87" s="12">
        <f t="shared" si="8"/>
        <v>0</v>
      </c>
      <c r="I87" s="10"/>
      <c r="J87" s="2" t="s">
        <v>342</v>
      </c>
      <c r="K87" s="60" t="s">
        <v>341</v>
      </c>
      <c r="L87" s="2" t="str">
        <f>""</f>
        <v/>
      </c>
    </row>
    <row r="88" spans="1:12" ht="15.75" customHeight="1" x14ac:dyDescent="0.2">
      <c r="A88" s="28"/>
      <c r="B88" s="77" t="s">
        <v>53</v>
      </c>
      <c r="C88" s="54"/>
      <c r="D88" s="33"/>
      <c r="E88" s="21"/>
      <c r="F88" s="12"/>
      <c r="G88" s="12"/>
      <c r="I88" s="10"/>
      <c r="J88" s="2"/>
      <c r="K88" s="60"/>
      <c r="L88" s="2" t="str">
        <f>""</f>
        <v/>
      </c>
    </row>
    <row r="89" spans="1:12" ht="15.75" customHeight="1" x14ac:dyDescent="0.2">
      <c r="A89" s="28" t="s">
        <v>349</v>
      </c>
      <c r="B89" s="77" t="s">
        <v>374</v>
      </c>
      <c r="C89" s="53">
        <v>1</v>
      </c>
      <c r="D89" s="33">
        <v>0.2</v>
      </c>
      <c r="E89" s="21">
        <v>6</v>
      </c>
      <c r="F89" s="12">
        <f t="shared" si="7"/>
        <v>1.2000000000000002</v>
      </c>
      <c r="G89" s="12">
        <f t="shared" si="8"/>
        <v>1.2000000000000002</v>
      </c>
      <c r="I89" s="10"/>
      <c r="J89" s="29" t="s">
        <v>351</v>
      </c>
      <c r="K89" s="60"/>
      <c r="L89" s="2" t="str">
        <f>""</f>
        <v/>
      </c>
    </row>
    <row r="90" spans="1:12" ht="15.75" customHeight="1" x14ac:dyDescent="0.2">
      <c r="A90" s="1" t="s">
        <v>156</v>
      </c>
      <c r="B90" s="68" t="s">
        <v>157</v>
      </c>
      <c r="C90" s="43">
        <v>1</v>
      </c>
      <c r="D90" s="37">
        <v>7.63</v>
      </c>
      <c r="E90" s="2">
        <v>2</v>
      </c>
      <c r="F90" s="12">
        <f t="shared" si="7"/>
        <v>15.26</v>
      </c>
      <c r="G90" s="12">
        <f t="shared" si="8"/>
        <v>15.26</v>
      </c>
      <c r="I90" s="10"/>
      <c r="J90" s="2" t="s">
        <v>82</v>
      </c>
      <c r="K90" s="63" t="s">
        <v>158</v>
      </c>
      <c r="L90" s="2" t="str">
        <f>""</f>
        <v/>
      </c>
    </row>
    <row r="91" spans="1:12" ht="15.75" customHeight="1" x14ac:dyDescent="0.2">
      <c r="A91" s="1" t="s">
        <v>159</v>
      </c>
      <c r="B91" s="78" t="s">
        <v>354</v>
      </c>
      <c r="C91" s="44">
        <v>1</v>
      </c>
      <c r="D91" s="37">
        <v>149</v>
      </c>
      <c r="E91" s="2">
        <v>1</v>
      </c>
      <c r="F91" s="12">
        <f t="shared" si="7"/>
        <v>149</v>
      </c>
      <c r="G91" s="12">
        <f t="shared" si="8"/>
        <v>149</v>
      </c>
      <c r="I91" s="10"/>
      <c r="J91" s="2" t="s">
        <v>133</v>
      </c>
      <c r="K91" s="62" t="s">
        <v>160</v>
      </c>
      <c r="L91" s="2" t="str">
        <f>""</f>
        <v/>
      </c>
    </row>
    <row r="92" spans="1:12" ht="15.75" customHeight="1" x14ac:dyDescent="0.2">
      <c r="A92" s="13" t="s">
        <v>161</v>
      </c>
      <c r="B92" s="69" t="s">
        <v>162</v>
      </c>
      <c r="C92" s="46"/>
      <c r="D92" s="37"/>
      <c r="E92" s="2"/>
      <c r="F92" s="12"/>
      <c r="G92" s="12"/>
      <c r="I92" s="10"/>
      <c r="J92" s="2"/>
      <c r="K92" s="59"/>
      <c r="L92" s="2" t="str">
        <f>""</f>
        <v/>
      </c>
    </row>
    <row r="93" spans="1:12" ht="15.75" customHeight="1" x14ac:dyDescent="0.2">
      <c r="A93" s="1" t="s">
        <v>163</v>
      </c>
      <c r="B93" s="68" t="s">
        <v>164</v>
      </c>
      <c r="C93" s="43">
        <v>1</v>
      </c>
      <c r="D93" s="37">
        <v>9.49</v>
      </c>
      <c r="E93" s="2">
        <v>1</v>
      </c>
      <c r="F93" s="12">
        <f t="shared" ref="F93:F103" si="9">D93*E93</f>
        <v>9.49</v>
      </c>
      <c r="G93" s="12">
        <f t="shared" si="8"/>
        <v>9.49</v>
      </c>
      <c r="I93" s="10"/>
      <c r="J93" s="2" t="s">
        <v>82</v>
      </c>
      <c r="K93" s="63" t="s">
        <v>165</v>
      </c>
      <c r="L93" s="2" t="str">
        <f>""</f>
        <v/>
      </c>
    </row>
    <row r="94" spans="1:12" ht="15.75" customHeight="1" x14ac:dyDescent="0.2">
      <c r="A94" s="28" t="s">
        <v>352</v>
      </c>
      <c r="B94" s="77" t="s">
        <v>350</v>
      </c>
      <c r="C94" s="54">
        <v>0</v>
      </c>
      <c r="D94" s="37"/>
      <c r="E94" s="2">
        <v>10</v>
      </c>
      <c r="F94" s="12">
        <f t="shared" si="9"/>
        <v>0</v>
      </c>
      <c r="G94" s="12">
        <f t="shared" si="8"/>
        <v>0</v>
      </c>
      <c r="I94" s="10"/>
      <c r="J94" s="2" t="s">
        <v>342</v>
      </c>
      <c r="K94" s="60" t="s">
        <v>341</v>
      </c>
      <c r="L94" s="2" t="str">
        <f>""</f>
        <v/>
      </c>
    </row>
    <row r="95" spans="1:12" ht="15.75" customHeight="1" x14ac:dyDescent="0.2">
      <c r="A95" s="1"/>
      <c r="B95" s="77" t="s">
        <v>53</v>
      </c>
      <c r="C95" s="54"/>
      <c r="D95" s="37"/>
      <c r="E95" s="2"/>
      <c r="F95" s="12"/>
      <c r="G95" s="12"/>
      <c r="I95" s="10"/>
      <c r="J95" s="2"/>
      <c r="K95" s="63"/>
      <c r="L95" s="2" t="str">
        <f>""</f>
        <v/>
      </c>
    </row>
    <row r="96" spans="1:12" ht="15.75" customHeight="1" x14ac:dyDescent="0.2">
      <c r="A96" s="28" t="s">
        <v>353</v>
      </c>
      <c r="B96" s="77" t="s">
        <v>375</v>
      </c>
      <c r="C96" s="54">
        <v>1</v>
      </c>
      <c r="D96" s="33">
        <v>0.2</v>
      </c>
      <c r="E96" s="2">
        <v>10</v>
      </c>
      <c r="F96" s="12">
        <f t="shared" si="9"/>
        <v>2</v>
      </c>
      <c r="G96" s="12">
        <f t="shared" si="8"/>
        <v>2</v>
      </c>
      <c r="I96" s="10"/>
      <c r="J96" s="31" t="s">
        <v>351</v>
      </c>
      <c r="K96" s="59"/>
      <c r="L96" s="2" t="str">
        <f>""</f>
        <v/>
      </c>
    </row>
    <row r="97" spans="1:12" ht="15.75" customHeight="1" x14ac:dyDescent="0.2">
      <c r="A97" s="1" t="s">
        <v>166</v>
      </c>
      <c r="B97" s="71" t="s">
        <v>167</v>
      </c>
      <c r="C97" s="48">
        <v>1</v>
      </c>
      <c r="D97" s="37">
        <v>5.49</v>
      </c>
      <c r="E97" s="2">
        <v>1</v>
      </c>
      <c r="F97" s="12">
        <f t="shared" si="9"/>
        <v>5.49</v>
      </c>
      <c r="G97" s="12">
        <f t="shared" si="8"/>
        <v>5.49</v>
      </c>
      <c r="I97" s="10"/>
      <c r="J97" s="2" t="s">
        <v>82</v>
      </c>
      <c r="K97" s="63" t="s">
        <v>168</v>
      </c>
      <c r="L97" s="2" t="str">
        <f>""</f>
        <v/>
      </c>
    </row>
    <row r="98" spans="1:12" ht="15.75" customHeight="1" x14ac:dyDescent="0.2">
      <c r="A98" s="1" t="s">
        <v>169</v>
      </c>
      <c r="B98" s="68" t="s">
        <v>170</v>
      </c>
      <c r="C98" s="43">
        <v>1</v>
      </c>
      <c r="D98" s="37">
        <v>3.2</v>
      </c>
      <c r="E98" s="2">
        <v>2</v>
      </c>
      <c r="F98" s="12">
        <f t="shared" si="9"/>
        <v>6.4</v>
      </c>
      <c r="G98" s="12">
        <f t="shared" si="8"/>
        <v>6.4</v>
      </c>
      <c r="I98" s="10"/>
      <c r="J98" s="2" t="s">
        <v>66</v>
      </c>
      <c r="K98" s="62" t="s">
        <v>171</v>
      </c>
      <c r="L98" s="2" t="str">
        <f>""</f>
        <v/>
      </c>
    </row>
    <row r="99" spans="1:12" ht="15.75" customHeight="1" x14ac:dyDescent="0.2">
      <c r="A99" s="1" t="s">
        <v>172</v>
      </c>
      <c r="B99" s="68" t="s">
        <v>173</v>
      </c>
      <c r="C99" s="43">
        <v>1</v>
      </c>
      <c r="D99" s="37">
        <v>3.2</v>
      </c>
      <c r="E99" s="2">
        <v>2</v>
      </c>
      <c r="F99" s="12">
        <f t="shared" si="9"/>
        <v>6.4</v>
      </c>
      <c r="G99" s="12">
        <f t="shared" si="8"/>
        <v>6.4</v>
      </c>
      <c r="I99" s="10"/>
      <c r="J99" s="2" t="s">
        <v>66</v>
      </c>
      <c r="K99" s="62" t="s">
        <v>174</v>
      </c>
      <c r="L99" s="2" t="str">
        <f>""</f>
        <v/>
      </c>
    </row>
    <row r="100" spans="1:12" ht="15.75" customHeight="1" x14ac:dyDescent="0.2">
      <c r="A100" s="1" t="s">
        <v>175</v>
      </c>
      <c r="B100" s="68" t="s">
        <v>176</v>
      </c>
      <c r="C100" s="43">
        <v>1</v>
      </c>
      <c r="D100" s="37">
        <v>4.9000000000000004</v>
      </c>
      <c r="E100" s="2">
        <v>1</v>
      </c>
      <c r="F100" s="12">
        <f t="shared" si="9"/>
        <v>4.9000000000000004</v>
      </c>
      <c r="G100" s="12">
        <f t="shared" si="8"/>
        <v>4.9000000000000004</v>
      </c>
      <c r="I100" s="10"/>
      <c r="J100" s="2" t="s">
        <v>66</v>
      </c>
      <c r="K100" s="62" t="s">
        <v>177</v>
      </c>
      <c r="L100" s="2" t="str">
        <f>""</f>
        <v/>
      </c>
    </row>
    <row r="101" spans="1:12" ht="15.75" customHeight="1" x14ac:dyDescent="0.2">
      <c r="A101" s="1" t="s">
        <v>178</v>
      </c>
      <c r="B101" s="68" t="s">
        <v>179</v>
      </c>
      <c r="C101" s="43">
        <v>1</v>
      </c>
      <c r="D101" s="37">
        <v>0.99</v>
      </c>
      <c r="E101" s="2">
        <v>2</v>
      </c>
      <c r="F101" s="12">
        <f t="shared" si="9"/>
        <v>1.98</v>
      </c>
      <c r="G101" s="12">
        <f t="shared" si="8"/>
        <v>1.98</v>
      </c>
      <c r="I101" s="10"/>
      <c r="J101" s="2" t="s">
        <v>66</v>
      </c>
      <c r="K101" s="62" t="s">
        <v>180</v>
      </c>
      <c r="L101" s="2" t="str">
        <f>""</f>
        <v/>
      </c>
    </row>
    <row r="102" spans="1:12" ht="15.75" customHeight="1" x14ac:dyDescent="0.2">
      <c r="A102" s="28" t="s">
        <v>181</v>
      </c>
      <c r="B102" s="78" t="s">
        <v>362</v>
      </c>
      <c r="C102" s="44">
        <v>1</v>
      </c>
      <c r="D102" s="37">
        <v>9</v>
      </c>
      <c r="E102" s="2">
        <v>2</v>
      </c>
      <c r="F102" s="12">
        <f t="shared" si="9"/>
        <v>18</v>
      </c>
      <c r="G102" s="12">
        <f t="shared" si="8"/>
        <v>18</v>
      </c>
      <c r="I102" s="10"/>
      <c r="J102" s="2" t="s">
        <v>342</v>
      </c>
      <c r="K102" s="60" t="s">
        <v>341</v>
      </c>
      <c r="L102" s="2" t="str">
        <f>""</f>
        <v/>
      </c>
    </row>
    <row r="103" spans="1:12" ht="15.75" customHeight="1" x14ac:dyDescent="0.2">
      <c r="A103" s="32" t="s">
        <v>183</v>
      </c>
      <c r="B103" s="69" t="s">
        <v>185</v>
      </c>
      <c r="C103" s="46">
        <v>1</v>
      </c>
      <c r="D103" s="37">
        <v>10</v>
      </c>
      <c r="E103" s="2">
        <v>2</v>
      </c>
      <c r="F103" s="12">
        <f t="shared" si="9"/>
        <v>20</v>
      </c>
      <c r="G103" s="12">
        <f t="shared" si="8"/>
        <v>20</v>
      </c>
      <c r="I103" s="10"/>
      <c r="J103" s="2" t="s">
        <v>342</v>
      </c>
      <c r="K103" s="60" t="s">
        <v>341</v>
      </c>
      <c r="L103" s="2" t="str">
        <f>""</f>
        <v/>
      </c>
    </row>
    <row r="104" spans="1:12" ht="15.75" customHeight="1" x14ac:dyDescent="0.2">
      <c r="A104" s="29" t="s">
        <v>355</v>
      </c>
      <c r="B104" s="68" t="s">
        <v>182</v>
      </c>
      <c r="C104" s="43"/>
      <c r="D104" s="37"/>
      <c r="E104" s="2"/>
      <c r="F104" s="12"/>
      <c r="G104" s="12"/>
      <c r="I104" s="10"/>
      <c r="J104" s="17"/>
      <c r="K104" s="30"/>
      <c r="L104" s="2" t="str">
        <f>""</f>
        <v/>
      </c>
    </row>
    <row r="105" spans="1:12" ht="15.75" customHeight="1" x14ac:dyDescent="0.2">
      <c r="A105" s="29" t="s">
        <v>356</v>
      </c>
      <c r="B105" s="79" t="s">
        <v>186</v>
      </c>
      <c r="C105" s="55"/>
      <c r="D105" s="37"/>
      <c r="F105" s="12"/>
      <c r="G105" s="12"/>
      <c r="I105" s="10"/>
      <c r="J105" s="17"/>
      <c r="K105" s="30"/>
      <c r="L105" s="2" t="str">
        <f>""</f>
        <v/>
      </c>
    </row>
    <row r="106" spans="1:12" ht="15.75" customHeight="1" x14ac:dyDescent="0.2">
      <c r="A106" s="29" t="s">
        <v>357</v>
      </c>
      <c r="B106" s="79" t="s">
        <v>187</v>
      </c>
      <c r="C106" s="55"/>
      <c r="D106" s="37"/>
      <c r="F106" s="12"/>
      <c r="G106" s="12"/>
      <c r="I106" s="10"/>
      <c r="J106" s="17"/>
      <c r="K106" s="30"/>
      <c r="L106" s="2" t="str">
        <f>""</f>
        <v/>
      </c>
    </row>
    <row r="107" spans="1:12" ht="15.75" customHeight="1" x14ac:dyDescent="0.2">
      <c r="A107" s="29" t="s">
        <v>358</v>
      </c>
      <c r="B107" s="76" t="s">
        <v>188</v>
      </c>
      <c r="C107" s="53"/>
      <c r="D107" s="37"/>
      <c r="F107" s="12"/>
      <c r="G107" s="12"/>
      <c r="I107" s="10"/>
      <c r="J107" s="17"/>
      <c r="K107" s="30"/>
      <c r="L107" s="2" t="str">
        <f>""</f>
        <v/>
      </c>
    </row>
    <row r="108" spans="1:12" ht="15.75" customHeight="1" x14ac:dyDescent="0.2">
      <c r="A108" s="29" t="s">
        <v>359</v>
      </c>
      <c r="B108" s="77" t="s">
        <v>365</v>
      </c>
      <c r="C108" s="54"/>
      <c r="D108" s="37"/>
      <c r="F108" s="12"/>
      <c r="G108" s="12"/>
      <c r="I108" s="10"/>
      <c r="J108" s="17"/>
      <c r="K108" s="30"/>
      <c r="L108" s="2" t="str">
        <f>""</f>
        <v/>
      </c>
    </row>
    <row r="109" spans="1:12" ht="15.75" customHeight="1" x14ac:dyDescent="0.2">
      <c r="A109" s="29" t="s">
        <v>360</v>
      </c>
      <c r="B109" s="77" t="s">
        <v>364</v>
      </c>
      <c r="C109" s="54"/>
      <c r="D109" s="37"/>
      <c r="F109" s="12"/>
      <c r="G109" s="12"/>
      <c r="I109" s="10"/>
      <c r="J109" s="17"/>
      <c r="K109" s="30"/>
      <c r="L109" s="2" t="str">
        <f>""</f>
        <v/>
      </c>
    </row>
    <row r="110" spans="1:12" ht="15.75" customHeight="1" x14ac:dyDescent="0.2">
      <c r="A110" s="29" t="s">
        <v>361</v>
      </c>
      <c r="B110" s="77" t="s">
        <v>363</v>
      </c>
      <c r="C110" s="54"/>
      <c r="D110" s="37"/>
      <c r="F110" s="12"/>
      <c r="G110" s="12"/>
      <c r="I110" s="10"/>
      <c r="J110" s="17"/>
      <c r="K110" s="30"/>
      <c r="L110" s="2" t="str">
        <f>""</f>
        <v/>
      </c>
    </row>
    <row r="111" spans="1:12" ht="15.75" customHeight="1" x14ac:dyDescent="0.2">
      <c r="A111" s="29"/>
      <c r="B111" s="77"/>
      <c r="C111" s="54"/>
      <c r="D111" s="37"/>
      <c r="F111" s="12"/>
      <c r="G111" s="12"/>
      <c r="I111" s="10"/>
      <c r="J111" s="17"/>
      <c r="K111" s="30"/>
      <c r="L111" s="2" t="str">
        <f>""</f>
        <v/>
      </c>
    </row>
    <row r="112" spans="1:12" ht="15.75" customHeight="1" x14ac:dyDescent="0.2">
      <c r="A112" s="2" t="s">
        <v>184</v>
      </c>
      <c r="B112" s="78" t="s">
        <v>367</v>
      </c>
      <c r="C112" s="44">
        <v>1</v>
      </c>
      <c r="D112" s="37">
        <v>0.5</v>
      </c>
      <c r="E112" s="2">
        <v>1</v>
      </c>
      <c r="F112" s="12">
        <f t="shared" ref="F112:F114" si="10">D112*E112</f>
        <v>0.5</v>
      </c>
      <c r="G112" s="12">
        <f t="shared" si="8"/>
        <v>0.5</v>
      </c>
      <c r="I112" s="10"/>
      <c r="J112" s="2" t="s">
        <v>51</v>
      </c>
      <c r="K112" s="30"/>
      <c r="L112" s="2" t="str">
        <f>""</f>
        <v/>
      </c>
    </row>
    <row r="113" spans="1:27" ht="15.75" customHeight="1" x14ac:dyDescent="0.2">
      <c r="A113" s="2" t="s">
        <v>189</v>
      </c>
      <c r="B113" s="77" t="s">
        <v>366</v>
      </c>
      <c r="C113" s="54">
        <v>1</v>
      </c>
      <c r="D113" s="37">
        <v>2.15</v>
      </c>
      <c r="E113" s="2">
        <v>1</v>
      </c>
      <c r="F113" s="12">
        <f t="shared" si="10"/>
        <v>2.15</v>
      </c>
      <c r="G113" s="12">
        <f t="shared" si="8"/>
        <v>2.15</v>
      </c>
      <c r="I113" s="10"/>
      <c r="J113" s="2" t="s">
        <v>51</v>
      </c>
      <c r="K113" s="30"/>
      <c r="L113" s="2" t="str">
        <f>""</f>
        <v/>
      </c>
    </row>
    <row r="114" spans="1:27" ht="15.75" customHeight="1" x14ac:dyDescent="0.2">
      <c r="A114" s="2" t="s">
        <v>190</v>
      </c>
      <c r="B114" s="72" t="s">
        <v>191</v>
      </c>
      <c r="C114" s="49">
        <v>1</v>
      </c>
      <c r="D114" s="37">
        <v>0.1</v>
      </c>
      <c r="E114" s="2">
        <v>4</v>
      </c>
      <c r="F114" s="12">
        <f t="shared" si="10"/>
        <v>0.4</v>
      </c>
      <c r="G114" s="12">
        <f t="shared" si="8"/>
        <v>0.4</v>
      </c>
      <c r="I114" s="10"/>
      <c r="J114" s="2" t="s">
        <v>51</v>
      </c>
      <c r="K114" s="30"/>
      <c r="L114" s="2" t="str">
        <f>""</f>
        <v/>
      </c>
    </row>
    <row r="115" spans="1:27" ht="15.75" customHeight="1" x14ac:dyDescent="0.2">
      <c r="B115" s="68"/>
      <c r="C115" s="43"/>
      <c r="D115" s="37"/>
      <c r="E115" s="2"/>
      <c r="F115" s="12"/>
      <c r="G115" s="12"/>
      <c r="I115" s="10"/>
      <c r="K115" s="30"/>
      <c r="L115" s="2" t="str">
        <f>""</f>
        <v/>
      </c>
    </row>
    <row r="116" spans="1:27" ht="15.75" customHeight="1" x14ac:dyDescent="0.2">
      <c r="A116" s="9"/>
      <c r="B116" s="69"/>
      <c r="C116" s="46"/>
      <c r="D116" s="37"/>
      <c r="E116" s="2"/>
      <c r="F116" s="12"/>
      <c r="G116" s="12"/>
      <c r="I116" s="10"/>
      <c r="K116" s="30"/>
      <c r="L116" s="2" t="str">
        <f>""</f>
        <v/>
      </c>
    </row>
    <row r="117" spans="1:27" ht="15.75" customHeight="1" x14ac:dyDescent="0.2">
      <c r="A117" s="9" t="s">
        <v>192</v>
      </c>
      <c r="B117" s="69" t="s">
        <v>193</v>
      </c>
      <c r="C117" s="46"/>
      <c r="D117" s="37"/>
      <c r="E117" s="2"/>
      <c r="F117" s="12"/>
      <c r="G117" s="12"/>
      <c r="I117" s="10"/>
      <c r="K117" s="30"/>
      <c r="L117" s="2" t="str">
        <f>""</f>
        <v/>
      </c>
    </row>
    <row r="118" spans="1:27" ht="15.75" customHeight="1" x14ac:dyDescent="0.2">
      <c r="A118" s="13" t="s">
        <v>194</v>
      </c>
      <c r="B118" s="80" t="s">
        <v>368</v>
      </c>
      <c r="C118" s="56"/>
      <c r="D118" s="39">
        <f>SUM(D119:D123)</f>
        <v>20.5</v>
      </c>
      <c r="E118" s="2" t="s">
        <v>195</v>
      </c>
      <c r="F118" s="12"/>
      <c r="G118" s="12"/>
      <c r="I118" s="10"/>
      <c r="J118" s="2"/>
      <c r="K118" s="59"/>
      <c r="L118" s="2" t="str">
        <f>""</f>
        <v/>
      </c>
    </row>
    <row r="119" spans="1:27" ht="15.75" customHeight="1" x14ac:dyDescent="0.2">
      <c r="A119" s="1" t="s">
        <v>196</v>
      </c>
      <c r="B119" s="78" t="s">
        <v>197</v>
      </c>
      <c r="C119" s="44">
        <v>0</v>
      </c>
      <c r="D119" s="37">
        <v>12.98</v>
      </c>
      <c r="E119" s="2">
        <v>1</v>
      </c>
      <c r="F119" s="12">
        <f t="shared" ref="F119:F123" si="11">D119*E119</f>
        <v>12.98</v>
      </c>
      <c r="G119" s="12">
        <f t="shared" si="8"/>
        <v>0</v>
      </c>
      <c r="I119" s="10"/>
      <c r="J119" s="2" t="s">
        <v>82</v>
      </c>
      <c r="K119" s="63" t="s">
        <v>198</v>
      </c>
      <c r="L119" s="2" t="str">
        <f>""</f>
        <v/>
      </c>
    </row>
    <row r="120" spans="1:27" ht="15.75" customHeight="1" x14ac:dyDescent="0.2">
      <c r="A120" s="1" t="s">
        <v>199</v>
      </c>
      <c r="B120" s="68" t="s">
        <v>200</v>
      </c>
      <c r="C120" s="43">
        <v>0</v>
      </c>
      <c r="D120" s="37">
        <v>6.99</v>
      </c>
      <c r="E120" s="2">
        <v>1</v>
      </c>
      <c r="F120" s="12">
        <f t="shared" si="11"/>
        <v>6.99</v>
      </c>
      <c r="G120" s="12">
        <f t="shared" si="8"/>
        <v>0</v>
      </c>
      <c r="I120" s="10"/>
      <c r="J120" s="2" t="s">
        <v>82</v>
      </c>
      <c r="K120" s="63" t="s">
        <v>201</v>
      </c>
      <c r="L120" s="2" t="str">
        <f>""</f>
        <v/>
      </c>
    </row>
    <row r="121" spans="1:27" ht="15.75" customHeight="1" x14ac:dyDescent="0.2">
      <c r="A121" s="1" t="s">
        <v>202</v>
      </c>
      <c r="B121" s="71" t="s">
        <v>203</v>
      </c>
      <c r="C121" s="43">
        <v>0</v>
      </c>
      <c r="D121" s="19">
        <v>0.26</v>
      </c>
      <c r="E121" s="20">
        <v>8</v>
      </c>
      <c r="F121" s="19">
        <f t="shared" si="11"/>
        <v>2.08</v>
      </c>
      <c r="G121" s="12">
        <f t="shared" si="8"/>
        <v>0</v>
      </c>
      <c r="H121" s="21"/>
      <c r="I121" s="18"/>
      <c r="J121" s="21" t="s">
        <v>27</v>
      </c>
      <c r="K121" s="66" t="s">
        <v>204</v>
      </c>
      <c r="L121" s="2" t="str">
        <f>""</f>
        <v/>
      </c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</row>
    <row r="122" spans="1:27" ht="15.75" customHeight="1" x14ac:dyDescent="0.2">
      <c r="A122" s="1" t="s">
        <v>205</v>
      </c>
      <c r="B122" s="71" t="s">
        <v>206</v>
      </c>
      <c r="C122" s="43">
        <v>0</v>
      </c>
      <c r="D122" s="19">
        <v>0.12</v>
      </c>
      <c r="E122" s="20">
        <v>8</v>
      </c>
      <c r="F122" s="19">
        <f t="shared" si="11"/>
        <v>0.96</v>
      </c>
      <c r="G122" s="12">
        <f t="shared" si="8"/>
        <v>0</v>
      </c>
      <c r="H122" s="21"/>
      <c r="I122" s="18"/>
      <c r="J122" s="21" t="s">
        <v>27</v>
      </c>
      <c r="K122" s="66" t="s">
        <v>207</v>
      </c>
      <c r="L122" s="2" t="str">
        <f>""</f>
        <v/>
      </c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21"/>
    </row>
    <row r="123" spans="1:27" ht="15.75" customHeight="1" x14ac:dyDescent="0.2">
      <c r="A123" s="1" t="s">
        <v>208</v>
      </c>
      <c r="B123" s="71" t="s">
        <v>209</v>
      </c>
      <c r="C123" s="43">
        <v>0</v>
      </c>
      <c r="D123" s="19">
        <v>0.15</v>
      </c>
      <c r="E123" s="20">
        <v>8</v>
      </c>
      <c r="F123" s="19">
        <f t="shared" si="11"/>
        <v>1.2</v>
      </c>
      <c r="G123" s="12">
        <f t="shared" si="8"/>
        <v>0</v>
      </c>
      <c r="H123" s="21"/>
      <c r="I123" s="18"/>
      <c r="J123" s="21" t="s">
        <v>27</v>
      </c>
      <c r="K123" s="66" t="s">
        <v>44</v>
      </c>
      <c r="L123" s="2" t="str">
        <f>""</f>
        <v/>
      </c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</row>
    <row r="124" spans="1:27" ht="15.75" customHeight="1" x14ac:dyDescent="0.2">
      <c r="A124" s="9" t="s">
        <v>210</v>
      </c>
      <c r="B124" s="69" t="s">
        <v>211</v>
      </c>
      <c r="C124" s="43"/>
      <c r="D124" s="39">
        <f>SUM(F125:F135)</f>
        <v>126.99000000000001</v>
      </c>
      <c r="E124" s="2" t="s">
        <v>195</v>
      </c>
      <c r="F124" s="12"/>
      <c r="G124" s="12"/>
      <c r="I124" s="10"/>
      <c r="K124" s="30"/>
      <c r="L124" s="2" t="str">
        <f>""</f>
        <v/>
      </c>
    </row>
    <row r="125" spans="1:27" ht="15.75" customHeight="1" x14ac:dyDescent="0.2">
      <c r="A125" s="2" t="s">
        <v>212</v>
      </c>
      <c r="B125" s="77" t="s">
        <v>376</v>
      </c>
      <c r="C125" s="53">
        <v>1</v>
      </c>
      <c r="D125" s="37">
        <v>1</v>
      </c>
      <c r="E125" s="2">
        <v>6</v>
      </c>
      <c r="F125" s="12">
        <f t="shared" ref="F125" si="12">D125*E125</f>
        <v>6</v>
      </c>
      <c r="G125" s="12">
        <f t="shared" ref="G125" si="13">C125*F125</f>
        <v>6</v>
      </c>
      <c r="I125" s="10"/>
      <c r="J125" s="2" t="s">
        <v>133</v>
      </c>
      <c r="K125" s="60" t="s">
        <v>377</v>
      </c>
      <c r="L125" s="2" t="str">
        <f>""</f>
        <v/>
      </c>
    </row>
    <row r="126" spans="1:27" ht="15.75" customHeight="1" x14ac:dyDescent="0.2">
      <c r="B126" s="76" t="s">
        <v>213</v>
      </c>
      <c r="C126" s="53">
        <v>0</v>
      </c>
      <c r="D126" s="37">
        <v>8.99</v>
      </c>
      <c r="E126" s="2">
        <v>2</v>
      </c>
      <c r="F126" s="12">
        <f t="shared" ref="F126:F135" si="14">D126*E126</f>
        <v>17.98</v>
      </c>
      <c r="G126" s="12">
        <f t="shared" si="8"/>
        <v>0</v>
      </c>
      <c r="I126" s="10"/>
      <c r="J126" s="2" t="s">
        <v>82</v>
      </c>
      <c r="K126" s="63" t="s">
        <v>214</v>
      </c>
      <c r="L126" s="2" t="str">
        <f>""</f>
        <v/>
      </c>
    </row>
    <row r="127" spans="1:27" ht="15.75" customHeight="1" x14ac:dyDescent="0.2">
      <c r="A127" s="2" t="s">
        <v>215</v>
      </c>
      <c r="B127" s="76" t="s">
        <v>216</v>
      </c>
      <c r="C127" s="53">
        <v>1</v>
      </c>
      <c r="D127" s="37">
        <v>3.29</v>
      </c>
      <c r="E127" s="2">
        <v>2</v>
      </c>
      <c r="F127" s="12">
        <f t="shared" si="14"/>
        <v>6.58</v>
      </c>
      <c r="G127" s="12">
        <f t="shared" si="8"/>
        <v>6.58</v>
      </c>
      <c r="I127" s="10"/>
      <c r="J127" s="2" t="s">
        <v>82</v>
      </c>
      <c r="K127" s="63" t="s">
        <v>217</v>
      </c>
      <c r="L127" s="2" t="str">
        <f>""</f>
        <v/>
      </c>
    </row>
    <row r="128" spans="1:27" ht="15.75" customHeight="1" x14ac:dyDescent="0.2">
      <c r="A128" s="2" t="s">
        <v>218</v>
      </c>
      <c r="B128" s="77" t="s">
        <v>335</v>
      </c>
      <c r="C128" s="54">
        <v>0</v>
      </c>
      <c r="D128" s="37">
        <v>3.99</v>
      </c>
      <c r="E128" s="2">
        <v>1</v>
      </c>
      <c r="F128" s="12">
        <f t="shared" si="14"/>
        <v>3.99</v>
      </c>
      <c r="G128" s="12">
        <f t="shared" si="8"/>
        <v>0</v>
      </c>
      <c r="I128" s="10"/>
      <c r="J128" s="2" t="s">
        <v>82</v>
      </c>
      <c r="K128" s="63" t="s">
        <v>219</v>
      </c>
      <c r="L128" s="2" t="str">
        <f>""</f>
        <v/>
      </c>
    </row>
    <row r="129" spans="1:12" ht="15.75" customHeight="1" x14ac:dyDescent="0.2">
      <c r="A129" s="2" t="s">
        <v>220</v>
      </c>
      <c r="B129" s="76" t="s">
        <v>221</v>
      </c>
      <c r="C129" s="53">
        <v>0</v>
      </c>
      <c r="D129" s="37">
        <v>24.62</v>
      </c>
      <c r="E129" s="2">
        <v>2</v>
      </c>
      <c r="F129" s="12">
        <f t="shared" si="14"/>
        <v>49.24</v>
      </c>
      <c r="G129" s="12">
        <f t="shared" si="8"/>
        <v>0</v>
      </c>
      <c r="I129" s="10"/>
      <c r="J129" s="2" t="s">
        <v>82</v>
      </c>
      <c r="K129" s="63" t="s">
        <v>222</v>
      </c>
      <c r="L129" s="2" t="str">
        <f>""</f>
        <v/>
      </c>
    </row>
    <row r="130" spans="1:12" ht="15.75" customHeight="1" x14ac:dyDescent="0.2">
      <c r="A130" s="2" t="s">
        <v>223</v>
      </c>
      <c r="B130" s="77" t="s">
        <v>370</v>
      </c>
      <c r="C130" s="54">
        <v>0</v>
      </c>
      <c r="D130" s="37">
        <v>5.5</v>
      </c>
      <c r="E130" s="2">
        <v>2</v>
      </c>
      <c r="F130" s="12">
        <f t="shared" si="14"/>
        <v>11</v>
      </c>
      <c r="G130" s="12">
        <f t="shared" si="8"/>
        <v>0</v>
      </c>
      <c r="I130" s="10"/>
      <c r="J130" s="2" t="s">
        <v>66</v>
      </c>
      <c r="K130" s="63" t="s">
        <v>224</v>
      </c>
      <c r="L130" s="2" t="str">
        <f>""</f>
        <v/>
      </c>
    </row>
    <row r="131" spans="1:12" ht="15.75" customHeight="1" x14ac:dyDescent="0.2">
      <c r="A131" s="2" t="s">
        <v>225</v>
      </c>
      <c r="B131" s="77" t="s">
        <v>371</v>
      </c>
      <c r="C131" s="54">
        <v>1</v>
      </c>
      <c r="D131" s="37">
        <v>9.1</v>
      </c>
      <c r="E131" s="2">
        <v>2</v>
      </c>
      <c r="F131" s="12">
        <f t="shared" si="14"/>
        <v>18.2</v>
      </c>
      <c r="G131" s="12">
        <f t="shared" si="8"/>
        <v>18.2</v>
      </c>
      <c r="I131" s="10"/>
      <c r="J131" s="2" t="s">
        <v>66</v>
      </c>
      <c r="K131" s="63" t="s">
        <v>226</v>
      </c>
      <c r="L131" s="2" t="str">
        <f>""</f>
        <v/>
      </c>
    </row>
    <row r="132" spans="1:12" ht="15.75" customHeight="1" x14ac:dyDescent="0.2">
      <c r="A132" s="2" t="s">
        <v>227</v>
      </c>
      <c r="B132" s="76" t="s">
        <v>228</v>
      </c>
      <c r="C132" s="53">
        <v>0</v>
      </c>
      <c r="D132" s="37">
        <v>4</v>
      </c>
      <c r="E132" s="2">
        <v>1</v>
      </c>
      <c r="F132" s="12">
        <f t="shared" si="14"/>
        <v>4</v>
      </c>
      <c r="G132" s="12">
        <f t="shared" si="8"/>
        <v>0</v>
      </c>
      <c r="I132" s="10"/>
      <c r="J132" s="2" t="s">
        <v>342</v>
      </c>
      <c r="K132" s="60" t="s">
        <v>341</v>
      </c>
      <c r="L132" s="2" t="str">
        <f>""</f>
        <v/>
      </c>
    </row>
    <row r="133" spans="1:12" ht="15.75" customHeight="1" x14ac:dyDescent="0.2">
      <c r="A133" s="2" t="s">
        <v>229</v>
      </c>
      <c r="B133" s="76" t="s">
        <v>230</v>
      </c>
      <c r="C133" s="53">
        <v>0</v>
      </c>
      <c r="D133" s="37">
        <v>2.4</v>
      </c>
      <c r="E133" s="2">
        <v>4</v>
      </c>
      <c r="F133" s="12">
        <f t="shared" si="14"/>
        <v>9.6</v>
      </c>
      <c r="G133" s="12">
        <f t="shared" si="8"/>
        <v>0</v>
      </c>
      <c r="I133" s="10"/>
      <c r="J133" s="2" t="s">
        <v>342</v>
      </c>
      <c r="K133" s="60" t="s">
        <v>341</v>
      </c>
      <c r="L133" s="2" t="str">
        <f>""</f>
        <v/>
      </c>
    </row>
    <row r="134" spans="1:12" ht="15.75" customHeight="1" x14ac:dyDescent="0.2">
      <c r="A134" s="2" t="s">
        <v>231</v>
      </c>
      <c r="B134" s="76" t="s">
        <v>232</v>
      </c>
      <c r="C134" s="53">
        <v>0</v>
      </c>
      <c r="D134" s="37">
        <v>0</v>
      </c>
      <c r="E134" s="2">
        <v>1</v>
      </c>
      <c r="F134" s="12">
        <f t="shared" si="14"/>
        <v>0</v>
      </c>
      <c r="G134" s="12">
        <f t="shared" si="8"/>
        <v>0</v>
      </c>
      <c r="I134" s="10"/>
      <c r="J134" s="31" t="s">
        <v>86</v>
      </c>
      <c r="K134" s="30"/>
      <c r="L134" s="2" t="str">
        <f>""</f>
        <v/>
      </c>
    </row>
    <row r="135" spans="1:12" ht="15.75" customHeight="1" x14ac:dyDescent="0.2">
      <c r="A135" s="2" t="s">
        <v>233</v>
      </c>
      <c r="B135" s="81" t="s">
        <v>369</v>
      </c>
      <c r="C135" s="53">
        <v>0</v>
      </c>
      <c r="D135" s="37">
        <v>0.1</v>
      </c>
      <c r="E135" s="2">
        <v>4</v>
      </c>
      <c r="F135" s="12">
        <f t="shared" si="14"/>
        <v>0.4</v>
      </c>
      <c r="G135" s="12">
        <f t="shared" si="8"/>
        <v>0</v>
      </c>
      <c r="I135" s="10"/>
      <c r="J135" s="31" t="s">
        <v>51</v>
      </c>
      <c r="K135" s="30"/>
      <c r="L135" s="2" t="str">
        <f>""</f>
        <v/>
      </c>
    </row>
    <row r="136" spans="1:12" ht="15.75" customHeight="1" x14ac:dyDescent="0.2">
      <c r="A136" s="1"/>
      <c r="B136" s="68"/>
      <c r="C136" s="43"/>
      <c r="D136" s="37"/>
      <c r="E136" s="2"/>
      <c r="F136" s="12"/>
      <c r="G136" s="12"/>
      <c r="I136" s="10"/>
      <c r="K136" s="30"/>
      <c r="L136" s="2" t="str">
        <f>""</f>
        <v/>
      </c>
    </row>
    <row r="137" spans="1:12" ht="15.75" customHeight="1" x14ac:dyDescent="0.2">
      <c r="A137" s="1"/>
      <c r="B137" s="35"/>
      <c r="C137" s="45"/>
      <c r="D137" s="37"/>
      <c r="F137" s="12"/>
      <c r="G137" s="12"/>
      <c r="I137" s="10"/>
      <c r="K137" s="30"/>
      <c r="L137" s="2" t="str">
        <f>""</f>
        <v/>
      </c>
    </row>
    <row r="138" spans="1:12" ht="15.75" customHeight="1" x14ac:dyDescent="0.2">
      <c r="A138" s="1"/>
      <c r="B138" s="68" t="s">
        <v>234</v>
      </c>
      <c r="C138" s="43"/>
      <c r="D138" s="37"/>
      <c r="F138" s="12"/>
      <c r="G138" s="12">
        <f>SUM(G75:G137)</f>
        <v>453.81999999999988</v>
      </c>
      <c r="H138" s="2" t="s">
        <v>8</v>
      </c>
      <c r="I138" s="10"/>
      <c r="K138" s="30"/>
      <c r="L138" s="2" t="str">
        <f>""</f>
        <v/>
      </c>
    </row>
    <row r="139" spans="1:12" ht="15.75" customHeight="1" x14ac:dyDescent="0.2">
      <c r="A139" s="1"/>
      <c r="B139" s="68" t="s">
        <v>235</v>
      </c>
      <c r="C139" s="43"/>
      <c r="D139" s="37"/>
      <c r="F139" s="12"/>
      <c r="G139" s="12">
        <f>G138/2</f>
        <v>226.90999999999994</v>
      </c>
      <c r="H139" s="2" t="s">
        <v>8</v>
      </c>
      <c r="I139" s="10"/>
      <c r="K139" s="30"/>
      <c r="L139" s="2" t="str">
        <f>""</f>
        <v/>
      </c>
    </row>
    <row r="140" spans="1:12" ht="15.75" customHeight="1" x14ac:dyDescent="0.2">
      <c r="A140" s="1"/>
      <c r="B140" s="35"/>
      <c r="C140" s="45"/>
      <c r="D140" s="37"/>
      <c r="F140" s="12"/>
      <c r="G140" s="12"/>
      <c r="I140" s="10"/>
      <c r="K140" s="30"/>
      <c r="L140" s="2" t="str">
        <f>""</f>
        <v/>
      </c>
    </row>
    <row r="141" spans="1:12" ht="15.75" customHeight="1" x14ac:dyDescent="0.2">
      <c r="A141" s="1"/>
      <c r="B141" s="35"/>
      <c r="C141" s="45"/>
      <c r="D141" s="37"/>
      <c r="F141" s="12"/>
      <c r="G141" s="12"/>
      <c r="I141" s="10"/>
      <c r="K141" s="30"/>
      <c r="L141" s="2" t="str">
        <f>""</f>
        <v/>
      </c>
    </row>
    <row r="142" spans="1:12" ht="15.75" customHeight="1" x14ac:dyDescent="0.2">
      <c r="A142" s="1"/>
      <c r="B142" s="35"/>
      <c r="C142" s="45"/>
      <c r="D142" s="37"/>
      <c r="F142" s="12"/>
      <c r="G142" s="12"/>
      <c r="I142" s="10"/>
      <c r="K142" s="30"/>
      <c r="L142" s="2" t="str">
        <f>""</f>
        <v/>
      </c>
    </row>
    <row r="143" spans="1:12" ht="15.75" customHeight="1" x14ac:dyDescent="0.2">
      <c r="A143" s="1" t="s">
        <v>236</v>
      </c>
      <c r="B143" s="69" t="s">
        <v>237</v>
      </c>
      <c r="C143" s="46"/>
      <c r="D143" s="37"/>
      <c r="F143" s="12"/>
      <c r="G143" s="12"/>
      <c r="I143" s="10"/>
      <c r="K143" s="30"/>
      <c r="L143" s="2" t="str">
        <f>""</f>
        <v/>
      </c>
    </row>
    <row r="144" spans="1:12" ht="15.75" customHeight="1" x14ac:dyDescent="0.2">
      <c r="A144" s="1" t="s">
        <v>238</v>
      </c>
      <c r="B144" s="68" t="s">
        <v>239</v>
      </c>
      <c r="C144" s="43">
        <v>1</v>
      </c>
      <c r="D144" s="37"/>
      <c r="E144" s="2">
        <v>1</v>
      </c>
      <c r="F144" s="12">
        <f t="shared" ref="F144:F150" si="15">D144*E144</f>
        <v>0</v>
      </c>
      <c r="G144" s="12">
        <f t="shared" ref="G144:G150" si="16">C144*F144</f>
        <v>0</v>
      </c>
      <c r="I144" s="10"/>
      <c r="J144" s="17" t="s">
        <v>86</v>
      </c>
      <c r="K144" s="30"/>
      <c r="L144" s="2" t="str">
        <f>""</f>
        <v/>
      </c>
    </row>
    <row r="145" spans="1:27" ht="15.75" customHeight="1" x14ac:dyDescent="0.2">
      <c r="A145" s="1" t="s">
        <v>240</v>
      </c>
      <c r="B145" s="68" t="s">
        <v>241</v>
      </c>
      <c r="C145" s="43">
        <v>0</v>
      </c>
      <c r="D145" s="37">
        <v>9.99</v>
      </c>
      <c r="E145" s="2">
        <v>1</v>
      </c>
      <c r="F145" s="12">
        <f t="shared" si="15"/>
        <v>9.99</v>
      </c>
      <c r="G145" s="12">
        <f t="shared" si="16"/>
        <v>0</v>
      </c>
      <c r="I145" s="10"/>
      <c r="J145" s="2" t="s">
        <v>82</v>
      </c>
      <c r="K145" s="63" t="s">
        <v>242</v>
      </c>
      <c r="L145" s="2" t="str">
        <f>""</f>
        <v/>
      </c>
    </row>
    <row r="146" spans="1:27" ht="15.75" customHeight="1" x14ac:dyDescent="0.2">
      <c r="A146" s="28" t="s">
        <v>378</v>
      </c>
      <c r="B146" s="78" t="s">
        <v>380</v>
      </c>
      <c r="C146" s="43">
        <v>1</v>
      </c>
      <c r="D146" s="37">
        <v>20</v>
      </c>
      <c r="E146" s="2">
        <v>1</v>
      </c>
      <c r="F146" s="12">
        <f t="shared" ref="F146" si="17">D146*E146</f>
        <v>20</v>
      </c>
      <c r="G146" s="12">
        <f t="shared" ref="G146" si="18">C146*F146</f>
        <v>20</v>
      </c>
      <c r="I146" s="10"/>
      <c r="J146" s="29" t="s">
        <v>82</v>
      </c>
      <c r="K146" s="61" t="s">
        <v>381</v>
      </c>
      <c r="L146" s="2" t="str">
        <f>""</f>
        <v/>
      </c>
    </row>
    <row r="147" spans="1:27" ht="15.75" customHeight="1" x14ac:dyDescent="0.2">
      <c r="A147" s="28" t="s">
        <v>379</v>
      </c>
      <c r="B147" s="74" t="s">
        <v>343</v>
      </c>
      <c r="C147" s="51">
        <v>0</v>
      </c>
      <c r="D147" s="33"/>
      <c r="E147" s="15">
        <v>0</v>
      </c>
      <c r="F147" s="12">
        <f t="shared" si="15"/>
        <v>0</v>
      </c>
      <c r="G147" s="12">
        <f t="shared" si="16"/>
        <v>0</v>
      </c>
      <c r="I147" s="10"/>
      <c r="J147" s="2"/>
      <c r="K147" s="30"/>
      <c r="L147" s="2" t="str">
        <f>""</f>
        <v/>
      </c>
    </row>
    <row r="148" spans="1:27" ht="15.75" customHeight="1" x14ac:dyDescent="0.2">
      <c r="A148" s="22" t="s">
        <v>243</v>
      </c>
      <c r="B148" s="71" t="s">
        <v>244</v>
      </c>
      <c r="C148" s="48">
        <v>0</v>
      </c>
      <c r="D148" s="20"/>
      <c r="E148" s="20"/>
      <c r="F148" s="19"/>
      <c r="G148" s="19"/>
      <c r="H148" s="21"/>
      <c r="I148" s="18"/>
      <c r="J148" s="21"/>
      <c r="K148" s="66"/>
      <c r="L148" s="2" t="str">
        <f>""</f>
        <v/>
      </c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  <c r="AA148" s="21"/>
    </row>
    <row r="149" spans="1:27" ht="15.75" customHeight="1" x14ac:dyDescent="0.2">
      <c r="A149" s="28" t="s">
        <v>245</v>
      </c>
      <c r="B149" s="75" t="s">
        <v>384</v>
      </c>
      <c r="C149" s="57">
        <v>1</v>
      </c>
      <c r="D149" s="37">
        <v>10</v>
      </c>
      <c r="E149" s="2">
        <v>1</v>
      </c>
      <c r="F149" s="12">
        <f t="shared" si="15"/>
        <v>10</v>
      </c>
      <c r="G149" s="12">
        <f t="shared" si="16"/>
        <v>10</v>
      </c>
      <c r="I149" s="10"/>
      <c r="J149" s="2" t="s">
        <v>342</v>
      </c>
      <c r="K149" s="60" t="s">
        <v>341</v>
      </c>
      <c r="L149" s="2" t="str">
        <f>""</f>
        <v/>
      </c>
    </row>
    <row r="150" spans="1:27" ht="15.75" customHeight="1" x14ac:dyDescent="0.2">
      <c r="A150" s="1" t="s">
        <v>246</v>
      </c>
      <c r="B150" s="82" t="s">
        <v>383</v>
      </c>
      <c r="C150" s="57">
        <v>1</v>
      </c>
      <c r="D150" s="37">
        <v>9</v>
      </c>
      <c r="E150" s="2">
        <v>1</v>
      </c>
      <c r="F150" s="12">
        <f t="shared" si="15"/>
        <v>9</v>
      </c>
      <c r="G150" s="12">
        <f t="shared" si="16"/>
        <v>9</v>
      </c>
      <c r="I150" s="10"/>
      <c r="J150" s="2" t="s">
        <v>342</v>
      </c>
      <c r="K150" s="60" t="s">
        <v>341</v>
      </c>
      <c r="L150" s="2" t="str">
        <f>""</f>
        <v/>
      </c>
    </row>
    <row r="151" spans="1:27" ht="15.75" customHeight="1" x14ac:dyDescent="0.2">
      <c r="A151" s="1" t="s">
        <v>247</v>
      </c>
      <c r="B151" s="76" t="s">
        <v>248</v>
      </c>
      <c r="C151" s="53"/>
      <c r="D151" s="37"/>
      <c r="E151" s="2"/>
      <c r="F151" s="12"/>
      <c r="G151" s="12"/>
      <c r="I151" s="10"/>
      <c r="K151" s="30"/>
      <c r="L151" s="2" t="str">
        <f>""</f>
        <v/>
      </c>
    </row>
    <row r="152" spans="1:27" ht="15.75" customHeight="1" x14ac:dyDescent="0.2">
      <c r="A152" s="1" t="s">
        <v>249</v>
      </c>
      <c r="B152" s="76" t="s">
        <v>250</v>
      </c>
      <c r="C152" s="53"/>
      <c r="D152" s="37"/>
      <c r="E152" s="2"/>
      <c r="F152" s="12"/>
      <c r="G152" s="12"/>
      <c r="I152" s="10"/>
      <c r="K152" s="30"/>
      <c r="L152" s="2" t="str">
        <f>""</f>
        <v/>
      </c>
    </row>
    <row r="153" spans="1:27" ht="15.75" customHeight="1" x14ac:dyDescent="0.2">
      <c r="A153" s="1" t="s">
        <v>251</v>
      </c>
      <c r="B153" s="76" t="s">
        <v>252</v>
      </c>
      <c r="C153" s="53"/>
      <c r="D153" s="37"/>
      <c r="E153" s="2"/>
      <c r="F153" s="12"/>
      <c r="G153" s="12"/>
      <c r="I153" s="10"/>
      <c r="K153" s="30"/>
      <c r="L153" s="2" t="str">
        <f>""</f>
        <v/>
      </c>
    </row>
    <row r="154" spans="1:27" ht="15.75" customHeight="1" x14ac:dyDescent="0.2">
      <c r="A154" s="1" t="s">
        <v>253</v>
      </c>
      <c r="B154" s="76" t="s">
        <v>254</v>
      </c>
      <c r="C154" s="53"/>
      <c r="D154" s="37"/>
      <c r="E154" s="2"/>
      <c r="F154" s="12"/>
      <c r="G154" s="12"/>
      <c r="I154" s="10"/>
      <c r="K154" s="30"/>
      <c r="L154" s="2" t="str">
        <f>""</f>
        <v/>
      </c>
    </row>
    <row r="155" spans="1:27" ht="15.75" customHeight="1" x14ac:dyDescent="0.2">
      <c r="A155" s="1" t="s">
        <v>255</v>
      </c>
      <c r="B155" s="76" t="s">
        <v>256</v>
      </c>
      <c r="C155" s="53"/>
      <c r="D155" s="37"/>
      <c r="E155" s="2"/>
      <c r="F155" s="12"/>
      <c r="G155" s="12"/>
      <c r="I155" s="10"/>
      <c r="K155" s="30"/>
      <c r="L155" s="2" t="str">
        <f>""</f>
        <v/>
      </c>
    </row>
    <row r="156" spans="1:27" ht="15.75" customHeight="1" x14ac:dyDescent="0.2">
      <c r="A156" s="1" t="s">
        <v>257</v>
      </c>
      <c r="B156" s="77" t="s">
        <v>385</v>
      </c>
      <c r="C156" s="53"/>
      <c r="D156" s="37"/>
      <c r="E156" s="2"/>
      <c r="F156" s="12"/>
      <c r="G156" s="12"/>
      <c r="I156" s="10"/>
      <c r="K156" s="30"/>
      <c r="L156" s="2" t="str">
        <f>""</f>
        <v/>
      </c>
    </row>
    <row r="157" spans="1:27" ht="15.75" customHeight="1" x14ac:dyDescent="0.2">
      <c r="A157" s="1" t="s">
        <v>258</v>
      </c>
      <c r="B157" s="79" t="s">
        <v>259</v>
      </c>
      <c r="C157" s="55"/>
      <c r="D157" s="37"/>
      <c r="E157" s="2"/>
      <c r="F157" s="12"/>
      <c r="G157" s="12"/>
      <c r="I157" s="10"/>
      <c r="J157" s="2"/>
      <c r="K157" s="30"/>
      <c r="L157" s="2" t="str">
        <f>""</f>
        <v/>
      </c>
    </row>
    <row r="158" spans="1:27" ht="15.75" customHeight="1" x14ac:dyDescent="0.2">
      <c r="A158" s="28" t="s">
        <v>382</v>
      </c>
      <c r="B158" s="83" t="s">
        <v>262</v>
      </c>
      <c r="C158" s="55"/>
      <c r="D158" s="37"/>
      <c r="E158" s="2"/>
      <c r="F158" s="12"/>
      <c r="G158" s="12"/>
      <c r="I158" s="10"/>
      <c r="J158" s="2"/>
      <c r="K158" s="30"/>
      <c r="L158" s="2" t="str">
        <f>""</f>
        <v/>
      </c>
    </row>
    <row r="159" spans="1:27" ht="15.75" customHeight="1" x14ac:dyDescent="0.2">
      <c r="A159" s="28"/>
      <c r="B159" s="83"/>
      <c r="C159" s="55"/>
      <c r="D159" s="37"/>
      <c r="E159" s="2"/>
      <c r="F159" s="12"/>
      <c r="G159" s="12"/>
      <c r="I159" s="10"/>
      <c r="J159" s="2"/>
      <c r="K159" s="30"/>
      <c r="L159" s="2" t="str">
        <f>""</f>
        <v/>
      </c>
    </row>
    <row r="160" spans="1:27" ht="15.75" customHeight="1" x14ac:dyDescent="0.2">
      <c r="A160" s="1" t="s">
        <v>260</v>
      </c>
      <c r="B160" s="83" t="s">
        <v>261</v>
      </c>
      <c r="C160" s="55"/>
      <c r="D160" s="37">
        <v>0.1</v>
      </c>
      <c r="E160" s="2">
        <v>8</v>
      </c>
      <c r="F160" s="12">
        <f t="shared" ref="F160" si="19">D160*E160</f>
        <v>0.8</v>
      </c>
      <c r="G160" s="12">
        <f t="shared" ref="G160" si="20">C160*F160</f>
        <v>0</v>
      </c>
      <c r="I160" s="10"/>
      <c r="J160" s="2" t="s">
        <v>51</v>
      </c>
      <c r="K160" s="30"/>
      <c r="L160" s="2" t="str">
        <f>""</f>
        <v/>
      </c>
    </row>
    <row r="161" spans="1:12" ht="15.75" customHeight="1" x14ac:dyDescent="0.2">
      <c r="A161" s="1"/>
      <c r="B161" s="35"/>
      <c r="C161" s="45"/>
      <c r="D161" s="37"/>
      <c r="F161" s="12"/>
      <c r="G161" s="12"/>
      <c r="I161" s="10"/>
      <c r="K161" s="30"/>
      <c r="L161" s="2" t="str">
        <f>""</f>
        <v/>
      </c>
    </row>
    <row r="162" spans="1:12" ht="15.75" customHeight="1" x14ac:dyDescent="0.2">
      <c r="B162" s="35"/>
      <c r="C162" s="45"/>
      <c r="D162" s="37"/>
      <c r="E162" s="2"/>
      <c r="F162" s="12"/>
      <c r="G162" s="12"/>
      <c r="I162" s="10"/>
      <c r="K162" s="30"/>
      <c r="L162" s="2" t="str">
        <f>""</f>
        <v/>
      </c>
    </row>
    <row r="163" spans="1:12" ht="15.75" customHeight="1" x14ac:dyDescent="0.2">
      <c r="A163" s="1"/>
      <c r="B163" s="35"/>
      <c r="C163" s="45"/>
      <c r="D163" s="37"/>
      <c r="F163" s="12"/>
      <c r="G163" s="12"/>
      <c r="I163" s="10"/>
      <c r="K163" s="30"/>
      <c r="L163" s="2" t="str">
        <f>""</f>
        <v/>
      </c>
    </row>
    <row r="164" spans="1:12" ht="15.75" customHeight="1" x14ac:dyDescent="0.2">
      <c r="A164" s="1"/>
      <c r="B164" s="68" t="s">
        <v>263</v>
      </c>
      <c r="C164" s="43"/>
      <c r="D164" s="37"/>
      <c r="F164" s="12"/>
      <c r="G164" s="12">
        <f>SUM(G144:G163)</f>
        <v>39</v>
      </c>
      <c r="I164" s="10"/>
      <c r="K164" s="30"/>
      <c r="L164" s="2" t="str">
        <f>""</f>
        <v/>
      </c>
    </row>
    <row r="165" spans="1:12" ht="15.75" customHeight="1" x14ac:dyDescent="0.2">
      <c r="A165" s="1"/>
      <c r="B165" s="35"/>
      <c r="C165" s="45"/>
      <c r="D165" s="37"/>
      <c r="F165" s="12"/>
      <c r="G165" s="12"/>
      <c r="I165" s="10"/>
      <c r="K165" s="30"/>
      <c r="L165" s="2" t="str">
        <f>""</f>
        <v/>
      </c>
    </row>
    <row r="166" spans="1:12" ht="15.75" customHeight="1" x14ac:dyDescent="0.2">
      <c r="A166" s="1"/>
      <c r="B166" s="35"/>
      <c r="C166" s="45"/>
      <c r="D166" s="37"/>
      <c r="F166" s="12"/>
      <c r="G166" s="12"/>
      <c r="I166" s="10"/>
      <c r="K166" s="30"/>
      <c r="L166" s="2" t="str">
        <f>""</f>
        <v/>
      </c>
    </row>
    <row r="167" spans="1:12" ht="15.75" customHeight="1" x14ac:dyDescent="0.2">
      <c r="A167" s="13" t="s">
        <v>264</v>
      </c>
      <c r="B167" s="80" t="s">
        <v>386</v>
      </c>
      <c r="C167" s="46"/>
      <c r="D167" s="37"/>
      <c r="F167" s="12"/>
      <c r="G167" s="12"/>
      <c r="I167" s="10"/>
      <c r="K167" s="30"/>
      <c r="L167" s="2" t="str">
        <f>""</f>
        <v/>
      </c>
    </row>
    <row r="168" spans="1:12" ht="15.75" customHeight="1" x14ac:dyDescent="0.2">
      <c r="A168" s="28" t="s">
        <v>387</v>
      </c>
      <c r="B168" s="78" t="s">
        <v>274</v>
      </c>
      <c r="C168" s="44">
        <v>1</v>
      </c>
      <c r="D168" s="37">
        <v>129</v>
      </c>
      <c r="E168" s="2">
        <v>2</v>
      </c>
      <c r="F168" s="12">
        <f>D168*E168</f>
        <v>258</v>
      </c>
      <c r="G168" s="12">
        <f>C168*F168</f>
        <v>258</v>
      </c>
      <c r="I168" s="10"/>
      <c r="J168" s="2" t="s">
        <v>275</v>
      </c>
      <c r="K168" s="63" t="s">
        <v>276</v>
      </c>
      <c r="L168" s="2" t="str">
        <f>""</f>
        <v/>
      </c>
    </row>
    <row r="169" spans="1:12" ht="15.75" customHeight="1" x14ac:dyDescent="0.2">
      <c r="A169" s="28" t="s">
        <v>267</v>
      </c>
      <c r="B169" s="78" t="s">
        <v>271</v>
      </c>
      <c r="C169" s="44">
        <v>0</v>
      </c>
      <c r="D169" s="37">
        <v>188</v>
      </c>
      <c r="E169" s="2">
        <v>2</v>
      </c>
      <c r="F169" s="12">
        <f>D169*E169</f>
        <v>376</v>
      </c>
      <c r="G169" s="12">
        <f>C169*F169</f>
        <v>0</v>
      </c>
      <c r="I169" s="10"/>
      <c r="J169" s="30" t="s">
        <v>392</v>
      </c>
      <c r="K169" s="63" t="s">
        <v>272</v>
      </c>
      <c r="L169" s="2" t="str">
        <f>""</f>
        <v/>
      </c>
    </row>
    <row r="170" spans="1:12" ht="15.75" customHeight="1" x14ac:dyDescent="0.2">
      <c r="A170" s="28" t="s">
        <v>270</v>
      </c>
      <c r="B170" s="68" t="s">
        <v>301</v>
      </c>
      <c r="C170" s="43">
        <v>0</v>
      </c>
      <c r="D170" s="37">
        <v>22</v>
      </c>
      <c r="E170" s="2">
        <v>2</v>
      </c>
      <c r="F170" s="12">
        <f>D170*E170</f>
        <v>44</v>
      </c>
      <c r="G170" s="12">
        <f>C170*F170</f>
        <v>0</v>
      </c>
      <c r="I170" s="10"/>
      <c r="J170" s="2" t="s">
        <v>82</v>
      </c>
      <c r="K170" s="63" t="s">
        <v>302</v>
      </c>
      <c r="L170" s="2" t="str">
        <f>""</f>
        <v/>
      </c>
    </row>
    <row r="171" spans="1:12" ht="15.75" customHeight="1" x14ac:dyDescent="0.2">
      <c r="A171" s="28" t="s">
        <v>389</v>
      </c>
      <c r="B171" s="68" t="s">
        <v>265</v>
      </c>
      <c r="C171" s="43">
        <v>0</v>
      </c>
      <c r="D171" s="37">
        <v>70</v>
      </c>
      <c r="E171" s="2">
        <v>2</v>
      </c>
      <c r="F171" s="12">
        <f t="shared" ref="F171:F173" si="21">D171*E171</f>
        <v>140</v>
      </c>
      <c r="G171" s="12">
        <f t="shared" ref="G171:G173" si="22">C171*F171</f>
        <v>0</v>
      </c>
      <c r="I171" s="10"/>
      <c r="J171" s="2" t="s">
        <v>82</v>
      </c>
      <c r="K171" s="62" t="s">
        <v>266</v>
      </c>
      <c r="L171" s="2" t="str">
        <f>""</f>
        <v/>
      </c>
    </row>
    <row r="172" spans="1:12" ht="15.75" customHeight="1" x14ac:dyDescent="0.2">
      <c r="A172" s="28" t="s">
        <v>390</v>
      </c>
      <c r="B172" s="78" t="s">
        <v>388</v>
      </c>
      <c r="C172" s="43">
        <v>0</v>
      </c>
      <c r="D172" s="37">
        <v>15</v>
      </c>
      <c r="E172" s="2">
        <v>2</v>
      </c>
      <c r="F172" s="12">
        <f t="shared" si="21"/>
        <v>30</v>
      </c>
      <c r="G172" s="12">
        <f t="shared" si="22"/>
        <v>0</v>
      </c>
      <c r="I172" s="10"/>
      <c r="J172" s="2" t="s">
        <v>82</v>
      </c>
      <c r="K172" s="30"/>
      <c r="L172" s="2" t="str">
        <f>""</f>
        <v/>
      </c>
    </row>
    <row r="173" spans="1:12" ht="15.75" customHeight="1" x14ac:dyDescent="0.2">
      <c r="A173" s="28" t="s">
        <v>273</v>
      </c>
      <c r="B173" s="68" t="s">
        <v>268</v>
      </c>
      <c r="C173" s="43">
        <v>0</v>
      </c>
      <c r="D173" s="37">
        <v>169</v>
      </c>
      <c r="E173" s="2">
        <v>2</v>
      </c>
      <c r="F173" s="12">
        <f t="shared" si="21"/>
        <v>338</v>
      </c>
      <c r="G173" s="12">
        <f t="shared" si="22"/>
        <v>0</v>
      </c>
      <c r="I173" s="10"/>
      <c r="J173" s="31" t="s">
        <v>391</v>
      </c>
      <c r="K173" s="63" t="s">
        <v>269</v>
      </c>
      <c r="L173" s="2" t="str">
        <f>""</f>
        <v/>
      </c>
    </row>
    <row r="174" spans="1:12" ht="15.75" customHeight="1" x14ac:dyDescent="0.2">
      <c r="A174" s="1"/>
      <c r="B174" s="35"/>
      <c r="C174" s="45"/>
      <c r="D174" s="37"/>
      <c r="F174" s="12"/>
      <c r="G174" s="12"/>
      <c r="I174" s="10"/>
      <c r="K174" s="30"/>
      <c r="L174" s="2" t="str">
        <f>""</f>
        <v/>
      </c>
    </row>
    <row r="175" spans="1:12" ht="15.75" customHeight="1" x14ac:dyDescent="0.2">
      <c r="A175" s="1"/>
      <c r="B175" s="68" t="s">
        <v>277</v>
      </c>
      <c r="C175" s="43"/>
      <c r="D175" s="37"/>
      <c r="F175" s="12"/>
      <c r="G175" s="12">
        <f>SUM(G167:G174)</f>
        <v>258</v>
      </c>
      <c r="I175" s="10"/>
      <c r="K175" s="30"/>
      <c r="L175" s="2" t="str">
        <f>""</f>
        <v/>
      </c>
    </row>
    <row r="176" spans="1:12" ht="15.75" customHeight="1" x14ac:dyDescent="0.2">
      <c r="A176" s="1"/>
      <c r="B176" s="35"/>
      <c r="C176" s="45"/>
      <c r="D176" s="37"/>
      <c r="F176" s="12"/>
      <c r="G176" s="12"/>
      <c r="I176" s="10"/>
      <c r="K176" s="30"/>
      <c r="L176" s="2" t="str">
        <f>""</f>
        <v/>
      </c>
    </row>
    <row r="177" spans="1:12" ht="15.75" customHeight="1" x14ac:dyDescent="0.2">
      <c r="A177" s="1"/>
      <c r="B177" s="35"/>
      <c r="C177" s="45"/>
      <c r="D177" s="37"/>
      <c r="F177" s="12"/>
      <c r="G177" s="12"/>
      <c r="I177" s="10"/>
      <c r="K177" s="30"/>
      <c r="L177" s="2" t="str">
        <f>""</f>
        <v/>
      </c>
    </row>
    <row r="178" spans="1:12" ht="15.75" customHeight="1" x14ac:dyDescent="0.2">
      <c r="A178" s="13" t="s">
        <v>278</v>
      </c>
      <c r="B178" s="69" t="s">
        <v>279</v>
      </c>
      <c r="C178" s="46"/>
      <c r="D178" s="37"/>
      <c r="F178" s="12"/>
      <c r="G178" s="12"/>
      <c r="I178" s="10"/>
      <c r="K178" s="30"/>
      <c r="L178" s="2" t="str">
        <f>""</f>
        <v/>
      </c>
    </row>
    <row r="179" spans="1:12" ht="15.75" customHeight="1" x14ac:dyDescent="0.2">
      <c r="A179" s="14" t="s">
        <v>280</v>
      </c>
      <c r="B179" s="68" t="s">
        <v>281</v>
      </c>
      <c r="C179" s="43">
        <v>1</v>
      </c>
      <c r="D179" s="37">
        <v>49</v>
      </c>
      <c r="E179" s="2">
        <v>1</v>
      </c>
      <c r="F179" s="12">
        <f t="shared" ref="F179:F182" si="23">D179*E179</f>
        <v>49</v>
      </c>
      <c r="G179" s="12">
        <f t="shared" ref="G179:G186" si="24">C179*F179</f>
        <v>49</v>
      </c>
      <c r="I179" s="10"/>
      <c r="J179" s="2" t="s">
        <v>66</v>
      </c>
      <c r="K179" s="62" t="s">
        <v>282</v>
      </c>
      <c r="L179" s="2" t="str">
        <f>""</f>
        <v/>
      </c>
    </row>
    <row r="180" spans="1:12" ht="15.75" customHeight="1" x14ac:dyDescent="0.2">
      <c r="A180" s="1" t="s">
        <v>283</v>
      </c>
      <c r="B180" s="68" t="s">
        <v>284</v>
      </c>
      <c r="C180" s="43">
        <v>1</v>
      </c>
      <c r="D180" s="37">
        <v>23.79</v>
      </c>
      <c r="E180" s="2">
        <v>1</v>
      </c>
      <c r="F180" s="12">
        <f t="shared" si="23"/>
        <v>23.79</v>
      </c>
      <c r="G180" s="12">
        <f t="shared" si="24"/>
        <v>23.79</v>
      </c>
      <c r="I180" s="10"/>
      <c r="J180" s="2" t="s">
        <v>82</v>
      </c>
      <c r="K180" s="62" t="s">
        <v>285</v>
      </c>
      <c r="L180" s="2" t="str">
        <f>""</f>
        <v/>
      </c>
    </row>
    <row r="181" spans="1:12" ht="15.75" customHeight="1" x14ac:dyDescent="0.2">
      <c r="A181" s="1" t="s">
        <v>286</v>
      </c>
      <c r="B181" s="68" t="s">
        <v>287</v>
      </c>
      <c r="C181" s="43">
        <v>0</v>
      </c>
      <c r="D181" s="37">
        <v>10</v>
      </c>
      <c r="E181" s="2">
        <v>1</v>
      </c>
      <c r="F181" s="12">
        <f t="shared" si="23"/>
        <v>10</v>
      </c>
      <c r="G181" s="12">
        <f t="shared" si="24"/>
        <v>0</v>
      </c>
      <c r="I181" s="10"/>
      <c r="K181" s="30"/>
      <c r="L181" s="2" t="str">
        <f>""</f>
        <v/>
      </c>
    </row>
    <row r="182" spans="1:12" ht="15.75" customHeight="1" x14ac:dyDescent="0.2">
      <c r="A182" s="1" t="s">
        <v>288</v>
      </c>
      <c r="B182" s="68" t="s">
        <v>289</v>
      </c>
      <c r="C182" s="43">
        <v>0</v>
      </c>
      <c r="D182" s="37">
        <v>5.9</v>
      </c>
      <c r="E182" s="2">
        <v>1</v>
      </c>
      <c r="F182" s="12">
        <f t="shared" si="23"/>
        <v>5.9</v>
      </c>
      <c r="G182" s="12">
        <f t="shared" si="24"/>
        <v>0</v>
      </c>
      <c r="I182" s="10"/>
      <c r="J182" s="2" t="s">
        <v>66</v>
      </c>
      <c r="K182" s="63" t="s">
        <v>290</v>
      </c>
      <c r="L182" s="2" t="str">
        <f>""</f>
        <v/>
      </c>
    </row>
    <row r="183" spans="1:12" ht="15.75" customHeight="1" x14ac:dyDescent="0.2">
      <c r="A183" s="13" t="s">
        <v>291</v>
      </c>
      <c r="B183" s="69" t="s">
        <v>292</v>
      </c>
      <c r="C183" s="46"/>
      <c r="D183" s="37"/>
      <c r="E183" s="2"/>
      <c r="F183" s="12"/>
      <c r="G183" s="12"/>
      <c r="I183" s="10"/>
      <c r="K183" s="59"/>
      <c r="L183" s="2" t="str">
        <f>""</f>
        <v/>
      </c>
    </row>
    <row r="184" spans="1:12" ht="15.75" customHeight="1" x14ac:dyDescent="0.2">
      <c r="A184" s="1" t="s">
        <v>293</v>
      </c>
      <c r="B184" s="68" t="s">
        <v>294</v>
      </c>
      <c r="C184" s="43">
        <v>1</v>
      </c>
      <c r="D184" s="37">
        <v>6.3</v>
      </c>
      <c r="E184" s="2">
        <v>2</v>
      </c>
      <c r="F184" s="12">
        <f t="shared" ref="F184:F186" si="25">D184*E184</f>
        <v>12.6</v>
      </c>
      <c r="G184" s="12">
        <f t="shared" si="24"/>
        <v>12.6</v>
      </c>
      <c r="I184" s="10"/>
      <c r="J184" s="2" t="s">
        <v>66</v>
      </c>
      <c r="K184" s="63" t="s">
        <v>295</v>
      </c>
      <c r="L184" s="2" t="str">
        <f>""</f>
        <v/>
      </c>
    </row>
    <row r="185" spans="1:12" ht="15.75" customHeight="1" x14ac:dyDescent="0.2">
      <c r="A185" s="1" t="s">
        <v>296</v>
      </c>
      <c r="B185" s="68" t="s">
        <v>297</v>
      </c>
      <c r="C185" s="43">
        <v>1</v>
      </c>
      <c r="D185" s="33">
        <v>0.4</v>
      </c>
      <c r="E185" s="2">
        <v>2</v>
      </c>
      <c r="F185" s="12">
        <f t="shared" si="25"/>
        <v>0.8</v>
      </c>
      <c r="G185" s="12">
        <f t="shared" si="24"/>
        <v>0.8</v>
      </c>
      <c r="I185" s="10"/>
      <c r="J185" s="2" t="s">
        <v>27</v>
      </c>
      <c r="K185" s="64" t="s">
        <v>298</v>
      </c>
      <c r="L185" s="2" t="str">
        <f>""</f>
        <v/>
      </c>
    </row>
    <row r="186" spans="1:12" ht="15.75" customHeight="1" x14ac:dyDescent="0.2">
      <c r="A186" s="14" t="s">
        <v>299</v>
      </c>
      <c r="B186" s="71" t="s">
        <v>300</v>
      </c>
      <c r="C186" s="48">
        <v>1</v>
      </c>
      <c r="D186" s="37"/>
      <c r="E186" s="15">
        <v>2</v>
      </c>
      <c r="F186" s="12"/>
      <c r="G186" s="12"/>
      <c r="I186" s="10"/>
      <c r="J186" s="15" t="s">
        <v>86</v>
      </c>
      <c r="K186" s="59"/>
      <c r="L186" s="2" t="str">
        <f>""</f>
        <v/>
      </c>
    </row>
    <row r="187" spans="1:12" ht="15" customHeight="1" x14ac:dyDescent="0.2">
      <c r="B187" s="35"/>
      <c r="C187" s="45"/>
      <c r="I187" s="35"/>
      <c r="K187" s="30"/>
      <c r="L187" s="2" t="str">
        <f>""</f>
        <v/>
      </c>
    </row>
    <row r="188" spans="1:12" ht="15.75" customHeight="1" x14ac:dyDescent="0.2">
      <c r="A188" s="1"/>
      <c r="B188" s="68"/>
      <c r="C188" s="43"/>
      <c r="D188" s="37"/>
      <c r="E188" s="2"/>
      <c r="F188" s="12"/>
      <c r="G188" s="12"/>
      <c r="I188" s="10"/>
      <c r="K188" s="30"/>
      <c r="L188" s="2" t="str">
        <f>""</f>
        <v/>
      </c>
    </row>
    <row r="189" spans="1:12" ht="15.75" customHeight="1" x14ac:dyDescent="0.2">
      <c r="A189" s="1"/>
      <c r="B189" s="68" t="s">
        <v>303</v>
      </c>
      <c r="C189" s="43"/>
      <c r="D189" s="37"/>
      <c r="F189" s="12"/>
      <c r="G189" s="12">
        <f>SUM(G179:G188)</f>
        <v>86.189999999999984</v>
      </c>
      <c r="H189" s="2" t="s">
        <v>8</v>
      </c>
      <c r="I189" s="10"/>
      <c r="K189" s="30"/>
      <c r="L189" s="2" t="str">
        <f>""</f>
        <v/>
      </c>
    </row>
    <row r="190" spans="1:12" ht="15.75" customHeight="1" x14ac:dyDescent="0.2">
      <c r="A190" s="1"/>
      <c r="B190" s="68" t="s">
        <v>304</v>
      </c>
      <c r="C190" s="43"/>
      <c r="D190" s="37"/>
      <c r="F190" s="12"/>
      <c r="G190" s="12">
        <f>G189/2</f>
        <v>43.094999999999992</v>
      </c>
      <c r="H190" s="2" t="s">
        <v>8</v>
      </c>
      <c r="I190" s="10"/>
      <c r="K190" s="30"/>
      <c r="L190" s="2" t="str">
        <f>""</f>
        <v/>
      </c>
    </row>
    <row r="191" spans="1:12" ht="15.75" customHeight="1" x14ac:dyDescent="0.2">
      <c r="A191" s="1"/>
      <c r="B191" s="35"/>
      <c r="C191" s="45"/>
      <c r="D191" s="37"/>
      <c r="F191" s="12"/>
      <c r="G191" s="12"/>
      <c r="I191" s="10"/>
      <c r="K191" s="30"/>
      <c r="L191" s="2" t="str">
        <f>""</f>
        <v/>
      </c>
    </row>
    <row r="192" spans="1:12" ht="15.75" customHeight="1" x14ac:dyDescent="0.2">
      <c r="A192" s="1"/>
      <c r="B192" s="35"/>
      <c r="C192" s="45"/>
      <c r="D192" s="37"/>
      <c r="F192" s="12"/>
      <c r="G192" s="12"/>
      <c r="I192" s="10"/>
      <c r="K192" s="30"/>
      <c r="L192" s="2" t="str">
        <f>""</f>
        <v/>
      </c>
    </row>
    <row r="193" spans="1:12" ht="15.75" customHeight="1" x14ac:dyDescent="0.2">
      <c r="A193" s="1"/>
      <c r="B193" s="35"/>
      <c r="C193" s="45"/>
      <c r="D193" s="37"/>
      <c r="F193" s="12"/>
      <c r="G193" s="12"/>
      <c r="I193" s="10"/>
      <c r="L193" s="2" t="str">
        <f>""</f>
        <v/>
      </c>
    </row>
    <row r="194" spans="1:12" ht="15.75" customHeight="1" x14ac:dyDescent="0.25">
      <c r="A194" s="1"/>
      <c r="B194" s="67" t="s">
        <v>305</v>
      </c>
      <c r="C194" s="58"/>
      <c r="D194" s="23"/>
      <c r="E194" s="23"/>
      <c r="F194" s="24"/>
      <c r="G194" s="24">
        <f>G70+G138+G164+G189+G175</f>
        <v>1117.04</v>
      </c>
      <c r="H194" s="25" t="s">
        <v>8</v>
      </c>
      <c r="I194" s="26"/>
      <c r="L194" s="2" t="str">
        <f>""</f>
        <v/>
      </c>
    </row>
    <row r="195" spans="1:12" ht="15.75" customHeight="1" x14ac:dyDescent="0.2">
      <c r="A195" s="1"/>
      <c r="L195" s="2" t="str">
        <f>""</f>
        <v/>
      </c>
    </row>
    <row r="196" spans="1:12" ht="15.75" customHeight="1" x14ac:dyDescent="0.2">
      <c r="A196" s="1"/>
      <c r="L196" s="2" t="str">
        <f>""</f>
        <v/>
      </c>
    </row>
    <row r="197" spans="1:12" ht="15.75" customHeight="1" x14ac:dyDescent="0.2">
      <c r="A197" s="1"/>
      <c r="B197" s="2"/>
      <c r="C197" s="2"/>
      <c r="F197" s="5"/>
      <c r="G197" s="5"/>
      <c r="H197" s="2"/>
      <c r="L197" s="2" t="str">
        <f>""</f>
        <v/>
      </c>
    </row>
    <row r="198" spans="1:12" ht="15.75" customHeight="1" x14ac:dyDescent="0.2">
      <c r="A198" s="1"/>
      <c r="B198" s="2"/>
      <c r="C198" s="2"/>
      <c r="L198" s="2" t="str">
        <f>""</f>
        <v/>
      </c>
    </row>
    <row r="199" spans="1:12" ht="15.75" customHeight="1" x14ac:dyDescent="0.2">
      <c r="A199" s="1"/>
    </row>
    <row r="200" spans="1:12" ht="15.75" customHeight="1" x14ac:dyDescent="0.2">
      <c r="A200" s="1"/>
    </row>
    <row r="201" spans="1:12" ht="15.75" customHeight="1" x14ac:dyDescent="0.2">
      <c r="A201" s="1"/>
    </row>
    <row r="202" spans="1:12" ht="15.75" customHeight="1" x14ac:dyDescent="0.2">
      <c r="A202" s="1"/>
    </row>
    <row r="203" spans="1:12" ht="15.75" customHeight="1" x14ac:dyDescent="0.2">
      <c r="A203" s="1"/>
    </row>
    <row r="204" spans="1:12" ht="15.75" customHeight="1" x14ac:dyDescent="0.2">
      <c r="A204" s="1"/>
    </row>
    <row r="205" spans="1:12" ht="15.75" customHeight="1" x14ac:dyDescent="0.2">
      <c r="A205" s="1"/>
    </row>
    <row r="206" spans="1:12" ht="15.75" customHeight="1" x14ac:dyDescent="0.2">
      <c r="A206" s="1"/>
    </row>
    <row r="207" spans="1:12" ht="15.75" customHeight="1" x14ac:dyDescent="0.2">
      <c r="A207" s="1"/>
    </row>
    <row r="208" spans="1:12" ht="15.75" customHeight="1" x14ac:dyDescent="0.2">
      <c r="A208" s="1"/>
    </row>
    <row r="209" spans="1:1" ht="15.75" customHeight="1" x14ac:dyDescent="0.2">
      <c r="A209" s="1"/>
    </row>
    <row r="210" spans="1:1" ht="15.75" customHeight="1" x14ac:dyDescent="0.2">
      <c r="A210" s="1"/>
    </row>
    <row r="211" spans="1:1" ht="15.75" customHeight="1" x14ac:dyDescent="0.2">
      <c r="A211" s="1"/>
    </row>
    <row r="212" spans="1:1" ht="15.75" customHeight="1" x14ac:dyDescent="0.2">
      <c r="A212" s="1"/>
    </row>
    <row r="213" spans="1:1" ht="15.75" customHeight="1" x14ac:dyDescent="0.2">
      <c r="A213" s="1"/>
    </row>
    <row r="214" spans="1:1" ht="15.75" customHeight="1" x14ac:dyDescent="0.2">
      <c r="A214" s="1"/>
    </row>
    <row r="215" spans="1:1" ht="15.75" customHeight="1" x14ac:dyDescent="0.2">
      <c r="A215" s="1"/>
    </row>
    <row r="216" spans="1:1" ht="15.75" customHeight="1" x14ac:dyDescent="0.2">
      <c r="A216" s="1"/>
    </row>
    <row r="217" spans="1:1" ht="15.75" customHeight="1" x14ac:dyDescent="0.2">
      <c r="A217" s="1"/>
    </row>
    <row r="218" spans="1:1" ht="15.75" customHeight="1" x14ac:dyDescent="0.2">
      <c r="A218" s="1"/>
    </row>
    <row r="219" spans="1:1" ht="15.75" customHeight="1" x14ac:dyDescent="0.2">
      <c r="A219" s="1"/>
    </row>
    <row r="220" spans="1:1" ht="15.75" customHeight="1" x14ac:dyDescent="0.2">
      <c r="A220" s="1"/>
    </row>
    <row r="221" spans="1:1" ht="15.75" customHeight="1" x14ac:dyDescent="0.2">
      <c r="A221" s="1"/>
    </row>
    <row r="222" spans="1:1" ht="15.75" customHeight="1" x14ac:dyDescent="0.2">
      <c r="A222" s="1"/>
    </row>
    <row r="223" spans="1:1" ht="15.75" customHeight="1" x14ac:dyDescent="0.2">
      <c r="A223" s="1"/>
    </row>
    <row r="224" spans="1:1" ht="15.75" customHeight="1" x14ac:dyDescent="0.2">
      <c r="A224" s="1"/>
    </row>
    <row r="225" spans="1:1" ht="15.75" customHeight="1" x14ac:dyDescent="0.2">
      <c r="A225" s="1"/>
    </row>
    <row r="226" spans="1:1" ht="15.75" customHeight="1" x14ac:dyDescent="0.2">
      <c r="A226" s="1"/>
    </row>
    <row r="227" spans="1:1" ht="15.75" customHeight="1" x14ac:dyDescent="0.2">
      <c r="A227" s="1"/>
    </row>
    <row r="228" spans="1:1" ht="15.75" customHeight="1" x14ac:dyDescent="0.2">
      <c r="A228" s="1"/>
    </row>
    <row r="229" spans="1:1" ht="15.75" customHeight="1" x14ac:dyDescent="0.2">
      <c r="A229" s="1"/>
    </row>
    <row r="230" spans="1:1" ht="15.75" customHeight="1" x14ac:dyDescent="0.2">
      <c r="A230" s="1"/>
    </row>
    <row r="231" spans="1:1" ht="15.75" customHeight="1" x14ac:dyDescent="0.2">
      <c r="A231" s="1"/>
    </row>
    <row r="232" spans="1:1" ht="15.75" customHeight="1" x14ac:dyDescent="0.2">
      <c r="A232" s="1"/>
    </row>
    <row r="233" spans="1:1" ht="15.75" customHeight="1" x14ac:dyDescent="0.2">
      <c r="A233" s="1"/>
    </row>
    <row r="234" spans="1:1" ht="15.75" customHeight="1" x14ac:dyDescent="0.2">
      <c r="A234" s="1"/>
    </row>
    <row r="235" spans="1:1" ht="15.75" customHeight="1" x14ac:dyDescent="0.2">
      <c r="A235" s="1"/>
    </row>
    <row r="236" spans="1:1" ht="15.75" customHeight="1" x14ac:dyDescent="0.2">
      <c r="A236" s="1"/>
    </row>
    <row r="237" spans="1:1" ht="15.75" customHeight="1" x14ac:dyDescent="0.2">
      <c r="A237" s="1"/>
    </row>
    <row r="238" spans="1:1" ht="15.75" customHeight="1" x14ac:dyDescent="0.2">
      <c r="A238" s="1"/>
    </row>
    <row r="239" spans="1:1" ht="15.75" customHeight="1" x14ac:dyDescent="0.2">
      <c r="A239" s="1"/>
    </row>
    <row r="240" spans="1:1" ht="15.75" customHeight="1" x14ac:dyDescent="0.2">
      <c r="A240" s="1"/>
    </row>
    <row r="241" spans="1:1" ht="15.75" customHeight="1" x14ac:dyDescent="0.2">
      <c r="A241" s="1"/>
    </row>
    <row r="242" spans="1:1" ht="15.75" customHeight="1" x14ac:dyDescent="0.2">
      <c r="A242" s="1"/>
    </row>
    <row r="243" spans="1:1" ht="15.75" customHeight="1" x14ac:dyDescent="0.2">
      <c r="A243" s="1"/>
    </row>
    <row r="244" spans="1:1" ht="15.75" customHeight="1" x14ac:dyDescent="0.2">
      <c r="A244" s="1"/>
    </row>
    <row r="245" spans="1:1" ht="15.75" customHeight="1" x14ac:dyDescent="0.2">
      <c r="A245" s="1"/>
    </row>
    <row r="246" spans="1:1" ht="15.75" customHeight="1" x14ac:dyDescent="0.2">
      <c r="A246" s="1"/>
    </row>
    <row r="247" spans="1:1" ht="15.75" customHeight="1" x14ac:dyDescent="0.2">
      <c r="A247" s="1"/>
    </row>
    <row r="248" spans="1:1" ht="15.75" customHeight="1" x14ac:dyDescent="0.2">
      <c r="A248" s="1"/>
    </row>
    <row r="249" spans="1:1" ht="15.75" customHeight="1" x14ac:dyDescent="0.2">
      <c r="A249" s="1"/>
    </row>
    <row r="250" spans="1:1" ht="15.75" customHeight="1" x14ac:dyDescent="0.2">
      <c r="A250" s="1"/>
    </row>
    <row r="251" spans="1:1" ht="15.75" customHeight="1" x14ac:dyDescent="0.2">
      <c r="A251" s="1"/>
    </row>
    <row r="252" spans="1:1" ht="15.75" customHeight="1" x14ac:dyDescent="0.2">
      <c r="A252" s="1"/>
    </row>
    <row r="253" spans="1:1" ht="15.75" customHeight="1" x14ac:dyDescent="0.2">
      <c r="A253" s="1"/>
    </row>
    <row r="254" spans="1:1" ht="15.75" customHeight="1" x14ac:dyDescent="0.2">
      <c r="A254" s="1"/>
    </row>
    <row r="255" spans="1:1" ht="15.75" customHeight="1" x14ac:dyDescent="0.2">
      <c r="A255" s="1"/>
    </row>
    <row r="256" spans="1:1" ht="15.75" customHeight="1" x14ac:dyDescent="0.2">
      <c r="A256" s="1"/>
    </row>
    <row r="257" spans="1:1" ht="15.75" customHeight="1" x14ac:dyDescent="0.2">
      <c r="A257" s="1"/>
    </row>
    <row r="258" spans="1:1" ht="15.75" customHeight="1" x14ac:dyDescent="0.2">
      <c r="A258" s="1"/>
    </row>
    <row r="259" spans="1:1" ht="15.75" customHeight="1" x14ac:dyDescent="0.2">
      <c r="A259" s="1"/>
    </row>
    <row r="260" spans="1:1" ht="15.75" customHeight="1" x14ac:dyDescent="0.2">
      <c r="A260" s="1"/>
    </row>
    <row r="261" spans="1:1" ht="15.75" customHeight="1" x14ac:dyDescent="0.2">
      <c r="A261" s="1"/>
    </row>
    <row r="262" spans="1:1" ht="15.75" customHeight="1" x14ac:dyDescent="0.2">
      <c r="A262" s="1"/>
    </row>
    <row r="263" spans="1:1" ht="15.75" customHeight="1" x14ac:dyDescent="0.2">
      <c r="A263" s="1"/>
    </row>
    <row r="264" spans="1:1" ht="15.75" customHeight="1" x14ac:dyDescent="0.2">
      <c r="A264" s="1"/>
    </row>
    <row r="265" spans="1:1" ht="15.75" customHeight="1" x14ac:dyDescent="0.2">
      <c r="A265" s="1"/>
    </row>
    <row r="266" spans="1:1" ht="15.75" customHeight="1" x14ac:dyDescent="0.2">
      <c r="A266" s="1"/>
    </row>
    <row r="267" spans="1:1" ht="15.75" customHeight="1" x14ac:dyDescent="0.2">
      <c r="A267" s="1"/>
    </row>
    <row r="268" spans="1:1" ht="15.75" customHeight="1" x14ac:dyDescent="0.2">
      <c r="A268" s="1"/>
    </row>
    <row r="269" spans="1:1" ht="15.75" customHeight="1" x14ac:dyDescent="0.2">
      <c r="A269" s="1"/>
    </row>
    <row r="270" spans="1:1" ht="15.75" customHeight="1" x14ac:dyDescent="0.2">
      <c r="A270" s="1"/>
    </row>
    <row r="271" spans="1:1" ht="15.75" customHeight="1" x14ac:dyDescent="0.2">
      <c r="A271" s="1"/>
    </row>
    <row r="272" spans="1:1" ht="15.75" customHeight="1" x14ac:dyDescent="0.2">
      <c r="A272" s="1"/>
    </row>
    <row r="273" spans="1:1" ht="15.75" customHeight="1" x14ac:dyDescent="0.2">
      <c r="A273" s="1"/>
    </row>
    <row r="274" spans="1:1" ht="15.75" customHeight="1" x14ac:dyDescent="0.2">
      <c r="A274" s="1"/>
    </row>
    <row r="275" spans="1:1" ht="15.75" customHeight="1" x14ac:dyDescent="0.2">
      <c r="A275" s="1"/>
    </row>
    <row r="276" spans="1:1" ht="15.75" customHeight="1" x14ac:dyDescent="0.2">
      <c r="A276" s="1"/>
    </row>
    <row r="277" spans="1:1" ht="15.75" customHeight="1" x14ac:dyDescent="0.2">
      <c r="A277" s="1"/>
    </row>
    <row r="278" spans="1:1" ht="15.75" customHeight="1" x14ac:dyDescent="0.2">
      <c r="A278" s="1"/>
    </row>
    <row r="279" spans="1:1" ht="15.75" customHeight="1" x14ac:dyDescent="0.2">
      <c r="A279" s="1"/>
    </row>
    <row r="280" spans="1:1" ht="15.75" customHeight="1" x14ac:dyDescent="0.2">
      <c r="A280" s="1"/>
    </row>
    <row r="281" spans="1:1" ht="15.75" customHeight="1" x14ac:dyDescent="0.2">
      <c r="A281" s="1"/>
    </row>
    <row r="282" spans="1:1" ht="15.75" customHeight="1" x14ac:dyDescent="0.2">
      <c r="A282" s="1"/>
    </row>
    <row r="283" spans="1:1" ht="15.75" customHeight="1" x14ac:dyDescent="0.2">
      <c r="A283" s="1"/>
    </row>
    <row r="284" spans="1:1" ht="15.75" customHeight="1" x14ac:dyDescent="0.2">
      <c r="A284" s="1"/>
    </row>
    <row r="285" spans="1:1" ht="15.75" customHeight="1" x14ac:dyDescent="0.2">
      <c r="A285" s="1"/>
    </row>
    <row r="286" spans="1:1" ht="15.75" customHeight="1" x14ac:dyDescent="0.2">
      <c r="A286" s="1"/>
    </row>
    <row r="287" spans="1:1" ht="15.75" customHeight="1" x14ac:dyDescent="0.2">
      <c r="A287" s="1"/>
    </row>
    <row r="288" spans="1:1" ht="15.75" customHeight="1" x14ac:dyDescent="0.2">
      <c r="A288" s="1"/>
    </row>
    <row r="289" spans="1:1" ht="15.75" customHeight="1" x14ac:dyDescent="0.2">
      <c r="A289" s="1"/>
    </row>
    <row r="290" spans="1:1" ht="15.75" customHeight="1" x14ac:dyDescent="0.2">
      <c r="A290" s="1"/>
    </row>
    <row r="291" spans="1:1" ht="15.75" customHeight="1" x14ac:dyDescent="0.2">
      <c r="A291" s="1"/>
    </row>
    <row r="292" spans="1:1" ht="15.75" customHeight="1" x14ac:dyDescent="0.2">
      <c r="A292" s="1"/>
    </row>
    <row r="293" spans="1:1" ht="15.75" customHeight="1" x14ac:dyDescent="0.2">
      <c r="A293" s="1"/>
    </row>
    <row r="294" spans="1:1" ht="15.75" customHeight="1" x14ac:dyDescent="0.2">
      <c r="A294" s="1"/>
    </row>
    <row r="295" spans="1:1" ht="15.75" customHeight="1" x14ac:dyDescent="0.2">
      <c r="A295" s="1"/>
    </row>
    <row r="296" spans="1:1" ht="15.75" customHeight="1" x14ac:dyDescent="0.2">
      <c r="A296" s="1"/>
    </row>
    <row r="297" spans="1:1" ht="15.75" customHeight="1" x14ac:dyDescent="0.2">
      <c r="A297" s="1"/>
    </row>
    <row r="298" spans="1:1" ht="15.75" customHeight="1" x14ac:dyDescent="0.2">
      <c r="A298" s="1"/>
    </row>
    <row r="299" spans="1:1" ht="15.75" customHeight="1" x14ac:dyDescent="0.2">
      <c r="A299" s="1"/>
    </row>
    <row r="300" spans="1:1" ht="15.75" customHeight="1" x14ac:dyDescent="0.2">
      <c r="A300" s="1"/>
    </row>
    <row r="301" spans="1:1" ht="15.75" customHeight="1" x14ac:dyDescent="0.2">
      <c r="A301" s="1"/>
    </row>
    <row r="302" spans="1:1" ht="15.75" customHeight="1" x14ac:dyDescent="0.2">
      <c r="A302" s="1"/>
    </row>
    <row r="303" spans="1:1" ht="15.75" customHeight="1" x14ac:dyDescent="0.2">
      <c r="A303" s="1"/>
    </row>
    <row r="304" spans="1:1" ht="15.75" customHeight="1" x14ac:dyDescent="0.2">
      <c r="A304" s="1"/>
    </row>
    <row r="305" spans="1:1" ht="15.75" customHeight="1" x14ac:dyDescent="0.2">
      <c r="A305" s="1"/>
    </row>
    <row r="306" spans="1:1" ht="15.75" customHeight="1" x14ac:dyDescent="0.2">
      <c r="A306" s="1"/>
    </row>
    <row r="307" spans="1:1" ht="15.75" customHeight="1" x14ac:dyDescent="0.2">
      <c r="A307" s="1"/>
    </row>
    <row r="308" spans="1:1" ht="15.75" customHeight="1" x14ac:dyDescent="0.2">
      <c r="A308" s="1"/>
    </row>
    <row r="309" spans="1:1" ht="15.75" customHeight="1" x14ac:dyDescent="0.2">
      <c r="A309" s="1"/>
    </row>
    <row r="310" spans="1:1" ht="15.75" customHeight="1" x14ac:dyDescent="0.2">
      <c r="A310" s="1"/>
    </row>
    <row r="311" spans="1:1" ht="15.75" customHeight="1" x14ac:dyDescent="0.2">
      <c r="A311" s="1"/>
    </row>
    <row r="312" spans="1:1" ht="15.75" customHeight="1" x14ac:dyDescent="0.2">
      <c r="A312" s="1"/>
    </row>
    <row r="313" spans="1:1" ht="15.75" customHeight="1" x14ac:dyDescent="0.2">
      <c r="A313" s="1"/>
    </row>
    <row r="314" spans="1:1" ht="15.75" customHeight="1" x14ac:dyDescent="0.2">
      <c r="A314" s="1"/>
    </row>
    <row r="315" spans="1:1" ht="15.75" customHeight="1" x14ac:dyDescent="0.2">
      <c r="A315" s="1"/>
    </row>
    <row r="316" spans="1:1" ht="15.75" customHeight="1" x14ac:dyDescent="0.2">
      <c r="A316" s="1"/>
    </row>
    <row r="317" spans="1:1" ht="15.75" customHeight="1" x14ac:dyDescent="0.2">
      <c r="A317" s="1"/>
    </row>
    <row r="318" spans="1:1" ht="15.75" customHeight="1" x14ac:dyDescent="0.2">
      <c r="A318" s="1"/>
    </row>
    <row r="319" spans="1:1" ht="15.75" customHeight="1" x14ac:dyDescent="0.2">
      <c r="A319" s="1"/>
    </row>
    <row r="320" spans="1:1" ht="15.75" customHeight="1" x14ac:dyDescent="0.2">
      <c r="A320" s="1"/>
    </row>
    <row r="321" spans="1:1" ht="15.75" customHeight="1" x14ac:dyDescent="0.2">
      <c r="A321" s="1"/>
    </row>
    <row r="322" spans="1:1" ht="15.75" customHeight="1" x14ac:dyDescent="0.2">
      <c r="A322" s="1"/>
    </row>
    <row r="323" spans="1:1" ht="15.75" customHeight="1" x14ac:dyDescent="0.2">
      <c r="A323" s="1"/>
    </row>
    <row r="324" spans="1:1" ht="15.75" customHeight="1" x14ac:dyDescent="0.2">
      <c r="A324" s="1"/>
    </row>
    <row r="325" spans="1:1" ht="15.75" customHeight="1" x14ac:dyDescent="0.2">
      <c r="A325" s="1"/>
    </row>
    <row r="326" spans="1:1" ht="15.75" customHeight="1" x14ac:dyDescent="0.2">
      <c r="A326" s="1"/>
    </row>
    <row r="327" spans="1:1" ht="15.75" customHeight="1" x14ac:dyDescent="0.2">
      <c r="A327" s="1"/>
    </row>
    <row r="328" spans="1:1" ht="15.75" customHeight="1" x14ac:dyDescent="0.2">
      <c r="A328" s="1"/>
    </row>
    <row r="329" spans="1:1" ht="15.75" customHeight="1" x14ac:dyDescent="0.2">
      <c r="A329" s="1"/>
    </row>
    <row r="330" spans="1:1" ht="15.75" customHeight="1" x14ac:dyDescent="0.2">
      <c r="A330" s="1"/>
    </row>
    <row r="331" spans="1:1" ht="15.75" customHeight="1" x14ac:dyDescent="0.2">
      <c r="A331" s="1"/>
    </row>
    <row r="332" spans="1:1" ht="15.75" customHeight="1" x14ac:dyDescent="0.2">
      <c r="A332" s="1"/>
    </row>
    <row r="333" spans="1:1" ht="15.75" customHeight="1" x14ac:dyDescent="0.2">
      <c r="A333" s="1"/>
    </row>
    <row r="334" spans="1:1" ht="15.75" customHeight="1" x14ac:dyDescent="0.2">
      <c r="A334" s="1"/>
    </row>
    <row r="335" spans="1:1" ht="15.75" customHeight="1" x14ac:dyDescent="0.2">
      <c r="A335" s="1"/>
    </row>
    <row r="336" spans="1:1" ht="15.75" customHeight="1" x14ac:dyDescent="0.2">
      <c r="A336" s="1"/>
    </row>
    <row r="337" spans="1:1" ht="15.75" customHeight="1" x14ac:dyDescent="0.2">
      <c r="A337" s="1"/>
    </row>
    <row r="338" spans="1:1" ht="15.75" customHeight="1" x14ac:dyDescent="0.2">
      <c r="A338" s="1"/>
    </row>
    <row r="339" spans="1:1" ht="15.75" customHeight="1" x14ac:dyDescent="0.2">
      <c r="A339" s="1"/>
    </row>
    <row r="340" spans="1:1" ht="15.75" customHeight="1" x14ac:dyDescent="0.2">
      <c r="A340" s="1"/>
    </row>
    <row r="341" spans="1:1" ht="15.75" customHeight="1" x14ac:dyDescent="0.2">
      <c r="A341" s="1"/>
    </row>
    <row r="342" spans="1:1" ht="15.75" customHeight="1" x14ac:dyDescent="0.2">
      <c r="A342" s="1"/>
    </row>
    <row r="343" spans="1:1" ht="15.75" customHeight="1" x14ac:dyDescent="0.2">
      <c r="A343" s="1"/>
    </row>
    <row r="344" spans="1:1" ht="15.75" customHeight="1" x14ac:dyDescent="0.2">
      <c r="A344" s="1"/>
    </row>
    <row r="345" spans="1:1" ht="15.75" customHeight="1" x14ac:dyDescent="0.2">
      <c r="A345" s="1"/>
    </row>
    <row r="346" spans="1:1" ht="15.75" customHeight="1" x14ac:dyDescent="0.2">
      <c r="A346" s="1"/>
    </row>
    <row r="347" spans="1:1" ht="15.75" customHeight="1" x14ac:dyDescent="0.2">
      <c r="A347" s="1"/>
    </row>
    <row r="348" spans="1:1" ht="15.75" customHeight="1" x14ac:dyDescent="0.2">
      <c r="A348" s="1"/>
    </row>
    <row r="349" spans="1:1" ht="15.75" customHeight="1" x14ac:dyDescent="0.2">
      <c r="A349" s="1"/>
    </row>
    <row r="350" spans="1:1" ht="15.75" customHeight="1" x14ac:dyDescent="0.2">
      <c r="A350" s="1"/>
    </row>
    <row r="351" spans="1:1" ht="15.75" customHeight="1" x14ac:dyDescent="0.2">
      <c r="A351" s="1"/>
    </row>
    <row r="352" spans="1:1" ht="15.75" customHeight="1" x14ac:dyDescent="0.2">
      <c r="A352" s="1"/>
    </row>
    <row r="353" spans="1:1" ht="15.75" customHeight="1" x14ac:dyDescent="0.2">
      <c r="A353" s="1"/>
    </row>
    <row r="354" spans="1:1" ht="15.75" customHeight="1" x14ac:dyDescent="0.2">
      <c r="A354" s="1"/>
    </row>
    <row r="355" spans="1:1" ht="15.75" customHeight="1" x14ac:dyDescent="0.2">
      <c r="A355" s="1"/>
    </row>
    <row r="356" spans="1:1" ht="15.75" customHeight="1" x14ac:dyDescent="0.2">
      <c r="A356" s="1"/>
    </row>
    <row r="357" spans="1:1" ht="15.75" customHeight="1" x14ac:dyDescent="0.2">
      <c r="A357" s="1"/>
    </row>
    <row r="358" spans="1:1" ht="15.75" customHeight="1" x14ac:dyDescent="0.2">
      <c r="A358" s="1"/>
    </row>
    <row r="359" spans="1:1" ht="15.75" customHeight="1" x14ac:dyDescent="0.2">
      <c r="A359" s="1"/>
    </row>
    <row r="360" spans="1:1" ht="15.75" customHeight="1" x14ac:dyDescent="0.2">
      <c r="A360" s="1"/>
    </row>
    <row r="361" spans="1:1" ht="15.75" customHeight="1" x14ac:dyDescent="0.2">
      <c r="A361" s="1"/>
    </row>
    <row r="362" spans="1:1" ht="15.75" customHeight="1" x14ac:dyDescent="0.2">
      <c r="A362" s="1"/>
    </row>
    <row r="363" spans="1:1" ht="15.75" customHeight="1" x14ac:dyDescent="0.2">
      <c r="A363" s="1"/>
    </row>
    <row r="364" spans="1:1" ht="15.75" customHeight="1" x14ac:dyDescent="0.2">
      <c r="A364" s="1"/>
    </row>
    <row r="365" spans="1:1" ht="15.75" customHeight="1" x14ac:dyDescent="0.2">
      <c r="A365" s="1"/>
    </row>
    <row r="366" spans="1:1" ht="15.75" customHeight="1" x14ac:dyDescent="0.2">
      <c r="A366" s="1"/>
    </row>
    <row r="367" spans="1:1" ht="15.75" customHeight="1" x14ac:dyDescent="0.2">
      <c r="A367" s="1"/>
    </row>
    <row r="368" spans="1:1" ht="15.75" customHeight="1" x14ac:dyDescent="0.2">
      <c r="A368" s="1"/>
    </row>
    <row r="369" spans="1:1" ht="15.75" customHeight="1" x14ac:dyDescent="0.2">
      <c r="A369" s="1"/>
    </row>
    <row r="370" spans="1:1" ht="15.75" customHeight="1" x14ac:dyDescent="0.2">
      <c r="A370" s="1"/>
    </row>
    <row r="371" spans="1:1" ht="15.75" customHeight="1" x14ac:dyDescent="0.2">
      <c r="A371" s="1"/>
    </row>
    <row r="372" spans="1:1" ht="15.75" customHeight="1" x14ac:dyDescent="0.2">
      <c r="A372" s="1"/>
    </row>
    <row r="373" spans="1:1" ht="15.75" customHeight="1" x14ac:dyDescent="0.2">
      <c r="A373" s="1"/>
    </row>
    <row r="374" spans="1:1" ht="15.75" customHeight="1" x14ac:dyDescent="0.2">
      <c r="A374" s="1"/>
    </row>
    <row r="375" spans="1:1" ht="15.75" customHeight="1" x14ac:dyDescent="0.2">
      <c r="A375" s="1"/>
    </row>
    <row r="376" spans="1:1" ht="15.75" customHeight="1" x14ac:dyDescent="0.2">
      <c r="A376" s="1"/>
    </row>
    <row r="377" spans="1:1" ht="15.75" customHeight="1" x14ac:dyDescent="0.2">
      <c r="A377" s="1"/>
    </row>
    <row r="378" spans="1:1" ht="15.75" customHeight="1" x14ac:dyDescent="0.2">
      <c r="A378" s="1"/>
    </row>
    <row r="379" spans="1:1" ht="15.75" customHeight="1" x14ac:dyDescent="0.2">
      <c r="A379" s="1"/>
    </row>
    <row r="380" spans="1:1" ht="15.75" customHeight="1" x14ac:dyDescent="0.2">
      <c r="A380" s="1"/>
    </row>
    <row r="381" spans="1:1" ht="15.75" customHeight="1" x14ac:dyDescent="0.2">
      <c r="A381" s="1"/>
    </row>
    <row r="382" spans="1:1" ht="15.75" customHeight="1" x14ac:dyDescent="0.2">
      <c r="A382" s="1"/>
    </row>
    <row r="383" spans="1:1" ht="15.75" customHeight="1" x14ac:dyDescent="0.2">
      <c r="A383" s="1"/>
    </row>
    <row r="384" spans="1:1" ht="15.75" customHeight="1" x14ac:dyDescent="0.2">
      <c r="A384" s="1"/>
    </row>
    <row r="385" spans="1:1" ht="15.75" customHeight="1" x14ac:dyDescent="0.2">
      <c r="A385" s="1"/>
    </row>
    <row r="386" spans="1:1" ht="15.75" customHeight="1" x14ac:dyDescent="0.2">
      <c r="A386" s="1"/>
    </row>
    <row r="387" spans="1:1" ht="15.75" customHeight="1" x14ac:dyDescent="0.2">
      <c r="A387" s="1"/>
    </row>
    <row r="388" spans="1:1" ht="15.75" customHeight="1" x14ac:dyDescent="0.2">
      <c r="A388" s="1"/>
    </row>
    <row r="389" spans="1:1" ht="15.75" customHeight="1" x14ac:dyDescent="0.2">
      <c r="A389" s="1"/>
    </row>
    <row r="390" spans="1:1" ht="15.75" customHeight="1" x14ac:dyDescent="0.2">
      <c r="A390" s="1"/>
    </row>
    <row r="391" spans="1:1" ht="15.75" customHeight="1" x14ac:dyDescent="0.2">
      <c r="A391" s="1"/>
    </row>
    <row r="392" spans="1:1" ht="15.75" customHeight="1" x14ac:dyDescent="0.2">
      <c r="A392" s="1"/>
    </row>
    <row r="393" spans="1:1" ht="15.75" customHeight="1" x14ac:dyDescent="0.2">
      <c r="A393" s="1"/>
    </row>
    <row r="394" spans="1:1" ht="15.75" customHeight="1" x14ac:dyDescent="0.2">
      <c r="A394" s="1"/>
    </row>
    <row r="395" spans="1:1" ht="15.75" customHeight="1" x14ac:dyDescent="0.2">
      <c r="A395" s="1"/>
    </row>
    <row r="396" spans="1:1" ht="15.75" customHeight="1" x14ac:dyDescent="0.2">
      <c r="A396" s="1"/>
    </row>
    <row r="397" spans="1:1" ht="15.75" customHeight="1" x14ac:dyDescent="0.2">
      <c r="A397" s="1"/>
    </row>
    <row r="398" spans="1:1" ht="15.75" customHeight="1" x14ac:dyDescent="0.2">
      <c r="A398" s="1"/>
    </row>
    <row r="399" spans="1:1" ht="15.75" customHeight="1" x14ac:dyDescent="0.2"/>
    <row r="400" spans="1:1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  <row r="1016" ht="15.75" customHeight="1" x14ac:dyDescent="0.2"/>
    <row r="1017" ht="15.75" customHeight="1" x14ac:dyDescent="0.2"/>
    <row r="1018" ht="15.75" customHeight="1" x14ac:dyDescent="0.2"/>
  </sheetData>
  <autoFilter ref="A13:K13"/>
  <hyperlinks>
    <hyperlink ref="K18" r:id="rId1"/>
    <hyperlink ref="K19" r:id="rId2"/>
    <hyperlink ref="K20" r:id="rId3"/>
    <hyperlink ref="K22" r:id="rId4"/>
    <hyperlink ref="K23" r:id="rId5"/>
    <hyperlink ref="K24" r:id="rId6"/>
    <hyperlink ref="K28" r:id="rId7"/>
    <hyperlink ref="K33" r:id="rId8"/>
    <hyperlink ref="K34" r:id="rId9"/>
    <hyperlink ref="K36" r:id="rId10"/>
    <hyperlink ref="K37" r:id="rId11"/>
    <hyperlink ref="K44" r:id="rId12"/>
    <hyperlink ref="K54" r:id="rId13"/>
    <hyperlink ref="K66" r:id="rId14"/>
    <hyperlink ref="K75" r:id="rId15"/>
    <hyperlink ref="K76" r:id="rId16"/>
    <hyperlink ref="K77" r:id="rId17"/>
    <hyperlink ref="K78" r:id="rId18"/>
    <hyperlink ref="K81" r:id="rId19"/>
    <hyperlink ref="K82" r:id="rId20"/>
    <hyperlink ref="K83" r:id="rId21"/>
    <hyperlink ref="K90" r:id="rId22"/>
    <hyperlink ref="K91" r:id="rId23"/>
    <hyperlink ref="K93" r:id="rId24"/>
    <hyperlink ref="K97" r:id="rId25"/>
    <hyperlink ref="K98" r:id="rId26"/>
    <hyperlink ref="K99" r:id="rId27"/>
    <hyperlink ref="K100" r:id="rId28"/>
    <hyperlink ref="K101" r:id="rId29"/>
    <hyperlink ref="K119" r:id="rId30"/>
    <hyperlink ref="K120" r:id="rId31"/>
    <hyperlink ref="K121" r:id="rId32"/>
    <hyperlink ref="K122" r:id="rId33"/>
    <hyperlink ref="K123" r:id="rId34"/>
    <hyperlink ref="K126" r:id="rId35"/>
    <hyperlink ref="K127" r:id="rId36"/>
    <hyperlink ref="K128" r:id="rId37"/>
    <hyperlink ref="K129" r:id="rId38"/>
    <hyperlink ref="K130" r:id="rId39"/>
    <hyperlink ref="K131" r:id="rId40"/>
    <hyperlink ref="K145" r:id="rId41"/>
    <hyperlink ref="K171" r:id="rId42"/>
    <hyperlink ref="K173" r:id="rId43"/>
    <hyperlink ref="K169" r:id="rId44"/>
    <hyperlink ref="K168" r:id="rId45"/>
    <hyperlink ref="K179" r:id="rId46"/>
    <hyperlink ref="K180" r:id="rId47"/>
    <hyperlink ref="K182" r:id="rId48"/>
    <hyperlink ref="K184" r:id="rId49"/>
    <hyperlink ref="K185" r:id="rId50"/>
    <hyperlink ref="K170" r:id="rId51"/>
    <hyperlink ref="K30" r:id="rId52"/>
    <hyperlink ref="K61" r:id="rId53"/>
    <hyperlink ref="K62" r:id="rId54"/>
    <hyperlink ref="K63" r:id="rId55"/>
    <hyperlink ref="K64" r:id="rId56"/>
    <hyperlink ref="K79" r:id="rId57"/>
    <hyperlink ref="K84" r:id="rId58"/>
    <hyperlink ref="K87" r:id="rId59"/>
    <hyperlink ref="K86" r:id="rId60" display="https://www.amazon.de/gp/product/B000L0ZCUC/ref=ppx_yo_dt_b_asin_title_o04_s00?ie=UTF8&amp;psc=1"/>
    <hyperlink ref="K94" r:id="rId61"/>
    <hyperlink ref="K102" r:id="rId62"/>
    <hyperlink ref="K103" r:id="rId63"/>
    <hyperlink ref="K132" r:id="rId64"/>
    <hyperlink ref="K133" r:id="rId65"/>
    <hyperlink ref="K125" r:id="rId66"/>
    <hyperlink ref="K146" r:id="rId67"/>
    <hyperlink ref="K149" r:id="rId68"/>
    <hyperlink ref="K150" r:id="rId69"/>
  </hyperlinks>
  <printOptions horizontalCentered="1" gridLines="1"/>
  <pageMargins left="0.7" right="0.7" top="0.75" bottom="0.75" header="0" footer="0"/>
  <pageSetup paperSize="9" fitToHeight="0" pageOrder="overThenDown" orientation="landscape" cellComments="atEnd" r:id="rId70"/>
  <legacyDrawing r:id="rId7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1:J1000"/>
  <sheetViews>
    <sheetView topLeftCell="A4" workbookViewId="0">
      <selection activeCell="H16" sqref="H16"/>
    </sheetView>
  </sheetViews>
  <sheetFormatPr baseColWidth="10" defaultColWidth="12.5703125" defaultRowHeight="15" customHeight="1" x14ac:dyDescent="0.2"/>
  <cols>
    <col min="1" max="2" width="12.5703125" customWidth="1"/>
    <col min="3" max="3" width="27.140625" customWidth="1"/>
    <col min="4" max="4" width="6.85546875" customWidth="1"/>
    <col min="5" max="5" width="9.7109375" customWidth="1"/>
    <col min="6" max="6" width="8.42578125" customWidth="1"/>
    <col min="7" max="7" width="6.7109375" customWidth="1"/>
    <col min="8" max="8" width="15.42578125" customWidth="1"/>
    <col min="9" max="9" width="13.7109375" customWidth="1"/>
    <col min="10" max="10" width="5.140625" customWidth="1"/>
  </cols>
  <sheetData>
    <row r="1" spans="2:10" ht="15.75" customHeight="1" x14ac:dyDescent="0.2"/>
    <row r="2" spans="2:10" ht="15.75" customHeight="1" x14ac:dyDescent="0.2"/>
    <row r="3" spans="2:10" ht="15.75" customHeight="1" x14ac:dyDescent="0.2">
      <c r="B3" s="2" t="s">
        <v>306</v>
      </c>
    </row>
    <row r="4" spans="2:10" ht="15.75" customHeight="1" x14ac:dyDescent="0.2"/>
    <row r="5" spans="2:10" ht="15.75" customHeight="1" x14ac:dyDescent="0.2">
      <c r="B5" s="2" t="s">
        <v>307</v>
      </c>
      <c r="C5" s="2" t="s">
        <v>308</v>
      </c>
      <c r="D5" s="2" t="s">
        <v>309</v>
      </c>
      <c r="E5" s="2" t="s">
        <v>310</v>
      </c>
      <c r="F5" s="2" t="s">
        <v>311</v>
      </c>
      <c r="G5" s="2" t="s">
        <v>14</v>
      </c>
      <c r="H5" s="2" t="s">
        <v>312</v>
      </c>
      <c r="I5" s="2" t="s">
        <v>313</v>
      </c>
      <c r="J5" s="2" t="s">
        <v>10</v>
      </c>
    </row>
    <row r="6" spans="2:10" ht="15.75" customHeight="1" x14ac:dyDescent="0.2">
      <c r="B6" s="2">
        <v>1</v>
      </c>
      <c r="C6" s="2" t="s">
        <v>314</v>
      </c>
      <c r="D6" s="2">
        <v>1</v>
      </c>
      <c r="J6" s="27"/>
    </row>
    <row r="7" spans="2:10" ht="15.75" customHeight="1" x14ac:dyDescent="0.2">
      <c r="B7" s="2">
        <v>2</v>
      </c>
      <c r="C7" s="2" t="s">
        <v>315</v>
      </c>
      <c r="D7" s="2">
        <v>1</v>
      </c>
      <c r="J7" s="27"/>
    </row>
    <row r="8" spans="2:10" ht="15.75" customHeight="1" x14ac:dyDescent="0.2">
      <c r="B8" s="2">
        <v>3</v>
      </c>
      <c r="C8" s="2" t="s">
        <v>316</v>
      </c>
      <c r="D8" s="2">
        <v>2</v>
      </c>
      <c r="J8" s="27"/>
    </row>
    <row r="9" spans="2:10" ht="15.75" customHeight="1" x14ac:dyDescent="0.2">
      <c r="B9" s="2">
        <v>4</v>
      </c>
      <c r="C9" s="2" t="s">
        <v>317</v>
      </c>
      <c r="D9" s="2">
        <v>4</v>
      </c>
      <c r="J9" s="27"/>
    </row>
    <row r="10" spans="2:10" ht="15.75" customHeight="1" x14ac:dyDescent="0.2">
      <c r="B10" s="2">
        <v>5</v>
      </c>
      <c r="C10" s="2" t="s">
        <v>318</v>
      </c>
      <c r="D10" s="2">
        <v>4</v>
      </c>
      <c r="J10" s="27"/>
    </row>
    <row r="11" spans="2:10" ht="15.75" customHeight="1" x14ac:dyDescent="0.2">
      <c r="B11" s="2">
        <v>6</v>
      </c>
      <c r="C11" s="2" t="s">
        <v>319</v>
      </c>
      <c r="D11" s="2">
        <v>4</v>
      </c>
      <c r="J11" s="27"/>
    </row>
    <row r="12" spans="2:10" ht="15.75" customHeight="1" x14ac:dyDescent="0.2">
      <c r="B12" s="2">
        <v>7</v>
      </c>
      <c r="C12" s="2" t="s">
        <v>320</v>
      </c>
      <c r="D12" s="2">
        <v>2</v>
      </c>
      <c r="J12" s="27"/>
    </row>
    <row r="13" spans="2:10" ht="15.75" customHeight="1" x14ac:dyDescent="0.2">
      <c r="B13" s="2">
        <v>8</v>
      </c>
      <c r="C13" s="2" t="s">
        <v>321</v>
      </c>
      <c r="D13" s="2">
        <v>2</v>
      </c>
      <c r="J13" s="27"/>
    </row>
    <row r="14" spans="2:10" ht="15.75" customHeight="1" x14ac:dyDescent="0.2">
      <c r="B14" s="2">
        <v>9</v>
      </c>
      <c r="C14" s="2" t="s">
        <v>393</v>
      </c>
      <c r="D14" s="2">
        <v>2</v>
      </c>
      <c r="J14" s="27"/>
    </row>
    <row r="15" spans="2:10" ht="15.75" customHeight="1" x14ac:dyDescent="0.2">
      <c r="B15" s="2">
        <v>10</v>
      </c>
      <c r="C15" s="2" t="s">
        <v>322</v>
      </c>
      <c r="D15" s="2">
        <v>2</v>
      </c>
    </row>
    <row r="16" spans="2:10" ht="15.75" customHeight="1" x14ac:dyDescent="0.2">
      <c r="B16" s="2">
        <v>11</v>
      </c>
      <c r="C16" s="2" t="s">
        <v>323</v>
      </c>
      <c r="D16" s="2">
        <f>6*2+4</f>
        <v>16</v>
      </c>
    </row>
    <row r="17" spans="2:10" ht="15.75" customHeight="1" x14ac:dyDescent="0.2">
      <c r="B17" s="2">
        <v>12</v>
      </c>
      <c r="C17" s="2" t="s">
        <v>324</v>
      </c>
      <c r="D17" s="2">
        <v>1</v>
      </c>
    </row>
    <row r="18" spans="2:10" ht="15.75" customHeight="1" x14ac:dyDescent="0.2">
      <c r="B18" s="2">
        <v>13</v>
      </c>
      <c r="C18" s="2" t="s">
        <v>325</v>
      </c>
      <c r="D18" s="2">
        <v>1</v>
      </c>
    </row>
    <row r="19" spans="2:10" ht="15.75" customHeight="1" x14ac:dyDescent="0.2">
      <c r="B19" s="2">
        <v>14</v>
      </c>
      <c r="C19" s="2" t="s">
        <v>326</v>
      </c>
      <c r="D19" s="2">
        <v>1</v>
      </c>
    </row>
    <row r="20" spans="2:10" ht="15.75" customHeight="1" x14ac:dyDescent="0.2">
      <c r="B20" s="2">
        <v>15</v>
      </c>
      <c r="C20" s="2" t="s">
        <v>327</v>
      </c>
      <c r="D20" s="2">
        <v>1</v>
      </c>
    </row>
    <row r="21" spans="2:10" ht="15.75" customHeight="1" x14ac:dyDescent="0.2"/>
    <row r="22" spans="2:10" ht="15.75" customHeight="1" x14ac:dyDescent="0.2">
      <c r="C22" s="2" t="s">
        <v>328</v>
      </c>
      <c r="H22" s="2">
        <f t="shared" ref="H22:J22" si="0">SUM(H6:H14)</f>
        <v>0</v>
      </c>
      <c r="I22" s="2">
        <f t="shared" si="0"/>
        <v>0</v>
      </c>
      <c r="J22" s="27">
        <f t="shared" si="0"/>
        <v>0</v>
      </c>
    </row>
    <row r="23" spans="2:10" ht="15.75" customHeight="1" x14ac:dyDescent="0.2"/>
    <row r="24" spans="2:10" ht="15.75" customHeight="1" x14ac:dyDescent="0.2"/>
    <row r="25" spans="2:10" ht="15.75" customHeight="1" x14ac:dyDescent="0.2"/>
    <row r="26" spans="2:10" ht="15.75" customHeight="1" x14ac:dyDescent="0.2">
      <c r="B26" s="2" t="s">
        <v>329</v>
      </c>
    </row>
    <row r="27" spans="2:10" ht="15.75" customHeight="1" x14ac:dyDescent="0.2"/>
    <row r="28" spans="2:10" ht="15.75" customHeight="1" x14ac:dyDescent="0.2">
      <c r="B28" s="2" t="s">
        <v>307</v>
      </c>
      <c r="C28" s="2" t="s">
        <v>308</v>
      </c>
      <c r="D28" s="2"/>
      <c r="E28" s="2" t="s">
        <v>310</v>
      </c>
      <c r="F28" s="2" t="s">
        <v>311</v>
      </c>
      <c r="G28" s="2" t="s">
        <v>14</v>
      </c>
      <c r="H28" s="2" t="s">
        <v>312</v>
      </c>
      <c r="I28" s="2" t="s">
        <v>313</v>
      </c>
      <c r="J28" s="2" t="s">
        <v>10</v>
      </c>
    </row>
    <row r="29" spans="2:10" ht="15.75" customHeight="1" x14ac:dyDescent="0.2">
      <c r="B29" s="2">
        <v>1</v>
      </c>
      <c r="C29" s="2" t="s">
        <v>330</v>
      </c>
      <c r="D29" s="2">
        <f>2*4*2+2</f>
        <v>18</v>
      </c>
      <c r="J29" s="27"/>
    </row>
    <row r="30" spans="2:10" ht="15.75" customHeight="1" x14ac:dyDescent="0.2">
      <c r="B30" s="2">
        <v>2</v>
      </c>
      <c r="C30" s="2" t="s">
        <v>331</v>
      </c>
      <c r="D30" s="2">
        <f>2*2*4*2+4</f>
        <v>36</v>
      </c>
    </row>
    <row r="31" spans="2:10" ht="15.75" customHeight="1" x14ac:dyDescent="0.2">
      <c r="B31" s="2">
        <v>3</v>
      </c>
      <c r="C31" s="2" t="s">
        <v>332</v>
      </c>
      <c r="D31" s="2">
        <f>2*2</f>
        <v>4</v>
      </c>
    </row>
    <row r="32" spans="2:10" ht="15.75" customHeight="1" x14ac:dyDescent="0.2">
      <c r="B32" s="2">
        <v>4</v>
      </c>
      <c r="C32" s="2" t="s">
        <v>333</v>
      </c>
      <c r="D32" s="2">
        <f>2*2*2+2</f>
        <v>10</v>
      </c>
    </row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Stückliste_Mark3_10"_optimiert</vt:lpstr>
      <vt:lpstr>3D_Druck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 Busse</cp:lastModifiedBy>
  <dcterms:modified xsi:type="dcterms:W3CDTF">2023-04-06T10:15:52Z</dcterms:modified>
</cp:coreProperties>
</file>