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<sst xmlns="http://schemas.openxmlformats.org/spreadsheetml/2006/main" count="299" uniqueCount="80">
  <si>
    <t>LOOKUP</t>
  </si>
  <si>
    <t>VLOOKUP</t>
  </si>
  <si>
    <t>HLOOKUP</t>
  </si>
  <si>
    <t>MATCH</t>
  </si>
  <si>
    <t>CHOOSE</t>
  </si>
  <si>
    <t>AREAS</t>
  </si>
  <si>
    <t>ADDRESS</t>
  </si>
  <si>
    <t>COLUMN</t>
  </si>
  <si>
    <t>COLUMNS</t>
  </si>
  <si>
    <t>INDIRECT</t>
  </si>
  <si>
    <t>EMP ID</t>
  </si>
  <si>
    <t>NAME</t>
  </si>
  <si>
    <t>SALARY</t>
  </si>
  <si>
    <t>A003</t>
  </si>
  <si>
    <t>A007</t>
  </si>
  <si>
    <t>A012</t>
  </si>
  <si>
    <t>A018</t>
  </si>
  <si>
    <t>A010</t>
  </si>
  <si>
    <t>A016</t>
  </si>
  <si>
    <t>A005</t>
  </si>
  <si>
    <t>A013</t>
  </si>
  <si>
    <t>CARANDANG</t>
  </si>
  <si>
    <t>DRIVER</t>
  </si>
  <si>
    <t>RATING</t>
  </si>
  <si>
    <t>RESULT</t>
  </si>
  <si>
    <t>POOR</t>
  </si>
  <si>
    <t>0-1</t>
  </si>
  <si>
    <t>FORMULA</t>
  </si>
  <si>
    <t>ID</t>
  </si>
  <si>
    <t>START DATE</t>
  </si>
  <si>
    <t>COLUMN FORMULA</t>
  </si>
  <si>
    <t>COLUMNS FORMULA</t>
  </si>
  <si>
    <t>BRYSON</t>
  </si>
  <si>
    <t>CARINGAL</t>
  </si>
  <si>
    <t>CHAVEZ</t>
  </si>
  <si>
    <t>DAVE</t>
  </si>
  <si>
    <t>DIONNYL</t>
  </si>
  <si>
    <t>ELVIN</t>
  </si>
  <si>
    <t>MARLO</t>
  </si>
  <si>
    <t>AVERAGE</t>
  </si>
  <si>
    <t>2 to 5</t>
  </si>
  <si>
    <t>JIN</t>
  </si>
  <si>
    <t>GOOD</t>
  </si>
  <si>
    <t>6 to 8</t>
  </si>
  <si>
    <t>EXCELLENT</t>
  </si>
  <si>
    <t>9 to 10</t>
  </si>
  <si>
    <t>RALPH</t>
  </si>
  <si>
    <t>GABRIEL</t>
  </si>
  <si>
    <t>A009</t>
  </si>
  <si>
    <t>MENDOZA</t>
  </si>
  <si>
    <t>RYAN</t>
  </si>
  <si>
    <t>A015</t>
  </si>
  <si>
    <t>ENDAYA</t>
  </si>
  <si>
    <t>A019</t>
  </si>
  <si>
    <t>FRITZ</t>
  </si>
  <si>
    <t>GOMEZ</t>
  </si>
  <si>
    <t>A002</t>
  </si>
  <si>
    <t>A008</t>
  </si>
  <si>
    <t>GONZALES</t>
  </si>
  <si>
    <t>A011</t>
  </si>
  <si>
    <t>HARLEY</t>
  </si>
  <si>
    <t>A014</t>
  </si>
  <si>
    <t>JHUN</t>
  </si>
  <si>
    <t>ITEM</t>
  </si>
  <si>
    <t>CODE</t>
  </si>
  <si>
    <t>COLOR</t>
  </si>
  <si>
    <t>HAT</t>
  </si>
  <si>
    <t>GREEN</t>
  </si>
  <si>
    <t>A006</t>
  </si>
  <si>
    <t>MAVERICK</t>
  </si>
  <si>
    <t>SHIRT</t>
  </si>
  <si>
    <t>WHITE</t>
  </si>
  <si>
    <t>A004</t>
  </si>
  <si>
    <t>GLASSES</t>
  </si>
  <si>
    <t>RED</t>
  </si>
  <si>
    <t>A001</t>
  </si>
  <si>
    <t>NATH</t>
  </si>
  <si>
    <t>BRACE</t>
  </si>
  <si>
    <t>BRACELET</t>
  </si>
  <si>
    <t>A017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</si>
</sst>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1"/>
  <sheetViews>
    <sheetView tabSelected="1" workbookViewId="0">
      <selection activeCell="Q17" sqref="Q17"/>
    </sheetView>
  </sheetViews>
  <sheetFormatPr defaultColWidth="9.14285714285714" defaultRowHeight="15"/>
  <cols>
    <col min="2" max="2" width="12.7142857142857" customWidth="1"/>
    <col min="4" max="4" width="4.42857142857143" customWidth="1"/>
    <col min="9" max="9" width="13.7142857142857" customWidth="1"/>
    <col min="11" max="11" width="3.71428571428571" customWidth="1"/>
    <col min="15" max="15" width="11" customWidth="1"/>
    <col min="17" max="17" width="13" customWidth="1"/>
    <col min="18" max="18" width="10" customWidth="1"/>
    <col min="25" max="25" width="13.1428571428571" customWidth="1"/>
    <col min="29" max="29" width="11.8571428571429" customWidth="1"/>
    <col min="31" max="31" width="11" customWidth="1"/>
    <col min="33" max="33" width="10.4285714285714" customWidth="1"/>
    <col min="35" max="35" width="11.5714285714286" customWidth="1"/>
    <col min="38" max="38" width="10.2857142857143" customWidth="1"/>
    <col min="41" max="41" width="13.1428571428571" customWidth="1"/>
    <col min="44" max="44" width="11.8571428571429" customWidth="1"/>
    <col min="46" max="46" width="12.2857142857143" customWidth="1"/>
    <col min="48" max="48" width="11.7142857142857" customWidth="1"/>
    <col min="51" max="51" width="17.4285714285714" customWidth="1"/>
    <col min="53" max="53" width="13.1428571428571" customWidth="1"/>
    <col min="55" max="55" width="5.28571428571429" customWidth="1"/>
    <col min="56" max="56" width="20.2857142857143" customWidth="1"/>
    <col min="58" max="58" width="11.7142857142857" customWidth="1"/>
  </cols>
  <sheetData>
    <row r="1" spans="1:61">
      <c r="A1" s="1" t="s">
        <v>0</v>
      </c>
      <c r="B1" s="2"/>
      <c r="C1" s="2"/>
      <c r="D1" s="2"/>
      <c r="E1" s="2"/>
      <c r="F1" s="2"/>
      <c r="H1" s="1" t="s">
        <v>1</v>
      </c>
      <c r="I1" s="2"/>
      <c r="J1" s="2"/>
      <c r="K1" s="2"/>
      <c r="L1" s="2"/>
      <c r="M1" s="2"/>
      <c r="O1" s="1" t="s">
        <v>2</v>
      </c>
      <c r="P1" s="2"/>
      <c r="Q1" s="2"/>
      <c r="R1" s="2"/>
      <c r="S1" s="2"/>
      <c r="T1" s="2"/>
      <c r="U1" s="2"/>
      <c r="V1" s="2"/>
      <c r="X1" s="1" t="s">
        <v>3</v>
      </c>
      <c r="Y1" s="2"/>
      <c r="Z1" s="2"/>
      <c r="AA1" s="2"/>
      <c r="AB1" s="2"/>
      <c r="AC1" s="2"/>
      <c r="AE1" s="1" t="s">
        <v>4</v>
      </c>
      <c r="AF1" s="2"/>
      <c r="AG1" s="2"/>
      <c r="AH1" s="2"/>
      <c r="AI1" s="2"/>
      <c r="AJ1" s="2"/>
      <c r="AL1" s="1" t="s">
        <v>5</v>
      </c>
      <c r="AM1" s="1"/>
      <c r="AN1" s="1"/>
      <c r="AO1" s="1"/>
      <c r="AP1" s="1"/>
      <c r="AR1" s="1" t="s">
        <v>6</v>
      </c>
      <c r="AS1" s="2"/>
      <c r="AT1" s="2"/>
      <c r="AV1" s="1" t="s">
        <v>7</v>
      </c>
      <c r="AW1" s="2"/>
      <c r="AX1" s="2"/>
      <c r="AY1" s="2"/>
      <c r="BA1" s="1" t="s">
        <v>8</v>
      </c>
      <c r="BB1" s="2"/>
      <c r="BC1" s="2"/>
      <c r="BD1" s="2"/>
      <c r="BF1" s="1" t="s">
        <v>9</v>
      </c>
      <c r="BG1" s="1"/>
      <c r="BH1" s="1"/>
      <c r="BI1" s="1"/>
    </row>
    <row r="2" spans="1:61">
      <c r="A2" s="3" t="s">
        <v>10</v>
      </c>
      <c r="B2" s="3" t="s">
        <v>11</v>
      </c>
      <c r="C2" s="3" t="s">
        <v>12</v>
      </c>
      <c r="E2" s="3" t="s">
        <v>10</v>
      </c>
      <c r="F2" s="4" t="s">
        <v>13</v>
      </c>
      <c r="H2" s="3" t="s">
        <v>10</v>
      </c>
      <c r="I2" s="3" t="s">
        <v>11</v>
      </c>
      <c r="J2" s="3" t="s">
        <v>12</v>
      </c>
      <c r="L2" s="3" t="s">
        <v>10</v>
      </c>
      <c r="M2" s="4" t="s">
        <v>13</v>
      </c>
      <c r="O2" s="3" t="s">
        <v>10</v>
      </c>
      <c r="P2" s="4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4" t="s">
        <v>20</v>
      </c>
      <c r="X2" s="3" t="s">
        <v>10</v>
      </c>
      <c r="Y2" s="3" t="s">
        <v>11</v>
      </c>
      <c r="Z2" s="3" t="s">
        <v>12</v>
      </c>
      <c r="AB2" s="3" t="s">
        <v>11</v>
      </c>
      <c r="AC2" s="4" t="s">
        <v>21</v>
      </c>
      <c r="AE2" s="3" t="s">
        <v>22</v>
      </c>
      <c r="AF2" s="3" t="s">
        <v>23</v>
      </c>
      <c r="AG2" s="3" t="s">
        <v>24</v>
      </c>
      <c r="AI2" s="6" t="s">
        <v>25</v>
      </c>
      <c r="AJ2" s="6" t="s">
        <v>26</v>
      </c>
      <c r="AL2" s="3" t="s">
        <v>27</v>
      </c>
      <c r="AM2" s="4"/>
      <c r="AN2" s="3" t="s">
        <v>28</v>
      </c>
      <c r="AO2" s="3" t="s">
        <v>11</v>
      </c>
      <c r="AP2" s="3" t="s">
        <v>12</v>
      </c>
      <c r="AR2" s="3" t="s">
        <v>22</v>
      </c>
      <c r="AS2" s="3" t="s">
        <v>23</v>
      </c>
      <c r="AT2" s="3" t="s">
        <v>24</v>
      </c>
      <c r="AV2" s="3" t="s">
        <v>29</v>
      </c>
      <c r="AW2" s="3" t="s">
        <v>24</v>
      </c>
      <c r="AX2" s="4"/>
      <c r="AY2" s="3" t="s">
        <v>30</v>
      </c>
      <c r="BA2" s="3" t="s">
        <v>29</v>
      </c>
      <c r="BB2" s="3" t="s">
        <v>24</v>
      </c>
      <c r="BC2" s="4"/>
      <c r="BD2" s="3" t="s">
        <v>31</v>
      </c>
      <c r="BF2" s="3" t="s">
        <v>29</v>
      </c>
      <c r="BG2" s="3" t="s">
        <v>22</v>
      </c>
      <c r="BH2" s="3" t="s">
        <v>23</v>
      </c>
      <c r="BI2" s="3" t="s">
        <v>24</v>
      </c>
    </row>
    <row r="3" spans="1:61">
      <c r="A3" s="4" t="s">
        <v>14</v>
      </c>
      <c r="B3" s="4" t="s">
        <v>32</v>
      </c>
      <c r="C3" s="4">
        <v>2224</v>
      </c>
      <c r="E3" s="3" t="s">
        <v>12</v>
      </c>
      <c r="F3" s="5">
        <f>LOOKUP("A003",A3:A21,C3:C21)</f>
        <v>3456</v>
      </c>
      <c r="H3" s="4" t="s">
        <v>14</v>
      </c>
      <c r="I3" s="4" t="s">
        <v>32</v>
      </c>
      <c r="J3" s="4">
        <v>2224</v>
      </c>
      <c r="L3" s="3" t="s">
        <v>12</v>
      </c>
      <c r="M3" s="5">
        <f>VLOOKUP(M2,H3:J21,3,FALSE)</f>
        <v>2223</v>
      </c>
      <c r="O3" s="10" t="s">
        <v>11</v>
      </c>
      <c r="P3" s="6" t="s">
        <v>32</v>
      </c>
      <c r="Q3" s="6" t="s">
        <v>21</v>
      </c>
      <c r="R3" s="6" t="s">
        <v>33</v>
      </c>
      <c r="S3" s="6" t="s">
        <v>34</v>
      </c>
      <c r="T3" s="6" t="s">
        <v>35</v>
      </c>
      <c r="U3" s="6" t="s">
        <v>36</v>
      </c>
      <c r="V3" s="6" t="s">
        <v>37</v>
      </c>
      <c r="X3" s="4" t="s">
        <v>14</v>
      </c>
      <c r="Y3" s="4" t="s">
        <v>32</v>
      </c>
      <c r="Z3" s="4">
        <v>2224</v>
      </c>
      <c r="AB3" s="3" t="s">
        <v>12</v>
      </c>
      <c r="AC3" s="5">
        <f>MATCH(Y4,Y3:Y21,0)</f>
        <v>2</v>
      </c>
      <c r="AE3" s="4" t="s">
        <v>38</v>
      </c>
      <c r="AF3" s="4">
        <v>4</v>
      </c>
      <c r="AG3" s="4" t="str">
        <f>CHOOSE((AF3&gt;=0)+(AF3&gt;=2)+(AF3&gt;=6)+(AF3&gt;=9),"POOR","AVERAGE","GOOD","EXCELLENT")</f>
        <v>AVERAGE</v>
      </c>
      <c r="AI3" s="4" t="s">
        <v>39</v>
      </c>
      <c r="AJ3" s="4" t="s">
        <v>40</v>
      </c>
      <c r="AL3" s="4">
        <f>AREAS((AN3:AN9,AO3:AO9))</f>
        <v>2</v>
      </c>
      <c r="AN3" s="4" t="s">
        <v>14</v>
      </c>
      <c r="AO3" s="4" t="s">
        <v>32</v>
      </c>
      <c r="AP3" s="4">
        <v>2224</v>
      </c>
      <c r="AR3" s="4" t="s">
        <v>38</v>
      </c>
      <c r="AS3" s="4">
        <v>4</v>
      </c>
      <c r="AT3" s="4" t="str">
        <f>ADDRESS(3,44)</f>
        <v>$AR$3</v>
      </c>
      <c r="AV3">
        <v>20</v>
      </c>
      <c r="AW3">
        <f>COLUMN(AV3)</f>
        <v>48</v>
      </c>
      <c r="AY3" s="4">
        <v>2</v>
      </c>
      <c r="BA3" s="4">
        <v>20</v>
      </c>
      <c r="BB3" s="4">
        <f>COLUMNS(BB17)</f>
        <v>1</v>
      </c>
      <c r="BD3" s="4">
        <v>2</v>
      </c>
      <c r="BF3" s="4">
        <v>20</v>
      </c>
      <c r="BG3" s="4" t="s">
        <v>38</v>
      </c>
      <c r="BH3" s="4">
        <v>4</v>
      </c>
      <c r="BI3" s="4" t="str">
        <f ca="1">INDIRECT(ADDRESS(3,59))</f>
        <v>MARLO</v>
      </c>
    </row>
    <row r="4" spans="1:61">
      <c r="A4" s="6" t="s">
        <v>15</v>
      </c>
      <c r="B4" s="6" t="s">
        <v>21</v>
      </c>
      <c r="C4" s="6">
        <v>3235</v>
      </c>
      <c r="F4" s="4"/>
      <c r="H4" s="6" t="s">
        <v>15</v>
      </c>
      <c r="I4" s="6" t="s">
        <v>21</v>
      </c>
      <c r="J4" s="6">
        <v>3235</v>
      </c>
      <c r="M4" s="4"/>
      <c r="O4" s="3" t="s">
        <v>6</v>
      </c>
      <c r="Q4" s="11"/>
      <c r="S4" s="11"/>
      <c r="U4" s="11"/>
      <c r="X4" s="6" t="s">
        <v>15</v>
      </c>
      <c r="Y4" s="6" t="s">
        <v>21</v>
      </c>
      <c r="Z4" s="6">
        <v>3235</v>
      </c>
      <c r="AC4" s="4"/>
      <c r="AE4" s="6" t="s">
        <v>41</v>
      </c>
      <c r="AF4" s="6">
        <v>3</v>
      </c>
      <c r="AG4" s="4" t="str">
        <f t="shared" ref="AG4:AG11" si="0">CHOOSE((AF4&gt;=0)+(AF4&gt;=2)+(AF4&gt;=6)+(AF4&gt;=9),"POOR","AVERAGE","GOOD","EXCELLENT")</f>
        <v>AVERAGE</v>
      </c>
      <c r="AI4" s="6" t="s">
        <v>42</v>
      </c>
      <c r="AJ4" s="6" t="s">
        <v>43</v>
      </c>
      <c r="AL4" s="4">
        <f>AREAS(AN3:AN9)</f>
        <v>1</v>
      </c>
      <c r="AN4" s="6" t="s">
        <v>15</v>
      </c>
      <c r="AO4" s="6" t="s">
        <v>21</v>
      </c>
      <c r="AP4" s="6">
        <v>3235</v>
      </c>
      <c r="AR4" s="6" t="s">
        <v>41</v>
      </c>
      <c r="AS4" s="6">
        <v>3</v>
      </c>
      <c r="AT4" s="4" t="str">
        <f>ADDRESS(4,44)</f>
        <v>$AR$4</v>
      </c>
      <c r="AV4">
        <v>30</v>
      </c>
      <c r="AW4">
        <f>COLUMN(AV4)</f>
        <v>48</v>
      </c>
      <c r="AY4" s="4">
        <v>3</v>
      </c>
      <c r="BA4" s="4">
        <v>30</v>
      </c>
      <c r="BB4" s="4">
        <f>COLUMNS(AQ6:AZ21)</f>
        <v>10</v>
      </c>
      <c r="BD4" s="4">
        <v>3</v>
      </c>
      <c r="BF4" s="6">
        <v>30</v>
      </c>
      <c r="BG4" s="6" t="s">
        <v>41</v>
      </c>
      <c r="BH4" s="6">
        <v>3</v>
      </c>
      <c r="BI4" s="4">
        <f ca="1">INDIRECT(ADDRESS(6,58))</f>
        <v>50</v>
      </c>
    </row>
    <row r="5" spans="1:61">
      <c r="A5" s="7" t="s">
        <v>16</v>
      </c>
      <c r="B5" s="7" t="s">
        <v>33</v>
      </c>
      <c r="C5" s="7">
        <v>7655</v>
      </c>
      <c r="E5" s="3" t="s">
        <v>11</v>
      </c>
      <c r="F5" s="4" t="s">
        <v>37</v>
      </c>
      <c r="H5" s="7" t="s">
        <v>16</v>
      </c>
      <c r="I5" s="7" t="s">
        <v>33</v>
      </c>
      <c r="J5" s="7">
        <v>7655</v>
      </c>
      <c r="L5" s="3" t="s">
        <v>11</v>
      </c>
      <c r="M5" s="4" t="s">
        <v>37</v>
      </c>
      <c r="O5" s="10" t="s">
        <v>12</v>
      </c>
      <c r="P5" s="6">
        <v>2224</v>
      </c>
      <c r="Q5" s="6">
        <v>3235</v>
      </c>
      <c r="R5" s="6">
        <v>7655</v>
      </c>
      <c r="S5" s="6">
        <v>4566</v>
      </c>
      <c r="T5" s="6">
        <v>5544</v>
      </c>
      <c r="U5" s="6">
        <v>6667</v>
      </c>
      <c r="V5" s="6">
        <v>7755</v>
      </c>
      <c r="X5" s="7" t="s">
        <v>16</v>
      </c>
      <c r="Y5" s="7" t="s">
        <v>33</v>
      </c>
      <c r="Z5" s="7">
        <v>7655</v>
      </c>
      <c r="AB5" s="3" t="s">
        <v>11</v>
      </c>
      <c r="AC5" s="4" t="s">
        <v>37</v>
      </c>
      <c r="AE5" s="4" t="s">
        <v>34</v>
      </c>
      <c r="AF5" s="4">
        <v>3</v>
      </c>
      <c r="AG5" s="4" t="str">
        <f t="shared" si="0"/>
        <v>AVERAGE</v>
      </c>
      <c r="AI5" s="4" t="s">
        <v>44</v>
      </c>
      <c r="AJ5" s="4" t="s">
        <v>45</v>
      </c>
      <c r="AL5" s="4">
        <f>AREAS((AN3:AN9,AO3:AO9,AP3:AP9))</f>
        <v>3</v>
      </c>
      <c r="AN5" s="7" t="s">
        <v>16</v>
      </c>
      <c r="AO5" s="7" t="s">
        <v>33</v>
      </c>
      <c r="AP5" s="7">
        <v>7655</v>
      </c>
      <c r="AR5" s="4" t="s">
        <v>34</v>
      </c>
      <c r="AS5" s="4">
        <v>3</v>
      </c>
      <c r="AT5" s="4" t="str">
        <f>ADDRESS(5,44)</f>
        <v>$AR$5</v>
      </c>
      <c r="AV5">
        <v>40</v>
      </c>
      <c r="AW5">
        <f>COLUMN(AY3)</f>
        <v>51</v>
      </c>
      <c r="AY5" s="4">
        <v>45</v>
      </c>
      <c r="BA5" s="4">
        <v>40</v>
      </c>
      <c r="BB5" s="4">
        <f>COLUMN(BD3)</f>
        <v>56</v>
      </c>
      <c r="BD5" s="4">
        <v>45</v>
      </c>
      <c r="BF5" s="4">
        <v>40</v>
      </c>
      <c r="BG5" s="4" t="s">
        <v>34</v>
      </c>
      <c r="BH5" s="4">
        <v>3</v>
      </c>
      <c r="BI5" s="4" t="str">
        <f ca="1">INDIRECT(ADDRESS(11,59))</f>
        <v>CARINGAL</v>
      </c>
    </row>
    <row r="6" spans="1:61">
      <c r="A6" s="6" t="s">
        <v>17</v>
      </c>
      <c r="B6" s="6" t="s">
        <v>34</v>
      </c>
      <c r="C6" s="6">
        <v>4566</v>
      </c>
      <c r="E6" s="3" t="s">
        <v>12</v>
      </c>
      <c r="F6" s="4">
        <f>LOOKUP(F5,B3:B21,C3:C21)</f>
        <v>7755</v>
      </c>
      <c r="H6" s="6" t="s">
        <v>17</v>
      </c>
      <c r="I6" s="6" t="s">
        <v>34</v>
      </c>
      <c r="J6" s="6">
        <v>4566</v>
      </c>
      <c r="L6" s="3" t="s">
        <v>12</v>
      </c>
      <c r="M6" s="4">
        <f>VLOOKUP(M5,I3:J21,2,TRUE)</f>
        <v>7755</v>
      </c>
      <c r="X6" s="6" t="s">
        <v>17</v>
      </c>
      <c r="Y6" s="6" t="s">
        <v>34</v>
      </c>
      <c r="Z6" s="6">
        <v>4566</v>
      </c>
      <c r="AB6" s="3" t="s">
        <v>12</v>
      </c>
      <c r="AC6" s="4">
        <f>MATCH(AC5,Y3:Y21,0)</f>
        <v>7</v>
      </c>
      <c r="AE6" s="6" t="s">
        <v>46</v>
      </c>
      <c r="AF6" s="6">
        <v>0</v>
      </c>
      <c r="AG6" s="4" t="str">
        <f t="shared" si="0"/>
        <v>POOR</v>
      </c>
      <c r="AL6" s="4">
        <f>AREAS((AN3:AN9,AO3:AP9))</f>
        <v>2</v>
      </c>
      <c r="AN6" s="6" t="s">
        <v>17</v>
      </c>
      <c r="AO6" s="6" t="s">
        <v>34</v>
      </c>
      <c r="AP6" s="6">
        <v>4566</v>
      </c>
      <c r="AR6" s="6" t="s">
        <v>46</v>
      </c>
      <c r="AS6" s="6">
        <v>0</v>
      </c>
      <c r="AT6" s="4" t="str">
        <f>ADDRESS(6,44)</f>
        <v>$AR$6</v>
      </c>
      <c r="AV6">
        <v>50</v>
      </c>
      <c r="AW6">
        <f>COLUMN(AY7)</f>
        <v>51</v>
      </c>
      <c r="AY6" s="4">
        <v>5</v>
      </c>
      <c r="BA6" s="4">
        <v>50</v>
      </c>
      <c r="BB6" s="4">
        <f>COLUMN(BD7)</f>
        <v>56</v>
      </c>
      <c r="BD6" s="4">
        <v>5</v>
      </c>
      <c r="BF6" s="6">
        <v>50</v>
      </c>
      <c r="BG6" s="6" t="s">
        <v>46</v>
      </c>
      <c r="BH6" s="6">
        <v>0</v>
      </c>
      <c r="BI6" s="4"/>
    </row>
    <row r="7" spans="1:61">
      <c r="A7" s="7" t="s">
        <v>18</v>
      </c>
      <c r="B7" s="7" t="s">
        <v>35</v>
      </c>
      <c r="C7" s="7">
        <v>5544</v>
      </c>
      <c r="F7" s="4"/>
      <c r="H7" s="7" t="s">
        <v>18</v>
      </c>
      <c r="I7" s="7" t="s">
        <v>35</v>
      </c>
      <c r="J7" s="7">
        <v>5544</v>
      </c>
      <c r="M7" s="4"/>
      <c r="X7" s="7" t="s">
        <v>18</v>
      </c>
      <c r="Y7" s="7" t="s">
        <v>35</v>
      </c>
      <c r="Z7" s="7">
        <v>5544</v>
      </c>
      <c r="AC7" s="4"/>
      <c r="AE7" s="4" t="s">
        <v>47</v>
      </c>
      <c r="AF7" s="4">
        <v>0</v>
      </c>
      <c r="AG7" s="4" t="str">
        <f t="shared" si="0"/>
        <v>POOR</v>
      </c>
      <c r="AN7" s="7" t="s">
        <v>18</v>
      </c>
      <c r="AO7" s="7" t="s">
        <v>35</v>
      </c>
      <c r="AP7" s="7">
        <v>5544</v>
      </c>
      <c r="AR7" s="4" t="s">
        <v>47</v>
      </c>
      <c r="AS7" s="4">
        <v>0</v>
      </c>
      <c r="AT7" s="4" t="str">
        <f>ADDRESS(7,44)</f>
        <v>$AR$7</v>
      </c>
      <c r="AV7">
        <v>60</v>
      </c>
      <c r="AW7">
        <f>COLUMN(AW7)</f>
        <v>49</v>
      </c>
      <c r="AY7" s="4">
        <v>2</v>
      </c>
      <c r="BA7" s="4">
        <v>60</v>
      </c>
      <c r="BB7" s="4">
        <f>COLUMN(BB7)</f>
        <v>54</v>
      </c>
      <c r="BD7" s="4">
        <v>2</v>
      </c>
      <c r="BF7" s="4">
        <v>60</v>
      </c>
      <c r="BG7" s="4" t="s">
        <v>47</v>
      </c>
      <c r="BH7" s="4">
        <v>0</v>
      </c>
      <c r="BI7" s="4"/>
    </row>
    <row r="8" spans="1:61">
      <c r="A8" s="8" t="s">
        <v>19</v>
      </c>
      <c r="B8" s="8" t="s">
        <v>36</v>
      </c>
      <c r="C8" s="8">
        <v>6667</v>
      </c>
      <c r="E8" s="3" t="s">
        <v>10</v>
      </c>
      <c r="F8" s="4" t="s">
        <v>48</v>
      </c>
      <c r="H8" s="8" t="s">
        <v>19</v>
      </c>
      <c r="I8" s="8" t="s">
        <v>36</v>
      </c>
      <c r="J8" s="8">
        <v>6667</v>
      </c>
      <c r="L8" s="3" t="s">
        <v>10</v>
      </c>
      <c r="M8" s="4" t="s">
        <v>48</v>
      </c>
      <c r="O8" s="3" t="s">
        <v>11</v>
      </c>
      <c r="P8" s="6" t="s">
        <v>32</v>
      </c>
      <c r="R8" s="3" t="s">
        <v>11</v>
      </c>
      <c r="S8" s="6" t="s">
        <v>37</v>
      </c>
      <c r="X8" s="8" t="s">
        <v>19</v>
      </c>
      <c r="Y8" s="8" t="s">
        <v>36</v>
      </c>
      <c r="Z8" s="8">
        <v>6667</v>
      </c>
      <c r="AB8" s="3" t="s">
        <v>10</v>
      </c>
      <c r="AC8" s="4" t="s">
        <v>48</v>
      </c>
      <c r="AE8" s="6" t="s">
        <v>49</v>
      </c>
      <c r="AF8" s="6">
        <v>1</v>
      </c>
      <c r="AG8" s="4" t="str">
        <f t="shared" si="0"/>
        <v>POOR</v>
      </c>
      <c r="AN8" s="8" t="s">
        <v>19</v>
      </c>
      <c r="AO8" s="8" t="s">
        <v>36</v>
      </c>
      <c r="AP8" s="8">
        <v>6667</v>
      </c>
      <c r="AR8" s="6" t="s">
        <v>49</v>
      </c>
      <c r="AS8" s="6">
        <v>1</v>
      </c>
      <c r="AT8" s="4" t="str">
        <f>ADDRESS(8,44)</f>
        <v>$AR$8</v>
      </c>
      <c r="BF8" s="6">
        <v>70</v>
      </c>
      <c r="BG8" s="6" t="s">
        <v>49</v>
      </c>
      <c r="BH8" s="6">
        <v>1</v>
      </c>
      <c r="BI8" s="4"/>
    </row>
    <row r="9" spans="1:61">
      <c r="A9" s="4" t="s">
        <v>20</v>
      </c>
      <c r="B9" s="4" t="s">
        <v>37</v>
      </c>
      <c r="C9" s="4">
        <v>7755</v>
      </c>
      <c r="E9" s="3" t="s">
        <v>12</v>
      </c>
      <c r="F9" s="4">
        <f>LOOKUP(F8,A3:A21,C3:C21)</f>
        <v>2223</v>
      </c>
      <c r="H9" s="4" t="s">
        <v>20</v>
      </c>
      <c r="I9" s="4" t="s">
        <v>37</v>
      </c>
      <c r="J9" s="4">
        <v>7755</v>
      </c>
      <c r="L9" s="3" t="s">
        <v>12</v>
      </c>
      <c r="M9" s="4">
        <f>VLOOKUP(M8,H3:J21,3,FALSE)</f>
        <v>4436</v>
      </c>
      <c r="O9" s="3" t="s">
        <v>12</v>
      </c>
      <c r="P9" s="7">
        <f>HLOOKUP(P8,P3:V5,3)</f>
        <v>2224</v>
      </c>
      <c r="R9" s="3" t="s">
        <v>10</v>
      </c>
      <c r="S9" s="4">
        <f>HLOOKUP(S8,P3:V5,3)</f>
        <v>7755</v>
      </c>
      <c r="X9" s="4" t="s">
        <v>20</v>
      </c>
      <c r="Y9" s="4" t="s">
        <v>37</v>
      </c>
      <c r="Z9" s="4">
        <v>7755</v>
      </c>
      <c r="AB9" s="3" t="s">
        <v>12</v>
      </c>
      <c r="AC9" s="4">
        <f>MATCH(AC8,X3:X21,0)</f>
        <v>14</v>
      </c>
      <c r="AE9" s="4" t="s">
        <v>50</v>
      </c>
      <c r="AF9" s="4">
        <v>4</v>
      </c>
      <c r="AG9" s="4" t="str">
        <f t="shared" si="0"/>
        <v>AVERAGE</v>
      </c>
      <c r="AN9" s="4" t="s">
        <v>20</v>
      </c>
      <c r="AO9" s="4" t="s">
        <v>37</v>
      </c>
      <c r="AP9" s="4">
        <v>7755</v>
      </c>
      <c r="AR9" s="4" t="s">
        <v>50</v>
      </c>
      <c r="AS9" s="4">
        <v>4</v>
      </c>
      <c r="AT9" s="4" t="str">
        <f>ADDRESS(9,44)</f>
        <v>$AR$9</v>
      </c>
      <c r="BF9" s="4">
        <v>80</v>
      </c>
      <c r="BG9" s="4" t="s">
        <v>50</v>
      </c>
      <c r="BH9" s="4">
        <v>4</v>
      </c>
      <c r="BI9" s="4"/>
    </row>
    <row r="10" spans="1:61">
      <c r="A10" s="8" t="s">
        <v>51</v>
      </c>
      <c r="B10" s="8" t="s">
        <v>52</v>
      </c>
      <c r="C10" s="8">
        <v>6767</v>
      </c>
      <c r="F10" s="4"/>
      <c r="H10" s="8" t="s">
        <v>51</v>
      </c>
      <c r="I10" s="8" t="s">
        <v>52</v>
      </c>
      <c r="J10" s="8">
        <v>6767</v>
      </c>
      <c r="M10" s="4"/>
      <c r="O10" s="7"/>
      <c r="R10" s="7"/>
      <c r="X10" s="8" t="s">
        <v>51</v>
      </c>
      <c r="Y10" s="8" t="s">
        <v>52</v>
      </c>
      <c r="Z10" s="8">
        <v>6767</v>
      </c>
      <c r="AC10" s="4"/>
      <c r="AE10" s="6" t="s">
        <v>35</v>
      </c>
      <c r="AF10" s="6">
        <v>8</v>
      </c>
      <c r="AG10" s="4" t="str">
        <f t="shared" si="0"/>
        <v>GOOD</v>
      </c>
      <c r="AR10" s="6" t="s">
        <v>35</v>
      </c>
      <c r="AS10" s="6">
        <v>8</v>
      </c>
      <c r="AT10" s="4" t="str">
        <f>ADDRESS(10,44)</f>
        <v>$AR$10</v>
      </c>
      <c r="BF10" s="6">
        <v>90</v>
      </c>
      <c r="BG10" s="6" t="s">
        <v>35</v>
      </c>
      <c r="BH10" s="6">
        <v>8</v>
      </c>
      <c r="BI10" s="4"/>
    </row>
    <row r="11" spans="1:61">
      <c r="A11" s="4" t="s">
        <v>53</v>
      </c>
      <c r="B11" s="4" t="s">
        <v>54</v>
      </c>
      <c r="C11" s="4">
        <v>5546</v>
      </c>
      <c r="E11" s="3" t="s">
        <v>11</v>
      </c>
      <c r="F11" s="4" t="s">
        <v>55</v>
      </c>
      <c r="H11" s="4" t="s">
        <v>53</v>
      </c>
      <c r="I11" s="4" t="s">
        <v>54</v>
      </c>
      <c r="J11" s="4">
        <v>5546</v>
      </c>
      <c r="L11" s="3" t="s">
        <v>11</v>
      </c>
      <c r="M11" s="4" t="s">
        <v>55</v>
      </c>
      <c r="O11" s="3" t="s">
        <v>11</v>
      </c>
      <c r="P11" s="6" t="s">
        <v>33</v>
      </c>
      <c r="R11" s="3" t="s">
        <v>11</v>
      </c>
      <c r="S11" s="6" t="s">
        <v>34</v>
      </c>
      <c r="X11" s="4" t="s">
        <v>53</v>
      </c>
      <c r="Y11" s="4" t="s">
        <v>54</v>
      </c>
      <c r="Z11" s="4">
        <v>5546</v>
      </c>
      <c r="AB11" s="3" t="s">
        <v>11</v>
      </c>
      <c r="AC11" s="4" t="s">
        <v>55</v>
      </c>
      <c r="AE11" s="4" t="s">
        <v>33</v>
      </c>
      <c r="AF11" s="4">
        <v>3</v>
      </c>
      <c r="AG11" s="4" t="str">
        <f t="shared" si="0"/>
        <v>AVERAGE</v>
      </c>
      <c r="AR11" s="4" t="s">
        <v>33</v>
      </c>
      <c r="AS11" s="4">
        <v>3</v>
      </c>
      <c r="AT11" s="4" t="str">
        <f>ADDRESS(11,44)</f>
        <v>$AR$11</v>
      </c>
      <c r="BF11" s="4">
        <v>100</v>
      </c>
      <c r="BG11" s="4" t="s">
        <v>33</v>
      </c>
      <c r="BH11" s="4">
        <v>3</v>
      </c>
      <c r="BI11" s="4"/>
    </row>
    <row r="12" spans="1:29">
      <c r="A12" s="6" t="s">
        <v>56</v>
      </c>
      <c r="B12" s="6" t="s">
        <v>55</v>
      </c>
      <c r="C12" s="6">
        <v>3456</v>
      </c>
      <c r="E12" s="3" t="s">
        <v>12</v>
      </c>
      <c r="F12" s="5">
        <f>LOOKUP("GOMEZ",B3:B21,C3:C21)</f>
        <v>3456</v>
      </c>
      <c r="H12" s="6" t="s">
        <v>56</v>
      </c>
      <c r="I12" s="6" t="s">
        <v>55</v>
      </c>
      <c r="J12" s="6">
        <v>3456</v>
      </c>
      <c r="L12" s="3" t="s">
        <v>12</v>
      </c>
      <c r="M12" s="5">
        <f>VLOOKUP(M11,I3:J21,2,FALSE)</f>
        <v>3456</v>
      </c>
      <c r="O12" s="3" t="s">
        <v>12</v>
      </c>
      <c r="P12">
        <f>HLOOKUP(P11,P3:V5,3)</f>
        <v>7655</v>
      </c>
      <c r="R12" s="3" t="s">
        <v>12</v>
      </c>
      <c r="S12" s="4">
        <f>HLOOKUP(S11,P3:V5,3)</f>
        <v>4566</v>
      </c>
      <c r="X12" s="6" t="s">
        <v>56</v>
      </c>
      <c r="Y12" s="6" t="s">
        <v>55</v>
      </c>
      <c r="Z12" s="6">
        <v>3456</v>
      </c>
      <c r="AB12" s="3" t="s">
        <v>12</v>
      </c>
      <c r="AC12" s="5">
        <f>MATCH(AC11,Y3:Y21,0)</f>
        <v>10</v>
      </c>
    </row>
    <row r="13" spans="1:29">
      <c r="A13" s="7" t="s">
        <v>57</v>
      </c>
      <c r="B13" s="7" t="s">
        <v>58</v>
      </c>
      <c r="C13" s="7">
        <v>5677</v>
      </c>
      <c r="F13" s="4"/>
      <c r="H13" s="7" t="s">
        <v>57</v>
      </c>
      <c r="I13" s="7" t="s">
        <v>58</v>
      </c>
      <c r="J13" s="7">
        <v>5677</v>
      </c>
      <c r="M13" s="4"/>
      <c r="O13" s="7"/>
      <c r="X13" s="7" t="s">
        <v>57</v>
      </c>
      <c r="Y13" s="7" t="s">
        <v>58</v>
      </c>
      <c r="Z13" s="7">
        <v>5677</v>
      </c>
      <c r="AC13" s="4"/>
    </row>
    <row r="14" spans="1:29">
      <c r="A14" s="8" t="s">
        <v>59</v>
      </c>
      <c r="B14" s="8" t="s">
        <v>60</v>
      </c>
      <c r="C14" s="8">
        <v>3223</v>
      </c>
      <c r="E14" s="3" t="s">
        <v>10</v>
      </c>
      <c r="F14" s="4" t="s">
        <v>53</v>
      </c>
      <c r="H14" s="8" t="s">
        <v>59</v>
      </c>
      <c r="I14" s="8" t="s">
        <v>60</v>
      </c>
      <c r="J14" s="8">
        <v>3223</v>
      </c>
      <c r="L14" s="3" t="s">
        <v>10</v>
      </c>
      <c r="M14" s="4" t="s">
        <v>53</v>
      </c>
      <c r="O14" s="7"/>
      <c r="X14" s="8" t="s">
        <v>59</v>
      </c>
      <c r="Y14" s="8" t="s">
        <v>60</v>
      </c>
      <c r="Z14" s="8">
        <v>3223</v>
      </c>
      <c r="AB14" s="3" t="s">
        <v>10</v>
      </c>
      <c r="AC14" s="4" t="s">
        <v>53</v>
      </c>
    </row>
    <row r="15" spans="1:36">
      <c r="A15" s="7" t="s">
        <v>61</v>
      </c>
      <c r="B15" s="7" t="s">
        <v>62</v>
      </c>
      <c r="C15" s="7">
        <v>3345</v>
      </c>
      <c r="E15" s="3" t="s">
        <v>12</v>
      </c>
      <c r="F15" s="4">
        <f>LOOKUP(F14,A3:A21,C3:C21)</f>
        <v>4564</v>
      </c>
      <c r="H15" s="7" t="s">
        <v>61</v>
      </c>
      <c r="I15" s="7" t="s">
        <v>62</v>
      </c>
      <c r="J15" s="7">
        <v>3345</v>
      </c>
      <c r="L15" s="3" t="s">
        <v>11</v>
      </c>
      <c r="M15" s="4" t="str">
        <f>VLOOKUP(M14,H3:J21,2,FALSE)</f>
        <v>FRITZ</v>
      </c>
      <c r="O15" s="7"/>
      <c r="X15" s="7" t="s">
        <v>61</v>
      </c>
      <c r="Y15" s="7" t="s">
        <v>62</v>
      </c>
      <c r="Z15" s="7">
        <v>3345</v>
      </c>
      <c r="AB15" s="3" t="s">
        <v>11</v>
      </c>
      <c r="AC15" s="4">
        <f>MATCH(AC14,X3:X21,0)</f>
        <v>9</v>
      </c>
      <c r="AE15" s="3" t="s">
        <v>63</v>
      </c>
      <c r="AF15" s="3" t="s">
        <v>64</v>
      </c>
      <c r="AG15" s="3" t="s">
        <v>65</v>
      </c>
      <c r="AI15" s="3" t="s">
        <v>23</v>
      </c>
      <c r="AJ15" s="3" t="s">
        <v>65</v>
      </c>
    </row>
    <row r="16" spans="1:36">
      <c r="A16" s="8" t="s">
        <v>48</v>
      </c>
      <c r="B16" s="8" t="s">
        <v>38</v>
      </c>
      <c r="C16" s="8">
        <v>4436</v>
      </c>
      <c r="F16" s="4"/>
      <c r="H16" s="8" t="s">
        <v>48</v>
      </c>
      <c r="I16" s="8" t="s">
        <v>38</v>
      </c>
      <c r="J16" s="8">
        <v>4436</v>
      </c>
      <c r="M16" s="4"/>
      <c r="O16" s="7"/>
      <c r="X16" s="8" t="s">
        <v>48</v>
      </c>
      <c r="Y16" s="8" t="s">
        <v>38</v>
      </c>
      <c r="Z16" s="8">
        <v>4436</v>
      </c>
      <c r="AC16" s="4"/>
      <c r="AE16" s="4" t="s">
        <v>66</v>
      </c>
      <c r="AF16" s="4">
        <v>1</v>
      </c>
      <c r="AG16" s="4" t="str">
        <f>CHOOSE(AF16,"GREEN","WHITE","RED")</f>
        <v>GREEN</v>
      </c>
      <c r="AI16" s="4">
        <v>1</v>
      </c>
      <c r="AJ16" s="4" t="s">
        <v>67</v>
      </c>
    </row>
    <row r="17" spans="1:36">
      <c r="A17" s="7" t="s">
        <v>68</v>
      </c>
      <c r="B17" s="7" t="s">
        <v>69</v>
      </c>
      <c r="C17" s="7">
        <v>3343</v>
      </c>
      <c r="E17" s="3" t="s">
        <v>11</v>
      </c>
      <c r="F17" s="4" t="s">
        <v>36</v>
      </c>
      <c r="H17" s="7" t="s">
        <v>68</v>
      </c>
      <c r="I17" s="7" t="s">
        <v>69</v>
      </c>
      <c r="J17" s="7">
        <v>3343</v>
      </c>
      <c r="L17" s="3" t="s">
        <v>11</v>
      </c>
      <c r="M17" s="4" t="s">
        <v>36</v>
      </c>
      <c r="O17" s="7"/>
      <c r="X17" s="7" t="s">
        <v>68</v>
      </c>
      <c r="Y17" s="7" t="s">
        <v>69</v>
      </c>
      <c r="Z17" s="7">
        <v>3343</v>
      </c>
      <c r="AB17" s="3" t="s">
        <v>11</v>
      </c>
      <c r="AC17" s="4" t="s">
        <v>36</v>
      </c>
      <c r="AE17" s="6" t="s">
        <v>70</v>
      </c>
      <c r="AF17" s="6">
        <v>2</v>
      </c>
      <c r="AG17" s="4" t="str">
        <f>CHOOSE(AF17,"GREEN","WHITE","RED")</f>
        <v>WHITE</v>
      </c>
      <c r="AI17" s="6">
        <v>2</v>
      </c>
      <c r="AJ17" s="6" t="s">
        <v>71</v>
      </c>
    </row>
    <row r="18" spans="1:36">
      <c r="A18" s="6" t="s">
        <v>72</v>
      </c>
      <c r="B18" s="6" t="s">
        <v>49</v>
      </c>
      <c r="C18" s="6">
        <v>3455</v>
      </c>
      <c r="E18" s="3" t="s">
        <v>12</v>
      </c>
      <c r="F18" s="4">
        <f>LOOKUP(F17,B3:B21,C3:C21)</f>
        <v>6667</v>
      </c>
      <c r="H18" s="6" t="s">
        <v>72</v>
      </c>
      <c r="I18" s="6" t="s">
        <v>49</v>
      </c>
      <c r="J18" s="6">
        <v>3455</v>
      </c>
      <c r="L18" s="3" t="s">
        <v>12</v>
      </c>
      <c r="M18" s="4">
        <f>VLOOKUP(M17,I3:J21,2,FALSE)</f>
        <v>6667</v>
      </c>
      <c r="O18" s="7"/>
      <c r="X18" s="6" t="s">
        <v>72</v>
      </c>
      <c r="Y18" s="6" t="s">
        <v>49</v>
      </c>
      <c r="Z18" s="6">
        <v>3455</v>
      </c>
      <c r="AB18" s="3" t="s">
        <v>12</v>
      </c>
      <c r="AC18" s="4">
        <f>MATCH(AC17,Y3:Y21,0)</f>
        <v>6</v>
      </c>
      <c r="AE18" s="4" t="s">
        <v>73</v>
      </c>
      <c r="AF18" s="4">
        <v>1</v>
      </c>
      <c r="AG18" s="4" t="str">
        <f>CHOOSE(AF18,"GREEN","WHITE","RED")</f>
        <v>GREEN</v>
      </c>
      <c r="AI18" s="4">
        <v>3</v>
      </c>
      <c r="AJ18" s="4" t="s">
        <v>74</v>
      </c>
    </row>
    <row r="19" spans="1:33">
      <c r="A19" s="4" t="s">
        <v>75</v>
      </c>
      <c r="B19" s="4" t="s">
        <v>76</v>
      </c>
      <c r="C19" s="4">
        <v>1000</v>
      </c>
      <c r="H19" s="4" t="s">
        <v>75</v>
      </c>
      <c r="I19" s="4" t="s">
        <v>76</v>
      </c>
      <c r="J19" s="4">
        <v>1000</v>
      </c>
      <c r="O19" s="7"/>
      <c r="X19" s="4" t="s">
        <v>75</v>
      </c>
      <c r="Y19" s="4" t="s">
        <v>76</v>
      </c>
      <c r="Z19" s="4">
        <v>1000</v>
      </c>
      <c r="AE19" s="6" t="s">
        <v>77</v>
      </c>
      <c r="AF19" s="6">
        <v>3</v>
      </c>
      <c r="AG19" s="4" t="str">
        <f>CHOOSE(AF19,"GREEN","WHITE","RED")</f>
        <v>RED</v>
      </c>
    </row>
    <row r="20" spans="1:33">
      <c r="A20" s="8" t="s">
        <v>13</v>
      </c>
      <c r="B20" s="8" t="s">
        <v>46</v>
      </c>
      <c r="C20" s="8">
        <v>2223</v>
      </c>
      <c r="E20" s="9"/>
      <c r="F20" s="9"/>
      <c r="H20" s="8" t="s">
        <v>13</v>
      </c>
      <c r="I20" s="8" t="s">
        <v>46</v>
      </c>
      <c r="J20" s="8">
        <v>2223</v>
      </c>
      <c r="O20" s="7"/>
      <c r="X20" s="8" t="s">
        <v>13</v>
      </c>
      <c r="Y20" s="8" t="s">
        <v>46</v>
      </c>
      <c r="Z20" s="8">
        <v>2223</v>
      </c>
      <c r="AE20" s="4" t="s">
        <v>78</v>
      </c>
      <c r="AF20" s="4">
        <v>1</v>
      </c>
      <c r="AG20" s="4" t="str">
        <f>CHOOSE(AF20,"GREEN","WHITE","RED")</f>
        <v>GREEN</v>
      </c>
    </row>
    <row r="21" spans="1:26">
      <c r="A21" s="4" t="s">
        <v>79</v>
      </c>
      <c r="B21" s="4" t="s">
        <v>50</v>
      </c>
      <c r="C21" s="4">
        <v>4564</v>
      </c>
      <c r="H21" s="4" t="s">
        <v>79</v>
      </c>
      <c r="I21" s="4" t="s">
        <v>50</v>
      </c>
      <c r="J21" s="4">
        <v>4564</v>
      </c>
      <c r="O21" s="4"/>
      <c r="X21" s="4" t="s">
        <v>79</v>
      </c>
      <c r="Y21" s="4" t="s">
        <v>50</v>
      </c>
      <c r="Z21" s="4">
        <v>4564</v>
      </c>
    </row>
  </sheetData>
  <mergeCells count="10">
    <mergeCell ref="A1:F1"/>
    <mergeCell ref="H1:M1"/>
    <mergeCell ref="O1:V1"/>
    <mergeCell ref="X1:AC1"/>
    <mergeCell ref="AE1:AJ1"/>
    <mergeCell ref="AL1:AP1"/>
    <mergeCell ref="AR1:AT1"/>
    <mergeCell ref="AV1:AY1"/>
    <mergeCell ref="BA1:BD1"/>
    <mergeCell ref="BF1:B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2023-09-13T09:32:11Z</dcterms:created>
  <dcterms:modified xsi:type="dcterms:W3CDTF">2023-09-13T12:06:05Z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D187FCF90A3743E6A98204F280636C8B_11</vt:lpwstr>
  </property>
  <property fmtid="{D5CDD505-2E9C-101B-9397-08002B2CF9AE}" pid="3" name="KSOProductBuildVer">
    <vt:lpwstr>1033-12.2.0.13201</vt:lpwstr>
  </property>
</Properties>
</file>