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4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<sst xmlns="http://schemas.openxmlformats.org/spreadsheetml/2006/main" count="125" uniqueCount="77">
  <si>
    <t>POWER</t>
  </si>
  <si>
    <t>SQRT</t>
  </si>
  <si>
    <t>QUOTIENT</t>
  </si>
  <si>
    <t>MOD</t>
  </si>
  <si>
    <t>MIN &amp; MAX</t>
  </si>
  <si>
    <t>Number</t>
  </si>
  <si>
    <t>Power</t>
  </si>
  <si>
    <t>Result</t>
  </si>
  <si>
    <t>Numerator</t>
  </si>
  <si>
    <t>Denominator</t>
  </si>
  <si>
    <t>MIN</t>
  </si>
  <si>
    <t>MAX</t>
  </si>
  <si>
    <t>Num</t>
  </si>
  <si>
    <t>COUNT</t>
  </si>
  <si>
    <t>VALUE</t>
  </si>
  <si>
    <t>TOTAL. COUNT</t>
  </si>
  <si>
    <t>AVERAGE</t>
  </si>
  <si>
    <t>AVERAGEIFS</t>
  </si>
  <si>
    <t>Name</t>
  </si>
  <si>
    <t>Quiz 1</t>
  </si>
  <si>
    <t>Quiz 2</t>
  </si>
  <si>
    <t>Quiz 3</t>
  </si>
  <si>
    <t>Product</t>
  </si>
  <si>
    <t>Price</t>
  </si>
  <si>
    <t>Color</t>
  </si>
  <si>
    <t>Country</t>
  </si>
  <si>
    <t>SUM</t>
  </si>
  <si>
    <t>Alex</t>
  </si>
  <si>
    <t>IPhone</t>
  </si>
  <si>
    <t>red</t>
  </si>
  <si>
    <t>Philippines</t>
  </si>
  <si>
    <t>NUM</t>
  </si>
  <si>
    <t>SUM OF RANGE</t>
  </si>
  <si>
    <t>SUM OF ENTIRE COLUMN</t>
  </si>
  <si>
    <t>Sam</t>
  </si>
  <si>
    <t>China</t>
  </si>
  <si>
    <t>Joe</t>
  </si>
  <si>
    <t>silver</t>
  </si>
  <si>
    <t>John</t>
  </si>
  <si>
    <t>Blackberry</t>
  </si>
  <si>
    <t>Steven</t>
  </si>
  <si>
    <t>Samsung</t>
  </si>
  <si>
    <t>Korea</t>
  </si>
  <si>
    <t>Italy</t>
  </si>
  <si>
    <t>black</t>
  </si>
  <si>
    <t>UAE</t>
  </si>
  <si>
    <t>LARGE</t>
  </si>
  <si>
    <t>Realme</t>
  </si>
  <si>
    <t>COUNTA</t>
  </si>
  <si>
    <t>Start</t>
  </si>
  <si>
    <t>Finish</t>
  </si>
  <si>
    <t>Time</t>
  </si>
  <si>
    <t>Ralph</t>
  </si>
  <si>
    <t>Apple</t>
  </si>
  <si>
    <t>Dionnyl</t>
  </si>
  <si>
    <t>Huawei</t>
  </si>
  <si>
    <t>white</t>
  </si>
  <si>
    <t>Japan</t>
  </si>
  <si>
    <t>Elvin</t>
  </si>
  <si>
    <t>" "</t>
  </si>
  <si>
    <t>Harly</t>
  </si>
  <si>
    <t>GROUP</t>
  </si>
  <si>
    <t>PRICE</t>
  </si>
  <si>
    <t>Marlo</t>
  </si>
  <si>
    <t>MEDIAN</t>
  </si>
  <si>
    <t>Ryan</t>
  </si>
  <si>
    <t>Student Name</t>
  </si>
  <si>
    <t>Total Marks</t>
  </si>
  <si>
    <t>Rank</t>
  </si>
  <si>
    <t>Score</t>
  </si>
  <si>
    <t>COUNTBLANK</t>
  </si>
  <si>
    <t>EMP</t>
  </si>
  <si>
    <t>Salary</t>
  </si>
  <si>
    <t>Comm</t>
  </si>
  <si>
    <t>Result 1</t>
  </si>
  <si>
    <t>Result 2</t>
  </si>
  <si>
    <t>Result 3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</si>
</sst>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4" formatCode="_-&quot;₱&quot;* #,##0.00_-;\-&quot;₱&quot;* #,##0.00_-;_-&quot;₱&quot;* &quot;-&quot;??_-;_-@_-"/>
    <numFmt numFmtId="42" formatCode="_-&quot;₱&quot;* #,##0_-;\-&quot;₱&quot;* #,##0_-;_-&quot;₱&quot;* &quot;-&quot;_-;_-@_-"/>
    <numFmt numFmtId="41" formatCode="_-* #,##0_-;\-* #,##0_-;_-* &quot;-&quot;_-;_-@_-"/>
    <numFmt numFmtId="176" formatCode="h:mm:ss\ AM/PM"/>
    <numFmt numFmtId="177" formatCode="0.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8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5" fillId="14" borderId="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NumberForma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tabSelected="1" zoomScale="58" zoomScaleNormal="58" workbookViewId="0">
      <selection activeCell="A1" sqref="A1:V36"/>
    </sheetView>
  </sheetViews>
  <sheetFormatPr defaultColWidth="9.14285714285714" defaultRowHeight="15"/>
  <cols>
    <col min="6" max="6" width="12.8571428571429"/>
    <col min="7" max="7" width="12.4285714285714"/>
    <col min="8" max="8" width="10.7142857142857" customWidth="1"/>
    <col min="9" max="9" width="12.7142857142857" customWidth="1"/>
    <col min="12" max="12" width="11.1428571428571" customWidth="1"/>
    <col min="13" max="13" width="13.4285714285714" customWidth="1"/>
    <col min="14" max="14" width="12.8571428571429"/>
    <col min="20" max="20" width="12.8571428571429"/>
    <col min="22" max="22" width="10.5714285714286" customWidth="1"/>
    <col min="25" max="25" width="11.2857142857143" customWidth="1"/>
    <col min="28" max="28" width="14.7142857142857" customWidth="1"/>
    <col min="29" max="29" width="22.8571428571429" customWidth="1"/>
    <col min="34" max="34" width="13.2857142857143" customWidth="1"/>
    <col min="35" max="35" width="12" customWidth="1"/>
  </cols>
  <sheetData>
    <row r="1" spans="1:20">
      <c r="A1" s="1" t="s">
        <v>0</v>
      </c>
      <c r="B1" s="1"/>
      <c r="C1" s="1"/>
      <c r="E1" s="1" t="s">
        <v>1</v>
      </c>
      <c r="F1" s="1"/>
      <c r="H1" s="1" t="s">
        <v>2</v>
      </c>
      <c r="I1" s="1"/>
      <c r="J1" s="1"/>
      <c r="L1" s="1" t="s">
        <v>3</v>
      </c>
      <c r="M1" s="1"/>
      <c r="N1" s="1"/>
      <c r="P1" s="1" t="s">
        <v>4</v>
      </c>
      <c r="Q1" s="1"/>
      <c r="R1" s="1"/>
      <c r="S1" s="1"/>
      <c r="T1" s="1"/>
    </row>
    <row r="2" spans="1:20">
      <c r="A2" s="2" t="s">
        <v>5</v>
      </c>
      <c r="B2" s="2" t="s">
        <v>6</v>
      </c>
      <c r="C2" s="2" t="s">
        <v>7</v>
      </c>
      <c r="E2" s="2" t="s">
        <v>5</v>
      </c>
      <c r="F2" s="2" t="s">
        <v>7</v>
      </c>
      <c r="H2" s="2" t="s">
        <v>8</v>
      </c>
      <c r="I2" s="2" t="s">
        <v>9</v>
      </c>
      <c r="J2" s="2" t="s">
        <v>7</v>
      </c>
      <c r="L2" s="2" t="s">
        <v>8</v>
      </c>
      <c r="M2" s="2" t="s">
        <v>9</v>
      </c>
      <c r="N2" s="2" t="s">
        <v>7</v>
      </c>
      <c r="P2" s="2" t="s">
        <v>10</v>
      </c>
      <c r="Q2" s="2"/>
      <c r="S2" s="2" t="s">
        <v>11</v>
      </c>
      <c r="T2" s="2"/>
    </row>
    <row r="3" spans="1:19">
      <c r="A3" s="3">
        <v>2</v>
      </c>
      <c r="B3" s="3">
        <v>2</v>
      </c>
      <c r="C3" s="4">
        <f>POWER(A3,B3)</f>
        <v>4</v>
      </c>
      <c r="E3" s="3">
        <v>55</v>
      </c>
      <c r="F3" s="5">
        <f>SQRT(E3)</f>
        <v>7.41619848709566</v>
      </c>
      <c r="H3" s="3">
        <v>12</v>
      </c>
      <c r="I3" s="3">
        <v>2</v>
      </c>
      <c r="J3" s="4">
        <f>QUOTIENT(H3,I3)</f>
        <v>6</v>
      </c>
      <c r="L3" s="3">
        <v>12</v>
      </c>
      <c r="M3" s="3">
        <v>2</v>
      </c>
      <c r="N3" s="4">
        <f>MOD(L3,M3)</f>
        <v>0</v>
      </c>
      <c r="P3" s="8" t="s">
        <v>12</v>
      </c>
      <c r="S3" s="8" t="s">
        <v>12</v>
      </c>
    </row>
    <row r="4" spans="1:19">
      <c r="A4" s="6">
        <v>2</v>
      </c>
      <c r="B4" s="6">
        <v>4</v>
      </c>
      <c r="C4" s="4">
        <f>POWER(A4,B4)</f>
        <v>16</v>
      </c>
      <c r="D4" s="7"/>
      <c r="E4" s="6">
        <v>16</v>
      </c>
      <c r="F4" s="5">
        <f>SQRT(E4)</f>
        <v>4</v>
      </c>
      <c r="H4" s="6">
        <v>24</v>
      </c>
      <c r="I4" s="6">
        <v>4</v>
      </c>
      <c r="J4" s="4">
        <f>QUOTIENT(H4,I4)</f>
        <v>6</v>
      </c>
      <c r="L4" s="6">
        <v>24</v>
      </c>
      <c r="M4" s="6">
        <v>-7</v>
      </c>
      <c r="N4" s="4">
        <f>MOD(L4,M4)</f>
        <v>-4</v>
      </c>
      <c r="P4">
        <v>1.4</v>
      </c>
      <c r="S4">
        <v>25</v>
      </c>
    </row>
    <row r="5" spans="1:20">
      <c r="A5" s="3">
        <v>2</v>
      </c>
      <c r="B5" s="3">
        <v>8</v>
      </c>
      <c r="C5" s="4">
        <f>POWER(A5,B5)</f>
        <v>256</v>
      </c>
      <c r="E5" s="3">
        <v>25</v>
      </c>
      <c r="F5" s="5">
        <f>SQRT(E5)</f>
        <v>5</v>
      </c>
      <c r="H5" s="3">
        <v>678</v>
      </c>
      <c r="I5" s="3">
        <v>2</v>
      </c>
      <c r="J5" s="4">
        <f>QUOTIENT(H5,I5)</f>
        <v>339</v>
      </c>
      <c r="L5" s="3">
        <v>678</v>
      </c>
      <c r="M5" s="3">
        <v>9</v>
      </c>
      <c r="N5" s="4">
        <f>MOD(L5,M5)</f>
        <v>3</v>
      </c>
      <c r="P5" s="9">
        <v>34.5</v>
      </c>
      <c r="Q5" s="9"/>
      <c r="R5" s="9"/>
      <c r="S5" s="9">
        <v>34</v>
      </c>
      <c r="T5" s="9"/>
    </row>
    <row r="6" spans="1:19">
      <c r="A6" s="6">
        <v>200</v>
      </c>
      <c r="B6" s="6">
        <v>2</v>
      </c>
      <c r="C6" s="4">
        <f>POWER(A6,B6)</f>
        <v>40000</v>
      </c>
      <c r="E6" s="6">
        <v>-6</v>
      </c>
      <c r="F6" s="5" t="e">
        <f>SQRT(E6)</f>
        <v>#NUM!</v>
      </c>
      <c r="H6" s="6">
        <v>55</v>
      </c>
      <c r="I6" s="6">
        <v>5</v>
      </c>
      <c r="J6" s="4">
        <f>QUOTIENT(H6,I6)</f>
        <v>11</v>
      </c>
      <c r="L6" s="6">
        <v>55</v>
      </c>
      <c r="M6" s="6">
        <v>5</v>
      </c>
      <c r="N6" s="4">
        <f>MOD(L6,M6)</f>
        <v>0</v>
      </c>
      <c r="P6">
        <v>78</v>
      </c>
      <c r="S6">
        <v>0.3</v>
      </c>
    </row>
    <row r="7" spans="1:20">
      <c r="A7" s="3">
        <v>30</v>
      </c>
      <c r="B7" s="3">
        <v>2</v>
      </c>
      <c r="C7" s="4">
        <f>POWER(A7,B7)</f>
        <v>900</v>
      </c>
      <c r="E7" s="3">
        <v>34</v>
      </c>
      <c r="F7" s="5">
        <f>SQRT(E7)</f>
        <v>5.8309518948453</v>
      </c>
      <c r="H7" s="3">
        <v>789</v>
      </c>
      <c r="I7" s="3">
        <v>3</v>
      </c>
      <c r="J7" s="4">
        <f>QUOTIENT(H7,I7)</f>
        <v>263</v>
      </c>
      <c r="L7" s="3">
        <v>789</v>
      </c>
      <c r="M7" s="3">
        <v>37</v>
      </c>
      <c r="N7" s="4">
        <f>MOD(L7,M7)</f>
        <v>12</v>
      </c>
      <c r="P7" s="9">
        <v>67</v>
      </c>
      <c r="Q7" s="9"/>
      <c r="R7" s="9"/>
      <c r="S7" s="9">
        <v>-0.1</v>
      </c>
      <c r="T7" s="9"/>
    </row>
    <row r="8" spans="16:19">
      <c r="P8">
        <v>0.2</v>
      </c>
      <c r="S8">
        <v>34.5</v>
      </c>
    </row>
    <row r="9" spans="16:20">
      <c r="P9" s="8" t="s">
        <v>7</v>
      </c>
      <c r="Q9" s="15">
        <f>MIN(P4:P8)</f>
        <v>0.2</v>
      </c>
      <c r="S9" s="8" t="s">
        <v>7</v>
      </c>
      <c r="T9" s="15">
        <f>MAX(S4:S8)</f>
        <v>34.5</v>
      </c>
    </row>
    <row r="10" spans="1:3">
      <c r="A10" s="1" t="s">
        <v>13</v>
      </c>
      <c r="B10" s="1"/>
      <c r="C10" s="1"/>
    </row>
    <row r="11" spans="1:14">
      <c r="A11" s="8" t="s">
        <v>14</v>
      </c>
      <c r="B11" s="2" t="s">
        <v>15</v>
      </c>
      <c r="C11" s="2"/>
      <c r="E11" s="1" t="s">
        <v>16</v>
      </c>
      <c r="F11" s="1"/>
      <c r="G11" s="1"/>
      <c r="H11" s="1"/>
      <c r="I11" s="1"/>
      <c r="K11" s="1" t="s">
        <v>17</v>
      </c>
      <c r="L11" s="1"/>
      <c r="M11" s="1"/>
      <c r="N11" s="1"/>
    </row>
    <row r="12" spans="1:18">
      <c r="A12">
        <v>123</v>
      </c>
      <c r="B12" s="4">
        <f>COUNT(A12:A15)</f>
        <v>4</v>
      </c>
      <c r="C12" s="4"/>
      <c r="E12" s="2" t="s">
        <v>18</v>
      </c>
      <c r="F12" s="2" t="s">
        <v>19</v>
      </c>
      <c r="G12" s="2" t="s">
        <v>20</v>
      </c>
      <c r="H12" s="2" t="s">
        <v>21</v>
      </c>
      <c r="I12" s="2" t="s">
        <v>16</v>
      </c>
      <c r="K12" s="8" t="s">
        <v>22</v>
      </c>
      <c r="L12" s="8" t="s">
        <v>23</v>
      </c>
      <c r="M12" s="8" t="s">
        <v>24</v>
      </c>
      <c r="N12" s="8" t="s">
        <v>25</v>
      </c>
      <c r="P12" s="1" t="s">
        <v>26</v>
      </c>
      <c r="Q12" s="1"/>
      <c r="R12" s="1"/>
    </row>
    <row r="13" spans="1:18">
      <c r="A13" s="9">
        <v>0.98</v>
      </c>
      <c r="B13" s="4"/>
      <c r="C13" s="4"/>
      <c r="E13" s="3" t="s">
        <v>27</v>
      </c>
      <c r="F13" s="3">
        <v>45</v>
      </c>
      <c r="G13" s="3">
        <v>36</v>
      </c>
      <c r="H13" s="3">
        <v>48</v>
      </c>
      <c r="I13" s="14">
        <f>AVERAGE(F13:H13)</f>
        <v>43</v>
      </c>
      <c r="K13" t="s">
        <v>28</v>
      </c>
      <c r="L13">
        <v>3000</v>
      </c>
      <c r="M13" t="s">
        <v>29</v>
      </c>
      <c r="N13" t="s">
        <v>30</v>
      </c>
      <c r="P13" s="2" t="s">
        <v>31</v>
      </c>
      <c r="Q13" s="2" t="s">
        <v>32</v>
      </c>
      <c r="R13" s="2" t="s">
        <v>33</v>
      </c>
    </row>
    <row r="14" spans="1:18">
      <c r="A14">
        <v>1.2</v>
      </c>
      <c r="B14" s="4"/>
      <c r="C14" s="4"/>
      <c r="E14" s="6" t="s">
        <v>34</v>
      </c>
      <c r="F14" s="6">
        <v>50</v>
      </c>
      <c r="G14" s="6">
        <v>48</v>
      </c>
      <c r="H14" s="6">
        <v>39</v>
      </c>
      <c r="I14" s="14">
        <f>AVERAGE(F14:H14)</f>
        <v>45.6666666666667</v>
      </c>
      <c r="K14" s="9" t="s">
        <v>28</v>
      </c>
      <c r="L14" s="9">
        <v>3001</v>
      </c>
      <c r="M14" s="9" t="s">
        <v>29</v>
      </c>
      <c r="N14" s="9" t="s">
        <v>35</v>
      </c>
      <c r="P14" s="3">
        <v>11</v>
      </c>
      <c r="Q14" s="16">
        <f>SUM(P15:P17)</f>
        <v>9</v>
      </c>
      <c r="R14" s="16">
        <f>SUM(P14:P23)</f>
        <v>268</v>
      </c>
    </row>
    <row r="15" spans="1:18">
      <c r="A15" s="9">
        <v>456</v>
      </c>
      <c r="B15" s="4"/>
      <c r="C15" s="4"/>
      <c r="E15" s="3" t="s">
        <v>36</v>
      </c>
      <c r="F15" s="3">
        <v>34</v>
      </c>
      <c r="G15" s="3">
        <v>35</v>
      </c>
      <c r="H15" s="3">
        <v>50</v>
      </c>
      <c r="I15" s="14">
        <f>AVERAGE(F15:H15)</f>
        <v>39.6666666666667</v>
      </c>
      <c r="K15" t="s">
        <v>28</v>
      </c>
      <c r="L15">
        <v>2000</v>
      </c>
      <c r="M15" t="s">
        <v>37</v>
      </c>
      <c r="N15" t="s">
        <v>35</v>
      </c>
      <c r="P15" s="6">
        <v>2</v>
      </c>
      <c r="Q15" s="4"/>
      <c r="R15" s="4"/>
    </row>
    <row r="16" spans="5:18">
      <c r="E16" s="6" t="s">
        <v>38</v>
      </c>
      <c r="F16" s="6">
        <v>31</v>
      </c>
      <c r="G16" s="6">
        <v>45</v>
      </c>
      <c r="H16" s="6">
        <v>48</v>
      </c>
      <c r="I16" s="14">
        <f>AVERAGE(F16:H16)</f>
        <v>41.3333333333333</v>
      </c>
      <c r="K16" s="9" t="s">
        <v>39</v>
      </c>
      <c r="L16" s="9">
        <v>2001</v>
      </c>
      <c r="M16" s="9" t="s">
        <v>37</v>
      </c>
      <c r="N16" s="9" t="s">
        <v>35</v>
      </c>
      <c r="P16" s="3">
        <v>3</v>
      </c>
      <c r="Q16" s="4"/>
      <c r="R16" s="4"/>
    </row>
    <row r="17" spans="5:18">
      <c r="E17" s="3" t="s">
        <v>40</v>
      </c>
      <c r="F17" s="3">
        <v>45</v>
      </c>
      <c r="G17" s="3">
        <v>42</v>
      </c>
      <c r="H17" s="3">
        <v>40</v>
      </c>
      <c r="I17" s="14">
        <f>AVERAGE(F17:H17)</f>
        <v>42.3333333333333</v>
      </c>
      <c r="K17" t="s">
        <v>41</v>
      </c>
      <c r="L17">
        <v>2002</v>
      </c>
      <c r="M17" t="s">
        <v>37</v>
      </c>
      <c r="N17" t="s">
        <v>35</v>
      </c>
      <c r="P17" s="6">
        <v>4</v>
      </c>
      <c r="Q17" s="4"/>
      <c r="R17" s="4"/>
    </row>
    <row r="18" spans="11:18">
      <c r="K18" s="9" t="s">
        <v>41</v>
      </c>
      <c r="L18" s="9">
        <v>2003</v>
      </c>
      <c r="M18" s="9" t="s">
        <v>37</v>
      </c>
      <c r="N18" s="9" t="s">
        <v>42</v>
      </c>
      <c r="P18" s="3">
        <v>5</v>
      </c>
      <c r="Q18" s="4"/>
      <c r="R18" s="4"/>
    </row>
    <row r="19" spans="11:18">
      <c r="K19" t="s">
        <v>41</v>
      </c>
      <c r="L19">
        <v>2004</v>
      </c>
      <c r="M19" t="s">
        <v>37</v>
      </c>
      <c r="N19" t="s">
        <v>43</v>
      </c>
      <c r="P19" s="6">
        <v>6</v>
      </c>
      <c r="Q19" s="4"/>
      <c r="R19" s="4"/>
    </row>
    <row r="20" spans="11:18">
      <c r="K20" s="9" t="s">
        <v>41</v>
      </c>
      <c r="L20" s="9">
        <v>5000</v>
      </c>
      <c r="M20" s="9" t="s">
        <v>44</v>
      </c>
      <c r="N20" s="9" t="s">
        <v>45</v>
      </c>
      <c r="P20" s="3">
        <v>28</v>
      </c>
      <c r="Q20" s="4"/>
      <c r="R20" s="4"/>
    </row>
    <row r="21" spans="6:18">
      <c r="F21" s="10" t="s">
        <v>46</v>
      </c>
      <c r="G21" s="10"/>
      <c r="H21" s="10"/>
      <c r="I21" s="10"/>
      <c r="K21" t="s">
        <v>47</v>
      </c>
      <c r="L21">
        <v>2900</v>
      </c>
      <c r="M21" t="s">
        <v>44</v>
      </c>
      <c r="N21" t="s">
        <v>45</v>
      </c>
      <c r="P21" s="6">
        <v>110</v>
      </c>
      <c r="Q21" s="4"/>
      <c r="R21" s="4"/>
    </row>
    <row r="22" spans="1:18">
      <c r="A22" s="1" t="s">
        <v>48</v>
      </c>
      <c r="B22" s="1"/>
      <c r="C22" s="1"/>
      <c r="F22" s="2" t="s">
        <v>18</v>
      </c>
      <c r="G22" s="2" t="s">
        <v>49</v>
      </c>
      <c r="H22" s="2" t="s">
        <v>50</v>
      </c>
      <c r="I22" s="2" t="s">
        <v>51</v>
      </c>
      <c r="K22" s="9" t="s">
        <v>47</v>
      </c>
      <c r="L22" s="9">
        <v>5800</v>
      </c>
      <c r="M22" s="9" t="s">
        <v>44</v>
      </c>
      <c r="N22" s="9" t="s">
        <v>45</v>
      </c>
      <c r="P22" s="3">
        <v>56</v>
      </c>
      <c r="Q22" s="4"/>
      <c r="R22" s="4"/>
    </row>
    <row r="23" spans="1:18">
      <c r="A23" s="2" t="s">
        <v>14</v>
      </c>
      <c r="B23" s="2" t="s">
        <v>15</v>
      </c>
      <c r="C23" s="2"/>
      <c r="F23" s="3" t="s">
        <v>52</v>
      </c>
      <c r="G23" s="11">
        <v>0.333333333333333</v>
      </c>
      <c r="H23" s="12">
        <v>1</v>
      </c>
      <c r="I23" s="12">
        <f>LARGE(G23:G28,1)</f>
        <v>0.541666666666667</v>
      </c>
      <c r="K23" t="s">
        <v>47</v>
      </c>
      <c r="L23">
        <v>2345</v>
      </c>
      <c r="M23" t="s">
        <v>44</v>
      </c>
      <c r="N23" t="s">
        <v>45</v>
      </c>
      <c r="P23" s="6">
        <v>43</v>
      </c>
      <c r="Q23" s="4"/>
      <c r="R23" s="4"/>
    </row>
    <row r="24" spans="1:14">
      <c r="A24" s="3" t="s">
        <v>53</v>
      </c>
      <c r="B24" s="4">
        <f>COUNTA(A24:A28)</f>
        <v>4</v>
      </c>
      <c r="C24" s="4"/>
      <c r="F24" s="10" t="s">
        <v>54</v>
      </c>
      <c r="G24" s="13">
        <v>0.375</v>
      </c>
      <c r="H24" s="10">
        <v>2</v>
      </c>
      <c r="I24" s="10">
        <f>LARGE(G23:G28,2)</f>
        <v>0.5</v>
      </c>
      <c r="K24" s="9" t="s">
        <v>55</v>
      </c>
      <c r="L24" s="9">
        <v>5611</v>
      </c>
      <c r="M24" s="9" t="s">
        <v>56</v>
      </c>
      <c r="N24" s="9" t="s">
        <v>57</v>
      </c>
    </row>
    <row r="25" spans="1:9">
      <c r="A25" s="6">
        <v>6</v>
      </c>
      <c r="B25" s="4"/>
      <c r="C25" s="4"/>
      <c r="F25" s="3" t="s">
        <v>58</v>
      </c>
      <c r="G25" s="11">
        <v>0.416666666666667</v>
      </c>
      <c r="H25" s="12">
        <v>3</v>
      </c>
      <c r="I25" s="12">
        <f>LARGE(G23:G28,3)</f>
        <v>0.458333333333333</v>
      </c>
    </row>
    <row r="26" spans="1:14">
      <c r="A26" s="3" t="s">
        <v>59</v>
      </c>
      <c r="B26" s="4"/>
      <c r="C26" s="4"/>
      <c r="F26" s="10" t="s">
        <v>60</v>
      </c>
      <c r="G26" s="13">
        <v>0.458333333333333</v>
      </c>
      <c r="H26" s="10">
        <v>4</v>
      </c>
      <c r="I26" s="10">
        <f>LARGE(G23:G28,4)</f>
        <v>0.416666666666667</v>
      </c>
      <c r="K26" s="2" t="s">
        <v>61</v>
      </c>
      <c r="L26" s="2"/>
      <c r="M26" s="2" t="s">
        <v>62</v>
      </c>
      <c r="N26" s="2"/>
    </row>
    <row r="27" spans="1:22">
      <c r="A27" s="6"/>
      <c r="B27" s="4"/>
      <c r="C27" s="4"/>
      <c r="F27" s="3" t="s">
        <v>63</v>
      </c>
      <c r="G27" s="11">
        <v>0.5</v>
      </c>
      <c r="H27" s="12">
        <v>5</v>
      </c>
      <c r="I27" s="12">
        <f>LARGE(G23:G28,5)</f>
        <v>0.375</v>
      </c>
      <c r="K27" s="3" t="s">
        <v>28</v>
      </c>
      <c r="L27" s="3"/>
      <c r="M27" s="4">
        <f>AVERAGEIFS(L13:L24,K13:K24,"Iphone")</f>
        <v>2667</v>
      </c>
      <c r="N27" s="4"/>
      <c r="P27" s="10" t="s">
        <v>64</v>
      </c>
      <c r="Q27" s="10"/>
      <c r="S27" s="10" t="s">
        <v>46</v>
      </c>
      <c r="T27" s="10"/>
      <c r="U27" s="10"/>
      <c r="V27" s="10"/>
    </row>
    <row r="28" spans="1:22">
      <c r="A28" s="3">
        <v>-3</v>
      </c>
      <c r="B28" s="4"/>
      <c r="C28" s="4"/>
      <c r="F28" s="10" t="s">
        <v>65</v>
      </c>
      <c r="G28" s="13">
        <v>0.541666666666667</v>
      </c>
      <c r="H28" s="10">
        <v>6</v>
      </c>
      <c r="I28" s="10">
        <f>LARGE(G23:G28,6)</f>
        <v>0.333333333333333</v>
      </c>
      <c r="K28" s="6" t="s">
        <v>39</v>
      </c>
      <c r="L28" s="6"/>
      <c r="M28" s="4">
        <f>AVERAGEIFS(L13:L24,K13:K24,"Blackberry",M13:M24,"silver",N13:N24,"China")</f>
        <v>2001</v>
      </c>
      <c r="N28" s="4"/>
      <c r="P28" s="2" t="s">
        <v>31</v>
      </c>
      <c r="Q28" s="2" t="s">
        <v>64</v>
      </c>
      <c r="S28" s="2" t="s">
        <v>66</v>
      </c>
      <c r="T28" s="2" t="s">
        <v>67</v>
      </c>
      <c r="U28" s="2" t="s">
        <v>68</v>
      </c>
      <c r="V28" s="2" t="s">
        <v>69</v>
      </c>
    </row>
    <row r="29" spans="11:22">
      <c r="K29" s="3" t="s">
        <v>41</v>
      </c>
      <c r="L29" s="3"/>
      <c r="M29" s="4">
        <f>AVERAGEIFS(L13:L24,K13:K24,"Samsung",M13:M24,"black")</f>
        <v>5000</v>
      </c>
      <c r="N29" s="4"/>
      <c r="P29" s="3">
        <v>1</v>
      </c>
      <c r="Q29" s="4">
        <f>MEDIAN(P29:P33)</f>
        <v>23</v>
      </c>
      <c r="S29" s="3" t="s">
        <v>52</v>
      </c>
      <c r="T29" s="3">
        <v>89</v>
      </c>
      <c r="U29" s="4">
        <v>1</v>
      </c>
      <c r="V29" s="4">
        <f>LARGE(T29:T34,1)</f>
        <v>90</v>
      </c>
    </row>
    <row r="30" spans="1:22">
      <c r="A30" s="1" t="s">
        <v>70</v>
      </c>
      <c r="B30" s="1"/>
      <c r="C30" s="1"/>
      <c r="D30" s="1"/>
      <c r="E30" s="1"/>
      <c r="F30" s="1"/>
      <c r="K30" s="6" t="s">
        <v>47</v>
      </c>
      <c r="L30" s="6"/>
      <c r="M30" s="4">
        <f>AVERAGEIFS(L13:L24,K13:K24,"Realme")</f>
        <v>3681.66666666667</v>
      </c>
      <c r="N30" s="4"/>
      <c r="P30" s="6">
        <v>2</v>
      </c>
      <c r="Q30" s="4"/>
      <c r="S30" s="6" t="s">
        <v>54</v>
      </c>
      <c r="T30" s="6">
        <v>78</v>
      </c>
      <c r="U30" s="4">
        <v>2</v>
      </c>
      <c r="V30" s="4">
        <f>LARGE(T29:T34,2)</f>
        <v>89</v>
      </c>
    </row>
    <row r="31" spans="1:22">
      <c r="A31" s="2" t="s">
        <v>71</v>
      </c>
      <c r="B31" s="2" t="s">
        <v>72</v>
      </c>
      <c r="C31" s="2" t="s">
        <v>73</v>
      </c>
      <c r="E31" s="4" t="s">
        <v>74</v>
      </c>
      <c r="F31" s="3">
        <f>COUNTBLANK(A32:A36)</f>
        <v>1</v>
      </c>
      <c r="K31" s="3" t="s">
        <v>55</v>
      </c>
      <c r="L31" s="3"/>
      <c r="M31" s="4">
        <f>AVERAGEIFS(L13:L24,K13:K24,"Huawei",N13:N24,"Japan")</f>
        <v>5611</v>
      </c>
      <c r="N31" s="4"/>
      <c r="P31" s="3">
        <v>23</v>
      </c>
      <c r="Q31" s="4"/>
      <c r="S31" s="3" t="s">
        <v>58</v>
      </c>
      <c r="T31" s="3">
        <v>65</v>
      </c>
      <c r="U31" s="4">
        <v>3</v>
      </c>
      <c r="V31" s="4">
        <f>LARGE(T29:T34,3)</f>
        <v>78</v>
      </c>
    </row>
    <row r="32" spans="1:22">
      <c r="A32" s="3">
        <v>101</v>
      </c>
      <c r="B32" s="3">
        <v>2000</v>
      </c>
      <c r="C32" s="3">
        <v>0</v>
      </c>
      <c r="E32" s="4" t="s">
        <v>75</v>
      </c>
      <c r="F32" s="6">
        <f>COUNTBLANK(B32:B36)</f>
        <v>2</v>
      </c>
      <c r="P32" s="6">
        <v>35</v>
      </c>
      <c r="Q32" s="4"/>
      <c r="S32" s="6" t="s">
        <v>60</v>
      </c>
      <c r="T32" s="6">
        <v>45</v>
      </c>
      <c r="U32" s="4">
        <v>4</v>
      </c>
      <c r="V32" s="4">
        <f>LARGE(T29:T34,4)</f>
        <v>67</v>
      </c>
    </row>
    <row r="33" spans="1:22">
      <c r="A33" s="6">
        <v>102</v>
      </c>
      <c r="B33" s="6">
        <v>2200</v>
      </c>
      <c r="C33" s="6">
        <v>0.5</v>
      </c>
      <c r="E33" s="4" t="s">
        <v>76</v>
      </c>
      <c r="F33" s="3">
        <f>COUNTBLANK(C32:C36)</f>
        <v>2</v>
      </c>
      <c r="P33" s="3">
        <v>48</v>
      </c>
      <c r="Q33" s="4"/>
      <c r="S33" s="3" t="s">
        <v>63</v>
      </c>
      <c r="T33" s="3">
        <v>90</v>
      </c>
      <c r="U33" s="4">
        <v>5</v>
      </c>
      <c r="V33" s="4">
        <f>LARGE(T29:T34,5)</f>
        <v>65</v>
      </c>
    </row>
    <row r="34" spans="1:22">
      <c r="A34" s="3">
        <v>103</v>
      </c>
      <c r="B34" s="3"/>
      <c r="C34" s="3"/>
      <c r="P34" s="3"/>
      <c r="Q34" s="3"/>
      <c r="S34" s="6" t="s">
        <v>65</v>
      </c>
      <c r="T34" s="6">
        <v>67</v>
      </c>
      <c r="U34" s="4">
        <v>6</v>
      </c>
      <c r="V34" s="4">
        <f>LARGE(T29:T34,6)</f>
        <v>45</v>
      </c>
    </row>
    <row r="35" spans="1:3">
      <c r="A35" s="6">
        <v>104</v>
      </c>
      <c r="B35" s="6">
        <v>3000</v>
      </c>
      <c r="C35" s="6"/>
    </row>
    <row r="36" spans="1:3">
      <c r="A36" s="3"/>
      <c r="B36" s="3"/>
      <c r="C36" s="3">
        <v>0.15</v>
      </c>
    </row>
  </sheetData>
  <mergeCells count="35">
    <mergeCell ref="A1:C1"/>
    <mergeCell ref="E1:F1"/>
    <mergeCell ref="H1:J1"/>
    <mergeCell ref="L1:N1"/>
    <mergeCell ref="P1:T1"/>
    <mergeCell ref="P2:Q2"/>
    <mergeCell ref="S2:T2"/>
    <mergeCell ref="A10:C10"/>
    <mergeCell ref="B11:C11"/>
    <mergeCell ref="E11:I11"/>
    <mergeCell ref="K11:N11"/>
    <mergeCell ref="P12:R12"/>
    <mergeCell ref="F21:I21"/>
    <mergeCell ref="A22:C22"/>
    <mergeCell ref="B23:C23"/>
    <mergeCell ref="K26:L26"/>
    <mergeCell ref="M26:N26"/>
    <mergeCell ref="K27:L27"/>
    <mergeCell ref="M27:N27"/>
    <mergeCell ref="P27:Q27"/>
    <mergeCell ref="S27:V27"/>
    <mergeCell ref="K28:L28"/>
    <mergeCell ref="M28:N28"/>
    <mergeCell ref="K29:L29"/>
    <mergeCell ref="M29:N29"/>
    <mergeCell ref="A30:F30"/>
    <mergeCell ref="K30:L30"/>
    <mergeCell ref="M30:N30"/>
    <mergeCell ref="K31:L31"/>
    <mergeCell ref="M31:N31"/>
    <mergeCell ref="Q14:Q23"/>
    <mergeCell ref="Q29:Q33"/>
    <mergeCell ref="R14:R23"/>
    <mergeCell ref="B24:C28"/>
    <mergeCell ref="B12:C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2023-09-06T09:34:13Z</dcterms:created>
  <dcterms:modified xsi:type="dcterms:W3CDTF">2023-09-06T13:01:56Z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0BE8B3CA0BA84C0CA3D62DBCE7B6A73D</vt:lpwstr>
  </property>
  <property fmtid="{D5CDD505-2E9C-101B-9397-08002B2CF9AE}" pid="3" name="KSOProductBuildVer">
    <vt:lpwstr>1033-11.2.0.11537</vt:lpwstr>
  </property>
</Properties>
</file>