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44525"/>
</workbook>
</file>

<file path=xl/calcChain.xml><?xml version="1.0" encoding="utf-8"?>
<calcChain xmlns="http://schemas.openxmlformats.org/spreadsheetml/2006/main">
  <c r="K11" i="3" l="1"/>
  <c r="K12" i="3"/>
  <c r="K13" i="3"/>
  <c r="K14" i="3"/>
  <c r="K15" i="3"/>
  <c r="K16" i="3"/>
  <c r="K17" i="3"/>
  <c r="K18" i="3"/>
  <c r="K19" i="3"/>
  <c r="K10" i="3"/>
  <c r="B19" i="3" l="1"/>
  <c r="B18" i="3"/>
  <c r="B17" i="3"/>
  <c r="B16" i="3"/>
  <c r="B15" i="3"/>
  <c r="B14" i="3"/>
  <c r="B13" i="3"/>
  <c r="B12" i="3"/>
  <c r="K20" i="3" l="1"/>
  <c r="K22" i="3" s="1"/>
  <c r="K23" i="3" s="1"/>
  <c r="H20" i="3"/>
  <c r="D8" i="3"/>
  <c r="E8" i="3"/>
  <c r="B10" i="3"/>
  <c r="B11" i="3"/>
</calcChain>
</file>

<file path=xl/sharedStrings.xml><?xml version="1.0" encoding="utf-8"?>
<sst xmlns="http://schemas.openxmlformats.org/spreadsheetml/2006/main" count="117" uniqueCount="90">
  <si>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</si>
  <si>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</si>
  <si>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</si>
  <si>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</si>
  <si>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</si>
  <si>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</si>
  <si>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</si>
  <si>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</si>
  <si>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</si>
  <si>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</si>
  <si>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</si>
  <si>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</si>
  <si>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</si>
  <si>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</si>
  <si>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</si>
  <si>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</si>
  <si>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</si>
  <si>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</si>
  <si>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</si>
  <si>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</si>
  <si>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</si>
  <si>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</si>
  <si>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</si>
  <si>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</si>
  <si>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</si>
  <si>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</si>
  <si>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</si>
  <si>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MPU6050_V1I1.PrjPcb</t>
  </si>
  <si>
    <t>None</t>
  </si>
  <si>
    <t>14/04/2022</t>
  </si>
  <si>
    <t>12:10:22 p.m.</t>
  </si>
  <si>
    <t>MPU6050 Module</t>
  </si>
  <si>
    <t>1</t>
  </si>
  <si>
    <t>LibRef</t>
  </si>
  <si>
    <t>CAP CER 1UF 10V X7R 1206</t>
  </si>
  <si>
    <t>CAP CER 0.1UF 10V X7R 1206</t>
  </si>
  <si>
    <t>CAP CER 2200PF 50V NP0 1206</t>
  </si>
  <si>
    <t>CAP CER 1206 10NF 10V ULTRA STAB</t>
  </si>
  <si>
    <t>CONN HEADER VERT 8POS 3.96MM</t>
  </si>
  <si>
    <t>LED 1206 FLAT LENS RED</t>
  </si>
  <si>
    <t>RES SMD 1K OHM 5% 1/4W 1206</t>
  </si>
  <si>
    <t>RES 4.7K OHM 5% 1/4W 1206</t>
  </si>
  <si>
    <t>AP7343-33W5-7</t>
  </si>
  <si>
    <t>MPU-6050</t>
  </si>
  <si>
    <t>Description</t>
  </si>
  <si>
    <t>1 µF ±10% 10V Capacitores cerámicos X7R 1206 (3216 métrico)</t>
  </si>
  <si>
    <t>0.1 µF ±10% 10V Capacitores cerámicos X7R 1206 (3216 métrico)</t>
  </si>
  <si>
    <t>10000 pF ±1% 10V Capacitores cerámicos X8R 1206 (3216 métrico)</t>
  </si>
  <si>
    <t>Cabezal de conector Orificio pasante 8 posiciones 0.156" (3.96mm)</t>
  </si>
  <si>
    <t>Rojo 630nm Indicación led: discreta 1.5V 1206 (3216 métrico)</t>
  </si>
  <si>
    <t>1 kOhms ±5% 0.25W, 1/4W Resistencia en microprocesador 1206 (3216 métrico) - Película gruesa</t>
  </si>
  <si>
    <t>4.7 kOhms ±5% 0.25W, 1/4W Resistencia en microprocesador 1206 (3216 métrico) Resistente a la humedad Película gruesa</t>
  </si>
  <si>
    <t>Low dropout regulator with high output voltage. 3.3V 300mA</t>
  </si>
  <si>
    <t>Acelerometer, gyro, 6 axis</t>
  </si>
  <si>
    <t>Package/Case</t>
  </si>
  <si>
    <t>1206 (3216 métrico)</t>
  </si>
  <si>
    <t/>
  </si>
  <si>
    <t>1206 (3216 metrica)</t>
  </si>
  <si>
    <t>SC-74A, SOT-753</t>
  </si>
  <si>
    <t>Módulo 24-VFQFN, Placa descubierta</t>
  </si>
  <si>
    <t>Supplier Part Number</t>
  </si>
  <si>
    <t>399-13193-1-ND</t>
  </si>
  <si>
    <t>399-15539-1-ND</t>
  </si>
  <si>
    <t>399-C1206C222J5GACAUTOCT-ND</t>
  </si>
  <si>
    <t>C1206C103F8HAC7800-ND</t>
  </si>
  <si>
    <t>644749-8-ND</t>
  </si>
  <si>
    <t>2679-CTL1206FRD1TTR-ND</t>
  </si>
  <si>
    <t>YAG1341CT-ND</t>
  </si>
  <si>
    <t>311-4.7KERCT-ND</t>
  </si>
  <si>
    <t>AP7343-33W5-7DICT-ND</t>
  </si>
  <si>
    <t>1428-1007-1-ND</t>
  </si>
  <si>
    <t>Quantity</t>
  </si>
  <si>
    <t>Pricing</t>
  </si>
  <si>
    <t>1=U$D0.78; 10=U$D0.578; 50=U$D0.462</t>
  </si>
  <si>
    <t>1=U$D0.43; 10=U$D0.296; 50=U$D0.207</t>
  </si>
  <si>
    <t>1=U$D0.46; 10=U$D0.32; 50=U$D0.22</t>
  </si>
  <si>
    <t>4000= U$D 0.143</t>
  </si>
  <si>
    <t>750=U$D 0.654</t>
  </si>
  <si>
    <t>3000=U$D 0.061</t>
  </si>
  <si>
    <t>1=U$D0.13; 10=U$D0.114; 100=U$D0.0439</t>
  </si>
  <si>
    <t>1=U$D0.1; 10=U$D0.063; 100=U$D0.0258</t>
  </si>
  <si>
    <t>1=U$D0.44; 10=U$D0.378; 25=U$D0.353</t>
  </si>
  <si>
    <t>1=U$D9.11; 5=U$D7.99; 10=U$D7.19; 25=U$D6.39</t>
  </si>
  <si>
    <t>D:\Electronica\Proyecto\MPU6050Module\SCH_PCB\MPU6050_V1I1.PrjPcb</t>
  </si>
  <si>
    <t>13</t>
  </si>
  <si>
    <t>14/04/2022 12:10:22 p.m.</t>
  </si>
  <si>
    <t>MPU6050_BOM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</si>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</sst>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$&quot;\ * #,##0.00_ ;_ &quot;$&quot;\ * \-#,##0.00_ ;_ &quot;$&quot;\ * &quot;-&quot;??_ ;_ @_ "/>
    <numFmt numFmtId="164" formatCode="[$-C09]dd\-mmm\-yy;@"/>
    <numFmt numFmtId="165" formatCode="[$-409]h:mm:ss\ AM/PM;@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6" fillId="4" borderId="5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9" fillId="5" borderId="6" xfId="0" applyFont="1" applyFill="1" applyBorder="1" applyAlignment="1"/>
    <xf numFmtId="0" fontId="8" fillId="5" borderId="7" xfId="0" applyFont="1" applyFill="1" applyBorder="1" applyAlignment="1">
      <alignment horizontal="left"/>
    </xf>
    <xf numFmtId="0" fontId="9" fillId="5" borderId="7" xfId="0" applyFont="1" applyFill="1" applyBorder="1" applyAlignment="1"/>
    <xf numFmtId="0" fontId="8" fillId="5" borderId="7" xfId="0" applyFont="1" applyFill="1" applyBorder="1" applyAlignment="1"/>
    <xf numFmtId="0" fontId="10" fillId="5" borderId="0" xfId="0" applyFont="1" applyFill="1" applyBorder="1" applyAlignment="1"/>
    <xf numFmtId="164" fontId="9" fillId="5" borderId="7" xfId="0" applyNumberFormat="1" applyFont="1" applyFill="1" applyBorder="1" applyAlignment="1">
      <alignment horizontal="left"/>
    </xf>
    <xf numFmtId="165" fontId="9" fillId="5" borderId="7" xfId="0" applyNumberFormat="1" applyFont="1" applyFill="1" applyBorder="1" applyAlignment="1">
      <alignment horizontal="left"/>
    </xf>
    <xf numFmtId="0" fontId="11" fillId="5" borderId="8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7" fillId="2" borderId="13" xfId="0" applyFont="1" applyFill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7" fillId="6" borderId="15" xfId="0" applyFont="1" applyFill="1" applyBorder="1" applyAlignment="1">
      <alignment vertical="top" wrapText="1"/>
    </xf>
    <xf numFmtId="0" fontId="7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4" fillId="4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4" fillId="5" borderId="22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3" fillId="0" borderId="0" xfId="0" applyNumberFormat="1" applyFont="1" applyFill="1" applyBorder="1" applyAlignment="1" applyProtection="1">
      <alignment vertical="top"/>
      <protection locked="0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5" fillId="4" borderId="23" xfId="0" applyFont="1" applyFill="1" applyBorder="1" applyAlignment="1"/>
    <xf numFmtId="0" fontId="5" fillId="4" borderId="10" xfId="0" applyFont="1" applyFill="1" applyBorder="1" applyAlignment="1"/>
    <xf numFmtId="0" fontId="5" fillId="4" borderId="24" xfId="0" applyFont="1" applyFill="1" applyBorder="1" applyAlignment="1"/>
    <xf numFmtId="0" fontId="5" fillId="4" borderId="25" xfId="0" applyFont="1" applyFill="1" applyBorder="1" applyAlignment="1"/>
    <xf numFmtId="0" fontId="0" fillId="0" borderId="0" xfId="0" applyBorder="1" applyAlignment="1">
      <alignment horizontal="left" vertical="top"/>
    </xf>
    <xf numFmtId="0" fontId="5" fillId="4" borderId="25" xfId="0" applyFont="1" applyFill="1" applyBorder="1" applyAlignment="1">
      <alignment wrapText="1"/>
    </xf>
    <xf numFmtId="0" fontId="5" fillId="4" borderId="26" xfId="0" applyFont="1" applyFill="1" applyBorder="1" applyAlignment="1"/>
    <xf numFmtId="0" fontId="16" fillId="0" borderId="0" xfId="0" applyFont="1" applyBorder="1" applyAlignment="1">
      <alignment vertical="top"/>
    </xf>
    <xf numFmtId="0" fontId="5" fillId="4" borderId="1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9" fillId="0" borderId="0" xfId="0" applyNumberFormat="1" applyFont="1" applyFill="1" applyBorder="1" applyAlignment="1" applyProtection="1">
      <alignment horizontal="left" vertical="top"/>
      <protection locked="0"/>
    </xf>
    <xf numFmtId="0" fontId="8" fillId="5" borderId="0" xfId="0" quotePrefix="1" applyFont="1" applyFill="1" applyBorder="1" applyAlignment="1">
      <alignment horizontal="left"/>
    </xf>
    <xf numFmtId="0" fontId="8" fillId="5" borderId="6" xfId="0" quotePrefix="1" applyFont="1" applyFill="1" applyBorder="1" applyAlignment="1">
      <alignment horizontal="left"/>
    </xf>
    <xf numFmtId="0" fontId="8" fillId="5" borderId="7" xfId="0" quotePrefix="1" applyFont="1" applyFill="1" applyBorder="1" applyAlignment="1">
      <alignment horizontal="left"/>
    </xf>
    <xf numFmtId="0" fontId="9" fillId="5" borderId="1" xfId="0" quotePrefix="1" applyFont="1" applyFill="1" applyBorder="1" applyAlignment="1">
      <alignment horizontal="left"/>
    </xf>
    <xf numFmtId="0" fontId="6" fillId="4" borderId="5" xfId="0" quotePrefix="1" applyFont="1" applyFill="1" applyBorder="1" applyAlignment="1">
      <alignment vertical="center"/>
    </xf>
    <xf numFmtId="0" fontId="19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4" fillId="4" borderId="19" xfId="0" quotePrefix="1" applyFont="1" applyFill="1" applyBorder="1" applyAlignment="1">
      <alignment horizontal="center" vertical="center" wrapText="1"/>
    </xf>
    <xf numFmtId="0" fontId="7" fillId="2" borderId="12" xfId="0" quotePrefix="1" applyFont="1" applyFill="1" applyBorder="1" applyAlignment="1">
      <alignment vertical="top" wrapText="1"/>
    </xf>
    <xf numFmtId="0" fontId="7" fillId="6" borderId="16" xfId="0" quotePrefix="1" applyFont="1" applyFill="1" applyBorder="1" applyAlignment="1">
      <alignment vertical="top" wrapText="1"/>
    </xf>
    <xf numFmtId="0" fontId="7" fillId="2" borderId="14" xfId="0" quotePrefix="1" applyFont="1" applyFill="1" applyBorder="1" applyAlignment="1">
      <alignment vertical="top" wrapText="1"/>
    </xf>
    <xf numFmtId="0" fontId="7" fillId="2" borderId="14" xfId="0" quotePrefix="1" applyFont="1" applyFill="1" applyBorder="1" applyAlignment="1">
      <alignment horizontal="center" vertical="top" wrapText="1"/>
    </xf>
    <xf numFmtId="0" fontId="7" fillId="6" borderId="16" xfId="0" quotePrefix="1" applyFont="1" applyFill="1" applyBorder="1" applyAlignment="1">
      <alignment horizontal="center" vertical="top" wrapText="1"/>
    </xf>
    <xf numFmtId="0" fontId="4" fillId="4" borderId="20" xfId="0" quotePrefix="1" applyFont="1" applyFill="1" applyBorder="1" applyAlignment="1">
      <alignment horizontal="center" vertical="center" wrapText="1"/>
    </xf>
    <xf numFmtId="0" fontId="13" fillId="6" borderId="10" xfId="0" quotePrefix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44" fontId="7" fillId="2" borderId="14" xfId="1" applyFont="1" applyFill="1" applyBorder="1" applyAlignment="1">
      <alignment vertical="top" wrapText="1"/>
    </xf>
    <xf numFmtId="44" fontId="7" fillId="6" borderId="16" xfId="1" applyFont="1" applyFill="1" applyBorder="1" applyAlignment="1">
      <alignment vertical="top" wrapText="1"/>
    </xf>
    <xf numFmtId="44" fontId="14" fillId="5" borderId="21" xfId="1" applyFont="1" applyFill="1" applyBorder="1" applyAlignment="1">
      <alignment vertical="top" wrapText="1"/>
    </xf>
    <xf numFmtId="0" fontId="6" fillId="4" borderId="28" xfId="0" applyFont="1" applyFill="1" applyBorder="1" applyAlignment="1">
      <alignment vertical="center"/>
    </xf>
    <xf numFmtId="0" fontId="0" fillId="0" borderId="29" xfId="0" applyBorder="1" applyAlignment="1">
      <alignment vertical="top"/>
    </xf>
    <xf numFmtId="44" fontId="7" fillId="2" borderId="30" xfId="1" applyFont="1" applyFill="1" applyBorder="1" applyAlignment="1">
      <alignment horizontal="right" vertical="top" wrapText="1"/>
    </xf>
    <xf numFmtId="44" fontId="7" fillId="6" borderId="31" xfId="1" applyFont="1" applyFill="1" applyBorder="1" applyAlignment="1">
      <alignment vertical="top" wrapText="1"/>
    </xf>
    <xf numFmtId="44" fontId="0" fillId="0" borderId="32" xfId="1" applyFont="1" applyBorder="1" applyAlignment="1">
      <alignment vertical="top"/>
    </xf>
    <xf numFmtId="44" fontId="18" fillId="0" borderId="29" xfId="1" quotePrefix="1" applyFont="1" applyBorder="1" applyAlignment="1">
      <alignment vertical="top"/>
    </xf>
    <xf numFmtId="44" fontId="3" fillId="0" borderId="29" xfId="0" quotePrefix="1" applyNumberFormat="1" applyFont="1" applyBorder="1" applyAlignment="1">
      <alignment horizontal="left" vertical="top"/>
    </xf>
    <xf numFmtId="0" fontId="0" fillId="0" borderId="28" xfId="0" applyBorder="1" applyAlignment="1">
      <alignment vertical="top"/>
    </xf>
    <xf numFmtId="0" fontId="5" fillId="4" borderId="27" xfId="0" applyFont="1" applyFill="1" applyBorder="1" applyAlignment="1"/>
  </cellXfs>
  <cellStyles count="2">
    <cellStyle name="Moneda" xfId="1" builtinId="4"/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8"/>
  <sheetViews>
    <sheetView showGridLines="0" tabSelected="1" topLeftCell="F1" zoomScale="145" zoomScaleNormal="145" workbookViewId="0">
      <selection activeCell="K2" sqref="K2:K24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62" customWidth="1"/>
    <col min="10" max="10" width="18.140625" style="1" customWidth="1"/>
    <col min="11" max="11" width="17" style="1" bestFit="1" customWidth="1"/>
    <col min="12" max="16384" width="9.140625" style="1"/>
  </cols>
  <sheetData>
    <row r="1" spans="1:11" ht="13.5" thickBot="1" x14ac:dyDescent="0.25">
      <c r="A1" s="45"/>
      <c r="B1" s="46"/>
      <c r="C1" s="47"/>
      <c r="D1" s="47"/>
      <c r="E1" s="47"/>
      <c r="F1" s="46"/>
      <c r="G1" s="46"/>
      <c r="H1" s="46"/>
      <c r="I1" s="53"/>
      <c r="J1" s="46"/>
      <c r="K1" s="92"/>
    </row>
    <row r="2" spans="1:11" ht="37.5" customHeight="1" thickBot="1" x14ac:dyDescent="0.25">
      <c r="A2" s="48"/>
      <c r="B2" s="23"/>
      <c r="C2" s="23" t="s">
        <v>19</v>
      </c>
      <c r="D2" s="49"/>
      <c r="E2" s="24"/>
      <c r="F2" s="68" t="s">
        <v>31</v>
      </c>
      <c r="G2" s="12"/>
      <c r="H2" s="12"/>
      <c r="I2" s="54"/>
      <c r="J2" s="12"/>
      <c r="K2" s="84"/>
    </row>
    <row r="3" spans="1:11" ht="23.25" customHeight="1" x14ac:dyDescent="0.2">
      <c r="A3" s="48"/>
      <c r="B3" s="13"/>
      <c r="C3" s="13" t="s">
        <v>14</v>
      </c>
      <c r="D3" s="64" t="s">
        <v>27</v>
      </c>
      <c r="E3" s="13"/>
      <c r="F3" s="36"/>
      <c r="G3" s="13" t="s">
        <v>24</v>
      </c>
      <c r="H3" s="36"/>
      <c r="I3" s="55"/>
      <c r="J3" s="13"/>
      <c r="K3" s="85"/>
    </row>
    <row r="4" spans="1:11" ht="17.25" customHeight="1" x14ac:dyDescent="0.2">
      <c r="A4" s="48"/>
      <c r="B4" s="13"/>
      <c r="C4" s="13" t="s">
        <v>15</v>
      </c>
      <c r="D4" s="65" t="s">
        <v>27</v>
      </c>
      <c r="E4" s="16"/>
      <c r="F4" s="36"/>
      <c r="G4" s="52"/>
      <c r="H4" s="15"/>
      <c r="I4" s="56"/>
      <c r="J4" s="15"/>
      <c r="K4" s="85"/>
    </row>
    <row r="5" spans="1:11" ht="17.25" customHeight="1" x14ac:dyDescent="0.2">
      <c r="A5" s="48"/>
      <c r="B5" s="13"/>
      <c r="C5" s="13" t="s">
        <v>16</v>
      </c>
      <c r="D5" s="66" t="s">
        <v>28</v>
      </c>
      <c r="E5" s="18"/>
      <c r="F5" s="36"/>
      <c r="G5" s="37"/>
      <c r="H5" s="15"/>
      <c r="I5" s="56"/>
      <c r="J5" s="15"/>
      <c r="K5" s="85"/>
    </row>
    <row r="6" spans="1:11" x14ac:dyDescent="0.2">
      <c r="A6" s="48"/>
      <c r="B6" s="19"/>
      <c r="C6" s="19"/>
      <c r="D6" s="19"/>
      <c r="E6" s="17"/>
      <c r="F6" s="14"/>
      <c r="G6" s="37"/>
      <c r="H6" s="15"/>
      <c r="I6" s="56"/>
      <c r="J6" s="15"/>
      <c r="K6" s="85"/>
    </row>
    <row r="7" spans="1:11" ht="15.75" customHeight="1" x14ac:dyDescent="0.2">
      <c r="A7" s="48"/>
      <c r="B7" s="20"/>
      <c r="C7" s="20" t="s">
        <v>18</v>
      </c>
      <c r="D7" s="67" t="s">
        <v>29</v>
      </c>
      <c r="E7" s="67" t="s">
        <v>30</v>
      </c>
      <c r="F7" s="36"/>
      <c r="G7" s="37"/>
      <c r="H7" s="20"/>
      <c r="I7" s="57"/>
      <c r="J7" s="20"/>
      <c r="K7" s="85"/>
    </row>
    <row r="8" spans="1:11" ht="15.75" customHeight="1" x14ac:dyDescent="0.2">
      <c r="A8" s="48"/>
      <c r="B8" s="18"/>
      <c r="C8" s="18" t="s">
        <v>17</v>
      </c>
      <c r="D8" s="21">
        <f ca="1">TODAY()</f>
        <v>44665</v>
      </c>
      <c r="E8" s="22">
        <f ca="1">NOW()</f>
        <v>44665.509302777777</v>
      </c>
      <c r="F8" s="36"/>
      <c r="G8" s="20"/>
      <c r="H8" s="20"/>
      <c r="I8" s="57"/>
      <c r="J8" s="20"/>
      <c r="K8" s="85"/>
    </row>
    <row r="9" spans="1:11" s="35" customFormat="1" ht="40.5" customHeight="1" x14ac:dyDescent="0.2">
      <c r="A9" s="50"/>
      <c r="B9" s="34" t="s">
        <v>22</v>
      </c>
      <c r="C9" s="70" t="s">
        <v>33</v>
      </c>
      <c r="D9" s="70" t="s">
        <v>44</v>
      </c>
      <c r="E9" s="70" t="s">
        <v>54</v>
      </c>
      <c r="F9" s="70" t="s">
        <v>60</v>
      </c>
      <c r="G9" s="70" t="s">
        <v>44</v>
      </c>
      <c r="H9" s="70" t="s">
        <v>71</v>
      </c>
      <c r="I9" s="70" t="s">
        <v>72</v>
      </c>
      <c r="J9" s="70" t="s">
        <v>25</v>
      </c>
      <c r="K9" s="76" t="s">
        <v>23</v>
      </c>
    </row>
    <row r="10" spans="1:11" s="2" customFormat="1" ht="13.5" customHeight="1" x14ac:dyDescent="0.2">
      <c r="A10" s="48"/>
      <c r="B10" s="28">
        <f t="shared" ref="B10:B19" si="0">ROW(B10) - ROW($B$9)</f>
        <v>1</v>
      </c>
      <c r="C10" s="71" t="s">
        <v>34</v>
      </c>
      <c r="D10" s="71" t="s">
        <v>45</v>
      </c>
      <c r="E10" s="73" t="s">
        <v>55</v>
      </c>
      <c r="F10" s="73" t="s">
        <v>61</v>
      </c>
      <c r="G10" s="73" t="s">
        <v>45</v>
      </c>
      <c r="H10" s="29">
        <v>2</v>
      </c>
      <c r="I10" s="74" t="s">
        <v>73</v>
      </c>
      <c r="J10" s="81">
        <v>0.78</v>
      </c>
      <c r="K10" s="86">
        <f>H10*J10</f>
        <v>1.56</v>
      </c>
    </row>
    <row r="11" spans="1:11" s="2" customFormat="1" ht="13.5" customHeight="1" x14ac:dyDescent="0.2">
      <c r="A11" s="48"/>
      <c r="B11" s="30">
        <f t="shared" si="0"/>
        <v>2</v>
      </c>
      <c r="C11" s="72" t="s">
        <v>35</v>
      </c>
      <c r="D11" s="72" t="s">
        <v>46</v>
      </c>
      <c r="E11" s="72" t="s">
        <v>55</v>
      </c>
      <c r="F11" s="72" t="s">
        <v>62</v>
      </c>
      <c r="G11" s="72" t="s">
        <v>46</v>
      </c>
      <c r="H11" s="31">
        <v>2</v>
      </c>
      <c r="I11" s="75" t="s">
        <v>74</v>
      </c>
      <c r="J11" s="82">
        <v>0.43</v>
      </c>
      <c r="K11" s="87">
        <f t="shared" ref="K11:K19" si="1">H11*J11</f>
        <v>0.86</v>
      </c>
    </row>
    <row r="12" spans="1:11" s="2" customFormat="1" ht="13.5" customHeight="1" x14ac:dyDescent="0.2">
      <c r="A12" s="48"/>
      <c r="B12" s="28">
        <f t="shared" si="0"/>
        <v>3</v>
      </c>
      <c r="C12" s="71" t="s">
        <v>36</v>
      </c>
      <c r="D12" s="71" t="s">
        <v>36</v>
      </c>
      <c r="E12" s="73" t="s">
        <v>55</v>
      </c>
      <c r="F12" s="73" t="s">
        <v>63</v>
      </c>
      <c r="G12" s="73" t="s">
        <v>36</v>
      </c>
      <c r="H12" s="29">
        <v>1</v>
      </c>
      <c r="I12" s="74" t="s">
        <v>75</v>
      </c>
      <c r="J12" s="81">
        <v>0.46</v>
      </c>
      <c r="K12" s="86">
        <f t="shared" si="1"/>
        <v>0.46</v>
      </c>
    </row>
    <row r="13" spans="1:11" s="2" customFormat="1" ht="13.5" customHeight="1" x14ac:dyDescent="0.2">
      <c r="A13" s="48"/>
      <c r="B13" s="30">
        <f t="shared" si="0"/>
        <v>4</v>
      </c>
      <c r="C13" s="72" t="s">
        <v>37</v>
      </c>
      <c r="D13" s="72" t="s">
        <v>47</v>
      </c>
      <c r="E13" s="72" t="s">
        <v>55</v>
      </c>
      <c r="F13" s="72" t="s">
        <v>64</v>
      </c>
      <c r="G13" s="72" t="s">
        <v>47</v>
      </c>
      <c r="H13" s="31">
        <v>1</v>
      </c>
      <c r="I13" s="75" t="s">
        <v>76</v>
      </c>
      <c r="J13" s="82">
        <v>0.14299999999999999</v>
      </c>
      <c r="K13" s="87">
        <f t="shared" si="1"/>
        <v>0.14299999999999999</v>
      </c>
    </row>
    <row r="14" spans="1:11" s="2" customFormat="1" ht="13.5" customHeight="1" x14ac:dyDescent="0.2">
      <c r="A14" s="48"/>
      <c r="B14" s="28">
        <f t="shared" si="0"/>
        <v>5</v>
      </c>
      <c r="C14" s="71" t="s">
        <v>38</v>
      </c>
      <c r="D14" s="71" t="s">
        <v>48</v>
      </c>
      <c r="E14" s="73" t="s">
        <v>56</v>
      </c>
      <c r="F14" s="73" t="s">
        <v>65</v>
      </c>
      <c r="G14" s="73" t="s">
        <v>48</v>
      </c>
      <c r="H14" s="29">
        <v>1</v>
      </c>
      <c r="I14" s="74" t="s">
        <v>77</v>
      </c>
      <c r="J14" s="81">
        <v>0.65400000000000003</v>
      </c>
      <c r="K14" s="86">
        <f t="shared" si="1"/>
        <v>0.65400000000000003</v>
      </c>
    </row>
    <row r="15" spans="1:11" s="2" customFormat="1" ht="13.5" customHeight="1" x14ac:dyDescent="0.2">
      <c r="A15" s="48"/>
      <c r="B15" s="30">
        <f t="shared" si="0"/>
        <v>6</v>
      </c>
      <c r="C15" s="72" t="s">
        <v>39</v>
      </c>
      <c r="D15" s="72" t="s">
        <v>49</v>
      </c>
      <c r="E15" s="72" t="s">
        <v>57</v>
      </c>
      <c r="F15" s="72" t="s">
        <v>66</v>
      </c>
      <c r="G15" s="72" t="s">
        <v>49</v>
      </c>
      <c r="H15" s="31">
        <v>1</v>
      </c>
      <c r="I15" s="75" t="s">
        <v>78</v>
      </c>
      <c r="J15" s="82">
        <v>6.0999999999999999E-2</v>
      </c>
      <c r="K15" s="87">
        <f t="shared" si="1"/>
        <v>6.0999999999999999E-2</v>
      </c>
    </row>
    <row r="16" spans="1:11" s="2" customFormat="1" ht="13.5" customHeight="1" x14ac:dyDescent="0.2">
      <c r="A16" s="48"/>
      <c r="B16" s="28">
        <f t="shared" si="0"/>
        <v>7</v>
      </c>
      <c r="C16" s="71" t="s">
        <v>40</v>
      </c>
      <c r="D16" s="71" t="s">
        <v>50</v>
      </c>
      <c r="E16" s="73" t="s">
        <v>57</v>
      </c>
      <c r="F16" s="73" t="s">
        <v>67</v>
      </c>
      <c r="G16" s="73" t="s">
        <v>50</v>
      </c>
      <c r="H16" s="29">
        <v>1</v>
      </c>
      <c r="I16" s="74" t="s">
        <v>79</v>
      </c>
      <c r="J16" s="81">
        <v>0.13</v>
      </c>
      <c r="K16" s="86">
        <f t="shared" si="1"/>
        <v>0.13</v>
      </c>
    </row>
    <row r="17" spans="1:11" s="2" customFormat="1" ht="13.5" customHeight="1" x14ac:dyDescent="0.2">
      <c r="A17" s="48"/>
      <c r="B17" s="30">
        <f t="shared" si="0"/>
        <v>8</v>
      </c>
      <c r="C17" s="72" t="s">
        <v>41</v>
      </c>
      <c r="D17" s="72" t="s">
        <v>51</v>
      </c>
      <c r="E17" s="72" t="s">
        <v>57</v>
      </c>
      <c r="F17" s="72" t="s">
        <v>68</v>
      </c>
      <c r="G17" s="72" t="s">
        <v>51</v>
      </c>
      <c r="H17" s="31">
        <v>2</v>
      </c>
      <c r="I17" s="75" t="s">
        <v>80</v>
      </c>
      <c r="J17" s="82">
        <v>0.1</v>
      </c>
      <c r="K17" s="87">
        <f t="shared" si="1"/>
        <v>0.2</v>
      </c>
    </row>
    <row r="18" spans="1:11" s="2" customFormat="1" ht="13.5" customHeight="1" x14ac:dyDescent="0.2">
      <c r="A18" s="48"/>
      <c r="B18" s="28">
        <f t="shared" si="0"/>
        <v>9</v>
      </c>
      <c r="C18" s="71" t="s">
        <v>42</v>
      </c>
      <c r="D18" s="71" t="s">
        <v>52</v>
      </c>
      <c r="E18" s="73" t="s">
        <v>58</v>
      </c>
      <c r="F18" s="73" t="s">
        <v>69</v>
      </c>
      <c r="G18" s="73" t="s">
        <v>52</v>
      </c>
      <c r="H18" s="29">
        <v>1</v>
      </c>
      <c r="I18" s="74" t="s">
        <v>81</v>
      </c>
      <c r="J18" s="81">
        <v>0.44</v>
      </c>
      <c r="K18" s="86">
        <f t="shared" si="1"/>
        <v>0.44</v>
      </c>
    </row>
    <row r="19" spans="1:11" s="2" customFormat="1" ht="13.5" customHeight="1" x14ac:dyDescent="0.2">
      <c r="A19" s="48"/>
      <c r="B19" s="30">
        <f t="shared" si="0"/>
        <v>10</v>
      </c>
      <c r="C19" s="72" t="s">
        <v>43</v>
      </c>
      <c r="D19" s="72" t="s">
        <v>53</v>
      </c>
      <c r="E19" s="72" t="s">
        <v>59</v>
      </c>
      <c r="F19" s="72" t="s">
        <v>70</v>
      </c>
      <c r="G19" s="72" t="s">
        <v>53</v>
      </c>
      <c r="H19" s="31">
        <v>1</v>
      </c>
      <c r="I19" s="75" t="s">
        <v>82</v>
      </c>
      <c r="J19" s="82">
        <v>9.11</v>
      </c>
      <c r="K19" s="87">
        <f t="shared" si="1"/>
        <v>9.11</v>
      </c>
    </row>
    <row r="20" spans="1:11" x14ac:dyDescent="0.2">
      <c r="A20" s="48"/>
      <c r="B20" s="44"/>
      <c r="C20" s="43"/>
      <c r="D20" s="33"/>
      <c r="E20" s="32"/>
      <c r="F20" s="40"/>
      <c r="G20" s="36"/>
      <c r="H20" s="39">
        <f>SUM(H10:H19)</f>
        <v>13</v>
      </c>
      <c r="I20" s="58"/>
      <c r="J20" s="83"/>
      <c r="K20" s="88">
        <f>SUM(K10:K19)</f>
        <v>13.617999999999999</v>
      </c>
    </row>
    <row r="21" spans="1:11" x14ac:dyDescent="0.2">
      <c r="A21" s="48"/>
      <c r="B21" s="80" t="s">
        <v>20</v>
      </c>
      <c r="C21" s="80"/>
      <c r="D21" s="5"/>
      <c r="E21" s="7"/>
      <c r="F21" s="42" t="s">
        <v>21</v>
      </c>
      <c r="G21" s="4"/>
      <c r="H21" s="4"/>
      <c r="I21" s="59"/>
      <c r="J21" s="36"/>
      <c r="K21" s="85"/>
    </row>
    <row r="22" spans="1:11" ht="26.25" x14ac:dyDescent="0.2">
      <c r="A22" s="48"/>
      <c r="B22" s="6"/>
      <c r="C22" s="6"/>
      <c r="D22" s="6"/>
      <c r="E22" s="8"/>
      <c r="F22" s="5"/>
      <c r="G22" s="5"/>
      <c r="H22" s="69" t="s">
        <v>32</v>
      </c>
      <c r="I22" s="63" t="s">
        <v>26</v>
      </c>
      <c r="J22" s="38" t="s">
        <v>23</v>
      </c>
      <c r="K22" s="89">
        <f>K20</f>
        <v>13.617999999999999</v>
      </c>
    </row>
    <row r="23" spans="1:11" x14ac:dyDescent="0.2">
      <c r="A23" s="48"/>
      <c r="B23" s="6"/>
      <c r="C23" s="6"/>
      <c r="D23" s="6"/>
      <c r="E23" s="8"/>
      <c r="F23" s="5"/>
      <c r="G23" s="5"/>
      <c r="H23" s="5"/>
      <c r="I23" s="60"/>
      <c r="J23" s="41" t="s">
        <v>25</v>
      </c>
      <c r="K23" s="90">
        <f>K22/H22</f>
        <v>13.617999999999999</v>
      </c>
    </row>
    <row r="24" spans="1:11" ht="13.5" thickBot="1" x14ac:dyDescent="0.25">
      <c r="A24" s="51"/>
      <c r="B24" s="27"/>
      <c r="C24" s="11"/>
      <c r="D24" s="11"/>
      <c r="E24" s="9"/>
      <c r="F24" s="10"/>
      <c r="G24" s="10"/>
      <c r="H24" s="10"/>
      <c r="I24" s="61"/>
      <c r="J24" s="10"/>
      <c r="K24" s="91"/>
    </row>
    <row r="26" spans="1:11" x14ac:dyDescent="0.2">
      <c r="C26" s="1"/>
      <c r="D26" s="1"/>
      <c r="E26" s="1"/>
    </row>
    <row r="27" spans="1:11" x14ac:dyDescent="0.2">
      <c r="C27" s="1"/>
      <c r="D27" s="1"/>
      <c r="E27" s="1"/>
    </row>
    <row r="28" spans="1:11" x14ac:dyDescent="0.2">
      <c r="C28" s="1"/>
      <c r="D28" s="1"/>
      <c r="E28" s="1"/>
    </row>
  </sheetData>
  <mergeCells count="1">
    <mergeCell ref="B21:C21"/>
  </mergeCells>
  <phoneticPr fontId="0" type="noConversion"/>
  <conditionalFormatting sqref="K10 K12 K14 K16 K18">
    <cfRule type="containsBlanks" dxfId="16" priority="18">
      <formula>LEN(TRIM(K10))=0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26" t="s">
        <v>0</v>
      </c>
      <c r="B1" s="77" t="s">
        <v>83</v>
      </c>
    </row>
    <row r="2" spans="1:2" x14ac:dyDescent="0.2">
      <c r="A2" s="25" t="s">
        <v>1</v>
      </c>
      <c r="B2" s="78" t="s">
        <v>27</v>
      </c>
    </row>
    <row r="3" spans="1:2" x14ac:dyDescent="0.2">
      <c r="A3" s="26" t="s">
        <v>2</v>
      </c>
      <c r="B3" s="79" t="s">
        <v>28</v>
      </c>
    </row>
    <row r="4" spans="1:2" x14ac:dyDescent="0.2">
      <c r="A4" s="25" t="s">
        <v>3</v>
      </c>
      <c r="B4" s="78" t="s">
        <v>27</v>
      </c>
    </row>
    <row r="5" spans="1:2" x14ac:dyDescent="0.2">
      <c r="A5" s="26" t="s">
        <v>4</v>
      </c>
      <c r="B5" s="79" t="s">
        <v>83</v>
      </c>
    </row>
    <row r="6" spans="1:2" x14ac:dyDescent="0.2">
      <c r="A6" s="25" t="s">
        <v>5</v>
      </c>
      <c r="B6" s="78" t="s">
        <v>31</v>
      </c>
    </row>
    <row r="7" spans="1:2" x14ac:dyDescent="0.2">
      <c r="A7" s="26" t="s">
        <v>6</v>
      </c>
      <c r="B7" s="79" t="s">
        <v>84</v>
      </c>
    </row>
    <row r="8" spans="1:2" x14ac:dyDescent="0.2">
      <c r="A8" s="25" t="s">
        <v>7</v>
      </c>
      <c r="B8" s="78" t="s">
        <v>30</v>
      </c>
    </row>
    <row r="9" spans="1:2" x14ac:dyDescent="0.2">
      <c r="A9" s="26" t="s">
        <v>8</v>
      </c>
      <c r="B9" s="79" t="s">
        <v>29</v>
      </c>
    </row>
    <row r="10" spans="1:2" x14ac:dyDescent="0.2">
      <c r="A10" s="25" t="s">
        <v>9</v>
      </c>
      <c r="B10" s="78" t="s">
        <v>85</v>
      </c>
    </row>
    <row r="11" spans="1:2" x14ac:dyDescent="0.2">
      <c r="A11" s="26" t="s">
        <v>10</v>
      </c>
      <c r="B11" s="79" t="s">
        <v>86</v>
      </c>
    </row>
    <row r="12" spans="1:2" x14ac:dyDescent="0.2">
      <c r="A12" s="25" t="s">
        <v>11</v>
      </c>
      <c r="B12" s="78" t="s">
        <v>87</v>
      </c>
    </row>
    <row r="13" spans="1:2" x14ac:dyDescent="0.2">
      <c r="A13" s="26" t="s">
        <v>12</v>
      </c>
      <c r="B13" s="79" t="s">
        <v>88</v>
      </c>
    </row>
    <row r="14" spans="1:2" x14ac:dyDescent="0.2">
      <c r="A14" s="25" t="s">
        <v>13</v>
      </c>
      <c r="B14" s="78" t="s">
        <v>89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cp:lastPrinted>2012-02-04T13:58:31Z</cp:lastPrinted>
  <dcterms:created xsi:type="dcterms:W3CDTF">2002-11-05T15:28:02Z</dcterms:created>
  <dcterms:modified xsi:type="dcterms:W3CDTF">2022-04-14T18:14:03Z</dcterms:modified>
</cp:coreProperties>
</file>