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ersonal\Public\RP2040-DSP-Public\Documents\"/>
    </mc:Choice>
  </mc:AlternateContent>
  <xr:revisionPtr revIDLastSave="0" documentId="13_ncr:1_{8C6E783A-D503-4CE9-9C06-AECD55425BF4}" xr6:coauthVersionLast="47" xr6:coauthVersionMax="47" xr10:uidLastSave="{00000000-0000-0000-0000-000000000000}"/>
  <bookViews>
    <workbookView xWindow="17190" yWindow="0" windowWidth="17205" windowHeight="21000" xr2:uid="{CA43B2E9-7B6D-45B2-BA65-85FB31FB8C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31" i="1"/>
  <c r="H30" i="1"/>
  <c r="G30" i="1"/>
  <c r="F30" i="1"/>
  <c r="E30" i="1"/>
  <c r="D30" i="1"/>
  <c r="C30" i="1"/>
  <c r="H45" i="1"/>
  <c r="H32" i="1"/>
  <c r="H31" i="1"/>
  <c r="D33" i="1"/>
  <c r="D32" i="1"/>
  <c r="D31" i="1"/>
  <c r="F31" i="1"/>
  <c r="G31" i="1"/>
  <c r="F32" i="1"/>
  <c r="G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D34" i="1"/>
  <c r="D35" i="1"/>
  <c r="D36" i="1"/>
  <c r="D37" i="1"/>
  <c r="D38" i="1"/>
  <c r="D39" i="1"/>
  <c r="D40" i="1"/>
  <c r="D41" i="1"/>
  <c r="D42" i="1"/>
  <c r="D43" i="1"/>
  <c r="D44" i="1"/>
  <c r="D45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M25" i="1"/>
  <c r="M26" i="1" s="1"/>
  <c r="M27" i="1" s="1"/>
  <c r="M22" i="1"/>
  <c r="M23" i="1" s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E25" i="1"/>
  <c r="E26" i="1" s="1"/>
  <c r="E27" i="1" s="1"/>
  <c r="C26" i="1"/>
  <c r="C27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J21" i="1"/>
  <c r="J9" i="1"/>
  <c r="J10" i="1"/>
  <c r="J11" i="1"/>
  <c r="J12" i="1"/>
  <c r="J13" i="1"/>
  <c r="J14" i="1"/>
  <c r="J15" i="1"/>
  <c r="J16" i="1"/>
  <c r="J17" i="1"/>
  <c r="J18" i="1"/>
  <c r="J19" i="1"/>
  <c r="J20" i="1"/>
  <c r="L8" i="1"/>
  <c r="J8" i="1"/>
  <c r="H8" i="1"/>
  <c r="I22" i="1"/>
  <c r="I23" i="1" s="1"/>
  <c r="I25" i="1" s="1"/>
  <c r="I26" i="1" s="1"/>
  <c r="I27" i="1" s="1"/>
  <c r="K22" i="1"/>
  <c r="K23" i="1" s="1"/>
  <c r="K25" i="1" s="1"/>
  <c r="K26" i="1" s="1"/>
  <c r="K27" i="1" s="1"/>
  <c r="G22" i="1"/>
  <c r="G23" i="1" s="1"/>
  <c r="G25" i="1" s="1"/>
  <c r="G26" i="1" s="1"/>
  <c r="G27" i="1" s="1"/>
  <c r="E22" i="1"/>
  <c r="E23" i="1" s="1"/>
  <c r="C22" i="1"/>
  <c r="C23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8" i="1"/>
</calcChain>
</file>

<file path=xl/sharedStrings.xml><?xml version="1.0" encoding="utf-8"?>
<sst xmlns="http://schemas.openxmlformats.org/spreadsheetml/2006/main" count="106" uniqueCount="39">
  <si>
    <t>Effect</t>
  </si>
  <si>
    <t>Chorus</t>
  </si>
  <si>
    <t>Compressor</t>
  </si>
  <si>
    <t>Delay</t>
  </si>
  <si>
    <t>Distortion</t>
  </si>
  <si>
    <t>Equalizer</t>
  </si>
  <si>
    <t>Flanger</t>
  </si>
  <si>
    <t>Fuzz</t>
  </si>
  <si>
    <t>Overdrive</t>
  </si>
  <si>
    <t>Phaser</t>
  </si>
  <si>
    <t>Preamp</t>
  </si>
  <si>
    <t>Reverb</t>
  </si>
  <si>
    <t>Tremolo</t>
  </si>
  <si>
    <t>Vibrato</t>
  </si>
  <si>
    <t>Cab Sim</t>
  </si>
  <si>
    <t>Author:</t>
  </si>
  <si>
    <t>Milan Wendt</t>
  </si>
  <si>
    <t>Date:</t>
  </si>
  <si>
    <t>Idle</t>
  </si>
  <si>
    <t>Note</t>
  </si>
  <si>
    <t>Not implemented</t>
  </si>
  <si>
    <t>Actual</t>
  </si>
  <si>
    <t>No Effect Enabled</t>
  </si>
  <si>
    <t>Peak</t>
  </si>
  <si>
    <t>ms</t>
  </si>
  <si>
    <t>samples</t>
  </si>
  <si>
    <t>Hz</t>
  </si>
  <si>
    <t>Fs:</t>
  </si>
  <si>
    <t>Buffer time</t>
  </si>
  <si>
    <t xml:space="preserve">Stereo </t>
  </si>
  <si>
    <t>Max series</t>
  </si>
  <si>
    <t>Limit</t>
  </si>
  <si>
    <t>Round up</t>
  </si>
  <si>
    <t>units</t>
  </si>
  <si>
    <t>MHz</t>
  </si>
  <si>
    <t>Clock:</t>
  </si>
  <si>
    <t>Measured</t>
  </si>
  <si>
    <t>Effect / Samples</t>
  </si>
  <si>
    <t>*Artifacts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</si>
</sst>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2" borderId="1" xfId="0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0" fillId="2" borderId="0" xfId="1" applyFont="1" applyFill="1"/>
    <xf numFmtId="0" fontId="0" fillId="2" borderId="1" xfId="0" applyFill="1" applyBorder="1" applyAlignment="1">
      <alignment horizontal="left" vertical="center"/>
    </xf>
    <xf numFmtId="9" fontId="0" fillId="2" borderId="3" xfId="1" applyFont="1" applyFill="1" applyBorder="1" applyAlignment="1">
      <alignment horizontal="center" vertic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14" fontId="0" fillId="2" borderId="10" xfId="0" applyNumberForma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/>
    <xf numFmtId="0" fontId="2" fillId="3" borderId="12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4" xfId="0" applyFill="1" applyBorder="1"/>
    <xf numFmtId="2" fontId="0" fillId="2" borderId="7" xfId="0" applyNumberFormat="1" applyFill="1" applyBorder="1"/>
    <xf numFmtId="2" fontId="0" fillId="2" borderId="2" xfId="0" applyNumberFormat="1" applyFill="1" applyBorder="1"/>
    <xf numFmtId="0" fontId="0" fillId="2" borderId="13" xfId="0" applyFill="1" applyBorder="1"/>
    <xf numFmtId="0" fontId="0" fillId="2" borderId="10" xfId="0" applyFill="1" applyBorder="1"/>
    <xf numFmtId="0" fontId="2" fillId="2" borderId="0" xfId="0" applyFont="1" applyFill="1"/>
    <xf numFmtId="9" fontId="0" fillId="2" borderId="0" xfId="0" applyNumberFormat="1" applyFill="1" applyAlignment="1">
      <alignment horizontal="center" vertical="center"/>
    </xf>
    <xf numFmtId="0" fontId="0" fillId="2" borderId="7" xfId="0" applyFill="1" applyBorder="1" applyAlignment="1">
      <alignment horizontal="right"/>
    </xf>
    <xf numFmtId="0" fontId="0" fillId="2" borderId="14" xfId="0" applyFill="1" applyBorder="1"/>
    <xf numFmtId="0" fontId="0" fillId="2" borderId="2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2" borderId="11" xfId="0" applyFill="1" applyBorder="1"/>
    <xf numFmtId="0" fontId="3" fillId="2" borderId="0" xfId="0" applyFont="1" applyFill="1"/>
    <xf numFmtId="9" fontId="2" fillId="2" borderId="0" xfId="0" applyNumberFormat="1" applyFont="1" applyFill="1"/>
    <xf numFmtId="0" fontId="2" fillId="3" borderId="1" xfId="0" applyFont="1" applyFill="1" applyBorder="1" applyAlignment="1">
      <alignment horizontal="center"/>
    </xf>
    <xf numFmtId="0" fontId="2" fillId="3" borderId="1" xfId="1" applyNumberFormat="1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9" fontId="0" fillId="4" borderId="3" xfId="1" applyFont="1" applyFill="1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9" fontId="1" fillId="4" borderId="1" xfId="1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9" fontId="3" fillId="2" borderId="1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Idle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Sheet1!$C$30:$H$30</c:f>
              <c:numCache>
                <c:formatCode>General</c:formatCode>
                <c:ptCount val="6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24</c:v>
                </c:pt>
                <c:pt idx="4">
                  <c:v>16</c:v>
                </c:pt>
                <c:pt idx="5">
                  <c:v>8</c:v>
                </c:pt>
              </c:numCache>
            </c:numRef>
          </c:xVal>
          <c:yVal>
            <c:numRef>
              <c:f>Sheet1!$C$31:$H$31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-9.9999999999999985E-3</c:v>
                </c:pt>
                <c:pt idx="4">
                  <c:v>-0.02</c:v>
                </c:pt>
                <c:pt idx="5">
                  <c:v>-3.9999999999999994E-2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B-47A9-A08F-6741612B4364}"/>
            </c:ext>
          </c:extLst>
        </c:ser>
        <c:ser>
          <c:idx val="1"/>
          <c:order val="1"/>
          <c:tx>
            <c:strRef>
              <c:f>Sheet1!$B$32</c:f>
              <c:strCache>
                <c:ptCount val="1"/>
                <c:pt idx="0">
                  <c:v>Chorus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Sheet1!$C$30:$H$30</c:f>
              <c:numCache>
                <c:formatCode>General</c:formatCode>
                <c:ptCount val="6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24</c:v>
                </c:pt>
                <c:pt idx="4">
                  <c:v>16</c:v>
                </c:pt>
                <c:pt idx="5">
                  <c:v>8</c:v>
                </c:pt>
              </c:numCache>
            </c:numRef>
          </c:xVal>
          <c:yVal>
            <c:numRef>
              <c:f>Sheet1!$C$32:$H$32</c:f>
              <c:numCache>
                <c:formatCode>0%</c:formatCode>
                <c:ptCount val="6"/>
                <c:pt idx="0">
                  <c:v>0</c:v>
                </c:pt>
                <c:pt idx="1">
                  <c:v>-1.0000000000000009E-2</c:v>
                </c:pt>
                <c:pt idx="2">
                  <c:v>-0.13999999999999999</c:v>
                </c:pt>
                <c:pt idx="3">
                  <c:v>-0.13999999999999999</c:v>
                </c:pt>
                <c:pt idx="4">
                  <c:v>-7.0000000000000007E-2</c:v>
                </c:pt>
                <c:pt idx="5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9B-47A9-A08F-6741612B4364}"/>
            </c:ext>
          </c:extLst>
        </c:ser>
        <c:ser>
          <c:idx val="2"/>
          <c:order val="2"/>
          <c:tx>
            <c:strRef>
              <c:f>Sheet1!$B$33</c:f>
              <c:strCache>
                <c:ptCount val="1"/>
                <c:pt idx="0">
                  <c:v>Compressor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Sheet1!$C$30:$H$30</c:f>
              <c:numCache>
                <c:formatCode>General</c:formatCode>
                <c:ptCount val="6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24</c:v>
                </c:pt>
                <c:pt idx="4">
                  <c:v>16</c:v>
                </c:pt>
                <c:pt idx="5">
                  <c:v>8</c:v>
                </c:pt>
              </c:numCache>
            </c:numRef>
          </c:xVal>
          <c:yVal>
            <c:numRef>
              <c:f>Sheet1!$C$33:$H$33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-5.0000000000000017E-2</c:v>
                </c:pt>
                <c:pt idx="3">
                  <c:v>-8.0000000000000016E-2</c:v>
                </c:pt>
                <c:pt idx="4">
                  <c:v>-0.23</c:v>
                </c:pt>
                <c:pt idx="5">
                  <c:v>-0.27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9B-47A9-A08F-6741612B4364}"/>
            </c:ext>
          </c:extLst>
        </c:ser>
        <c:ser>
          <c:idx val="3"/>
          <c:order val="3"/>
          <c:tx>
            <c:strRef>
              <c:f>Sheet1!$B$34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Sheet1!$C$30:$H$30</c:f>
              <c:numCache>
                <c:formatCode>General</c:formatCode>
                <c:ptCount val="6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24</c:v>
                </c:pt>
                <c:pt idx="4">
                  <c:v>16</c:v>
                </c:pt>
                <c:pt idx="5">
                  <c:v>8</c:v>
                </c:pt>
              </c:numCache>
            </c:numRef>
          </c:xVal>
          <c:yVal>
            <c:numRef>
              <c:f>Sheet1!$C$34:$H$34</c:f>
              <c:numCache>
                <c:formatCode>0%</c:formatCode>
                <c:ptCount val="6"/>
                <c:pt idx="0">
                  <c:v>0</c:v>
                </c:pt>
                <c:pt idx="1">
                  <c:v>-1.0000000000000009E-2</c:v>
                </c:pt>
                <c:pt idx="2">
                  <c:v>-0.16999999999999998</c:v>
                </c:pt>
                <c:pt idx="3">
                  <c:v>-0.23000000000000004</c:v>
                </c:pt>
                <c:pt idx="4">
                  <c:v>-0.25000000000000006</c:v>
                </c:pt>
                <c:pt idx="5">
                  <c:v>-0.36000000000000004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9B-47A9-A08F-6741612B4364}"/>
            </c:ext>
          </c:extLst>
        </c:ser>
        <c:ser>
          <c:idx val="4"/>
          <c:order val="4"/>
          <c:tx>
            <c:strRef>
              <c:f>Sheet1!$B$35</c:f>
              <c:strCache>
                <c:ptCount val="1"/>
                <c:pt idx="0">
                  <c:v>Distortion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Sheet1!$C$30:$H$30</c:f>
              <c:numCache>
                <c:formatCode>General</c:formatCode>
                <c:ptCount val="6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24</c:v>
                </c:pt>
                <c:pt idx="4">
                  <c:v>16</c:v>
                </c:pt>
                <c:pt idx="5">
                  <c:v>8</c:v>
                </c:pt>
              </c:numCache>
            </c:numRef>
          </c:xVal>
          <c:yVal>
            <c:numRef>
              <c:f>Sheet1!$C$35:$H$35</c:f>
              <c:numCache>
                <c:formatCode>0%</c:formatCode>
                <c:ptCount val="6"/>
                <c:pt idx="0">
                  <c:v>0</c:v>
                </c:pt>
                <c:pt idx="1">
                  <c:v>-1.0000000000000009E-2</c:v>
                </c:pt>
                <c:pt idx="2">
                  <c:v>-1.9999999999999962E-2</c:v>
                </c:pt>
                <c:pt idx="3">
                  <c:v>-1.9999999999999962E-2</c:v>
                </c:pt>
                <c:pt idx="4">
                  <c:v>-3.999999999999998E-2</c:v>
                </c:pt>
                <c:pt idx="5">
                  <c:v>-8.9999999999999969E-2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9B-47A9-A08F-6741612B4364}"/>
            </c:ext>
          </c:extLst>
        </c:ser>
        <c:ser>
          <c:idx val="5"/>
          <c:order val="5"/>
          <c:tx>
            <c:strRef>
              <c:f>Sheet1!$B$36</c:f>
              <c:strCache>
                <c:ptCount val="1"/>
                <c:pt idx="0">
                  <c:v>Equalizer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Sheet1!$C$30:$H$30</c:f>
              <c:numCache>
                <c:formatCode>General</c:formatCode>
                <c:ptCount val="6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24</c:v>
                </c:pt>
                <c:pt idx="4">
                  <c:v>16</c:v>
                </c:pt>
                <c:pt idx="5">
                  <c:v>8</c:v>
                </c:pt>
              </c:numCache>
            </c:numRef>
          </c:xVal>
          <c:yVal>
            <c:numRef>
              <c:f>Sheet1!$C$36:$H$36</c:f>
              <c:numCache>
                <c:formatCode>0%</c:formatCode>
                <c:ptCount val="6"/>
                <c:pt idx="0">
                  <c:v>0</c:v>
                </c:pt>
                <c:pt idx="1">
                  <c:v>-1.0000000000000009E-2</c:v>
                </c:pt>
                <c:pt idx="2">
                  <c:v>-1.999999999999999E-2</c:v>
                </c:pt>
                <c:pt idx="3">
                  <c:v>-0.03</c:v>
                </c:pt>
                <c:pt idx="4">
                  <c:v>-4.0000000000000008E-2</c:v>
                </c:pt>
                <c:pt idx="5">
                  <c:v>-6.9999999999999979E-2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9B-47A9-A08F-6741612B4364}"/>
            </c:ext>
          </c:extLst>
        </c:ser>
        <c:ser>
          <c:idx val="6"/>
          <c:order val="6"/>
          <c:tx>
            <c:strRef>
              <c:f>Sheet1!$B$37</c:f>
              <c:strCache>
                <c:ptCount val="1"/>
                <c:pt idx="0">
                  <c:v>Flanger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Sheet1!$C$30:$H$30</c:f>
              <c:numCache>
                <c:formatCode>General</c:formatCode>
                <c:ptCount val="6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24</c:v>
                </c:pt>
                <c:pt idx="4">
                  <c:v>16</c:v>
                </c:pt>
                <c:pt idx="5">
                  <c:v>8</c:v>
                </c:pt>
              </c:numCache>
            </c:numRef>
          </c:xVal>
          <c:yVal>
            <c:numRef>
              <c:f>Sheet1!$C$37:$H$37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-1.0000000000000009E-2</c:v>
                </c:pt>
                <c:pt idx="3">
                  <c:v>-1.0000000000000009E-2</c:v>
                </c:pt>
                <c:pt idx="4">
                  <c:v>-1.999999999999999E-2</c:v>
                </c:pt>
                <c:pt idx="5">
                  <c:v>-0.06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9B-47A9-A08F-6741612B4364}"/>
            </c:ext>
          </c:extLst>
        </c:ser>
        <c:ser>
          <c:idx val="7"/>
          <c:order val="7"/>
          <c:tx>
            <c:strRef>
              <c:f>Sheet1!$B$38</c:f>
              <c:strCache>
                <c:ptCount val="1"/>
                <c:pt idx="0">
                  <c:v>Fuzz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Sheet1!$C$30:$H$30</c:f>
              <c:numCache>
                <c:formatCode>General</c:formatCode>
                <c:ptCount val="6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24</c:v>
                </c:pt>
                <c:pt idx="4">
                  <c:v>16</c:v>
                </c:pt>
                <c:pt idx="5">
                  <c:v>8</c:v>
                </c:pt>
              </c:numCache>
            </c:numRef>
          </c:xVal>
          <c:yVal>
            <c:numRef>
              <c:f>Sheet1!$C$38:$H$38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-9.9999999999999534E-3</c:v>
                </c:pt>
                <c:pt idx="3">
                  <c:v>-1.9999999999999962E-2</c:v>
                </c:pt>
                <c:pt idx="4">
                  <c:v>-4.9999999999999989E-2</c:v>
                </c:pt>
                <c:pt idx="5">
                  <c:v>-7.999999999999996E-2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9B-47A9-A08F-6741612B4364}"/>
            </c:ext>
          </c:extLst>
        </c:ser>
        <c:ser>
          <c:idx val="8"/>
          <c:order val="8"/>
          <c:tx>
            <c:strRef>
              <c:f>Sheet1!$B$39</c:f>
              <c:strCache>
                <c:ptCount val="1"/>
                <c:pt idx="0">
                  <c:v>Overdrive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Sheet1!$C$30:$H$30</c:f>
              <c:numCache>
                <c:formatCode>General</c:formatCode>
                <c:ptCount val="6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24</c:v>
                </c:pt>
                <c:pt idx="4">
                  <c:v>16</c:v>
                </c:pt>
                <c:pt idx="5">
                  <c:v>8</c:v>
                </c:pt>
              </c:numCache>
            </c:numRef>
          </c:xVal>
          <c:yVal>
            <c:numRef>
              <c:f>Sheet1!$C$39:$H$39</c:f>
              <c:numCache>
                <c:formatCode>0%</c:formatCode>
                <c:ptCount val="6"/>
                <c:pt idx="0">
                  <c:v>0</c:v>
                </c:pt>
                <c:pt idx="1">
                  <c:v>-1.0000000000000009E-2</c:v>
                </c:pt>
                <c:pt idx="2">
                  <c:v>-3.0000000000000027E-2</c:v>
                </c:pt>
                <c:pt idx="3">
                  <c:v>-3.0000000000000027E-2</c:v>
                </c:pt>
                <c:pt idx="4">
                  <c:v>-5.0000000000000044E-2</c:v>
                </c:pt>
                <c:pt idx="5">
                  <c:v>-0.11000000000000004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49B-47A9-A08F-6741612B4364}"/>
            </c:ext>
          </c:extLst>
        </c:ser>
        <c:ser>
          <c:idx val="9"/>
          <c:order val="9"/>
          <c:tx>
            <c:strRef>
              <c:f>Sheet1!$B$40</c:f>
              <c:strCache>
                <c:ptCount val="1"/>
                <c:pt idx="0">
                  <c:v>Phaser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Sheet1!$C$30:$H$30</c:f>
              <c:numCache>
                <c:formatCode>General</c:formatCode>
                <c:ptCount val="6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24</c:v>
                </c:pt>
                <c:pt idx="4">
                  <c:v>16</c:v>
                </c:pt>
                <c:pt idx="5">
                  <c:v>8</c:v>
                </c:pt>
              </c:numCache>
            </c:numRef>
          </c:xVal>
          <c:yVal>
            <c:numRef>
              <c:f>Sheet1!$C$40:$H$40</c:f>
              <c:numCache>
                <c:formatCode>0%</c:formatCode>
                <c:ptCount val="6"/>
                <c:pt idx="0">
                  <c:v>0</c:v>
                </c:pt>
                <c:pt idx="1">
                  <c:v>-1.0000000000000009E-2</c:v>
                </c:pt>
                <c:pt idx="2">
                  <c:v>-1.0000000000000009E-2</c:v>
                </c:pt>
                <c:pt idx="3">
                  <c:v>-1.0000000000000009E-2</c:v>
                </c:pt>
                <c:pt idx="4">
                  <c:v>-4.0000000000000036E-2</c:v>
                </c:pt>
                <c:pt idx="5">
                  <c:v>-7.0000000000000007E-2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49B-47A9-A08F-6741612B4364}"/>
            </c:ext>
          </c:extLst>
        </c:ser>
        <c:ser>
          <c:idx val="10"/>
          <c:order val="10"/>
          <c:tx>
            <c:strRef>
              <c:f>Sheet1!$B$41</c:f>
              <c:strCache>
                <c:ptCount val="1"/>
                <c:pt idx="0">
                  <c:v>Preamp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Sheet1!$C$30:$H$30</c:f>
              <c:numCache>
                <c:formatCode>General</c:formatCode>
                <c:ptCount val="6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24</c:v>
                </c:pt>
                <c:pt idx="4">
                  <c:v>16</c:v>
                </c:pt>
                <c:pt idx="5">
                  <c:v>8</c:v>
                </c:pt>
              </c:numCache>
            </c:numRef>
          </c:xVal>
          <c:yVal>
            <c:numRef>
              <c:f>Sheet1!$C$41:$H$41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49B-47A9-A08F-6741612B4364}"/>
            </c:ext>
          </c:extLst>
        </c:ser>
        <c:ser>
          <c:idx val="11"/>
          <c:order val="11"/>
          <c:tx>
            <c:strRef>
              <c:f>Sheet1!$B$42</c:f>
              <c:strCache>
                <c:ptCount val="1"/>
                <c:pt idx="0">
                  <c:v>Reverb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Sheet1!$C$30:$H$30</c:f>
              <c:numCache>
                <c:formatCode>General</c:formatCode>
                <c:ptCount val="6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24</c:v>
                </c:pt>
                <c:pt idx="4">
                  <c:v>16</c:v>
                </c:pt>
                <c:pt idx="5">
                  <c:v>8</c:v>
                </c:pt>
              </c:numCache>
            </c:numRef>
          </c:xVal>
          <c:yVal>
            <c:numRef>
              <c:f>Sheet1!$C$42:$H$42</c:f>
              <c:numCache>
                <c:formatCode>0%</c:formatCode>
                <c:ptCount val="6"/>
                <c:pt idx="0">
                  <c:v>0</c:v>
                </c:pt>
                <c:pt idx="1">
                  <c:v>-9.9999999999998979E-3</c:v>
                </c:pt>
                <c:pt idx="2">
                  <c:v>-1.9999999999999907E-2</c:v>
                </c:pt>
                <c:pt idx="3">
                  <c:v>-1.9999999999999907E-2</c:v>
                </c:pt>
                <c:pt idx="4">
                  <c:v>-3.9999999999999925E-2</c:v>
                </c:pt>
                <c:pt idx="5">
                  <c:v>-8.9999999999999969E-2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49B-47A9-A08F-6741612B4364}"/>
            </c:ext>
          </c:extLst>
        </c:ser>
        <c:ser>
          <c:idx val="12"/>
          <c:order val="12"/>
          <c:tx>
            <c:strRef>
              <c:f>Sheet1!$B$43</c:f>
              <c:strCache>
                <c:ptCount val="1"/>
                <c:pt idx="0">
                  <c:v>Cab Sim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Sheet1!$C$30:$H$30</c:f>
              <c:numCache>
                <c:formatCode>General</c:formatCode>
                <c:ptCount val="6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24</c:v>
                </c:pt>
                <c:pt idx="4">
                  <c:v>16</c:v>
                </c:pt>
                <c:pt idx="5">
                  <c:v>8</c:v>
                </c:pt>
              </c:numCache>
            </c:numRef>
          </c:xVal>
          <c:yVal>
            <c:numRef>
              <c:f>Sheet1!$C$43:$H$43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-9.9999999999999534E-3</c:v>
                </c:pt>
                <c:pt idx="3">
                  <c:v>-9.9999999999999534E-3</c:v>
                </c:pt>
                <c:pt idx="4">
                  <c:v>-4.9999999999999989E-2</c:v>
                </c:pt>
                <c:pt idx="5">
                  <c:v>-7.999999999999996E-2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49B-47A9-A08F-6741612B4364}"/>
            </c:ext>
          </c:extLst>
        </c:ser>
        <c:ser>
          <c:idx val="13"/>
          <c:order val="13"/>
          <c:tx>
            <c:strRef>
              <c:f>Sheet1!$B$44</c:f>
              <c:strCache>
                <c:ptCount val="1"/>
                <c:pt idx="0">
                  <c:v>Tremolo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Sheet1!$C$30:$H$30</c:f>
              <c:numCache>
                <c:formatCode>General</c:formatCode>
                <c:ptCount val="6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24</c:v>
                </c:pt>
                <c:pt idx="4">
                  <c:v>16</c:v>
                </c:pt>
                <c:pt idx="5">
                  <c:v>8</c:v>
                </c:pt>
              </c:numCache>
            </c:numRef>
          </c:xVal>
          <c:yVal>
            <c:numRef>
              <c:f>Sheet1!$C$44:$H$44</c:f>
              <c:numCache>
                <c:formatCode>0%</c:formatCode>
                <c:ptCount val="6"/>
                <c:pt idx="0">
                  <c:v>0</c:v>
                </c:pt>
                <c:pt idx="1">
                  <c:v>-1.0000000000000009E-2</c:v>
                </c:pt>
                <c:pt idx="2">
                  <c:v>-1.0000000000000009E-2</c:v>
                </c:pt>
                <c:pt idx="3">
                  <c:v>-1.0000000000000009E-2</c:v>
                </c:pt>
                <c:pt idx="4">
                  <c:v>-7.0000000000000007E-2</c:v>
                </c:pt>
                <c:pt idx="5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49B-47A9-A08F-6741612B4364}"/>
            </c:ext>
          </c:extLst>
        </c:ser>
        <c:ser>
          <c:idx val="14"/>
          <c:order val="14"/>
          <c:tx>
            <c:strRef>
              <c:f>Sheet1!$B$45</c:f>
              <c:strCache>
                <c:ptCount val="1"/>
                <c:pt idx="0">
                  <c:v>Vibrato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Sheet1!$C$30:$H$30</c:f>
              <c:numCache>
                <c:formatCode>General</c:formatCode>
                <c:ptCount val="6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24</c:v>
                </c:pt>
                <c:pt idx="4">
                  <c:v>16</c:v>
                </c:pt>
                <c:pt idx="5">
                  <c:v>8</c:v>
                </c:pt>
              </c:numCache>
            </c:numRef>
          </c:xVal>
          <c:yVal>
            <c:numRef>
              <c:f>Sheet1!$C$45:$H$45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49B-47A9-A08F-6741612B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703552"/>
        <c:axId val="1390699232"/>
      </c:scatterChart>
      <c:valAx>
        <c:axId val="139070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99232"/>
        <c:crosses val="autoZero"/>
        <c:crossBetween val="midCat"/>
      </c:valAx>
      <c:valAx>
        <c:axId val="13906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Degradation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70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509866</xdr:colOff>
      <xdr:row>28</xdr:row>
      <xdr:rowOff>169207</xdr:rowOff>
    </xdr:from>
    <xdr:to>
      <xdr:col>19</xdr:col>
      <xdr:colOff>11205</xdr:colOff>
      <xdr:row>53</xdr:row>
      <xdr:rowOff>44822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E5A182-6F82-5B53-7256-5AED47B5B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6ACF4-E891-4F90-93C7-407D63D6F1FF}">
  <dimension ref="A1:O54"/>
  <sheetViews>
    <sheetView tabSelected="1" zoomScale="85" zoomScaleNormal="85" workbookViewId="0">
      <selection activeCell="N5" sqref="N5"/>
    </sheetView>
  </sheetViews>
  <sheetFormatPr defaultRowHeight="15" x14ac:dyDescent="0.25"/>
  <cols>
    <col min="1" max="1" width="11.5703125" style="1" bestFit="1" customWidth="1"/>
    <col min="2" max="2" width="14.7109375" style="1" customWidth="1"/>
    <col min="3" max="3" width="9" style="1" customWidth="1"/>
    <col min="4" max="4" width="8.5703125" style="1" customWidth="1"/>
    <col min="5" max="5" width="9" style="1" customWidth="1"/>
    <col min="6" max="6" width="8.5703125" style="1" customWidth="1"/>
    <col min="7" max="7" width="9" style="1" customWidth="1"/>
    <col min="8" max="8" width="8.5703125" style="1" customWidth="1"/>
    <col min="9" max="9" width="9" style="1" customWidth="1"/>
    <col min="10" max="10" width="8.5703125" style="1" bestFit="1" customWidth="1"/>
    <col min="11" max="11" width="9" style="1" customWidth="1"/>
    <col min="12" max="12" width="8.5703125" style="1" bestFit="1" customWidth="1"/>
    <col min="13" max="13" width="9" style="1" customWidth="1"/>
    <col min="14" max="14" width="8.5703125" style="1" bestFit="1" customWidth="1"/>
    <col min="15" max="15" width="19.140625" style="1" customWidth="1"/>
    <col min="16" max="16" width="9.140625" style="1"/>
    <col min="17" max="17" width="12.5703125" style="1" bestFit="1" customWidth="1"/>
    <col min="18" max="18" width="27.7109375" style="1" bestFit="1" customWidth="1"/>
    <col min="19" max="21" width="8.85546875" style="1" customWidth="1"/>
    <col min="22" max="16384" width="9.140625" style="1"/>
  </cols>
  <sheetData>
    <row r="1" spans="1:15" x14ac:dyDescent="0.25">
      <c r="A1" s="8" t="s">
        <v>15</v>
      </c>
      <c r="B1" s="9" t="s">
        <v>16</v>
      </c>
      <c r="D1" s="25" t="s">
        <v>27</v>
      </c>
      <c r="E1" s="26">
        <v>48000</v>
      </c>
      <c r="F1" s="9" t="s">
        <v>26</v>
      </c>
    </row>
    <row r="2" spans="1:15" x14ac:dyDescent="0.25">
      <c r="A2" s="10" t="s">
        <v>17</v>
      </c>
      <c r="B2" s="11">
        <v>45881</v>
      </c>
      <c r="D2" s="27" t="s">
        <v>31</v>
      </c>
      <c r="E2" s="1">
        <v>10</v>
      </c>
      <c r="F2" s="21" t="s">
        <v>24</v>
      </c>
    </row>
    <row r="3" spans="1:15" x14ac:dyDescent="0.25">
      <c r="B3" s="2"/>
      <c r="D3" s="28" t="s">
        <v>35</v>
      </c>
      <c r="E3" s="29">
        <v>250</v>
      </c>
      <c r="F3" s="22" t="s">
        <v>34</v>
      </c>
    </row>
    <row r="4" spans="1:15" x14ac:dyDescent="0.25">
      <c r="B4" s="2"/>
    </row>
    <row r="5" spans="1:15" x14ac:dyDescent="0.25">
      <c r="B5" s="2"/>
      <c r="C5" s="14">
        <v>128</v>
      </c>
      <c r="D5" s="15" t="s">
        <v>25</v>
      </c>
      <c r="E5" s="14">
        <v>64</v>
      </c>
      <c r="F5" s="15" t="s">
        <v>25</v>
      </c>
      <c r="G5" s="14">
        <v>32</v>
      </c>
      <c r="H5" s="15" t="s">
        <v>25</v>
      </c>
      <c r="I5" s="14">
        <v>24</v>
      </c>
      <c r="J5" s="15" t="s">
        <v>25</v>
      </c>
      <c r="K5" s="14">
        <v>16</v>
      </c>
      <c r="L5" s="15" t="s">
        <v>25</v>
      </c>
      <c r="M5" s="14">
        <v>8</v>
      </c>
      <c r="N5" s="15" t="s">
        <v>25</v>
      </c>
    </row>
    <row r="6" spans="1:15" x14ac:dyDescent="0.25">
      <c r="B6" s="12" t="s">
        <v>0</v>
      </c>
      <c r="C6" s="13" t="s">
        <v>23</v>
      </c>
      <c r="D6" s="13" t="s">
        <v>21</v>
      </c>
      <c r="E6" s="13" t="s">
        <v>23</v>
      </c>
      <c r="F6" s="13" t="s">
        <v>21</v>
      </c>
      <c r="G6" s="13" t="s">
        <v>23</v>
      </c>
      <c r="H6" s="13" t="s">
        <v>21</v>
      </c>
      <c r="I6" s="13" t="s">
        <v>23</v>
      </c>
      <c r="J6" s="13" t="s">
        <v>21</v>
      </c>
      <c r="K6" s="13" t="s">
        <v>23</v>
      </c>
      <c r="L6" s="13" t="s">
        <v>21</v>
      </c>
      <c r="M6" s="13" t="s">
        <v>23</v>
      </c>
      <c r="N6" s="13" t="s">
        <v>21</v>
      </c>
      <c r="O6" s="12" t="s">
        <v>19</v>
      </c>
    </row>
    <row r="7" spans="1:15" x14ac:dyDescent="0.25">
      <c r="B7" s="3" t="s">
        <v>18</v>
      </c>
      <c r="C7" s="35">
        <v>0.02</v>
      </c>
      <c r="D7" s="7"/>
      <c r="E7" s="35">
        <v>0.02</v>
      </c>
      <c r="F7" s="7"/>
      <c r="G7" s="35">
        <v>0.02</v>
      </c>
      <c r="H7" s="7"/>
      <c r="I7" s="35">
        <v>0.03</v>
      </c>
      <c r="J7" s="7"/>
      <c r="K7" s="35">
        <v>0.04</v>
      </c>
      <c r="L7" s="7"/>
      <c r="M7" s="35">
        <v>0.06</v>
      </c>
      <c r="N7" s="7"/>
      <c r="O7" s="6" t="s">
        <v>22</v>
      </c>
    </row>
    <row r="8" spans="1:15" x14ac:dyDescent="0.25">
      <c r="B8" s="3" t="s">
        <v>1</v>
      </c>
      <c r="C8" s="36">
        <v>0.16</v>
      </c>
      <c r="D8" s="4">
        <f>C8-$C$7</f>
        <v>0.14000000000000001</v>
      </c>
      <c r="E8" s="36">
        <v>0.17</v>
      </c>
      <c r="F8" s="4">
        <f>E8-$E$7</f>
        <v>0.15000000000000002</v>
      </c>
      <c r="G8" s="36">
        <v>0.3</v>
      </c>
      <c r="H8" s="4">
        <f>G8-$G$7</f>
        <v>0.27999999999999997</v>
      </c>
      <c r="I8" s="36">
        <v>0.3</v>
      </c>
      <c r="J8" s="4">
        <f>I8-$I$7</f>
        <v>0.27</v>
      </c>
      <c r="K8" s="36">
        <v>0.23</v>
      </c>
      <c r="L8" s="4">
        <f>K8-$K$7</f>
        <v>0.19</v>
      </c>
      <c r="M8" s="36">
        <v>0.26</v>
      </c>
      <c r="N8" s="4">
        <f>M8-$K$7</f>
        <v>0.22</v>
      </c>
      <c r="O8" s="6"/>
    </row>
    <row r="9" spans="1:15" x14ac:dyDescent="0.25">
      <c r="B9" s="3" t="s">
        <v>2</v>
      </c>
      <c r="C9" s="36">
        <v>0.15</v>
      </c>
      <c r="D9" s="4">
        <f t="shared" ref="D9:D21" si="0">C9-$C$7</f>
        <v>0.13</v>
      </c>
      <c r="E9" s="36">
        <v>0.15</v>
      </c>
      <c r="F9" s="4">
        <f t="shared" ref="F9:F21" si="1">E9-$E$7</f>
        <v>0.13</v>
      </c>
      <c r="G9" s="36">
        <v>0.2</v>
      </c>
      <c r="H9" s="4">
        <f t="shared" ref="H9:H21" si="2">G9-$G$7</f>
        <v>0.18000000000000002</v>
      </c>
      <c r="I9" s="36">
        <v>0.23</v>
      </c>
      <c r="J9" s="4">
        <f t="shared" ref="J9:J20" si="3">I9-$I$7</f>
        <v>0.2</v>
      </c>
      <c r="K9" s="36">
        <v>0.38</v>
      </c>
      <c r="L9" s="4">
        <f t="shared" ref="L9:L21" si="4">K9-$K$7</f>
        <v>0.34</v>
      </c>
      <c r="M9" s="36">
        <v>0.42</v>
      </c>
      <c r="N9" s="4">
        <f t="shared" ref="N9:N21" si="5">M9-$K$7</f>
        <v>0.38</v>
      </c>
      <c r="O9" s="6"/>
    </row>
    <row r="10" spans="1:15" x14ac:dyDescent="0.25">
      <c r="B10" s="3" t="s">
        <v>3</v>
      </c>
      <c r="C10" s="36">
        <v>0.42</v>
      </c>
      <c r="D10" s="4">
        <f t="shared" si="0"/>
        <v>0.39999999999999997</v>
      </c>
      <c r="E10" s="36">
        <v>0.43</v>
      </c>
      <c r="F10" s="4">
        <f t="shared" si="1"/>
        <v>0.41</v>
      </c>
      <c r="G10" s="36">
        <v>0.59</v>
      </c>
      <c r="H10" s="4">
        <f t="shared" si="2"/>
        <v>0.56999999999999995</v>
      </c>
      <c r="I10" s="36">
        <v>0.65</v>
      </c>
      <c r="J10" s="4">
        <f t="shared" si="3"/>
        <v>0.62</v>
      </c>
      <c r="K10" s="36">
        <v>0.67</v>
      </c>
      <c r="L10" s="4">
        <f t="shared" si="4"/>
        <v>0.63</v>
      </c>
      <c r="M10" s="38">
        <v>0.78</v>
      </c>
      <c r="N10" s="4">
        <f t="shared" si="5"/>
        <v>0.74</v>
      </c>
      <c r="O10" s="6"/>
    </row>
    <row r="11" spans="1:15" x14ac:dyDescent="0.25">
      <c r="B11" s="3" t="s">
        <v>4</v>
      </c>
      <c r="C11" s="36">
        <v>0.27</v>
      </c>
      <c r="D11" s="4">
        <f t="shared" si="0"/>
        <v>0.25</v>
      </c>
      <c r="E11" s="36">
        <v>0.28000000000000003</v>
      </c>
      <c r="F11" s="4">
        <f t="shared" si="1"/>
        <v>0.26</v>
      </c>
      <c r="G11" s="36">
        <v>0.28999999999999998</v>
      </c>
      <c r="H11" s="4">
        <f t="shared" si="2"/>
        <v>0.26999999999999996</v>
      </c>
      <c r="I11" s="36">
        <v>0.28999999999999998</v>
      </c>
      <c r="J11" s="4">
        <f t="shared" si="3"/>
        <v>0.26</v>
      </c>
      <c r="K11" s="36">
        <v>0.31</v>
      </c>
      <c r="L11" s="4">
        <f t="shared" si="4"/>
        <v>0.27</v>
      </c>
      <c r="M11" s="36">
        <v>0.36</v>
      </c>
      <c r="N11" s="4">
        <f t="shared" si="5"/>
        <v>0.32</v>
      </c>
      <c r="O11" s="6"/>
    </row>
    <row r="12" spans="1:15" x14ac:dyDescent="0.25">
      <c r="B12" s="3" t="s">
        <v>5</v>
      </c>
      <c r="C12" s="36">
        <v>0.22</v>
      </c>
      <c r="D12" s="4">
        <f t="shared" si="0"/>
        <v>0.2</v>
      </c>
      <c r="E12" s="36">
        <v>0.23</v>
      </c>
      <c r="F12" s="4">
        <f t="shared" si="1"/>
        <v>0.21000000000000002</v>
      </c>
      <c r="G12" s="36">
        <v>0.24</v>
      </c>
      <c r="H12" s="4">
        <f t="shared" si="2"/>
        <v>0.22</v>
      </c>
      <c r="I12" s="36">
        <v>0.25</v>
      </c>
      <c r="J12" s="4">
        <f t="shared" si="3"/>
        <v>0.22</v>
      </c>
      <c r="K12" s="36">
        <v>0.26</v>
      </c>
      <c r="L12" s="4">
        <f t="shared" si="4"/>
        <v>0.22</v>
      </c>
      <c r="M12" s="36">
        <v>0.28999999999999998</v>
      </c>
      <c r="N12" s="4">
        <f t="shared" si="5"/>
        <v>0.24999999999999997</v>
      </c>
      <c r="O12" s="6"/>
    </row>
    <row r="13" spans="1:15" x14ac:dyDescent="0.25">
      <c r="B13" s="3" t="s">
        <v>6</v>
      </c>
      <c r="C13" s="36">
        <v>0.19</v>
      </c>
      <c r="D13" s="4">
        <f t="shared" si="0"/>
        <v>0.17</v>
      </c>
      <c r="E13" s="36">
        <v>0.19</v>
      </c>
      <c r="F13" s="4">
        <f t="shared" si="1"/>
        <v>0.17</v>
      </c>
      <c r="G13" s="36">
        <v>0.2</v>
      </c>
      <c r="H13" s="4">
        <f t="shared" si="2"/>
        <v>0.18000000000000002</v>
      </c>
      <c r="I13" s="36">
        <v>0.2</v>
      </c>
      <c r="J13" s="4">
        <f t="shared" si="3"/>
        <v>0.17</v>
      </c>
      <c r="K13" s="36">
        <v>0.21</v>
      </c>
      <c r="L13" s="4">
        <f t="shared" si="4"/>
        <v>0.16999999999999998</v>
      </c>
      <c r="M13" s="36">
        <v>0.25</v>
      </c>
      <c r="N13" s="4">
        <f t="shared" si="5"/>
        <v>0.21</v>
      </c>
      <c r="O13" s="6"/>
    </row>
    <row r="14" spans="1:15" x14ac:dyDescent="0.25">
      <c r="B14" s="3" t="s">
        <v>7</v>
      </c>
      <c r="C14" s="36">
        <v>0.34</v>
      </c>
      <c r="D14" s="4">
        <f t="shared" si="0"/>
        <v>0.32</v>
      </c>
      <c r="E14" s="36">
        <v>0.34</v>
      </c>
      <c r="F14" s="4">
        <f t="shared" si="1"/>
        <v>0.32</v>
      </c>
      <c r="G14" s="36">
        <v>0.35</v>
      </c>
      <c r="H14" s="4">
        <f t="shared" si="2"/>
        <v>0.32999999999999996</v>
      </c>
      <c r="I14" s="36">
        <v>0.36</v>
      </c>
      <c r="J14" s="4">
        <f t="shared" si="3"/>
        <v>0.32999999999999996</v>
      </c>
      <c r="K14" s="36">
        <v>0.39</v>
      </c>
      <c r="L14" s="4">
        <f t="shared" si="4"/>
        <v>0.35000000000000003</v>
      </c>
      <c r="M14" s="36">
        <v>0.42</v>
      </c>
      <c r="N14" s="4">
        <f t="shared" si="5"/>
        <v>0.38</v>
      </c>
      <c r="O14" s="6"/>
    </row>
    <row r="15" spans="1:15" x14ac:dyDescent="0.25">
      <c r="B15" s="3" t="s">
        <v>8</v>
      </c>
      <c r="C15" s="36">
        <v>0.35</v>
      </c>
      <c r="D15" s="4">
        <f t="shared" si="0"/>
        <v>0.32999999999999996</v>
      </c>
      <c r="E15" s="36">
        <v>0.36</v>
      </c>
      <c r="F15" s="4">
        <f t="shared" si="1"/>
        <v>0.33999999999999997</v>
      </c>
      <c r="G15" s="36">
        <v>0.38</v>
      </c>
      <c r="H15" s="4">
        <f t="shared" si="2"/>
        <v>0.36</v>
      </c>
      <c r="I15" s="36">
        <v>0.38</v>
      </c>
      <c r="J15" s="4">
        <f t="shared" si="3"/>
        <v>0.35</v>
      </c>
      <c r="K15" s="36">
        <v>0.4</v>
      </c>
      <c r="L15" s="4">
        <f t="shared" si="4"/>
        <v>0.36000000000000004</v>
      </c>
      <c r="M15" s="36">
        <v>0.46</v>
      </c>
      <c r="N15" s="4">
        <f t="shared" si="5"/>
        <v>0.42000000000000004</v>
      </c>
      <c r="O15" s="6"/>
    </row>
    <row r="16" spans="1:15" x14ac:dyDescent="0.25">
      <c r="B16" s="3" t="s">
        <v>9</v>
      </c>
      <c r="C16" s="36">
        <v>0.28999999999999998</v>
      </c>
      <c r="D16" s="4">
        <f t="shared" si="0"/>
        <v>0.26999999999999996</v>
      </c>
      <c r="E16" s="36">
        <v>0.3</v>
      </c>
      <c r="F16" s="4">
        <f t="shared" si="1"/>
        <v>0.27999999999999997</v>
      </c>
      <c r="G16" s="36">
        <v>0.3</v>
      </c>
      <c r="H16" s="4">
        <f t="shared" si="2"/>
        <v>0.27999999999999997</v>
      </c>
      <c r="I16" s="36">
        <v>0.3</v>
      </c>
      <c r="J16" s="4">
        <f t="shared" si="3"/>
        <v>0.27</v>
      </c>
      <c r="K16" s="36">
        <v>0.33</v>
      </c>
      <c r="L16" s="4">
        <f t="shared" si="4"/>
        <v>0.29000000000000004</v>
      </c>
      <c r="M16" s="36">
        <v>0.36</v>
      </c>
      <c r="N16" s="4">
        <f t="shared" si="5"/>
        <v>0.32</v>
      </c>
      <c r="O16" s="6"/>
    </row>
    <row r="17" spans="1:15" x14ac:dyDescent="0.25">
      <c r="B17" s="3" t="s">
        <v>10</v>
      </c>
      <c r="C17" s="37"/>
      <c r="D17" s="4">
        <f t="shared" si="0"/>
        <v>-0.02</v>
      </c>
      <c r="E17" s="37"/>
      <c r="F17" s="4">
        <f t="shared" si="1"/>
        <v>-0.02</v>
      </c>
      <c r="G17" s="37"/>
      <c r="H17" s="4">
        <f t="shared" si="2"/>
        <v>-0.02</v>
      </c>
      <c r="I17" s="37"/>
      <c r="J17" s="4">
        <f t="shared" si="3"/>
        <v>-0.03</v>
      </c>
      <c r="K17" s="37"/>
      <c r="L17" s="4">
        <f t="shared" si="4"/>
        <v>-0.04</v>
      </c>
      <c r="M17" s="37"/>
      <c r="N17" s="4">
        <f t="shared" si="5"/>
        <v>-0.04</v>
      </c>
      <c r="O17" s="6" t="s">
        <v>20</v>
      </c>
    </row>
    <row r="18" spans="1:15" x14ac:dyDescent="0.25">
      <c r="B18" s="3" t="s">
        <v>11</v>
      </c>
      <c r="C18" s="36">
        <v>0.56000000000000005</v>
      </c>
      <c r="D18" s="4">
        <f t="shared" si="0"/>
        <v>0.54</v>
      </c>
      <c r="E18" s="36">
        <v>0.56999999999999995</v>
      </c>
      <c r="F18" s="4">
        <f t="shared" si="1"/>
        <v>0.54999999999999993</v>
      </c>
      <c r="G18" s="36">
        <v>0.57999999999999996</v>
      </c>
      <c r="H18" s="4">
        <f t="shared" si="2"/>
        <v>0.55999999999999994</v>
      </c>
      <c r="I18" s="36">
        <v>0.57999999999999996</v>
      </c>
      <c r="J18" s="4">
        <f t="shared" si="3"/>
        <v>0.54999999999999993</v>
      </c>
      <c r="K18" s="36">
        <v>0.6</v>
      </c>
      <c r="L18" s="39">
        <f t="shared" si="4"/>
        <v>0.55999999999999994</v>
      </c>
      <c r="M18" s="38">
        <v>0.65</v>
      </c>
      <c r="N18" s="4">
        <f t="shared" si="5"/>
        <v>0.61</v>
      </c>
      <c r="O18" s="6"/>
    </row>
    <row r="19" spans="1:15" x14ac:dyDescent="0.25">
      <c r="B19" s="3" t="s">
        <v>14</v>
      </c>
      <c r="C19" s="36">
        <v>0.34</v>
      </c>
      <c r="D19" s="4">
        <f t="shared" si="0"/>
        <v>0.32</v>
      </c>
      <c r="E19" s="36">
        <v>0.34</v>
      </c>
      <c r="F19" s="4">
        <f t="shared" si="1"/>
        <v>0.32</v>
      </c>
      <c r="G19" s="36">
        <v>0.35</v>
      </c>
      <c r="H19" s="4">
        <f t="shared" si="2"/>
        <v>0.32999999999999996</v>
      </c>
      <c r="I19" s="36">
        <v>0.35</v>
      </c>
      <c r="J19" s="4">
        <f t="shared" si="3"/>
        <v>0.31999999999999995</v>
      </c>
      <c r="K19" s="36">
        <v>0.39</v>
      </c>
      <c r="L19" s="4">
        <f t="shared" si="4"/>
        <v>0.35000000000000003</v>
      </c>
      <c r="M19" s="36">
        <v>0.42</v>
      </c>
      <c r="N19" s="4">
        <f t="shared" si="5"/>
        <v>0.38</v>
      </c>
      <c r="O19" s="6"/>
    </row>
    <row r="20" spans="1:15" x14ac:dyDescent="0.25">
      <c r="B20" s="3" t="s">
        <v>12</v>
      </c>
      <c r="C20" s="36">
        <v>0.06</v>
      </c>
      <c r="D20" s="4">
        <f t="shared" si="0"/>
        <v>3.9999999999999994E-2</v>
      </c>
      <c r="E20" s="36">
        <v>7.0000000000000007E-2</v>
      </c>
      <c r="F20" s="4">
        <f t="shared" si="1"/>
        <v>0.05</v>
      </c>
      <c r="G20" s="36">
        <v>7.0000000000000007E-2</v>
      </c>
      <c r="H20" s="4">
        <f t="shared" si="2"/>
        <v>0.05</v>
      </c>
      <c r="I20" s="36">
        <v>7.0000000000000007E-2</v>
      </c>
      <c r="J20" s="4">
        <f t="shared" si="3"/>
        <v>4.0000000000000008E-2</v>
      </c>
      <c r="K20" s="36">
        <v>0.13</v>
      </c>
      <c r="L20" s="4">
        <f t="shared" si="4"/>
        <v>0.09</v>
      </c>
      <c r="M20" s="36">
        <v>0.16</v>
      </c>
      <c r="N20" s="4">
        <f t="shared" si="5"/>
        <v>0.12</v>
      </c>
      <c r="O20" s="6"/>
    </row>
    <row r="21" spans="1:15" x14ac:dyDescent="0.25">
      <c r="B21" s="3" t="s">
        <v>13</v>
      </c>
      <c r="C21" s="37"/>
      <c r="D21" s="4">
        <f t="shared" si="0"/>
        <v>-0.02</v>
      </c>
      <c r="E21" s="37"/>
      <c r="F21" s="4">
        <f t="shared" si="1"/>
        <v>-0.02</v>
      </c>
      <c r="G21" s="37"/>
      <c r="H21" s="4">
        <f t="shared" si="2"/>
        <v>-0.02</v>
      </c>
      <c r="I21" s="37"/>
      <c r="J21" s="4">
        <f>I21-$I$7</f>
        <v>-0.03</v>
      </c>
      <c r="K21" s="37"/>
      <c r="L21" s="4">
        <f t="shared" si="4"/>
        <v>-0.04</v>
      </c>
      <c r="M21" s="37"/>
      <c r="N21" s="4">
        <f t="shared" si="5"/>
        <v>-0.04</v>
      </c>
      <c r="O21" s="6" t="s">
        <v>20</v>
      </c>
    </row>
    <row r="22" spans="1:15" x14ac:dyDescent="0.25">
      <c r="B22" s="16" t="s">
        <v>28</v>
      </c>
      <c r="C22" s="19">
        <f>C5/$E$1*1000</f>
        <v>2.6666666666666665</v>
      </c>
      <c r="D22" s="9" t="s">
        <v>24</v>
      </c>
      <c r="E22" s="19">
        <f>E5/$E$1*1000</f>
        <v>1.3333333333333333</v>
      </c>
      <c r="F22" s="9" t="s">
        <v>24</v>
      </c>
      <c r="G22" s="19">
        <f>G5/$E$1*1000</f>
        <v>0.66666666666666663</v>
      </c>
      <c r="H22" s="9" t="s">
        <v>24</v>
      </c>
      <c r="I22" s="19">
        <f>I5/$E$1*1000</f>
        <v>0.5</v>
      </c>
      <c r="J22" s="9" t="s">
        <v>24</v>
      </c>
      <c r="K22" s="19">
        <f>K5/$E$1*1000</f>
        <v>0.33333333333333331</v>
      </c>
      <c r="L22" s="9" t="s">
        <v>24</v>
      </c>
      <c r="M22" s="19">
        <f>M5/$E$1*1000</f>
        <v>0.16666666666666666</v>
      </c>
      <c r="N22" s="9" t="s">
        <v>24</v>
      </c>
    </row>
    <row r="23" spans="1:15" x14ac:dyDescent="0.25">
      <c r="B23" s="17" t="s">
        <v>29</v>
      </c>
      <c r="C23" s="20">
        <f>C22*2</f>
        <v>5.333333333333333</v>
      </c>
      <c r="D23" s="21" t="s">
        <v>24</v>
      </c>
      <c r="E23" s="20">
        <f>E22*2</f>
        <v>2.6666666666666665</v>
      </c>
      <c r="F23" s="21" t="s">
        <v>24</v>
      </c>
      <c r="G23" s="20">
        <f>G22*2</f>
        <v>1.3333333333333333</v>
      </c>
      <c r="H23" s="21" t="s">
        <v>24</v>
      </c>
      <c r="I23" s="20">
        <f>I22*2</f>
        <v>1</v>
      </c>
      <c r="J23" s="21" t="s">
        <v>24</v>
      </c>
      <c r="K23" s="20">
        <f>K22*2</f>
        <v>0.66666666666666663</v>
      </c>
      <c r="L23" s="21" t="s">
        <v>24</v>
      </c>
      <c r="M23" s="20">
        <f>M22*2</f>
        <v>0.33333333333333331</v>
      </c>
      <c r="N23" s="21" t="s">
        <v>24</v>
      </c>
    </row>
    <row r="24" spans="1:15" x14ac:dyDescent="0.25">
      <c r="B24" s="18" t="s">
        <v>36</v>
      </c>
      <c r="C24" s="10">
        <v>6.1</v>
      </c>
      <c r="D24" s="22" t="s">
        <v>24</v>
      </c>
      <c r="E24" s="10">
        <v>3.5</v>
      </c>
      <c r="F24" s="22" t="s">
        <v>24</v>
      </c>
      <c r="G24" s="10">
        <v>2.2000000000000002</v>
      </c>
      <c r="H24" s="22" t="s">
        <v>24</v>
      </c>
      <c r="I24" s="10">
        <v>1.8</v>
      </c>
      <c r="J24" s="22" t="s">
        <v>24</v>
      </c>
      <c r="K24" s="10">
        <v>1.5</v>
      </c>
      <c r="L24" s="22" t="s">
        <v>24</v>
      </c>
      <c r="M24" s="10">
        <v>1.2</v>
      </c>
      <c r="N24" s="22" t="s">
        <v>24</v>
      </c>
    </row>
    <row r="25" spans="1:15" x14ac:dyDescent="0.25">
      <c r="B25" s="16" t="s">
        <v>30</v>
      </c>
      <c r="C25" s="19">
        <f>$E$2/C24</f>
        <v>1.639344262295082</v>
      </c>
      <c r="D25" s="9" t="s">
        <v>33</v>
      </c>
      <c r="E25" s="19">
        <f>$E$2/E24</f>
        <v>2.8571428571428572</v>
      </c>
      <c r="F25" s="9" t="s">
        <v>33</v>
      </c>
      <c r="G25" s="19">
        <f>$E$2/G24</f>
        <v>4.545454545454545</v>
      </c>
      <c r="H25" s="9" t="s">
        <v>33</v>
      </c>
      <c r="I25" s="19">
        <f>$E$2/I24</f>
        <v>5.5555555555555554</v>
      </c>
      <c r="J25" s="9" t="s">
        <v>33</v>
      </c>
      <c r="K25" s="19">
        <f>$E$2/K24</f>
        <v>6.666666666666667</v>
      </c>
      <c r="L25" s="9" t="s">
        <v>33</v>
      </c>
      <c r="M25" s="19">
        <f>$E$2/M24</f>
        <v>8.3333333333333339</v>
      </c>
      <c r="N25" s="9" t="s">
        <v>33</v>
      </c>
    </row>
    <row r="26" spans="1:15" x14ac:dyDescent="0.25">
      <c r="B26" s="17" t="s">
        <v>32</v>
      </c>
      <c r="C26" s="20">
        <f>ROUNDUP(C25,0)</f>
        <v>2</v>
      </c>
      <c r="D26" s="21" t="s">
        <v>33</v>
      </c>
      <c r="E26" s="20">
        <f>ROUNDUP(E25,0)</f>
        <v>3</v>
      </c>
      <c r="F26" s="21" t="s">
        <v>33</v>
      </c>
      <c r="G26" s="20">
        <f>ROUNDUP(G25,0)</f>
        <v>5</v>
      </c>
      <c r="H26" s="21" t="s">
        <v>33</v>
      </c>
      <c r="I26" s="20">
        <f>ROUNDUP(I25,0)</f>
        <v>6</v>
      </c>
      <c r="J26" s="21" t="s">
        <v>33</v>
      </c>
      <c r="K26" s="20">
        <f>ROUNDUP(K25,0)</f>
        <v>7</v>
      </c>
      <c r="L26" s="21" t="s">
        <v>33</v>
      </c>
      <c r="M26" s="20">
        <f>ROUNDUP(M25,0)</f>
        <v>9</v>
      </c>
      <c r="N26" s="21" t="s">
        <v>33</v>
      </c>
    </row>
    <row r="27" spans="1:15" x14ac:dyDescent="0.25">
      <c r="B27" s="18" t="s">
        <v>3</v>
      </c>
      <c r="C27" s="10">
        <f>C26*C24</f>
        <v>12.2</v>
      </c>
      <c r="D27" s="22" t="s">
        <v>24</v>
      </c>
      <c r="E27" s="10">
        <f>E26*E24</f>
        <v>10.5</v>
      </c>
      <c r="F27" s="22" t="s">
        <v>24</v>
      </c>
      <c r="G27" s="10">
        <f>G26*G24</f>
        <v>11</v>
      </c>
      <c r="H27" s="22" t="s">
        <v>24</v>
      </c>
      <c r="I27" s="10">
        <f>I26*I24</f>
        <v>10.8</v>
      </c>
      <c r="J27" s="22" t="s">
        <v>24</v>
      </c>
      <c r="K27" s="10">
        <f>K26*K24</f>
        <v>10.5</v>
      </c>
      <c r="L27" s="22" t="s">
        <v>24</v>
      </c>
      <c r="M27" s="10">
        <f>M26*M24</f>
        <v>10.799999999999999</v>
      </c>
      <c r="N27" s="22" t="s">
        <v>24</v>
      </c>
    </row>
    <row r="28" spans="1:15" x14ac:dyDescent="0.25">
      <c r="M28" s="30" t="s">
        <v>38</v>
      </c>
    </row>
    <row r="30" spans="1:15" x14ac:dyDescent="0.25">
      <c r="A30" s="23"/>
      <c r="B30" s="12" t="s">
        <v>37</v>
      </c>
      <c r="C30" s="32">
        <f>C5</f>
        <v>128</v>
      </c>
      <c r="D30" s="32">
        <f>E5</f>
        <v>64</v>
      </c>
      <c r="E30" s="32">
        <f>G5</f>
        <v>32</v>
      </c>
      <c r="F30" s="32">
        <f>I5</f>
        <v>24</v>
      </c>
      <c r="G30" s="32">
        <f>K5</f>
        <v>16</v>
      </c>
      <c r="H30" s="33">
        <f>M5</f>
        <v>8</v>
      </c>
      <c r="I30" s="5"/>
      <c r="J30" s="5"/>
      <c r="K30" s="5"/>
      <c r="L30" s="5"/>
      <c r="M30" s="5"/>
      <c r="N30" s="5"/>
    </row>
    <row r="31" spans="1:15" x14ac:dyDescent="0.25">
      <c r="A31" s="23"/>
      <c r="B31" s="3" t="s">
        <v>18</v>
      </c>
      <c r="C31" s="34">
        <f>$C7-C7</f>
        <v>0</v>
      </c>
      <c r="D31" s="34">
        <f t="shared" ref="D31:D45" si="6">$C7-E7</f>
        <v>0</v>
      </c>
      <c r="E31" s="34">
        <f t="shared" ref="E31:E45" si="7">$C7-G7</f>
        <v>0</v>
      </c>
      <c r="F31" s="34">
        <f t="shared" ref="F31:F45" si="8">$C7-I7</f>
        <v>-9.9999999999999985E-3</v>
      </c>
      <c r="G31" s="34">
        <f t="shared" ref="G31:G45" si="9">$C7-K7</f>
        <v>-0.02</v>
      </c>
      <c r="H31" s="34">
        <f t="shared" ref="H31:H45" si="10">$C7-M7</f>
        <v>-3.9999999999999994E-2</v>
      </c>
      <c r="J31" s="31"/>
      <c r="L31" s="31"/>
      <c r="N31" s="31"/>
    </row>
    <row r="32" spans="1:15" x14ac:dyDescent="0.25">
      <c r="A32" s="23"/>
      <c r="B32" s="3" t="s">
        <v>1</v>
      </c>
      <c r="C32" s="34">
        <f t="shared" ref="C32:C45" si="11">$C8-C8</f>
        <v>0</v>
      </c>
      <c r="D32" s="34">
        <f t="shared" si="6"/>
        <v>-1.0000000000000009E-2</v>
      </c>
      <c r="E32" s="34">
        <f t="shared" si="7"/>
        <v>-0.13999999999999999</v>
      </c>
      <c r="F32" s="34">
        <f t="shared" si="8"/>
        <v>-0.13999999999999999</v>
      </c>
      <c r="G32" s="34">
        <f t="shared" si="9"/>
        <v>-7.0000000000000007E-2</v>
      </c>
      <c r="H32" s="34">
        <f t="shared" si="10"/>
        <v>-0.1</v>
      </c>
      <c r="J32" s="31"/>
      <c r="L32" s="31"/>
      <c r="N32" s="31"/>
    </row>
    <row r="33" spans="2:14" x14ac:dyDescent="0.25">
      <c r="B33" s="3" t="s">
        <v>2</v>
      </c>
      <c r="C33" s="34">
        <f t="shared" si="11"/>
        <v>0</v>
      </c>
      <c r="D33" s="34">
        <f t="shared" si="6"/>
        <v>0</v>
      </c>
      <c r="E33" s="34">
        <f t="shared" si="7"/>
        <v>-5.0000000000000017E-2</v>
      </c>
      <c r="F33" s="34">
        <f t="shared" si="8"/>
        <v>-8.0000000000000016E-2</v>
      </c>
      <c r="G33" s="34">
        <f t="shared" si="9"/>
        <v>-0.23</v>
      </c>
      <c r="H33" s="34">
        <f t="shared" si="10"/>
        <v>-0.27</v>
      </c>
      <c r="J33" s="31"/>
      <c r="L33" s="31"/>
      <c r="N33" s="31"/>
    </row>
    <row r="34" spans="2:14" x14ac:dyDescent="0.25">
      <c r="B34" s="3" t="s">
        <v>3</v>
      </c>
      <c r="C34" s="34">
        <f t="shared" si="11"/>
        <v>0</v>
      </c>
      <c r="D34" s="34">
        <f t="shared" si="6"/>
        <v>-1.0000000000000009E-2</v>
      </c>
      <c r="E34" s="34">
        <f t="shared" si="7"/>
        <v>-0.16999999999999998</v>
      </c>
      <c r="F34" s="34">
        <f t="shared" si="8"/>
        <v>-0.23000000000000004</v>
      </c>
      <c r="G34" s="34">
        <f t="shared" si="9"/>
        <v>-0.25000000000000006</v>
      </c>
      <c r="H34" s="34">
        <f t="shared" si="10"/>
        <v>-0.36000000000000004</v>
      </c>
      <c r="J34" s="31"/>
      <c r="L34" s="31"/>
      <c r="N34" s="31"/>
    </row>
    <row r="35" spans="2:14" x14ac:dyDescent="0.25">
      <c r="B35" s="3" t="s">
        <v>4</v>
      </c>
      <c r="C35" s="34">
        <f t="shared" si="11"/>
        <v>0</v>
      </c>
      <c r="D35" s="34">
        <f t="shared" si="6"/>
        <v>-1.0000000000000009E-2</v>
      </c>
      <c r="E35" s="34">
        <f t="shared" si="7"/>
        <v>-1.9999999999999962E-2</v>
      </c>
      <c r="F35" s="34">
        <f t="shared" si="8"/>
        <v>-1.9999999999999962E-2</v>
      </c>
      <c r="G35" s="34">
        <f t="shared" si="9"/>
        <v>-3.999999999999998E-2</v>
      </c>
      <c r="H35" s="34">
        <f t="shared" si="10"/>
        <v>-8.9999999999999969E-2</v>
      </c>
      <c r="J35" s="31"/>
      <c r="L35" s="31"/>
      <c r="N35" s="31"/>
    </row>
    <row r="36" spans="2:14" x14ac:dyDescent="0.25">
      <c r="B36" s="3" t="s">
        <v>5</v>
      </c>
      <c r="C36" s="34">
        <f t="shared" si="11"/>
        <v>0</v>
      </c>
      <c r="D36" s="34">
        <f t="shared" si="6"/>
        <v>-1.0000000000000009E-2</v>
      </c>
      <c r="E36" s="34">
        <f t="shared" si="7"/>
        <v>-1.999999999999999E-2</v>
      </c>
      <c r="F36" s="34">
        <f t="shared" si="8"/>
        <v>-0.03</v>
      </c>
      <c r="G36" s="34">
        <f t="shared" si="9"/>
        <v>-4.0000000000000008E-2</v>
      </c>
      <c r="H36" s="34">
        <f t="shared" si="10"/>
        <v>-6.9999999999999979E-2</v>
      </c>
      <c r="J36" s="31"/>
      <c r="L36" s="31"/>
      <c r="N36" s="31"/>
    </row>
    <row r="37" spans="2:14" x14ac:dyDescent="0.25">
      <c r="B37" s="3" t="s">
        <v>6</v>
      </c>
      <c r="C37" s="34">
        <f t="shared" si="11"/>
        <v>0</v>
      </c>
      <c r="D37" s="34">
        <f t="shared" si="6"/>
        <v>0</v>
      </c>
      <c r="E37" s="34">
        <f t="shared" si="7"/>
        <v>-1.0000000000000009E-2</v>
      </c>
      <c r="F37" s="34">
        <f t="shared" si="8"/>
        <v>-1.0000000000000009E-2</v>
      </c>
      <c r="G37" s="34">
        <f t="shared" si="9"/>
        <v>-1.999999999999999E-2</v>
      </c>
      <c r="H37" s="34">
        <f t="shared" si="10"/>
        <v>-0.06</v>
      </c>
      <c r="J37" s="31"/>
      <c r="L37" s="31"/>
      <c r="N37" s="31"/>
    </row>
    <row r="38" spans="2:14" x14ac:dyDescent="0.25">
      <c r="B38" s="3" t="s">
        <v>7</v>
      </c>
      <c r="C38" s="34">
        <f t="shared" si="11"/>
        <v>0</v>
      </c>
      <c r="D38" s="34">
        <f t="shared" si="6"/>
        <v>0</v>
      </c>
      <c r="E38" s="34">
        <f t="shared" si="7"/>
        <v>-9.9999999999999534E-3</v>
      </c>
      <c r="F38" s="34">
        <f t="shared" si="8"/>
        <v>-1.9999999999999962E-2</v>
      </c>
      <c r="G38" s="34">
        <f t="shared" si="9"/>
        <v>-4.9999999999999989E-2</v>
      </c>
      <c r="H38" s="34">
        <f t="shared" si="10"/>
        <v>-7.999999999999996E-2</v>
      </c>
      <c r="J38" s="31"/>
      <c r="L38" s="31"/>
      <c r="N38" s="31"/>
    </row>
    <row r="39" spans="2:14" x14ac:dyDescent="0.25">
      <c r="B39" s="3" t="s">
        <v>8</v>
      </c>
      <c r="C39" s="34">
        <f t="shared" si="11"/>
        <v>0</v>
      </c>
      <c r="D39" s="34">
        <f t="shared" si="6"/>
        <v>-1.0000000000000009E-2</v>
      </c>
      <c r="E39" s="34">
        <f t="shared" si="7"/>
        <v>-3.0000000000000027E-2</v>
      </c>
      <c r="F39" s="34">
        <f t="shared" si="8"/>
        <v>-3.0000000000000027E-2</v>
      </c>
      <c r="G39" s="34">
        <f t="shared" si="9"/>
        <v>-5.0000000000000044E-2</v>
      </c>
      <c r="H39" s="34">
        <f t="shared" si="10"/>
        <v>-0.11000000000000004</v>
      </c>
      <c r="J39" s="31"/>
      <c r="L39" s="31"/>
      <c r="N39" s="31"/>
    </row>
    <row r="40" spans="2:14" x14ac:dyDescent="0.25">
      <c r="B40" s="3" t="s">
        <v>9</v>
      </c>
      <c r="C40" s="34">
        <f t="shared" si="11"/>
        <v>0</v>
      </c>
      <c r="D40" s="34">
        <f t="shared" si="6"/>
        <v>-1.0000000000000009E-2</v>
      </c>
      <c r="E40" s="34">
        <f t="shared" si="7"/>
        <v>-1.0000000000000009E-2</v>
      </c>
      <c r="F40" s="34">
        <f t="shared" si="8"/>
        <v>-1.0000000000000009E-2</v>
      </c>
      <c r="G40" s="34">
        <f t="shared" si="9"/>
        <v>-4.0000000000000036E-2</v>
      </c>
      <c r="H40" s="34">
        <f t="shared" si="10"/>
        <v>-7.0000000000000007E-2</v>
      </c>
      <c r="J40" s="31"/>
      <c r="L40" s="31"/>
      <c r="N40" s="31"/>
    </row>
    <row r="41" spans="2:14" x14ac:dyDescent="0.25">
      <c r="B41" s="3" t="s">
        <v>10</v>
      </c>
      <c r="C41" s="34">
        <f t="shared" si="11"/>
        <v>0</v>
      </c>
      <c r="D41" s="34">
        <f t="shared" si="6"/>
        <v>0</v>
      </c>
      <c r="E41" s="34">
        <f t="shared" si="7"/>
        <v>0</v>
      </c>
      <c r="F41" s="34">
        <f t="shared" si="8"/>
        <v>0</v>
      </c>
      <c r="G41" s="34">
        <f t="shared" si="9"/>
        <v>0</v>
      </c>
      <c r="H41" s="34">
        <f t="shared" si="10"/>
        <v>0</v>
      </c>
      <c r="J41" s="31"/>
      <c r="L41" s="31"/>
      <c r="N41" s="31"/>
    </row>
    <row r="42" spans="2:14" x14ac:dyDescent="0.25">
      <c r="B42" s="3" t="s">
        <v>11</v>
      </c>
      <c r="C42" s="34">
        <f t="shared" si="11"/>
        <v>0</v>
      </c>
      <c r="D42" s="34">
        <f t="shared" si="6"/>
        <v>-9.9999999999998979E-3</v>
      </c>
      <c r="E42" s="34">
        <f t="shared" si="7"/>
        <v>-1.9999999999999907E-2</v>
      </c>
      <c r="F42" s="34">
        <f t="shared" si="8"/>
        <v>-1.9999999999999907E-2</v>
      </c>
      <c r="G42" s="34">
        <f t="shared" si="9"/>
        <v>-3.9999999999999925E-2</v>
      </c>
      <c r="H42" s="34">
        <f t="shared" si="10"/>
        <v>-8.9999999999999969E-2</v>
      </c>
      <c r="J42" s="31"/>
      <c r="L42" s="31"/>
      <c r="N42" s="31"/>
    </row>
    <row r="43" spans="2:14" x14ac:dyDescent="0.25">
      <c r="B43" s="3" t="s">
        <v>14</v>
      </c>
      <c r="C43" s="34">
        <f t="shared" si="11"/>
        <v>0</v>
      </c>
      <c r="D43" s="34">
        <f t="shared" si="6"/>
        <v>0</v>
      </c>
      <c r="E43" s="34">
        <f t="shared" si="7"/>
        <v>-9.9999999999999534E-3</v>
      </c>
      <c r="F43" s="34">
        <f t="shared" si="8"/>
        <v>-9.9999999999999534E-3</v>
      </c>
      <c r="G43" s="34">
        <f t="shared" si="9"/>
        <v>-4.9999999999999989E-2</v>
      </c>
      <c r="H43" s="34">
        <f t="shared" si="10"/>
        <v>-7.999999999999996E-2</v>
      </c>
      <c r="J43" s="31"/>
      <c r="L43" s="31"/>
      <c r="N43" s="31"/>
    </row>
    <row r="44" spans="2:14" x14ac:dyDescent="0.25">
      <c r="B44" s="3" t="s">
        <v>12</v>
      </c>
      <c r="C44" s="34">
        <f t="shared" si="11"/>
        <v>0</v>
      </c>
      <c r="D44" s="34">
        <f t="shared" si="6"/>
        <v>-1.0000000000000009E-2</v>
      </c>
      <c r="E44" s="34">
        <f t="shared" si="7"/>
        <v>-1.0000000000000009E-2</v>
      </c>
      <c r="F44" s="34">
        <f t="shared" si="8"/>
        <v>-1.0000000000000009E-2</v>
      </c>
      <c r="G44" s="34">
        <f t="shared" si="9"/>
        <v>-7.0000000000000007E-2</v>
      </c>
      <c r="H44" s="34">
        <f t="shared" si="10"/>
        <v>-0.1</v>
      </c>
      <c r="J44" s="31"/>
      <c r="L44" s="31"/>
      <c r="N44" s="31"/>
    </row>
    <row r="45" spans="2:14" x14ac:dyDescent="0.25">
      <c r="B45" s="3" t="s">
        <v>13</v>
      </c>
      <c r="C45" s="34">
        <f t="shared" si="11"/>
        <v>0</v>
      </c>
      <c r="D45" s="34">
        <f t="shared" si="6"/>
        <v>0</v>
      </c>
      <c r="E45" s="34">
        <f t="shared" si="7"/>
        <v>0</v>
      </c>
      <c r="F45" s="34">
        <f t="shared" si="8"/>
        <v>0</v>
      </c>
      <c r="G45" s="34">
        <f t="shared" si="9"/>
        <v>0</v>
      </c>
      <c r="H45" s="34">
        <f t="shared" si="10"/>
        <v>0</v>
      </c>
      <c r="J45" s="31"/>
      <c r="L45" s="31"/>
      <c r="N45" s="31"/>
    </row>
    <row r="46" spans="2:14" x14ac:dyDescent="0.25">
      <c r="C46" s="31"/>
      <c r="D46" s="5"/>
      <c r="E46" s="5"/>
      <c r="F46" s="5"/>
      <c r="G46" s="5"/>
      <c r="H46" s="5"/>
      <c r="I46" s="5"/>
      <c r="J46" s="5"/>
      <c r="K46" s="5"/>
      <c r="M46" s="5"/>
    </row>
    <row r="47" spans="2:14" x14ac:dyDescent="0.25">
      <c r="C47" s="31"/>
    </row>
    <row r="48" spans="2:14" x14ac:dyDescent="0.25">
      <c r="C48" s="31"/>
    </row>
    <row r="49" spans="3:5" x14ac:dyDescent="0.25">
      <c r="C49" s="31"/>
      <c r="D49" s="24"/>
      <c r="E49" s="24"/>
    </row>
    <row r="50" spans="3:5" x14ac:dyDescent="0.25">
      <c r="C50" s="31"/>
    </row>
    <row r="51" spans="3:5" x14ac:dyDescent="0.25">
      <c r="C51" s="31"/>
    </row>
    <row r="52" spans="3:5" x14ac:dyDescent="0.25">
      <c r="C52" s="31"/>
    </row>
    <row r="53" spans="3:5" x14ac:dyDescent="0.25">
      <c r="C53" s="31"/>
    </row>
    <row r="54" spans="3:5" x14ac:dyDescent="0.25">
      <c r="C54" s="31"/>
    </row>
  </sheetData>
  <conditionalFormatting sqref="C31:H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J7 H7 L7 N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wendt</dc:creator>
  <cp:lastModifiedBy>Milan Wendt</cp:lastModifiedBy>
  <dcterms:created xsi:type="dcterms:W3CDTF">2025-08-09T19:56:13Z</dcterms:created>
  <dcterms:modified xsi:type="dcterms:W3CDTF">2025-08-19T08:03:59Z</dcterms:modified>
</cp:coreProperties>
</file>